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eid\Desktop\"/>
    </mc:Choice>
  </mc:AlternateContent>
  <xr:revisionPtr revIDLastSave="0" documentId="8_{EA531438-4E17-484B-963C-7D14529A5A74}" xr6:coauthVersionLast="47" xr6:coauthVersionMax="47" xr10:uidLastSave="{00000000-0000-0000-0000-000000000000}"/>
  <bookViews>
    <workbookView xWindow="-120" yWindow="-120" windowWidth="20730" windowHeight="11160" activeTab="4" xr2:uid="{2D4C6D4C-1FB5-4C5C-9F96-5944F9BB3FB6}"/>
  </bookViews>
  <sheets>
    <sheet name="Sheet1" sheetId="1" r:id="rId1"/>
    <sheet name="Sheet3" sheetId="3" r:id="rId2"/>
    <sheet name="Sheet4" sheetId="4" r:id="rId3"/>
    <sheet name="Sheet2" sheetId="2" r:id="rId4"/>
    <sheet name="Sheet5" sheetId="5" r:id="rId5"/>
    <sheet name="Sheet6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5" l="1"/>
  <c r="J5" i="5"/>
  <c r="J6" i="5"/>
  <c r="J7" i="5"/>
  <c r="J8" i="5"/>
  <c r="J9" i="5"/>
  <c r="J10" i="5"/>
  <c r="J3" i="5"/>
  <c r="U5" i="1"/>
  <c r="U4" i="1"/>
  <c r="I4" i="5"/>
  <c r="I5" i="5"/>
  <c r="I6" i="5"/>
  <c r="I7" i="5"/>
  <c r="I8" i="5"/>
  <c r="I9" i="5"/>
  <c r="I10" i="5"/>
  <c r="I3" i="5"/>
  <c r="H4" i="5"/>
  <c r="H5" i="5"/>
  <c r="H6" i="5"/>
  <c r="H7" i="5"/>
  <c r="H8" i="5"/>
  <c r="H9" i="5"/>
  <c r="H10" i="5"/>
  <c r="H3" i="5"/>
  <c r="T3" i="1"/>
  <c r="T27" i="1" s="1"/>
  <c r="G5" i="5"/>
  <c r="G6" i="5"/>
  <c r="G7" i="5"/>
  <c r="G8" i="5"/>
  <c r="G9" i="5"/>
  <c r="G10" i="5"/>
  <c r="G3" i="5"/>
  <c r="G4" i="5"/>
  <c r="T28" i="1"/>
  <c r="U28" i="1"/>
  <c r="S28" i="1"/>
  <c r="S27" i="1"/>
  <c r="U27" i="1"/>
  <c r="R4" i="1"/>
  <c r="S4" i="1"/>
  <c r="T4" i="1"/>
  <c r="R5" i="1"/>
  <c r="S5" i="1"/>
  <c r="T5" i="1"/>
  <c r="R6" i="1"/>
  <c r="U6" i="1" s="1"/>
  <c r="S6" i="1"/>
  <c r="T6" i="1"/>
  <c r="R7" i="1"/>
  <c r="U7" i="1" s="1"/>
  <c r="S7" i="1"/>
  <c r="T7" i="1"/>
  <c r="R8" i="1"/>
  <c r="U8" i="1" s="1"/>
  <c r="S8" i="1"/>
  <c r="T8" i="1"/>
  <c r="R9" i="1"/>
  <c r="U9" i="1" s="1"/>
  <c r="S9" i="1"/>
  <c r="T9" i="1"/>
  <c r="R10" i="1"/>
  <c r="U10" i="1" s="1"/>
  <c r="S10" i="1"/>
  <c r="T10" i="1"/>
  <c r="R11" i="1"/>
  <c r="U11" i="1" s="1"/>
  <c r="S11" i="1"/>
  <c r="T11" i="1"/>
  <c r="R12" i="1"/>
  <c r="U12" i="1" s="1"/>
  <c r="S12" i="1"/>
  <c r="T12" i="1"/>
  <c r="R13" i="1"/>
  <c r="U13" i="1" s="1"/>
  <c r="S13" i="1"/>
  <c r="T13" i="1"/>
  <c r="R14" i="1"/>
  <c r="U14" i="1" s="1"/>
  <c r="S14" i="1"/>
  <c r="T14" i="1"/>
  <c r="R15" i="1"/>
  <c r="U15" i="1" s="1"/>
  <c r="S15" i="1"/>
  <c r="T15" i="1"/>
  <c r="R16" i="1"/>
  <c r="U16" i="1" s="1"/>
  <c r="S16" i="1"/>
  <c r="T16" i="1"/>
  <c r="R17" i="1"/>
  <c r="U17" i="1" s="1"/>
  <c r="S17" i="1"/>
  <c r="T17" i="1"/>
  <c r="R18" i="1"/>
  <c r="U18" i="1" s="1"/>
  <c r="S18" i="1"/>
  <c r="T18" i="1"/>
  <c r="R19" i="1"/>
  <c r="U19" i="1" s="1"/>
  <c r="S19" i="1"/>
  <c r="T19" i="1"/>
  <c r="R20" i="1"/>
  <c r="U20" i="1" s="1"/>
  <c r="S20" i="1"/>
  <c r="T20" i="1"/>
  <c r="R21" i="1"/>
  <c r="U21" i="1" s="1"/>
  <c r="S21" i="1"/>
  <c r="T21" i="1"/>
  <c r="R22" i="1"/>
  <c r="U22" i="1" s="1"/>
  <c r="S22" i="1"/>
  <c r="T22" i="1"/>
  <c r="R23" i="1"/>
  <c r="U23" i="1" s="1"/>
  <c r="S23" i="1"/>
  <c r="T23" i="1"/>
  <c r="R24" i="1"/>
  <c r="U24" i="1" s="1"/>
  <c r="S24" i="1"/>
  <c r="T24" i="1"/>
  <c r="R25" i="1"/>
  <c r="U25" i="1" s="1"/>
  <c r="S25" i="1"/>
  <c r="T25" i="1"/>
  <c r="R26" i="1"/>
  <c r="U26" i="1" s="1"/>
  <c r="S26" i="1"/>
  <c r="T26" i="1"/>
  <c r="S3" i="1"/>
  <c r="R3" i="1"/>
  <c r="U3" i="1" s="1"/>
</calcChain>
</file>

<file path=xl/sharedStrings.xml><?xml version="1.0" encoding="utf-8"?>
<sst xmlns="http://schemas.openxmlformats.org/spreadsheetml/2006/main" count="60" uniqueCount="38">
  <si>
    <t>actual</t>
  </si>
  <si>
    <t>measured</t>
  </si>
  <si>
    <t>average</t>
  </si>
  <si>
    <t xml:space="preserve"> </t>
  </si>
  <si>
    <t>avg</t>
  </si>
  <si>
    <t>19:44:00.393 -&gt; 617</t>
  </si>
  <si>
    <t>19:44:01.407 -&gt; 618</t>
  </si>
  <si>
    <t>19:44:02.390 -&gt; 626</t>
  </si>
  <si>
    <t>19:44:03.375 -&gt; 627</t>
  </si>
  <si>
    <t>19:44:04.395 -&gt; 631</t>
  </si>
  <si>
    <t>19:44:05.377 -&gt; 636</t>
  </si>
  <si>
    <t>19:44:06.387 -&gt; 634</t>
  </si>
  <si>
    <t>19:44:07.392 -&gt; 637</t>
  </si>
  <si>
    <t>19:44:08.392 -&gt; 647</t>
  </si>
  <si>
    <t>19:44:09.400 -&gt; 646</t>
  </si>
  <si>
    <t>19:44:10.374 -&gt; 650</t>
  </si>
  <si>
    <t>19:44:11.383 -&gt; 651</t>
  </si>
  <si>
    <t>19:44:12.388 -&gt; 650</t>
  </si>
  <si>
    <t>19:44:13.370 -&gt; 651</t>
  </si>
  <si>
    <t>19:44:14.369 -&gt; 651</t>
  </si>
  <si>
    <t>19:44:15.368 -&gt; 650</t>
  </si>
  <si>
    <t>19:44:16.367 -&gt; 616</t>
  </si>
  <si>
    <t>19:44:17.367 -&gt; 616</t>
  </si>
  <si>
    <t>Ln 8, Col 10</t>
  </si>
  <si>
    <t>Arduino Mega or Mega 2560</t>
  </si>
  <si>
    <t>[not connected]</t>
  </si>
  <si>
    <t>took 20 seconds to stabilize</t>
  </si>
  <si>
    <t xml:space="preserve">water waves made it fluctaute before stablizing </t>
  </si>
  <si>
    <t>Ground Truth(cm</t>
  </si>
  <si>
    <t>Average</t>
  </si>
  <si>
    <t xml:space="preserve">Sensor Readings </t>
  </si>
  <si>
    <t>Std</t>
  </si>
  <si>
    <t>Deviation</t>
  </si>
  <si>
    <t>% Error</t>
  </si>
  <si>
    <t>True Value(cm</t>
  </si>
  <si>
    <t>Sensor Analog Readings</t>
  </si>
  <si>
    <t>Error</t>
  </si>
  <si>
    <t xml:space="preserve">Deviation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</si>
</sst>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4E5B61"/>
      <name val="Arial Unicode MS"/>
    </font>
    <font>
      <sz val="11"/>
      <color rgb="FF4E5B6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Plot of ground</a:t>
            </a:r>
            <a:r>
              <a:rPr lang="en-US" baseline="0"/>
              <a:t> truth points and all sensor readings points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Ground truth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Sheet1!$G$3:$G$37</c:f>
              <c:numCache>
                <c:formatCode>General</c:formatCode>
                <c:ptCount val="3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20</c:v>
                </c:pt>
                <c:pt idx="12">
                  <c:v>30</c:v>
                </c:pt>
                <c:pt idx="13">
                  <c:v>40</c:v>
                </c:pt>
                <c:pt idx="14">
                  <c:v>50</c:v>
                </c:pt>
                <c:pt idx="15">
                  <c:v>60</c:v>
                </c:pt>
                <c:pt idx="16">
                  <c:v>70</c:v>
                </c:pt>
                <c:pt idx="17">
                  <c:v>80</c:v>
                </c:pt>
                <c:pt idx="18">
                  <c:v>90</c:v>
                </c:pt>
                <c:pt idx="19">
                  <c:v>100</c:v>
                </c:pt>
                <c:pt idx="20">
                  <c:v>150</c:v>
                </c:pt>
                <c:pt idx="21">
                  <c:v>200</c:v>
                </c:pt>
                <c:pt idx="22">
                  <c:v>250</c:v>
                </c:pt>
                <c:pt idx="23">
                  <c:v>300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EA6-4757-9B1C-F4813B064D4F}"/>
            </c:ext>
          </c:extLst>
        </c:ser>
        <c:ser>
          <c:idx val="1"/>
          <c:order val="1"/>
          <c:tx>
            <c:v>Reading 10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Sheet1!$Q$3:$Q$26</c:f>
              <c:numCache>
                <c:formatCode>General</c:formatCode>
                <c:ptCount val="24"/>
                <c:pt idx="0">
                  <c:v>1126.03</c:v>
                </c:pt>
                <c:pt idx="1">
                  <c:v>4.09</c:v>
                </c:pt>
                <c:pt idx="2">
                  <c:v>2.86</c:v>
                </c:pt>
                <c:pt idx="3">
                  <c:v>3.17</c:v>
                </c:pt>
                <c:pt idx="4">
                  <c:v>3.98</c:v>
                </c:pt>
                <c:pt idx="5">
                  <c:v>4.59</c:v>
                </c:pt>
                <c:pt idx="6">
                  <c:v>5.5</c:v>
                </c:pt>
                <c:pt idx="7">
                  <c:v>7.36</c:v>
                </c:pt>
                <c:pt idx="8">
                  <c:v>8.24</c:v>
                </c:pt>
                <c:pt idx="9">
                  <c:v>9.02</c:v>
                </c:pt>
                <c:pt idx="10">
                  <c:v>10.33</c:v>
                </c:pt>
                <c:pt idx="11">
                  <c:v>20.84</c:v>
                </c:pt>
                <c:pt idx="12">
                  <c:v>30.28</c:v>
                </c:pt>
                <c:pt idx="13">
                  <c:v>40.21</c:v>
                </c:pt>
                <c:pt idx="14">
                  <c:v>49.36</c:v>
                </c:pt>
                <c:pt idx="15">
                  <c:v>59.07</c:v>
                </c:pt>
                <c:pt idx="16">
                  <c:v>69.209999999999994</c:v>
                </c:pt>
                <c:pt idx="17">
                  <c:v>78.930000000000007</c:v>
                </c:pt>
                <c:pt idx="18">
                  <c:v>89.48</c:v>
                </c:pt>
                <c:pt idx="19">
                  <c:v>99.41</c:v>
                </c:pt>
                <c:pt idx="20">
                  <c:v>150.38</c:v>
                </c:pt>
                <c:pt idx="21">
                  <c:v>199.05</c:v>
                </c:pt>
                <c:pt idx="22">
                  <c:v>249.69</c:v>
                </c:pt>
                <c:pt idx="23">
                  <c:v>1124.8900000000001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2EA6-4757-9B1C-F4813B064D4F}"/>
            </c:ext>
          </c:extLst>
        </c:ser>
        <c:ser>
          <c:idx val="2"/>
          <c:order val="2"/>
          <c:tx>
            <c:v>Reading 9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yVal>
            <c:numRef>
              <c:f>Sheet1!$P$3:$P$26</c:f>
              <c:numCache>
                <c:formatCode>General</c:formatCode>
                <c:ptCount val="24"/>
                <c:pt idx="0">
                  <c:v>1126.17</c:v>
                </c:pt>
                <c:pt idx="1">
                  <c:v>4.09</c:v>
                </c:pt>
                <c:pt idx="2">
                  <c:v>2.78</c:v>
                </c:pt>
                <c:pt idx="3">
                  <c:v>3.17</c:v>
                </c:pt>
                <c:pt idx="4">
                  <c:v>4.09</c:v>
                </c:pt>
                <c:pt idx="5">
                  <c:v>4.6900000000000004</c:v>
                </c:pt>
                <c:pt idx="6">
                  <c:v>5.62</c:v>
                </c:pt>
                <c:pt idx="7">
                  <c:v>7.43</c:v>
                </c:pt>
                <c:pt idx="8">
                  <c:v>8.36</c:v>
                </c:pt>
                <c:pt idx="9">
                  <c:v>8.91</c:v>
                </c:pt>
                <c:pt idx="10">
                  <c:v>10.33</c:v>
                </c:pt>
                <c:pt idx="11">
                  <c:v>20.74</c:v>
                </c:pt>
                <c:pt idx="12">
                  <c:v>30.28</c:v>
                </c:pt>
                <c:pt idx="13">
                  <c:v>40.1</c:v>
                </c:pt>
                <c:pt idx="14">
                  <c:v>49.34</c:v>
                </c:pt>
                <c:pt idx="15">
                  <c:v>59.29</c:v>
                </c:pt>
                <c:pt idx="16">
                  <c:v>69.12</c:v>
                </c:pt>
                <c:pt idx="17">
                  <c:v>78.97</c:v>
                </c:pt>
                <c:pt idx="18">
                  <c:v>89.36</c:v>
                </c:pt>
                <c:pt idx="19">
                  <c:v>99.33</c:v>
                </c:pt>
                <c:pt idx="20">
                  <c:v>150.78</c:v>
                </c:pt>
                <c:pt idx="21">
                  <c:v>198.74</c:v>
                </c:pt>
                <c:pt idx="22">
                  <c:v>249.31</c:v>
                </c:pt>
                <c:pt idx="23">
                  <c:v>1124.67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2EA6-4757-9B1C-F4813B064D4F}"/>
            </c:ext>
          </c:extLst>
        </c:ser>
        <c:ser>
          <c:idx val="3"/>
          <c:order val="3"/>
          <c:tx>
            <c:v>Reading 8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yVal>
            <c:numRef>
              <c:f>Sheet1!$O$3:$O$26</c:f>
              <c:numCache>
                <c:formatCode>General</c:formatCode>
                <c:ptCount val="24"/>
                <c:pt idx="0">
                  <c:v>1126.17</c:v>
                </c:pt>
                <c:pt idx="1">
                  <c:v>4.09</c:v>
                </c:pt>
                <c:pt idx="2">
                  <c:v>2.86</c:v>
                </c:pt>
                <c:pt idx="3">
                  <c:v>3.17</c:v>
                </c:pt>
                <c:pt idx="4">
                  <c:v>4.09</c:v>
                </c:pt>
                <c:pt idx="5">
                  <c:v>4.6900000000000004</c:v>
                </c:pt>
                <c:pt idx="6">
                  <c:v>5.5</c:v>
                </c:pt>
                <c:pt idx="7">
                  <c:v>7.33</c:v>
                </c:pt>
                <c:pt idx="8">
                  <c:v>8.24</c:v>
                </c:pt>
                <c:pt idx="9">
                  <c:v>9.02</c:v>
                </c:pt>
                <c:pt idx="10">
                  <c:v>10.33</c:v>
                </c:pt>
                <c:pt idx="11">
                  <c:v>20.74</c:v>
                </c:pt>
                <c:pt idx="12">
                  <c:v>30.28</c:v>
                </c:pt>
                <c:pt idx="13">
                  <c:v>40.119999999999997</c:v>
                </c:pt>
                <c:pt idx="14">
                  <c:v>49.26</c:v>
                </c:pt>
                <c:pt idx="15">
                  <c:v>59.28</c:v>
                </c:pt>
                <c:pt idx="16">
                  <c:v>69.22</c:v>
                </c:pt>
                <c:pt idx="17">
                  <c:v>79.36</c:v>
                </c:pt>
                <c:pt idx="18">
                  <c:v>89.38</c:v>
                </c:pt>
                <c:pt idx="19">
                  <c:v>99.47</c:v>
                </c:pt>
                <c:pt idx="20">
                  <c:v>150.38</c:v>
                </c:pt>
                <c:pt idx="21">
                  <c:v>199.12</c:v>
                </c:pt>
                <c:pt idx="22">
                  <c:v>249.78</c:v>
                </c:pt>
                <c:pt idx="23">
                  <c:v>1124.45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2EA6-4757-9B1C-F4813B064D4F}"/>
            </c:ext>
          </c:extLst>
        </c:ser>
        <c:ser>
          <c:idx val="4"/>
          <c:order val="4"/>
          <c:tx>
            <c:v>Reading 7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yVal>
            <c:numRef>
              <c:f>Sheet1!$N$3:$N$26</c:f>
              <c:numCache>
                <c:formatCode>General</c:formatCode>
                <c:ptCount val="24"/>
                <c:pt idx="0">
                  <c:v>1126.8800000000001</c:v>
                </c:pt>
                <c:pt idx="1">
                  <c:v>4.09</c:v>
                </c:pt>
                <c:pt idx="2">
                  <c:v>2.88</c:v>
                </c:pt>
                <c:pt idx="3">
                  <c:v>3.17</c:v>
                </c:pt>
                <c:pt idx="4">
                  <c:v>4.09</c:v>
                </c:pt>
                <c:pt idx="5">
                  <c:v>4.71</c:v>
                </c:pt>
                <c:pt idx="6">
                  <c:v>5.5</c:v>
                </c:pt>
                <c:pt idx="7">
                  <c:v>7.45</c:v>
                </c:pt>
                <c:pt idx="8">
                  <c:v>8.36</c:v>
                </c:pt>
                <c:pt idx="9">
                  <c:v>8.91</c:v>
                </c:pt>
                <c:pt idx="10">
                  <c:v>10.34</c:v>
                </c:pt>
                <c:pt idx="11">
                  <c:v>20.74</c:v>
                </c:pt>
                <c:pt idx="12">
                  <c:v>30.29</c:v>
                </c:pt>
                <c:pt idx="13">
                  <c:v>40.1</c:v>
                </c:pt>
                <c:pt idx="14">
                  <c:v>49.26</c:v>
                </c:pt>
                <c:pt idx="15">
                  <c:v>59.71</c:v>
                </c:pt>
                <c:pt idx="16">
                  <c:v>69.12</c:v>
                </c:pt>
                <c:pt idx="17">
                  <c:v>78.53</c:v>
                </c:pt>
                <c:pt idx="18">
                  <c:v>89.36</c:v>
                </c:pt>
                <c:pt idx="19">
                  <c:v>99.31</c:v>
                </c:pt>
                <c:pt idx="20">
                  <c:v>150.81</c:v>
                </c:pt>
                <c:pt idx="21">
                  <c:v>199.14</c:v>
                </c:pt>
                <c:pt idx="22">
                  <c:v>249.4</c:v>
                </c:pt>
                <c:pt idx="23">
                  <c:v>1124.45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2EA6-4757-9B1C-F4813B064D4F}"/>
            </c:ext>
          </c:extLst>
        </c:ser>
        <c:ser>
          <c:idx val="5"/>
          <c:order val="5"/>
          <c:tx>
            <c:v>Reading 6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yVal>
            <c:numRef>
              <c:f>Sheet1!$M$3:$M$26</c:f>
              <c:numCache>
                <c:formatCode>General</c:formatCode>
                <c:ptCount val="24"/>
                <c:pt idx="0">
                  <c:v>1126.9100000000001</c:v>
                </c:pt>
                <c:pt idx="1">
                  <c:v>4.03</c:v>
                </c:pt>
                <c:pt idx="2">
                  <c:v>2.88</c:v>
                </c:pt>
                <c:pt idx="3">
                  <c:v>3.17</c:v>
                </c:pt>
                <c:pt idx="4">
                  <c:v>3.98</c:v>
                </c:pt>
                <c:pt idx="5">
                  <c:v>4.6900000000000004</c:v>
                </c:pt>
                <c:pt idx="6">
                  <c:v>5.62</c:v>
                </c:pt>
                <c:pt idx="7">
                  <c:v>7.33</c:v>
                </c:pt>
                <c:pt idx="8">
                  <c:v>8.24</c:v>
                </c:pt>
                <c:pt idx="9">
                  <c:v>9.02</c:v>
                </c:pt>
                <c:pt idx="10">
                  <c:v>10.220000000000001</c:v>
                </c:pt>
                <c:pt idx="11">
                  <c:v>20.84</c:v>
                </c:pt>
                <c:pt idx="12">
                  <c:v>30.38</c:v>
                </c:pt>
                <c:pt idx="13">
                  <c:v>40.119999999999997</c:v>
                </c:pt>
                <c:pt idx="14">
                  <c:v>49.26</c:v>
                </c:pt>
                <c:pt idx="15">
                  <c:v>59.29</c:v>
                </c:pt>
                <c:pt idx="16">
                  <c:v>69.22</c:v>
                </c:pt>
                <c:pt idx="17">
                  <c:v>79.45</c:v>
                </c:pt>
                <c:pt idx="18">
                  <c:v>89.4</c:v>
                </c:pt>
                <c:pt idx="19">
                  <c:v>99.33</c:v>
                </c:pt>
                <c:pt idx="20">
                  <c:v>150.36000000000001</c:v>
                </c:pt>
                <c:pt idx="21">
                  <c:v>199.12</c:v>
                </c:pt>
                <c:pt idx="22">
                  <c:v>249.34</c:v>
                </c:pt>
                <c:pt idx="23">
                  <c:v>1126.56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2EA6-4757-9B1C-F4813B064D4F}"/>
            </c:ext>
          </c:extLst>
        </c:ser>
        <c:ser>
          <c:idx val="6"/>
          <c:order val="6"/>
          <c:tx>
            <c:v>Reading 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yVal>
            <c:numRef>
              <c:f>Sheet1!$L$3:$L$26</c:f>
              <c:numCache>
                <c:formatCode>General</c:formatCode>
                <c:ptCount val="24"/>
                <c:pt idx="0">
                  <c:v>1126.3599999999999</c:v>
                </c:pt>
                <c:pt idx="1">
                  <c:v>3.98</c:v>
                </c:pt>
                <c:pt idx="2">
                  <c:v>2.86</c:v>
                </c:pt>
                <c:pt idx="3">
                  <c:v>3.17</c:v>
                </c:pt>
                <c:pt idx="4">
                  <c:v>3.98</c:v>
                </c:pt>
                <c:pt idx="5">
                  <c:v>4.59</c:v>
                </c:pt>
                <c:pt idx="6">
                  <c:v>5.5</c:v>
                </c:pt>
                <c:pt idx="7">
                  <c:v>7.33</c:v>
                </c:pt>
                <c:pt idx="8">
                  <c:v>8.24</c:v>
                </c:pt>
                <c:pt idx="9">
                  <c:v>8.93</c:v>
                </c:pt>
                <c:pt idx="10">
                  <c:v>10.34</c:v>
                </c:pt>
                <c:pt idx="11">
                  <c:v>20.84</c:v>
                </c:pt>
                <c:pt idx="12">
                  <c:v>30.38</c:v>
                </c:pt>
                <c:pt idx="13">
                  <c:v>40.22</c:v>
                </c:pt>
                <c:pt idx="14">
                  <c:v>49.24</c:v>
                </c:pt>
                <c:pt idx="15">
                  <c:v>59.19</c:v>
                </c:pt>
                <c:pt idx="16">
                  <c:v>69.209999999999994</c:v>
                </c:pt>
                <c:pt idx="17">
                  <c:v>79.349999999999994</c:v>
                </c:pt>
                <c:pt idx="18">
                  <c:v>89.29</c:v>
                </c:pt>
                <c:pt idx="19">
                  <c:v>99.41</c:v>
                </c:pt>
                <c:pt idx="20">
                  <c:v>150.36000000000001</c:v>
                </c:pt>
                <c:pt idx="21">
                  <c:v>198.6</c:v>
                </c:pt>
                <c:pt idx="22">
                  <c:v>250.29</c:v>
                </c:pt>
                <c:pt idx="23">
                  <c:v>1126.55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2EA6-4757-9B1C-F4813B064D4F}"/>
            </c:ext>
          </c:extLst>
        </c:ser>
        <c:ser>
          <c:idx val="7"/>
          <c:order val="7"/>
          <c:tx>
            <c:v>Reading 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yVal>
            <c:numRef>
              <c:f>Sheet1!$K$3:$K$26</c:f>
              <c:numCache>
                <c:formatCode>General</c:formatCode>
                <c:ptCount val="24"/>
                <c:pt idx="0">
                  <c:v>1126.19</c:v>
                </c:pt>
                <c:pt idx="1">
                  <c:v>3.98</c:v>
                </c:pt>
                <c:pt idx="2">
                  <c:v>2.86</c:v>
                </c:pt>
                <c:pt idx="3">
                  <c:v>3.07</c:v>
                </c:pt>
                <c:pt idx="4">
                  <c:v>4.09</c:v>
                </c:pt>
                <c:pt idx="5">
                  <c:v>4.6900000000000004</c:v>
                </c:pt>
                <c:pt idx="6">
                  <c:v>5.6</c:v>
                </c:pt>
                <c:pt idx="7">
                  <c:v>7.44</c:v>
                </c:pt>
                <c:pt idx="8">
                  <c:v>8.24</c:v>
                </c:pt>
                <c:pt idx="9">
                  <c:v>9.0299999999999994</c:v>
                </c:pt>
                <c:pt idx="10">
                  <c:v>10.34</c:v>
                </c:pt>
                <c:pt idx="11">
                  <c:v>20.84</c:v>
                </c:pt>
                <c:pt idx="12">
                  <c:v>30.28</c:v>
                </c:pt>
                <c:pt idx="13">
                  <c:v>40.21</c:v>
                </c:pt>
                <c:pt idx="14">
                  <c:v>49.24</c:v>
                </c:pt>
                <c:pt idx="15">
                  <c:v>59.29</c:v>
                </c:pt>
                <c:pt idx="16">
                  <c:v>69.12</c:v>
                </c:pt>
                <c:pt idx="17">
                  <c:v>79.05</c:v>
                </c:pt>
                <c:pt idx="18">
                  <c:v>89.4</c:v>
                </c:pt>
                <c:pt idx="19">
                  <c:v>99.33</c:v>
                </c:pt>
                <c:pt idx="20">
                  <c:v>150.38</c:v>
                </c:pt>
                <c:pt idx="21">
                  <c:v>198.69</c:v>
                </c:pt>
                <c:pt idx="22">
                  <c:v>249.48</c:v>
                </c:pt>
                <c:pt idx="23">
                  <c:v>1126.45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2EA6-4757-9B1C-F4813B064D4F}"/>
            </c:ext>
          </c:extLst>
        </c:ser>
        <c:ser>
          <c:idx val="8"/>
          <c:order val="8"/>
          <c:tx>
            <c:v>Reading 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yVal>
            <c:numRef>
              <c:f>Sheet1!$J$3:$J$26</c:f>
              <c:numCache>
                <c:formatCode>General</c:formatCode>
                <c:ptCount val="24"/>
                <c:pt idx="0">
                  <c:v>1126.1199999999999</c:v>
                </c:pt>
                <c:pt idx="1">
                  <c:v>3.98</c:v>
                </c:pt>
                <c:pt idx="2">
                  <c:v>2.88</c:v>
                </c:pt>
                <c:pt idx="3">
                  <c:v>3.12</c:v>
                </c:pt>
                <c:pt idx="4">
                  <c:v>4.09</c:v>
                </c:pt>
                <c:pt idx="5">
                  <c:v>4.71</c:v>
                </c:pt>
                <c:pt idx="6">
                  <c:v>5.6</c:v>
                </c:pt>
                <c:pt idx="7">
                  <c:v>7.34</c:v>
                </c:pt>
                <c:pt idx="8">
                  <c:v>8.24</c:v>
                </c:pt>
                <c:pt idx="9">
                  <c:v>8.91</c:v>
                </c:pt>
                <c:pt idx="10">
                  <c:v>10.34</c:v>
                </c:pt>
                <c:pt idx="11">
                  <c:v>20.86</c:v>
                </c:pt>
                <c:pt idx="12">
                  <c:v>30.28</c:v>
                </c:pt>
                <c:pt idx="13">
                  <c:v>40.21</c:v>
                </c:pt>
                <c:pt idx="14">
                  <c:v>49.24</c:v>
                </c:pt>
                <c:pt idx="15">
                  <c:v>59.07</c:v>
                </c:pt>
                <c:pt idx="16">
                  <c:v>69.12</c:v>
                </c:pt>
                <c:pt idx="17">
                  <c:v>79.06</c:v>
                </c:pt>
                <c:pt idx="18">
                  <c:v>89.36</c:v>
                </c:pt>
                <c:pt idx="19">
                  <c:v>99.41</c:v>
                </c:pt>
                <c:pt idx="20">
                  <c:v>150.69</c:v>
                </c:pt>
                <c:pt idx="21">
                  <c:v>199.1</c:v>
                </c:pt>
                <c:pt idx="22">
                  <c:v>249.78</c:v>
                </c:pt>
                <c:pt idx="23">
                  <c:v>1126.45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2EA6-4757-9B1C-F4813B064D4F}"/>
            </c:ext>
          </c:extLst>
        </c:ser>
        <c:ser>
          <c:idx val="9"/>
          <c:order val="9"/>
          <c:tx>
            <c:v>Reading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yVal>
            <c:numRef>
              <c:f>Sheet1!$I$3:$I$26</c:f>
              <c:numCache>
                <c:formatCode>General</c:formatCode>
                <c:ptCount val="24"/>
                <c:pt idx="0">
                  <c:v>1126.07</c:v>
                </c:pt>
                <c:pt idx="1">
                  <c:v>4.09</c:v>
                </c:pt>
                <c:pt idx="2">
                  <c:v>2.76</c:v>
                </c:pt>
                <c:pt idx="3">
                  <c:v>3.07</c:v>
                </c:pt>
                <c:pt idx="4">
                  <c:v>3.98</c:v>
                </c:pt>
                <c:pt idx="5">
                  <c:v>4.6900000000000004</c:v>
                </c:pt>
                <c:pt idx="6">
                  <c:v>5.6</c:v>
                </c:pt>
                <c:pt idx="7">
                  <c:v>7.45</c:v>
                </c:pt>
                <c:pt idx="8">
                  <c:v>8.34</c:v>
                </c:pt>
                <c:pt idx="9">
                  <c:v>9.02</c:v>
                </c:pt>
                <c:pt idx="10">
                  <c:v>10.24</c:v>
                </c:pt>
                <c:pt idx="11">
                  <c:v>20.86</c:v>
                </c:pt>
                <c:pt idx="12">
                  <c:v>30.28</c:v>
                </c:pt>
                <c:pt idx="13">
                  <c:v>40.21</c:v>
                </c:pt>
                <c:pt idx="14">
                  <c:v>49.24</c:v>
                </c:pt>
                <c:pt idx="15">
                  <c:v>59.29</c:v>
                </c:pt>
                <c:pt idx="16">
                  <c:v>69.12</c:v>
                </c:pt>
                <c:pt idx="17">
                  <c:v>79.36</c:v>
                </c:pt>
                <c:pt idx="18">
                  <c:v>89.36</c:v>
                </c:pt>
                <c:pt idx="19">
                  <c:v>99.43</c:v>
                </c:pt>
                <c:pt idx="20">
                  <c:v>150.28</c:v>
                </c:pt>
                <c:pt idx="21">
                  <c:v>199.12</c:v>
                </c:pt>
                <c:pt idx="22">
                  <c:v>249.64</c:v>
                </c:pt>
                <c:pt idx="23">
                  <c:v>1124.6500000000001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2EA6-4757-9B1C-F4813B064D4F}"/>
            </c:ext>
          </c:extLst>
        </c:ser>
        <c:ser>
          <c:idx val="10"/>
          <c:order val="10"/>
          <c:tx>
            <c:v>Reading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yVal>
            <c:numRef>
              <c:f>Sheet1!$H$3:$H$26</c:f>
              <c:numCache>
                <c:formatCode>General</c:formatCode>
                <c:ptCount val="24"/>
                <c:pt idx="0">
                  <c:v>1126.03</c:v>
                </c:pt>
                <c:pt idx="1">
                  <c:v>4.09</c:v>
                </c:pt>
                <c:pt idx="2">
                  <c:v>2.88</c:v>
                </c:pt>
                <c:pt idx="3">
                  <c:v>3.17</c:v>
                </c:pt>
                <c:pt idx="4">
                  <c:v>4.09</c:v>
                </c:pt>
                <c:pt idx="5">
                  <c:v>4.59</c:v>
                </c:pt>
                <c:pt idx="6">
                  <c:v>5.6</c:v>
                </c:pt>
                <c:pt idx="7">
                  <c:v>7.33</c:v>
                </c:pt>
                <c:pt idx="8">
                  <c:v>8.36</c:v>
                </c:pt>
                <c:pt idx="9">
                  <c:v>8.93</c:v>
                </c:pt>
                <c:pt idx="10">
                  <c:v>10.24</c:v>
                </c:pt>
                <c:pt idx="11">
                  <c:v>20.86</c:v>
                </c:pt>
                <c:pt idx="12">
                  <c:v>30.28</c:v>
                </c:pt>
                <c:pt idx="13">
                  <c:v>40.21</c:v>
                </c:pt>
                <c:pt idx="14">
                  <c:v>49.24</c:v>
                </c:pt>
                <c:pt idx="15">
                  <c:v>59.19</c:v>
                </c:pt>
                <c:pt idx="16">
                  <c:v>69.12</c:v>
                </c:pt>
                <c:pt idx="17">
                  <c:v>79.05</c:v>
                </c:pt>
                <c:pt idx="18">
                  <c:v>89.38</c:v>
                </c:pt>
                <c:pt idx="19">
                  <c:v>99.31</c:v>
                </c:pt>
                <c:pt idx="20">
                  <c:v>150.34</c:v>
                </c:pt>
                <c:pt idx="21">
                  <c:v>199.1</c:v>
                </c:pt>
                <c:pt idx="22">
                  <c:v>249.47</c:v>
                </c:pt>
                <c:pt idx="23">
                  <c:v>1124.55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2EA6-4757-9B1C-F4813B064D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1340191"/>
        <c:axId val="2071995903"/>
      </c:scatterChart>
      <c:valAx>
        <c:axId val="19213401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Common</a:t>
                </a:r>
                <a:r>
                  <a:rPr lang="en-US" baseline="0"/>
                  <a:t> x</a:t>
                </a:r>
              </a:p>
              <a:p>
                <a:pPr>
                  <a:defRPr/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1995903"/>
        <c:crosses val="autoZero"/>
        <c:crossBetween val="midCat"/>
      </c:valAx>
      <c:valAx>
        <c:axId val="2071995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SEnsor readings</a:t>
                </a:r>
                <a:r>
                  <a:rPr lang="en-US" baseline="0"/>
                  <a:t> and ground truth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13401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Graph of Ground truth vs</a:t>
            </a:r>
            <a:r>
              <a:rPr lang="en-US" baseline="0"/>
              <a:t> measursed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Sheet1!$R$1</c:f>
              <c:strCache>
                <c:ptCount val="1"/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8668722659667542"/>
                  <c:y val="-1.113881598133566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Sheet1!$G$5:$G$25</c:f>
              <c:numCache>
                <c:formatCode>General</c:formatCode>
                <c:ptCount val="2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20</c:v>
                </c:pt>
                <c:pt idx="10">
                  <c:v>30</c:v>
                </c:pt>
                <c:pt idx="11">
                  <c:v>40</c:v>
                </c:pt>
                <c:pt idx="12">
                  <c:v>50</c:v>
                </c:pt>
                <c:pt idx="13">
                  <c:v>60</c:v>
                </c:pt>
                <c:pt idx="14">
                  <c:v>70</c:v>
                </c:pt>
                <c:pt idx="15">
                  <c:v>80</c:v>
                </c:pt>
                <c:pt idx="16">
                  <c:v>90</c:v>
                </c:pt>
                <c:pt idx="17">
                  <c:v>100</c:v>
                </c:pt>
                <c:pt idx="18">
                  <c:v>150</c:v>
                </c:pt>
                <c:pt idx="19">
                  <c:v>200</c:v>
                </c:pt>
                <c:pt idx="20">
                  <c:v>250</c:v>
                </c:pt>
              </c:numCache>
            </c:numRef>
          </c:xVal>
          <c:yVal>
            <c:numRef>
              <c:f>Sheet1!$R$5:$R$25</c:f>
              <c:numCache>
                <c:formatCode>General</c:formatCode>
                <c:ptCount val="21"/>
                <c:pt idx="0">
                  <c:v>2.8499999999999996</c:v>
                </c:pt>
                <c:pt idx="1">
                  <c:v>3.1450000000000005</c:v>
                </c:pt>
                <c:pt idx="2">
                  <c:v>4.0460000000000003</c:v>
                </c:pt>
                <c:pt idx="3">
                  <c:v>4.6639999999999997</c:v>
                </c:pt>
                <c:pt idx="4">
                  <c:v>5.5639999999999992</c:v>
                </c:pt>
                <c:pt idx="5">
                  <c:v>7.3790000000000004</c:v>
                </c:pt>
                <c:pt idx="6">
                  <c:v>8.2859999999999996</c:v>
                </c:pt>
                <c:pt idx="7">
                  <c:v>8.9699999999999989</c:v>
                </c:pt>
                <c:pt idx="8">
                  <c:v>10.305</c:v>
                </c:pt>
                <c:pt idx="9">
                  <c:v>20.816000000000003</c:v>
                </c:pt>
                <c:pt idx="10">
                  <c:v>30.300999999999998</c:v>
                </c:pt>
                <c:pt idx="11">
                  <c:v>40.171000000000006</c:v>
                </c:pt>
                <c:pt idx="12">
                  <c:v>49.268000000000008</c:v>
                </c:pt>
                <c:pt idx="13">
                  <c:v>59.266999999999996</c:v>
                </c:pt>
                <c:pt idx="14">
                  <c:v>69.158000000000001</c:v>
                </c:pt>
                <c:pt idx="15">
                  <c:v>79.111000000000018</c:v>
                </c:pt>
                <c:pt idx="16">
                  <c:v>89.37700000000001</c:v>
                </c:pt>
                <c:pt idx="17">
                  <c:v>99.373999999999995</c:v>
                </c:pt>
                <c:pt idx="18">
                  <c:v>150.47599999999997</c:v>
                </c:pt>
                <c:pt idx="19">
                  <c:v>198.97799999999998</c:v>
                </c:pt>
                <c:pt idx="20">
                  <c:v>249.61800000000002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1B-48C0-91BA-5EAF1009D37F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axId val="1921322431"/>
        <c:axId val="2071993919"/>
      </c:scatterChart>
      <c:valAx>
        <c:axId val="19213224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Ground truth(cm)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1993919"/>
        <c:crosses val="autoZero"/>
        <c:crossBetween val="midCat"/>
      </c:valAx>
      <c:valAx>
        <c:axId val="2071993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of sensor Readings(cm)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13224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Graph of</a:t>
            </a:r>
            <a:r>
              <a:rPr lang="en-US" baseline="0"/>
              <a:t> all sensor readings vs common x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average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yVal>
            <c:numRef>
              <c:f>Sheet5!$G$3:$G$10</c:f>
              <c:numCache>
                <c:formatCode>General</c:formatCode>
                <c:ptCount val="8"/>
                <c:pt idx="0">
                  <c:v>553.6</c:v>
                </c:pt>
                <c:pt idx="1">
                  <c:v>584.4</c:v>
                </c:pt>
                <c:pt idx="2">
                  <c:v>597.4</c:v>
                </c:pt>
                <c:pt idx="3">
                  <c:v>611.20000000000005</c:v>
                </c:pt>
                <c:pt idx="4">
                  <c:v>625</c:v>
                </c:pt>
                <c:pt idx="5">
                  <c:v>647.79999999999995</c:v>
                </c:pt>
                <c:pt idx="6">
                  <c:v>669</c:v>
                </c:pt>
                <c:pt idx="7">
                  <c:v>754.4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F3C-4AA8-9B85-F9767FFB3967}"/>
            </c:ext>
          </c:extLst>
        </c:ser>
        <c:ser>
          <c:idx val="1"/>
          <c:order val="1"/>
          <c:tx>
            <c:v>reading 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Sheet5!$F$3:$F$10</c:f>
              <c:numCache>
                <c:formatCode>General</c:formatCode>
                <c:ptCount val="8"/>
                <c:pt idx="0">
                  <c:v>554</c:v>
                </c:pt>
                <c:pt idx="1">
                  <c:v>585</c:v>
                </c:pt>
                <c:pt idx="2">
                  <c:v>597</c:v>
                </c:pt>
                <c:pt idx="3">
                  <c:v>612</c:v>
                </c:pt>
                <c:pt idx="4">
                  <c:v>625</c:v>
                </c:pt>
                <c:pt idx="5">
                  <c:v>647</c:v>
                </c:pt>
                <c:pt idx="6">
                  <c:v>669</c:v>
                </c:pt>
                <c:pt idx="7">
                  <c:v>754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F3C-4AA8-9B85-F9767FFB3967}"/>
            </c:ext>
          </c:extLst>
        </c:ser>
        <c:ser>
          <c:idx val="2"/>
          <c:order val="2"/>
          <c:tx>
            <c:v>raeding 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yVal>
            <c:numRef>
              <c:f>Sheet5!$E$3:$E$10</c:f>
              <c:numCache>
                <c:formatCode>General</c:formatCode>
                <c:ptCount val="8"/>
                <c:pt idx="0">
                  <c:v>554</c:v>
                </c:pt>
                <c:pt idx="1">
                  <c:v>584</c:v>
                </c:pt>
                <c:pt idx="2">
                  <c:v>596</c:v>
                </c:pt>
                <c:pt idx="3">
                  <c:v>610</c:v>
                </c:pt>
                <c:pt idx="4">
                  <c:v>625</c:v>
                </c:pt>
                <c:pt idx="5">
                  <c:v>648</c:v>
                </c:pt>
                <c:pt idx="6">
                  <c:v>669</c:v>
                </c:pt>
                <c:pt idx="7">
                  <c:v>755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F3C-4AA8-9B85-F9767FFB3967}"/>
            </c:ext>
          </c:extLst>
        </c:ser>
        <c:ser>
          <c:idx val="3"/>
          <c:order val="3"/>
          <c:tx>
            <c:v>reading 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yVal>
            <c:numRef>
              <c:f>Sheet5!$D$3:$D$10</c:f>
              <c:numCache>
                <c:formatCode>General</c:formatCode>
                <c:ptCount val="8"/>
                <c:pt idx="0">
                  <c:v>553</c:v>
                </c:pt>
                <c:pt idx="1">
                  <c:v>584</c:v>
                </c:pt>
                <c:pt idx="2">
                  <c:v>597</c:v>
                </c:pt>
                <c:pt idx="3">
                  <c:v>610</c:v>
                </c:pt>
                <c:pt idx="4">
                  <c:v>625</c:v>
                </c:pt>
                <c:pt idx="5">
                  <c:v>648</c:v>
                </c:pt>
                <c:pt idx="6">
                  <c:v>669</c:v>
                </c:pt>
                <c:pt idx="7">
                  <c:v>754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F3C-4AA8-9B85-F9767FFB3967}"/>
            </c:ext>
          </c:extLst>
        </c:ser>
        <c:ser>
          <c:idx val="4"/>
          <c:order val="4"/>
          <c:tx>
            <c:v>reading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yVal>
            <c:numRef>
              <c:f>Sheet5!$C$3:$C$10</c:f>
              <c:numCache>
                <c:formatCode>General</c:formatCode>
                <c:ptCount val="8"/>
                <c:pt idx="0">
                  <c:v>553</c:v>
                </c:pt>
                <c:pt idx="1">
                  <c:v>584</c:v>
                </c:pt>
                <c:pt idx="2">
                  <c:v>597</c:v>
                </c:pt>
                <c:pt idx="3">
                  <c:v>612</c:v>
                </c:pt>
                <c:pt idx="4">
                  <c:v>625</c:v>
                </c:pt>
                <c:pt idx="5">
                  <c:v>648</c:v>
                </c:pt>
                <c:pt idx="6">
                  <c:v>669</c:v>
                </c:pt>
                <c:pt idx="7">
                  <c:v>754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AF3C-4AA8-9B85-F9767FFB3967}"/>
            </c:ext>
          </c:extLst>
        </c:ser>
        <c:ser>
          <c:idx val="5"/>
          <c:order val="5"/>
          <c:tx>
            <c:v>reading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yVal>
            <c:numRef>
              <c:f>Sheet5!$B$3:$B$10</c:f>
              <c:numCache>
                <c:formatCode>General</c:formatCode>
                <c:ptCount val="8"/>
                <c:pt idx="0">
                  <c:v>554</c:v>
                </c:pt>
                <c:pt idx="1">
                  <c:v>585</c:v>
                </c:pt>
                <c:pt idx="2">
                  <c:v>600</c:v>
                </c:pt>
                <c:pt idx="3">
                  <c:v>612</c:v>
                </c:pt>
                <c:pt idx="4">
                  <c:v>625</c:v>
                </c:pt>
                <c:pt idx="5">
                  <c:v>648</c:v>
                </c:pt>
                <c:pt idx="6">
                  <c:v>669</c:v>
                </c:pt>
                <c:pt idx="7">
                  <c:v>755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AF3C-4AA8-9B85-F9767FFB39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3700239"/>
        <c:axId val="2117461727"/>
      </c:scatterChart>
      <c:valAx>
        <c:axId val="20237002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Common 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7461727"/>
        <c:crosses val="autoZero"/>
        <c:crossBetween val="midCat"/>
      </c:valAx>
      <c:valAx>
        <c:axId val="2117461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All sensor readings </a:t>
                </a:r>
              </a:p>
              <a:p>
                <a:pPr>
                  <a:defRPr/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37002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Graph of actual versus measured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3246106736657918"/>
                  <c:y val="-1.893518518518520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Sheet5!$A$3:$A$10</c:f>
              <c:numCache>
                <c:formatCode>General</c:formatCode>
                <c:ptCount val="8"/>
                <c:pt idx="0">
                  <c:v>1</c:v>
                </c:pt>
                <c:pt idx="1">
                  <c:v>1.5</c:v>
                </c:pt>
                <c:pt idx="2">
                  <c:v>2</c:v>
                </c:pt>
                <c:pt idx="3">
                  <c:v>2.5</c:v>
                </c:pt>
                <c:pt idx="4">
                  <c:v>3</c:v>
                </c:pt>
                <c:pt idx="5">
                  <c:v>3.5</c:v>
                </c:pt>
                <c:pt idx="6">
                  <c:v>4</c:v>
                </c:pt>
                <c:pt idx="7">
                  <c:v>4.5</c:v>
                </c:pt>
              </c:numCache>
            </c:numRef>
          </c:xVal>
          <c:yVal>
            <c:numRef>
              <c:f>Sheet5!$G$3:$G$10</c:f>
              <c:numCache>
                <c:formatCode>General</c:formatCode>
                <c:ptCount val="8"/>
                <c:pt idx="0">
                  <c:v>553.6</c:v>
                </c:pt>
                <c:pt idx="1">
                  <c:v>584.4</c:v>
                </c:pt>
                <c:pt idx="2">
                  <c:v>597.4</c:v>
                </c:pt>
                <c:pt idx="3">
                  <c:v>611.20000000000005</c:v>
                </c:pt>
                <c:pt idx="4">
                  <c:v>625</c:v>
                </c:pt>
                <c:pt idx="5">
                  <c:v>647.79999999999995</c:v>
                </c:pt>
                <c:pt idx="6">
                  <c:v>669</c:v>
                </c:pt>
                <c:pt idx="7">
                  <c:v>754.4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C61-483F-8AC3-823E3F8718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1342111"/>
        <c:axId val="1931605407"/>
      </c:scatterChart>
      <c:valAx>
        <c:axId val="19213421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Ground truth(Analog)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605407"/>
        <c:crosses val="autoZero"/>
        <c:crossBetween val="midCat"/>
      </c:valAx>
      <c:valAx>
        <c:axId val="1931605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Measured</a:t>
                </a:r>
                <a:r>
                  <a:rPr lang="en-US" baseline="0"/>
                  <a:t> (cm)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13421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595312</xdr:colOff>
      <xdr:row>29</xdr:row>
      <xdr:rowOff>119062</xdr:rowOff>
    </xdr:from>
    <xdr:to>
      <xdr:col>7</xdr:col>
      <xdr:colOff>471487</xdr:colOff>
      <xdr:row>44</xdr:row>
      <xdr:rowOff>4762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3A2749EC-6A9B-277A-54AD-42E55F91DC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376237</xdr:colOff>
      <xdr:row>12</xdr:row>
      <xdr:rowOff>100012</xdr:rowOff>
    </xdr:from>
    <xdr:to>
      <xdr:col>30</xdr:col>
      <xdr:colOff>71437</xdr:colOff>
      <xdr:row>26</xdr:row>
      <xdr:rowOff>176212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EF4F9995-ACED-45BD-0C60-2844E21524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542925</xdr:colOff>
      <xdr:row>4</xdr:row>
      <xdr:rowOff>80962</xdr:rowOff>
    </xdr:from>
    <xdr:to>
      <xdr:col>18</xdr:col>
      <xdr:colOff>238125</xdr:colOff>
      <xdr:row>18</xdr:row>
      <xdr:rowOff>157162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846EDB5-B07A-24FE-66A9-8093919FEA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342900</xdr:colOff>
      <xdr:row>21</xdr:row>
      <xdr:rowOff>33337</xdr:rowOff>
    </xdr:from>
    <xdr:to>
      <xdr:col>10</xdr:col>
      <xdr:colOff>38100</xdr:colOff>
      <xdr:row>35</xdr:row>
      <xdr:rowOff>109537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EBFFD7E-E9A2-3CB6-4C57-4743D049BD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F3038-2BFA-40D9-BE95-1C2591636034}">
  <dimension ref="A1:U36"/>
  <sheetViews>
    <sheetView topLeftCell="R22" workbookViewId="0">
      <selection activeCell="U6" sqref="U6"/>
    </sheetView>
  </sheetViews>
  <sheetFormatPr defaultRowHeight="15"/>
  <cols>
    <col min="7" max="7" width="15.5703125" customWidth="1"/>
    <col min="18" max="18" width="9.140625" customWidth="1"/>
  </cols>
  <sheetData>
    <row r="1" spans="1:21">
      <c r="H1" s="3" t="s">
        <v>30</v>
      </c>
      <c r="I1" s="3"/>
      <c r="J1" s="3"/>
      <c r="K1" s="3"/>
      <c r="L1" s="3"/>
      <c r="M1" s="3"/>
      <c r="N1" s="3"/>
      <c r="O1" s="3"/>
      <c r="P1" s="3"/>
      <c r="Q1" s="3"/>
    </row>
    <row r="2" spans="1:21">
      <c r="A2" t="s">
        <v>0</v>
      </c>
      <c r="B2" t="s">
        <v>1</v>
      </c>
      <c r="G2" t="s">
        <v>28</v>
      </c>
      <c r="H2">
        <v>1</v>
      </c>
      <c r="I2">
        <v>2</v>
      </c>
      <c r="J2">
        <v>3</v>
      </c>
      <c r="K2">
        <v>4</v>
      </c>
      <c r="L2">
        <v>5</v>
      </c>
      <c r="M2">
        <v>6</v>
      </c>
      <c r="N2">
        <v>7</v>
      </c>
      <c r="O2">
        <v>8</v>
      </c>
      <c r="P2">
        <v>9</v>
      </c>
      <c r="Q2">
        <v>10</v>
      </c>
      <c r="R2" t="s">
        <v>29</v>
      </c>
      <c r="S2" t="s">
        <v>31</v>
      </c>
      <c r="T2" t="s">
        <v>32</v>
      </c>
      <c r="U2" t="s">
        <v>33</v>
      </c>
    </row>
    <row r="3" spans="1:21">
      <c r="A3">
        <v>1</v>
      </c>
      <c r="B3">
        <v>1188.8800000000001</v>
      </c>
      <c r="E3" t="s">
        <v>2</v>
      </c>
      <c r="G3">
        <v>0</v>
      </c>
      <c r="H3">
        <v>1126.03</v>
      </c>
      <c r="I3">
        <v>1126.07</v>
      </c>
      <c r="J3">
        <v>1126.1199999999999</v>
      </c>
      <c r="K3">
        <v>1126.19</v>
      </c>
      <c r="L3">
        <v>1126.3599999999999</v>
      </c>
      <c r="M3">
        <v>1126.9100000000001</v>
      </c>
      <c r="N3">
        <v>1126.8800000000001</v>
      </c>
      <c r="O3">
        <v>1126.17</v>
      </c>
      <c r="P3">
        <v>1126.17</v>
      </c>
      <c r="Q3">
        <v>1126.03</v>
      </c>
      <c r="R3">
        <f>AVERAGE(H3:Q3)</f>
        <v>1126.2930000000001</v>
      </c>
      <c r="S3">
        <f>STDEVA(H3:Q3)</f>
        <v>0.33142956349062291</v>
      </c>
      <c r="T3" t="e">
        <f>MAX(B:Q3)-MIN(H3:Q3)</f>
        <v>#NAME?</v>
      </c>
      <c r="U3" t="e">
        <f>(R3-G3)/G3*100</f>
        <v>#DIV/0!</v>
      </c>
    </row>
    <row r="4" spans="1:21">
      <c r="A4">
        <v>2</v>
      </c>
      <c r="B4">
        <v>2.74</v>
      </c>
      <c r="G4">
        <v>1</v>
      </c>
      <c r="H4">
        <v>4.09</v>
      </c>
      <c r="I4">
        <v>4.09</v>
      </c>
      <c r="J4">
        <v>3.98</v>
      </c>
      <c r="K4">
        <v>3.98</v>
      </c>
      <c r="L4">
        <v>3.98</v>
      </c>
      <c r="M4">
        <v>4.03</v>
      </c>
      <c r="N4">
        <v>4.09</v>
      </c>
      <c r="O4">
        <v>4.09</v>
      </c>
      <c r="P4">
        <v>4.09</v>
      </c>
      <c r="Q4">
        <v>4.09</v>
      </c>
      <c r="R4">
        <f t="shared" ref="R4:R35" si="0">AVERAGE(H4:Q4)</f>
        <v>4.0510000000000002</v>
      </c>
      <c r="S4">
        <f t="shared" ref="S4:S35" si="1">STDEVA(H4:Q4)</f>
        <v>5.237683966538384E-2</v>
      </c>
      <c r="T4">
        <f t="shared" ref="T4:T35" si="2">MAX(H4:Q4)-MIN(H4:Q4)</f>
        <v>0.10999999999999988</v>
      </c>
      <c r="U4">
        <f>W8</f>
        <v>0</v>
      </c>
    </row>
    <row r="5" spans="1:21">
      <c r="A5">
        <v>3</v>
      </c>
      <c r="B5">
        <v>2.74</v>
      </c>
      <c r="G5">
        <v>2</v>
      </c>
      <c r="H5">
        <v>2.88</v>
      </c>
      <c r="I5">
        <v>2.76</v>
      </c>
      <c r="J5">
        <v>2.88</v>
      </c>
      <c r="K5">
        <v>2.86</v>
      </c>
      <c r="L5">
        <v>2.86</v>
      </c>
      <c r="M5">
        <v>2.88</v>
      </c>
      <c r="N5">
        <v>2.88</v>
      </c>
      <c r="O5">
        <v>2.86</v>
      </c>
      <c r="P5">
        <v>2.78</v>
      </c>
      <c r="Q5">
        <v>2.86</v>
      </c>
      <c r="R5">
        <f t="shared" si="0"/>
        <v>2.8499999999999996</v>
      </c>
      <c r="S5">
        <f t="shared" si="1"/>
        <v>4.3461349368017696E-2</v>
      </c>
      <c r="T5">
        <f t="shared" si="2"/>
        <v>0.12000000000000011</v>
      </c>
      <c r="U5">
        <f>(A3-G3)/A3*100</f>
        <v>100</v>
      </c>
    </row>
    <row r="6" spans="1:21">
      <c r="A6">
        <v>4</v>
      </c>
      <c r="B6">
        <v>3.69</v>
      </c>
      <c r="G6">
        <v>3</v>
      </c>
      <c r="H6">
        <v>3.17</v>
      </c>
      <c r="I6">
        <v>3.07</v>
      </c>
      <c r="J6">
        <v>3.12</v>
      </c>
      <c r="K6">
        <v>3.07</v>
      </c>
      <c r="L6">
        <v>3.17</v>
      </c>
      <c r="M6">
        <v>3.17</v>
      </c>
      <c r="N6">
        <v>3.17</v>
      </c>
      <c r="O6">
        <v>3.17</v>
      </c>
      <c r="P6">
        <v>3.17</v>
      </c>
      <c r="Q6">
        <v>3.17</v>
      </c>
      <c r="R6">
        <f t="shared" si="0"/>
        <v>3.1450000000000005</v>
      </c>
      <c r="S6">
        <f t="shared" si="1"/>
        <v>4.2491829279939893E-2</v>
      </c>
      <c r="T6">
        <f t="shared" si="2"/>
        <v>0.10000000000000009</v>
      </c>
      <c r="U6">
        <f t="shared" ref="U4:U35" si="3">(R6-G6)/G6*100</f>
        <v>4.8333333333333481</v>
      </c>
    </row>
    <row r="7" spans="1:21">
      <c r="A7">
        <v>5</v>
      </c>
      <c r="B7">
        <v>4.66</v>
      </c>
      <c r="G7">
        <v>4</v>
      </c>
      <c r="H7">
        <v>4.09</v>
      </c>
      <c r="I7">
        <v>3.98</v>
      </c>
      <c r="J7">
        <v>4.09</v>
      </c>
      <c r="K7">
        <v>4.09</v>
      </c>
      <c r="L7">
        <v>3.98</v>
      </c>
      <c r="M7">
        <v>3.98</v>
      </c>
      <c r="N7">
        <v>4.09</v>
      </c>
      <c r="O7">
        <v>4.09</v>
      </c>
      <c r="P7">
        <v>4.09</v>
      </c>
      <c r="Q7">
        <v>3.98</v>
      </c>
      <c r="R7">
        <f t="shared" si="0"/>
        <v>4.0460000000000003</v>
      </c>
      <c r="S7">
        <f t="shared" si="1"/>
        <v>5.6803755744375385E-2</v>
      </c>
      <c r="T7">
        <f t="shared" si="2"/>
        <v>0.10999999999999988</v>
      </c>
      <c r="U7">
        <f t="shared" si="3"/>
        <v>1.1500000000000066</v>
      </c>
    </row>
    <row r="8" spans="1:21">
      <c r="A8">
        <v>10</v>
      </c>
      <c r="B8">
        <v>10.37</v>
      </c>
      <c r="G8">
        <v>5</v>
      </c>
      <c r="H8">
        <v>4.59</v>
      </c>
      <c r="I8">
        <v>4.6900000000000004</v>
      </c>
      <c r="J8">
        <v>4.71</v>
      </c>
      <c r="K8">
        <v>4.6900000000000004</v>
      </c>
      <c r="L8">
        <v>4.59</v>
      </c>
      <c r="M8">
        <v>4.6900000000000004</v>
      </c>
      <c r="N8">
        <v>4.71</v>
      </c>
      <c r="O8">
        <v>4.6900000000000004</v>
      </c>
      <c r="P8">
        <v>4.6900000000000004</v>
      </c>
      <c r="Q8">
        <v>4.59</v>
      </c>
      <c r="R8">
        <f t="shared" si="0"/>
        <v>4.6639999999999997</v>
      </c>
      <c r="S8">
        <f t="shared" si="1"/>
        <v>5.168279318217165E-2</v>
      </c>
      <c r="T8">
        <f t="shared" si="2"/>
        <v>0.12000000000000011</v>
      </c>
      <c r="U8">
        <f t="shared" si="3"/>
        <v>-6.7200000000000069</v>
      </c>
    </row>
    <row r="9" spans="1:21">
      <c r="A9">
        <v>15</v>
      </c>
      <c r="B9">
        <v>14.65</v>
      </c>
      <c r="G9">
        <v>6</v>
      </c>
      <c r="H9">
        <v>5.6</v>
      </c>
      <c r="I9">
        <v>5.6</v>
      </c>
      <c r="J9">
        <v>5.6</v>
      </c>
      <c r="K9">
        <v>5.6</v>
      </c>
      <c r="L9">
        <v>5.5</v>
      </c>
      <c r="M9">
        <v>5.62</v>
      </c>
      <c r="N9">
        <v>5.5</v>
      </c>
      <c r="O9">
        <v>5.5</v>
      </c>
      <c r="P9">
        <v>5.62</v>
      </c>
      <c r="Q9">
        <v>5.5</v>
      </c>
      <c r="R9">
        <f t="shared" si="0"/>
        <v>5.5639999999999992</v>
      </c>
      <c r="S9">
        <f t="shared" si="1"/>
        <v>5.5617742972304485E-2</v>
      </c>
      <c r="T9">
        <f t="shared" si="2"/>
        <v>0.12000000000000011</v>
      </c>
      <c r="U9">
        <f t="shared" si="3"/>
        <v>-7.2666666666666808</v>
      </c>
    </row>
    <row r="10" spans="1:21">
      <c r="A10">
        <v>20</v>
      </c>
      <c r="B10">
        <v>19.18</v>
      </c>
      <c r="G10">
        <v>7</v>
      </c>
      <c r="H10">
        <v>7.33</v>
      </c>
      <c r="I10">
        <v>7.45</v>
      </c>
      <c r="J10">
        <v>7.34</v>
      </c>
      <c r="K10">
        <v>7.44</v>
      </c>
      <c r="L10">
        <v>7.33</v>
      </c>
      <c r="M10">
        <v>7.33</v>
      </c>
      <c r="N10">
        <v>7.45</v>
      </c>
      <c r="O10">
        <v>7.33</v>
      </c>
      <c r="P10">
        <v>7.43</v>
      </c>
      <c r="Q10">
        <v>7.36</v>
      </c>
      <c r="R10">
        <f t="shared" si="0"/>
        <v>7.3790000000000004</v>
      </c>
      <c r="S10">
        <f t="shared" si="1"/>
        <v>5.5667664661712669E-2</v>
      </c>
      <c r="T10">
        <f t="shared" si="2"/>
        <v>0.12000000000000011</v>
      </c>
      <c r="U10">
        <f t="shared" si="3"/>
        <v>5.4142857142857208</v>
      </c>
    </row>
    <row r="11" spans="1:21">
      <c r="A11">
        <v>25</v>
      </c>
      <c r="B11">
        <v>24.95</v>
      </c>
      <c r="G11">
        <v>8</v>
      </c>
      <c r="H11">
        <v>8.36</v>
      </c>
      <c r="I11">
        <v>8.34</v>
      </c>
      <c r="J11">
        <v>8.24</v>
      </c>
      <c r="K11">
        <v>8.24</v>
      </c>
      <c r="L11">
        <v>8.24</v>
      </c>
      <c r="M11">
        <v>8.24</v>
      </c>
      <c r="N11">
        <v>8.36</v>
      </c>
      <c r="O11">
        <v>8.24</v>
      </c>
      <c r="P11">
        <v>8.36</v>
      </c>
      <c r="Q11">
        <v>8.24</v>
      </c>
      <c r="R11">
        <f t="shared" si="0"/>
        <v>8.2859999999999996</v>
      </c>
      <c r="S11">
        <f t="shared" si="1"/>
        <v>5.9665735560704827E-2</v>
      </c>
      <c r="T11">
        <f t="shared" si="2"/>
        <v>0.11999999999999922</v>
      </c>
      <c r="U11">
        <f t="shared" si="3"/>
        <v>3.5749999999999948</v>
      </c>
    </row>
    <row r="12" spans="1:21">
      <c r="A12">
        <v>30</v>
      </c>
      <c r="B12">
        <v>30.55</v>
      </c>
      <c r="G12">
        <v>9</v>
      </c>
      <c r="H12">
        <v>8.93</v>
      </c>
      <c r="I12">
        <v>9.02</v>
      </c>
      <c r="J12">
        <v>8.91</v>
      </c>
      <c r="K12">
        <v>9.0299999999999994</v>
      </c>
      <c r="L12">
        <v>8.93</v>
      </c>
      <c r="M12">
        <v>9.02</v>
      </c>
      <c r="N12">
        <v>8.91</v>
      </c>
      <c r="O12">
        <v>9.02</v>
      </c>
      <c r="P12">
        <v>8.91</v>
      </c>
      <c r="Q12">
        <v>9.02</v>
      </c>
      <c r="R12">
        <f t="shared" si="0"/>
        <v>8.9699999999999989</v>
      </c>
      <c r="S12">
        <f t="shared" si="1"/>
        <v>5.5377492419453583E-2</v>
      </c>
      <c r="T12">
        <f t="shared" si="2"/>
        <v>0.11999999999999922</v>
      </c>
      <c r="U12">
        <f t="shared" si="3"/>
        <v>-0.33333333333334597</v>
      </c>
    </row>
    <row r="13" spans="1:21">
      <c r="A13">
        <v>35</v>
      </c>
      <c r="B13">
        <v>34.85</v>
      </c>
      <c r="G13">
        <v>10</v>
      </c>
      <c r="H13">
        <v>10.24</v>
      </c>
      <c r="I13">
        <v>10.24</v>
      </c>
      <c r="J13">
        <v>10.34</v>
      </c>
      <c r="K13">
        <v>10.34</v>
      </c>
      <c r="L13">
        <v>10.34</v>
      </c>
      <c r="M13">
        <v>10.220000000000001</v>
      </c>
      <c r="N13">
        <v>10.34</v>
      </c>
      <c r="O13">
        <v>10.33</v>
      </c>
      <c r="P13">
        <v>10.33</v>
      </c>
      <c r="Q13">
        <v>10.33</v>
      </c>
      <c r="R13">
        <f t="shared" si="0"/>
        <v>10.305</v>
      </c>
      <c r="S13">
        <f t="shared" si="1"/>
        <v>4.9944413545905446E-2</v>
      </c>
      <c r="T13">
        <f t="shared" si="2"/>
        <v>0.11999999999999922</v>
      </c>
      <c r="U13">
        <f t="shared" si="3"/>
        <v>3.0499999999999972</v>
      </c>
    </row>
    <row r="14" spans="1:21">
      <c r="A14">
        <v>40</v>
      </c>
      <c r="B14">
        <v>38.85</v>
      </c>
      <c r="G14">
        <v>20</v>
      </c>
      <c r="H14">
        <v>20.86</v>
      </c>
      <c r="I14">
        <v>20.86</v>
      </c>
      <c r="J14">
        <v>20.86</v>
      </c>
      <c r="K14">
        <v>20.84</v>
      </c>
      <c r="L14">
        <v>20.84</v>
      </c>
      <c r="M14">
        <v>20.84</v>
      </c>
      <c r="N14">
        <v>20.74</v>
      </c>
      <c r="O14">
        <v>20.74</v>
      </c>
      <c r="P14">
        <v>20.74</v>
      </c>
      <c r="Q14">
        <v>20.84</v>
      </c>
      <c r="R14">
        <f t="shared" si="0"/>
        <v>20.816000000000003</v>
      </c>
      <c r="S14">
        <f t="shared" si="1"/>
        <v>5.316640543300559E-2</v>
      </c>
      <c r="T14">
        <f t="shared" si="2"/>
        <v>0.12000000000000099</v>
      </c>
      <c r="U14">
        <f t="shared" si="3"/>
        <v>4.0800000000000125</v>
      </c>
    </row>
    <row r="15" spans="1:21">
      <c r="A15">
        <v>45</v>
      </c>
      <c r="B15">
        <v>43.59</v>
      </c>
      <c r="G15">
        <v>30</v>
      </c>
      <c r="H15">
        <v>30.28</v>
      </c>
      <c r="I15">
        <v>30.28</v>
      </c>
      <c r="J15">
        <v>30.28</v>
      </c>
      <c r="K15">
        <v>30.28</v>
      </c>
      <c r="L15">
        <v>30.38</v>
      </c>
      <c r="M15">
        <v>30.38</v>
      </c>
      <c r="N15">
        <v>30.29</v>
      </c>
      <c r="O15">
        <v>30.28</v>
      </c>
      <c r="P15">
        <v>30.28</v>
      </c>
      <c r="Q15">
        <v>30.28</v>
      </c>
      <c r="R15">
        <f t="shared" si="0"/>
        <v>30.300999999999998</v>
      </c>
      <c r="S15">
        <f t="shared" si="1"/>
        <v>4.175324338699047E-2</v>
      </c>
      <c r="T15">
        <f t="shared" si="2"/>
        <v>9.9999999999997868E-2</v>
      </c>
      <c r="U15">
        <f t="shared" si="3"/>
        <v>1.0033333333333279</v>
      </c>
    </row>
    <row r="16" spans="1:21">
      <c r="A16">
        <v>50</v>
      </c>
      <c r="B16">
        <v>47.65</v>
      </c>
      <c r="G16">
        <v>40</v>
      </c>
      <c r="H16">
        <v>40.21</v>
      </c>
      <c r="I16">
        <v>40.21</v>
      </c>
      <c r="J16">
        <v>40.21</v>
      </c>
      <c r="K16">
        <v>40.21</v>
      </c>
      <c r="L16">
        <v>40.22</v>
      </c>
      <c r="M16">
        <v>40.119999999999997</v>
      </c>
      <c r="N16">
        <v>40.1</v>
      </c>
      <c r="O16">
        <v>40.119999999999997</v>
      </c>
      <c r="P16">
        <v>40.1</v>
      </c>
      <c r="Q16">
        <v>40.21</v>
      </c>
      <c r="R16">
        <f t="shared" si="0"/>
        <v>40.171000000000006</v>
      </c>
      <c r="S16">
        <f t="shared" si="1"/>
        <v>5.3009433122794644E-2</v>
      </c>
      <c r="T16">
        <f t="shared" si="2"/>
        <v>0.11999999999999744</v>
      </c>
      <c r="U16">
        <f t="shared" si="3"/>
        <v>0.42750000000001626</v>
      </c>
    </row>
    <row r="17" spans="1:21">
      <c r="A17">
        <v>55</v>
      </c>
      <c r="B17">
        <v>54.21</v>
      </c>
      <c r="G17">
        <v>50</v>
      </c>
      <c r="H17">
        <v>49.24</v>
      </c>
      <c r="I17">
        <v>49.24</v>
      </c>
      <c r="J17">
        <v>49.24</v>
      </c>
      <c r="K17">
        <v>49.24</v>
      </c>
      <c r="L17">
        <v>49.24</v>
      </c>
      <c r="M17">
        <v>49.26</v>
      </c>
      <c r="N17">
        <v>49.26</v>
      </c>
      <c r="O17">
        <v>49.26</v>
      </c>
      <c r="P17">
        <v>49.34</v>
      </c>
      <c r="Q17">
        <v>49.36</v>
      </c>
      <c r="R17">
        <f t="shared" si="0"/>
        <v>49.268000000000008</v>
      </c>
      <c r="S17">
        <f t="shared" si="1"/>
        <v>4.4422216663887057E-2</v>
      </c>
      <c r="T17">
        <f t="shared" si="2"/>
        <v>0.11999999999999744</v>
      </c>
      <c r="U17">
        <f t="shared" si="3"/>
        <v>-1.4639999999999844</v>
      </c>
    </row>
    <row r="18" spans="1:21">
      <c r="A18">
        <v>60</v>
      </c>
      <c r="B18">
        <v>56.2</v>
      </c>
      <c r="G18">
        <v>60</v>
      </c>
      <c r="H18">
        <v>59.19</v>
      </c>
      <c r="I18">
        <v>59.29</v>
      </c>
      <c r="J18">
        <v>59.07</v>
      </c>
      <c r="K18">
        <v>59.29</v>
      </c>
      <c r="L18">
        <v>59.19</v>
      </c>
      <c r="M18">
        <v>59.29</v>
      </c>
      <c r="N18">
        <v>59.71</v>
      </c>
      <c r="O18">
        <v>59.28</v>
      </c>
      <c r="P18">
        <v>59.29</v>
      </c>
      <c r="Q18">
        <v>59.07</v>
      </c>
      <c r="R18">
        <f t="shared" si="0"/>
        <v>59.266999999999996</v>
      </c>
      <c r="S18">
        <f t="shared" si="1"/>
        <v>0.17888854382299396</v>
      </c>
      <c r="T18">
        <f t="shared" si="2"/>
        <v>0.64000000000000057</v>
      </c>
      <c r="U18">
        <f t="shared" si="3"/>
        <v>-1.2216666666666736</v>
      </c>
    </row>
    <row r="19" spans="1:21">
      <c r="A19">
        <v>65</v>
      </c>
      <c r="B19" t="s">
        <v>3</v>
      </c>
      <c r="G19">
        <v>70</v>
      </c>
      <c r="H19">
        <v>69.12</v>
      </c>
      <c r="I19">
        <v>69.12</v>
      </c>
      <c r="J19">
        <v>69.12</v>
      </c>
      <c r="K19">
        <v>69.12</v>
      </c>
      <c r="L19">
        <v>69.209999999999994</v>
      </c>
      <c r="M19">
        <v>69.22</v>
      </c>
      <c r="N19">
        <v>69.12</v>
      </c>
      <c r="O19">
        <v>69.22</v>
      </c>
      <c r="P19">
        <v>69.12</v>
      </c>
      <c r="Q19">
        <v>69.209999999999994</v>
      </c>
      <c r="R19">
        <f t="shared" si="0"/>
        <v>69.158000000000001</v>
      </c>
      <c r="S19">
        <f t="shared" si="1"/>
        <v>4.9170903772224606E-2</v>
      </c>
      <c r="T19">
        <f t="shared" si="2"/>
        <v>9.9999999999994316E-2</v>
      </c>
      <c r="U19">
        <f t="shared" si="3"/>
        <v>-1.2028571428571411</v>
      </c>
    </row>
    <row r="20" spans="1:21">
      <c r="A20">
        <v>70</v>
      </c>
      <c r="G20">
        <v>80</v>
      </c>
      <c r="H20">
        <v>79.05</v>
      </c>
      <c r="I20">
        <v>79.36</v>
      </c>
      <c r="J20">
        <v>79.06</v>
      </c>
      <c r="K20">
        <v>79.05</v>
      </c>
      <c r="L20">
        <v>79.349999999999994</v>
      </c>
      <c r="M20">
        <v>79.45</v>
      </c>
      <c r="N20">
        <v>78.53</v>
      </c>
      <c r="O20">
        <v>79.36</v>
      </c>
      <c r="P20">
        <v>78.97</v>
      </c>
      <c r="Q20">
        <v>78.930000000000007</v>
      </c>
      <c r="R20">
        <f t="shared" si="0"/>
        <v>79.111000000000018</v>
      </c>
      <c r="S20">
        <f t="shared" si="1"/>
        <v>0.278146643976797</v>
      </c>
      <c r="T20">
        <f t="shared" si="2"/>
        <v>0.92000000000000171</v>
      </c>
      <c r="U20">
        <f t="shared" si="3"/>
        <v>-1.111249999999977</v>
      </c>
    </row>
    <row r="21" spans="1:21">
      <c r="A21">
        <v>75</v>
      </c>
      <c r="G21">
        <v>90</v>
      </c>
      <c r="H21">
        <v>89.38</v>
      </c>
      <c r="I21">
        <v>89.36</v>
      </c>
      <c r="J21">
        <v>89.36</v>
      </c>
      <c r="K21">
        <v>89.4</v>
      </c>
      <c r="L21">
        <v>89.29</v>
      </c>
      <c r="M21">
        <v>89.4</v>
      </c>
      <c r="N21">
        <v>89.36</v>
      </c>
      <c r="O21">
        <v>89.38</v>
      </c>
      <c r="P21">
        <v>89.36</v>
      </c>
      <c r="Q21">
        <v>89.48</v>
      </c>
      <c r="R21">
        <f t="shared" si="0"/>
        <v>89.37700000000001</v>
      </c>
      <c r="S21">
        <f t="shared" si="1"/>
        <v>4.7621190427978681E-2</v>
      </c>
      <c r="T21">
        <f t="shared" si="2"/>
        <v>0.18999999999999773</v>
      </c>
      <c r="U21">
        <f t="shared" si="3"/>
        <v>-0.69222222222221164</v>
      </c>
    </row>
    <row r="22" spans="1:21">
      <c r="A22">
        <v>80</v>
      </c>
      <c r="G22">
        <v>100</v>
      </c>
      <c r="H22">
        <v>99.31</v>
      </c>
      <c r="I22">
        <v>99.43</v>
      </c>
      <c r="J22">
        <v>99.41</v>
      </c>
      <c r="K22">
        <v>99.33</v>
      </c>
      <c r="L22">
        <v>99.41</v>
      </c>
      <c r="M22">
        <v>99.33</v>
      </c>
      <c r="N22">
        <v>99.31</v>
      </c>
      <c r="O22">
        <v>99.47</v>
      </c>
      <c r="P22">
        <v>99.33</v>
      </c>
      <c r="Q22">
        <v>99.41</v>
      </c>
      <c r="R22">
        <f t="shared" si="0"/>
        <v>99.373999999999995</v>
      </c>
      <c r="S22">
        <f t="shared" si="1"/>
        <v>5.7965506984757442E-2</v>
      </c>
      <c r="T22">
        <f t="shared" si="2"/>
        <v>0.15999999999999659</v>
      </c>
      <c r="U22">
        <f t="shared" si="3"/>
        <v>-0.62600000000000477</v>
      </c>
    </row>
    <row r="23" spans="1:21">
      <c r="A23">
        <v>85</v>
      </c>
      <c r="G23">
        <v>150</v>
      </c>
      <c r="H23">
        <v>150.34</v>
      </c>
      <c r="I23">
        <v>150.28</v>
      </c>
      <c r="J23">
        <v>150.69</v>
      </c>
      <c r="K23">
        <v>150.38</v>
      </c>
      <c r="L23">
        <v>150.36000000000001</v>
      </c>
      <c r="M23">
        <v>150.36000000000001</v>
      </c>
      <c r="N23">
        <v>150.81</v>
      </c>
      <c r="O23">
        <v>150.38</v>
      </c>
      <c r="P23">
        <v>150.78</v>
      </c>
      <c r="Q23">
        <v>150.38</v>
      </c>
      <c r="R23">
        <f t="shared" si="0"/>
        <v>150.47599999999997</v>
      </c>
      <c r="S23">
        <f t="shared" si="1"/>
        <v>0.20034414834922767</v>
      </c>
      <c r="T23">
        <f t="shared" si="2"/>
        <v>0.53000000000000114</v>
      </c>
      <c r="U23">
        <f t="shared" si="3"/>
        <v>0.31733333333331382</v>
      </c>
    </row>
    <row r="24" spans="1:21">
      <c r="A24">
        <v>90</v>
      </c>
      <c r="G24">
        <v>200</v>
      </c>
      <c r="H24">
        <v>199.1</v>
      </c>
      <c r="I24">
        <v>199.12</v>
      </c>
      <c r="J24">
        <v>199.1</v>
      </c>
      <c r="K24">
        <v>198.69</v>
      </c>
      <c r="L24">
        <v>198.6</v>
      </c>
      <c r="M24">
        <v>199.12</v>
      </c>
      <c r="N24">
        <v>199.14</v>
      </c>
      <c r="O24">
        <v>199.12</v>
      </c>
      <c r="P24">
        <v>198.74</v>
      </c>
      <c r="Q24">
        <v>199.05</v>
      </c>
      <c r="R24">
        <f t="shared" si="0"/>
        <v>198.97799999999998</v>
      </c>
      <c r="S24">
        <f t="shared" si="1"/>
        <v>0.21191193139289402</v>
      </c>
      <c r="T24">
        <f t="shared" si="2"/>
        <v>0.53999999999999204</v>
      </c>
      <c r="U24">
        <f t="shared" si="3"/>
        <v>-0.51100000000000989</v>
      </c>
    </row>
    <row r="25" spans="1:21">
      <c r="A25">
        <v>95</v>
      </c>
      <c r="G25">
        <v>250</v>
      </c>
      <c r="H25">
        <v>249.47</v>
      </c>
      <c r="I25">
        <v>249.64</v>
      </c>
      <c r="J25">
        <v>249.78</v>
      </c>
      <c r="K25">
        <v>249.48</v>
      </c>
      <c r="L25">
        <v>250.29</v>
      </c>
      <c r="M25">
        <v>249.34</v>
      </c>
      <c r="N25">
        <v>249.4</v>
      </c>
      <c r="O25">
        <v>249.78</v>
      </c>
      <c r="P25">
        <v>249.31</v>
      </c>
      <c r="Q25">
        <v>249.69</v>
      </c>
      <c r="R25">
        <f t="shared" si="0"/>
        <v>249.61800000000002</v>
      </c>
      <c r="S25">
        <f t="shared" si="1"/>
        <v>0.29256718126877129</v>
      </c>
      <c r="T25">
        <f t="shared" si="2"/>
        <v>0.97999999999998977</v>
      </c>
      <c r="U25">
        <f t="shared" si="3"/>
        <v>-0.15279999999999064</v>
      </c>
    </row>
    <row r="26" spans="1:21">
      <c r="A26">
        <v>100</v>
      </c>
      <c r="G26">
        <v>300</v>
      </c>
      <c r="H26">
        <v>1124.55</v>
      </c>
      <c r="I26">
        <v>1124.6500000000001</v>
      </c>
      <c r="J26">
        <v>1126.45</v>
      </c>
      <c r="K26">
        <v>1126.45</v>
      </c>
      <c r="L26">
        <v>1126.55</v>
      </c>
      <c r="M26">
        <v>1126.56</v>
      </c>
      <c r="N26">
        <v>1124.45</v>
      </c>
      <c r="O26">
        <v>1124.45</v>
      </c>
      <c r="P26">
        <v>1124.67</v>
      </c>
      <c r="Q26">
        <v>1124.8900000000001</v>
      </c>
      <c r="R26">
        <f t="shared" si="0"/>
        <v>1125.3669999999997</v>
      </c>
      <c r="S26">
        <f t="shared" si="1"/>
        <v>0.98574337431197012</v>
      </c>
      <c r="T26">
        <f t="shared" si="2"/>
        <v>2.1099999999999</v>
      </c>
      <c r="U26">
        <f t="shared" si="3"/>
        <v>275.12233333333324</v>
      </c>
    </row>
    <row r="27" spans="1:21">
      <c r="A27">
        <v>105</v>
      </c>
      <c r="F27" t="s">
        <v>4</v>
      </c>
      <c r="S27">
        <f>AVERAGE(S3:S26)</f>
        <v>0.13955124595020352</v>
      </c>
      <c r="T27" t="e">
        <f>AVERAGE(T3:T26)</f>
        <v>#NAME?</v>
      </c>
      <c r="U27">
        <f>AVERAGE(U4:U26)</f>
        <v>16.420492305037953</v>
      </c>
    </row>
    <row r="28" spans="1:21">
      <c r="A28">
        <v>110</v>
      </c>
      <c r="S28">
        <f>AVERAGE(S5:S25)</f>
        <v>9.4270482158900382E-2</v>
      </c>
      <c r="T28">
        <f>AVERAGE(T5:T25)</f>
        <v>0.26523809523809361</v>
      </c>
      <c r="U28">
        <f>AVERAGE(U5:U25)</f>
        <v>4.8832852229780812</v>
      </c>
    </row>
    <row r="29" spans="1:21">
      <c r="A29">
        <v>120</v>
      </c>
    </row>
    <row r="30" spans="1:21">
      <c r="A30">
        <v>125</v>
      </c>
    </row>
    <row r="31" spans="1:21">
      <c r="A31">
        <v>150</v>
      </c>
    </row>
    <row r="32" spans="1:21">
      <c r="A32">
        <v>160</v>
      </c>
    </row>
    <row r="33" spans="1:1">
      <c r="A33">
        <v>170</v>
      </c>
    </row>
    <row r="34" spans="1:1">
      <c r="A34">
        <v>180</v>
      </c>
    </row>
    <row r="35" spans="1:1">
      <c r="A35">
        <v>200</v>
      </c>
    </row>
    <row r="36" spans="1:1">
      <c r="A36">
        <v>250</v>
      </c>
    </row>
  </sheetData>
  <mergeCells count="1">
    <mergeCell ref="H1:Q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88717-EFA1-4341-B014-4F9420E1FA12}">
  <dimension ref="A1:A22"/>
  <sheetViews>
    <sheetView workbookViewId="0">
      <selection activeCell="G16" sqref="G16"/>
    </sheetView>
  </sheetViews>
  <sheetFormatPr defaultRowHeight="15"/>
  <sheetData>
    <row r="1" spans="1:1">
      <c r="A1" s="1"/>
    </row>
    <row r="2" spans="1:1">
      <c r="A2" s="1" t="s">
        <v>6</v>
      </c>
    </row>
    <row r="3" spans="1:1">
      <c r="A3" s="1" t="s">
        <v>7</v>
      </c>
    </row>
    <row r="4" spans="1:1">
      <c r="A4" s="1" t="s">
        <v>8</v>
      </c>
    </row>
    <row r="5" spans="1:1">
      <c r="A5" s="1" t="s">
        <v>9</v>
      </c>
    </row>
    <row r="6" spans="1:1">
      <c r="A6" s="1" t="s">
        <v>10</v>
      </c>
    </row>
    <row r="7" spans="1:1">
      <c r="A7" s="1" t="s">
        <v>11</v>
      </c>
    </row>
    <row r="8" spans="1:1">
      <c r="A8" s="1" t="s">
        <v>12</v>
      </c>
    </row>
    <row r="9" spans="1:1">
      <c r="A9" s="1" t="s">
        <v>13</v>
      </c>
    </row>
    <row r="10" spans="1:1">
      <c r="A10" s="1" t="s">
        <v>14</v>
      </c>
    </row>
    <row r="11" spans="1:1">
      <c r="A11" s="1" t="s">
        <v>15</v>
      </c>
    </row>
    <row r="12" spans="1:1">
      <c r="A12" s="1" t="s">
        <v>16</v>
      </c>
    </row>
    <row r="13" spans="1:1">
      <c r="A13" s="1" t="s">
        <v>17</v>
      </c>
    </row>
    <row r="14" spans="1:1">
      <c r="A14" s="1" t="s">
        <v>18</v>
      </c>
    </row>
    <row r="15" spans="1:1">
      <c r="A15" s="1" t="s">
        <v>19</v>
      </c>
    </row>
    <row r="16" spans="1:1">
      <c r="A16" s="1" t="s">
        <v>20</v>
      </c>
    </row>
    <row r="17" spans="1:1">
      <c r="A17" s="1" t="s">
        <v>21</v>
      </c>
    </row>
    <row r="18" spans="1:1">
      <c r="A18" s="1" t="s">
        <v>22</v>
      </c>
    </row>
    <row r="19" spans="1:1" ht="16.5">
      <c r="A19" s="2" t="s">
        <v>23</v>
      </c>
    </row>
    <row r="20" spans="1:1" ht="16.5">
      <c r="A20" s="2" t="s">
        <v>24</v>
      </c>
    </row>
    <row r="21" spans="1:1" ht="16.5">
      <c r="A21" s="2" t="s">
        <v>25</v>
      </c>
    </row>
    <row r="22" spans="1:1" ht="16.5">
      <c r="A22" s="2">
        <v>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2BA3A-1C65-48A4-BEE9-FBBB4564E78A}">
  <dimension ref="A1:A22"/>
  <sheetViews>
    <sheetView workbookViewId="0">
      <selection sqref="A1:A22"/>
    </sheetView>
  </sheetViews>
  <sheetFormatPr defaultRowHeight="15"/>
  <sheetData>
    <row r="1" spans="1:1">
      <c r="A1" s="1" t="s">
        <v>5</v>
      </c>
    </row>
    <row r="2" spans="1:1">
      <c r="A2" s="1" t="s">
        <v>6</v>
      </c>
    </row>
    <row r="3" spans="1:1">
      <c r="A3" s="1" t="s">
        <v>7</v>
      </c>
    </row>
    <row r="4" spans="1:1">
      <c r="A4" s="1" t="s">
        <v>8</v>
      </c>
    </row>
    <row r="5" spans="1:1">
      <c r="A5" s="1" t="s">
        <v>9</v>
      </c>
    </row>
    <row r="6" spans="1:1">
      <c r="A6" s="1" t="s">
        <v>10</v>
      </c>
    </row>
    <row r="7" spans="1:1">
      <c r="A7" s="1" t="s">
        <v>11</v>
      </c>
    </row>
    <row r="8" spans="1:1">
      <c r="A8" s="1" t="s">
        <v>12</v>
      </c>
    </row>
    <row r="9" spans="1:1">
      <c r="A9" s="1" t="s">
        <v>13</v>
      </c>
    </row>
    <row r="10" spans="1:1">
      <c r="A10" s="1" t="s">
        <v>14</v>
      </c>
    </row>
    <row r="11" spans="1:1">
      <c r="A11" s="1" t="s">
        <v>15</v>
      </c>
    </row>
    <row r="12" spans="1:1">
      <c r="A12" s="1" t="s">
        <v>16</v>
      </c>
    </row>
    <row r="13" spans="1:1">
      <c r="A13" s="1" t="s">
        <v>17</v>
      </c>
    </row>
    <row r="14" spans="1:1">
      <c r="A14" s="1" t="s">
        <v>18</v>
      </c>
    </row>
    <row r="15" spans="1:1">
      <c r="A15" s="1" t="s">
        <v>19</v>
      </c>
    </row>
    <row r="16" spans="1:1">
      <c r="A16" s="1" t="s">
        <v>20</v>
      </c>
    </row>
    <row r="17" spans="1:1">
      <c r="A17" s="1" t="s">
        <v>21</v>
      </c>
    </row>
    <row r="18" spans="1:1">
      <c r="A18" s="1" t="s">
        <v>22</v>
      </c>
    </row>
    <row r="19" spans="1:1" ht="16.5">
      <c r="A19" s="2" t="s">
        <v>23</v>
      </c>
    </row>
    <row r="20" spans="1:1" ht="16.5">
      <c r="A20" s="2" t="s">
        <v>24</v>
      </c>
    </row>
    <row r="21" spans="1:1" ht="16.5">
      <c r="A21" s="2" t="s">
        <v>25</v>
      </c>
    </row>
    <row r="22" spans="1:1" ht="16.5">
      <c r="A22" s="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E3C01-62C6-410A-B0C5-1A6F8AA00DE5}">
  <dimension ref="A1:K12"/>
  <sheetViews>
    <sheetView workbookViewId="0">
      <selection sqref="A1:K12"/>
    </sheetView>
  </sheetViews>
  <sheetFormatPr defaultRowHeight="15"/>
  <sheetData>
    <row r="1" spans="1:11">
      <c r="A1">
        <v>10</v>
      </c>
      <c r="B1">
        <v>0.2</v>
      </c>
      <c r="C1">
        <v>0.2</v>
      </c>
      <c r="D1">
        <v>0.22</v>
      </c>
      <c r="E1">
        <v>0.13</v>
      </c>
      <c r="F1">
        <v>0.2</v>
      </c>
      <c r="G1">
        <v>0.28999999999999998</v>
      </c>
      <c r="H1">
        <v>0.14000000000000001</v>
      </c>
      <c r="I1">
        <v>0.21</v>
      </c>
      <c r="J1">
        <v>0.36</v>
      </c>
      <c r="K1">
        <v>0.12</v>
      </c>
    </row>
    <row r="2" spans="1:11">
      <c r="A2">
        <v>20</v>
      </c>
      <c r="B2">
        <v>7.0000000000000007E-2</v>
      </c>
      <c r="C2">
        <v>0.13</v>
      </c>
      <c r="D2">
        <v>0.05</v>
      </c>
      <c r="E2">
        <v>0.04</v>
      </c>
      <c r="F2">
        <v>0.14000000000000001</v>
      </c>
      <c r="G2">
        <v>0.1</v>
      </c>
      <c r="H2">
        <v>0.08</v>
      </c>
      <c r="I2">
        <v>0.08</v>
      </c>
      <c r="J2">
        <v>0.1</v>
      </c>
      <c r="K2">
        <v>0.08</v>
      </c>
    </row>
    <row r="3" spans="1:11">
      <c r="A3">
        <v>30</v>
      </c>
      <c r="B3">
        <v>0.09</v>
      </c>
      <c r="C3">
        <v>0.1</v>
      </c>
      <c r="D3">
        <v>0.06</v>
      </c>
      <c r="E3">
        <v>0.09</v>
      </c>
      <c r="F3">
        <v>0.06</v>
      </c>
      <c r="G3">
        <v>0.16</v>
      </c>
      <c r="H3">
        <v>0.11</v>
      </c>
      <c r="I3">
        <v>7.0000000000000007E-2</v>
      </c>
      <c r="J3">
        <v>0.05</v>
      </c>
      <c r="K3">
        <v>0.06</v>
      </c>
    </row>
    <row r="4" spans="1:11">
      <c r="A4">
        <v>40</v>
      </c>
      <c r="B4">
        <v>7.0000000000000007E-2</v>
      </c>
      <c r="C4">
        <v>7.0000000000000007E-2</v>
      </c>
      <c r="D4">
        <v>7.0000000000000007E-2</v>
      </c>
      <c r="E4">
        <v>0.05</v>
      </c>
      <c r="F4">
        <v>7.0000000000000007E-2</v>
      </c>
      <c r="G4">
        <v>0.1</v>
      </c>
      <c r="H4">
        <v>0.14000000000000001</v>
      </c>
      <c r="I4">
        <v>0.09</v>
      </c>
      <c r="J4">
        <v>0.11</v>
      </c>
      <c r="K4">
        <v>0.1</v>
      </c>
    </row>
    <row r="5" spans="1:11">
      <c r="A5">
        <v>50</v>
      </c>
      <c r="B5">
        <v>0.13</v>
      </c>
      <c r="C5">
        <v>0.11</v>
      </c>
      <c r="D5">
        <v>0.11</v>
      </c>
      <c r="E5">
        <v>0.16</v>
      </c>
      <c r="F5">
        <v>0.13</v>
      </c>
      <c r="G5">
        <v>0.2</v>
      </c>
      <c r="H5">
        <v>0.16</v>
      </c>
      <c r="I5">
        <v>0.13</v>
      </c>
      <c r="J5">
        <v>0.2</v>
      </c>
      <c r="K5">
        <v>0.14000000000000001</v>
      </c>
    </row>
    <row r="6" spans="1:11">
      <c r="A6">
        <v>100</v>
      </c>
      <c r="B6">
        <v>0.17</v>
      </c>
      <c r="C6">
        <v>0.21</v>
      </c>
      <c r="D6">
        <v>0.21</v>
      </c>
      <c r="E6">
        <v>0.31</v>
      </c>
      <c r="F6">
        <v>0.31</v>
      </c>
      <c r="G6">
        <v>0.35</v>
      </c>
      <c r="H6">
        <v>0.21</v>
      </c>
    </row>
    <row r="7" spans="1:11">
      <c r="A7">
        <v>150</v>
      </c>
      <c r="B7">
        <v>0.36</v>
      </c>
      <c r="C7">
        <v>0.33</v>
      </c>
      <c r="D7">
        <v>0.22</v>
      </c>
      <c r="E7">
        <v>0.55000000000000004</v>
      </c>
      <c r="F7">
        <v>0.39</v>
      </c>
      <c r="G7">
        <v>0.45</v>
      </c>
      <c r="H7">
        <v>0.23</v>
      </c>
      <c r="I7">
        <v>0.43</v>
      </c>
      <c r="J7">
        <v>0.42</v>
      </c>
      <c r="K7">
        <v>0.44</v>
      </c>
    </row>
    <row r="8" spans="1:11">
      <c r="A8">
        <v>200</v>
      </c>
      <c r="B8">
        <v>0.3</v>
      </c>
      <c r="C8">
        <v>0.39</v>
      </c>
      <c r="D8">
        <v>0.45</v>
      </c>
      <c r="E8">
        <v>0.45</v>
      </c>
    </row>
    <row r="10" spans="1:11">
      <c r="A10">
        <v>300</v>
      </c>
      <c r="B10">
        <v>0.7</v>
      </c>
      <c r="C10">
        <v>0.86</v>
      </c>
      <c r="D10">
        <v>0.8</v>
      </c>
    </row>
    <row r="11" spans="1:11">
      <c r="A11">
        <v>400</v>
      </c>
    </row>
    <row r="12" spans="1:11">
      <c r="A12">
        <v>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883EF-1D14-4FEA-87D6-CA9E30A213A7}">
  <dimension ref="A1:J16"/>
  <sheetViews>
    <sheetView tabSelected="1" topLeftCell="C14" workbookViewId="0">
      <selection sqref="A1:J10"/>
    </sheetView>
  </sheetViews>
  <sheetFormatPr defaultRowHeight="15"/>
  <cols>
    <col min="1" max="1" width="14" customWidth="1"/>
  </cols>
  <sheetData>
    <row r="1" spans="1:10">
      <c r="B1" s="3" t="s">
        <v>35</v>
      </c>
      <c r="C1" s="3"/>
      <c r="D1" s="3"/>
      <c r="E1" s="3"/>
      <c r="F1" s="3"/>
    </row>
    <row r="2" spans="1:10">
      <c r="A2" t="s">
        <v>34</v>
      </c>
      <c r="B2">
        <v>1</v>
      </c>
      <c r="C2">
        <v>2</v>
      </c>
      <c r="D2">
        <v>3</v>
      </c>
      <c r="E2">
        <v>4</v>
      </c>
      <c r="F2">
        <v>5</v>
      </c>
      <c r="G2" t="s">
        <v>29</v>
      </c>
      <c r="H2" t="s">
        <v>31</v>
      </c>
      <c r="I2" t="s">
        <v>37</v>
      </c>
      <c r="J2" t="s">
        <v>36</v>
      </c>
    </row>
    <row r="3" spans="1:10">
      <c r="A3">
        <v>1</v>
      </c>
      <c r="B3">
        <v>554</v>
      </c>
      <c r="C3">
        <v>553</v>
      </c>
      <c r="D3">
        <v>553</v>
      </c>
      <c r="E3">
        <v>554</v>
      </c>
      <c r="F3">
        <v>554</v>
      </c>
      <c r="G3">
        <f>AVERAGE(B3:F3)</f>
        <v>553.6</v>
      </c>
      <c r="H3">
        <f>STDEVA(B3:F3)</f>
        <v>0.54772255750516619</v>
      </c>
      <c r="I3">
        <f>MAX(B3:F3)-MIN(B3:F3)</f>
        <v>1</v>
      </c>
      <c r="J3">
        <f>((G3-A3)/A3) *100</f>
        <v>55260</v>
      </c>
    </row>
    <row r="4" spans="1:10">
      <c r="A4">
        <v>1.5</v>
      </c>
      <c r="B4">
        <v>585</v>
      </c>
      <c r="C4">
        <v>584</v>
      </c>
      <c r="D4">
        <v>584</v>
      </c>
      <c r="E4">
        <v>584</v>
      </c>
      <c r="F4">
        <v>585</v>
      </c>
      <c r="G4">
        <f>AVERAGE(B4:F4)</f>
        <v>584.4</v>
      </c>
      <c r="H4">
        <f t="shared" ref="H4:H10" si="0">STDEVA(B4:F4)</f>
        <v>0.54772255750516619</v>
      </c>
      <c r="I4">
        <f t="shared" ref="I4:I10" si="1">MAX(B4:F4)-MIN(B4:F4)</f>
        <v>1</v>
      </c>
      <c r="J4">
        <f t="shared" ref="J4:J10" si="2">((G4-A4)/A4) *100</f>
        <v>38860</v>
      </c>
    </row>
    <row r="5" spans="1:10">
      <c r="A5">
        <v>2</v>
      </c>
      <c r="B5">
        <v>600</v>
      </c>
      <c r="C5">
        <v>597</v>
      </c>
      <c r="D5">
        <v>597</v>
      </c>
      <c r="E5">
        <v>596</v>
      </c>
      <c r="F5">
        <v>597</v>
      </c>
      <c r="G5">
        <f>AVERAGE(B5:F5)</f>
        <v>597.4</v>
      </c>
      <c r="H5">
        <f t="shared" si="0"/>
        <v>1.51657508881031</v>
      </c>
      <c r="I5">
        <f t="shared" si="1"/>
        <v>4</v>
      </c>
      <c r="J5">
        <f t="shared" si="2"/>
        <v>29770</v>
      </c>
    </row>
    <row r="6" spans="1:10">
      <c r="A6">
        <v>2.5</v>
      </c>
      <c r="B6">
        <v>612</v>
      </c>
      <c r="C6">
        <v>612</v>
      </c>
      <c r="D6">
        <v>610</v>
      </c>
      <c r="E6">
        <v>610</v>
      </c>
      <c r="F6">
        <v>612</v>
      </c>
      <c r="G6">
        <f>AVERAGE(B6:F6)</f>
        <v>611.20000000000005</v>
      </c>
      <c r="H6">
        <f t="shared" si="0"/>
        <v>1.0954451150103324</v>
      </c>
      <c r="I6">
        <f t="shared" si="1"/>
        <v>2</v>
      </c>
      <c r="J6">
        <f t="shared" si="2"/>
        <v>24348</v>
      </c>
    </row>
    <row r="7" spans="1:10">
      <c r="A7">
        <v>3</v>
      </c>
      <c r="B7">
        <v>625</v>
      </c>
      <c r="C7">
        <v>625</v>
      </c>
      <c r="D7">
        <v>625</v>
      </c>
      <c r="E7">
        <v>625</v>
      </c>
      <c r="F7">
        <v>625</v>
      </c>
      <c r="G7">
        <f>AVERAGE(B7:F7)</f>
        <v>625</v>
      </c>
      <c r="H7">
        <f t="shared" si="0"/>
        <v>0</v>
      </c>
      <c r="I7">
        <f t="shared" si="1"/>
        <v>0</v>
      </c>
      <c r="J7">
        <f t="shared" si="2"/>
        <v>20733.333333333336</v>
      </c>
    </row>
    <row r="8" spans="1:10">
      <c r="A8">
        <v>3.5</v>
      </c>
      <c r="B8">
        <v>648</v>
      </c>
      <c r="C8">
        <v>648</v>
      </c>
      <c r="D8">
        <v>648</v>
      </c>
      <c r="E8">
        <v>648</v>
      </c>
      <c r="F8">
        <v>647</v>
      </c>
      <c r="G8">
        <f>AVERAGE(B8:F8)</f>
        <v>647.79999999999995</v>
      </c>
      <c r="H8">
        <f t="shared" si="0"/>
        <v>0.44721359549995793</v>
      </c>
      <c r="I8">
        <f t="shared" si="1"/>
        <v>1</v>
      </c>
      <c r="J8">
        <f t="shared" si="2"/>
        <v>18408.571428571428</v>
      </c>
    </row>
    <row r="9" spans="1:10">
      <c r="A9">
        <v>4</v>
      </c>
      <c r="B9">
        <v>669</v>
      </c>
      <c r="C9">
        <v>669</v>
      </c>
      <c r="D9">
        <v>669</v>
      </c>
      <c r="E9">
        <v>669</v>
      </c>
      <c r="F9">
        <v>669</v>
      </c>
      <c r="G9">
        <f>AVERAGE(B9:F9)</f>
        <v>669</v>
      </c>
      <c r="H9">
        <f t="shared" si="0"/>
        <v>0</v>
      </c>
      <c r="I9">
        <f t="shared" si="1"/>
        <v>0</v>
      </c>
      <c r="J9">
        <f t="shared" si="2"/>
        <v>16625</v>
      </c>
    </row>
    <row r="10" spans="1:10">
      <c r="A10">
        <v>4.5</v>
      </c>
      <c r="B10">
        <v>755</v>
      </c>
      <c r="C10">
        <v>754</v>
      </c>
      <c r="D10">
        <v>754</v>
      </c>
      <c r="E10">
        <v>755</v>
      </c>
      <c r="F10">
        <v>754</v>
      </c>
      <c r="G10">
        <f>AVERAGE(B10:F10)</f>
        <v>754.4</v>
      </c>
      <c r="H10">
        <f t="shared" si="0"/>
        <v>0.54772255750516619</v>
      </c>
      <c r="I10">
        <f t="shared" si="1"/>
        <v>1</v>
      </c>
      <c r="J10">
        <f t="shared" si="2"/>
        <v>16664.444444444445</v>
      </c>
    </row>
    <row r="15" spans="1:10">
      <c r="F15" t="s">
        <v>26</v>
      </c>
    </row>
    <row r="16" spans="1:10">
      <c r="F16" t="s">
        <v>27</v>
      </c>
    </row>
  </sheetData>
  <mergeCells count="1">
    <mergeCell ref="B1:F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076EC-0AC1-443C-B36B-D55F59F91326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Sheet3</vt:lpstr>
      <vt:lpstr>Sheet4</vt:lpstr>
      <vt:lpstr>Sheet2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Iretomiwa Idowu</dc:creator>
  <cp:lastModifiedBy>Iretomiwa Idowu</cp:lastModifiedBy>
  <dcterms:created xsi:type="dcterms:W3CDTF">2023-10-07T00:40:21Z</dcterms:created>
  <dcterms:modified xsi:type="dcterms:W3CDTF">2023-10-11T01:26:37Z</dcterms:modified>
</cp:coreProperties>
</file>