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13ECAB-02C4-456B-AA9C-D61CBEF7D420}" xr6:coauthVersionLast="47" xr6:coauthVersionMax="47" xr10:uidLastSave="{00000000-0000-0000-0000-000000000000}"/>
  <bookViews>
    <workbookView xWindow="36" yWindow="228" windowWidth="12084" windowHeight="12168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7" l="1"/>
  <c r="O6" i="7"/>
  <c r="N10" i="7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<sst xmlns="http://schemas.openxmlformats.org/spreadsheetml/2006/main" count="194" uniqueCount="89">
  <si>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</si>
  <si>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</si>
  <si>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</si>
  <si>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</si>
  <si>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</si>
  <si>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</si>
  <si>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</si>
  <si>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</si>
  <si>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</si>
  <si>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</si>
  <si>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</si>
  <si>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</si>
  <si>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</si>
  <si>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</si>
  <si>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</si>
  <si>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</si>
  <si>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</si>
  <si>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</si>
  <si>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</si>
  <si>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</si>
  <si>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</si>
  <si>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</si>
  <si>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</si>
  <si>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</si>
  <si>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</si>
  <si>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</si>
  <si>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</si>
  <si>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</si>
  <si>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</si>
  <si>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</si>
  <si>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</si>
  <si>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</si>
  <si>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</si>
  <si>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</si>
  <si>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</si>
  <si>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</si>
  <si>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</si>
  <si>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</si>
  <si>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</si>
  <si>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</si>
  <si>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</si>
  <si>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</si>
  <si>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</si>
  <si>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</si>
  <si>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</si>
  <si>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</si>
  <si>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</si>
  <si>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</si>
  <si>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</si>
  <si>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</si>
  <si>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</si>
  <si>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</si>
  <si>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</si>
  <si>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</si>
  <si>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</si>
  <si>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</si>
  <si>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</si>
  <si>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</si>
  <si>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</si>
  <si>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</si>
  <si>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</si>
  <si>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</si>
  <si>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</si>
  <si>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</si>
  <si>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</si>
  <si>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</si>
  <si>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</si>
  <si>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</si>
  <si>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</si>
  <si>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</si>
  <si>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</si>
  <si>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</si>
  <si>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</si>
  <si>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</si>
  <si>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</si>
  <si>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</si>
  <si>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</si>
  <si>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</si>
  <si>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</si>
  <si>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</si>
  <si>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</si>
  <si>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</si>
  <si>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</si>
  <si>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</si>
  <si>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</si>
  <si>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</si>
  <si>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</si>
  <si>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</si>
  <si>
    <t>QLD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</si>
</sst>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&quot;$&quot;* #,##0.00_-;\-&quot;$&quot;* #,##0.00_-;_-&quot;$&quot;* &quot;-&quot;??_-;_-@_-"/>
    <numFmt numFmtId="177" formatCode="&quot;$&quot;#,##0.00"/>
    <numFmt numFmtId="178" formatCode="#,##0_ ;\-#,##0\ "/>
    <numFmt numFmtId="179" formatCode="0.0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4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2"/>
      <color theme="0"/>
      <name val="ＭＳ Ｐゴシック"/>
      <family val="2"/>
      <scheme val="minor"/>
    </font>
    <font>
      <b/>
      <sz val="8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76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77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177" fontId="0" fillId="0" borderId="0" xfId="0" applyNumberFormat="1" applyProtection="1">
      <protection locked="0"/>
    </xf>
    <xf numFmtId="177" fontId="0" fillId="0" borderId="6" xfId="0" applyNumberFormat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 wrapText="1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Font="1" applyFill="1" applyBorder="1" applyAlignment="1" applyProtection="1">
      <alignment vertical="center"/>
      <protection locked="0"/>
    </xf>
    <xf numFmtId="178" fontId="0" fillId="3" borderId="9" xfId="1" applyNumberFormat="1" applyFont="1" applyFill="1" applyBorder="1" applyAlignment="1" applyProtection="1">
      <alignment vertical="center"/>
      <protection locked="0"/>
    </xf>
    <xf numFmtId="179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76" fontId="0" fillId="3" borderId="12" xfId="1" applyFont="1" applyFill="1" applyBorder="1" applyAlignment="1" applyProtection="1">
      <alignment horizontal="center" vertical="center"/>
      <protection locked="0"/>
    </xf>
    <xf numFmtId="176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178" fontId="0" fillId="3" borderId="4" xfId="1" applyNumberFormat="1" applyFont="1" applyFill="1" applyBorder="1" applyAlignment="1" applyProtection="1">
      <alignment horizontal="center" vertical="center"/>
      <protection locked="0"/>
    </xf>
    <xf numFmtId="178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</cellXfs>
  <cellStyles count="2">
    <cellStyle name="Normale" xfId="0" builtinId="0"/>
    <cellStyle name="Valuta" xfId="1" builtinId="4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topLeftCell="B25" zoomScale="70" zoomScaleNormal="70" workbookViewId="0">
      <selection activeCell="E62" sqref="E62"/>
    </sheetView>
  </sheetViews>
  <sheetFormatPr defaultColWidth="9.109375" defaultRowHeight="13.2" x14ac:dyDescent="0.2"/>
  <cols>
    <col min="1" max="1" width="3.33203125" style="1" customWidth="1"/>
    <col min="2" max="2" width="12.44140625" style="17" bestFit="1" customWidth="1"/>
    <col min="3" max="3" width="19" style="1" customWidth="1"/>
    <col min="4" max="4" width="12" style="3" customWidth="1"/>
    <col min="5" max="5" width="14.21875" style="3" customWidth="1"/>
    <col min="6" max="8" width="13.109375" style="3" customWidth="1"/>
    <col min="9" max="9" width="11.44140625" style="3" bestFit="1" customWidth="1"/>
    <col min="10" max="10" width="13.109375" style="3" customWidth="1"/>
    <col min="11" max="11" width="3.77734375" style="1" customWidth="1"/>
    <col min="12" max="12" width="15" style="1" customWidth="1"/>
    <col min="13" max="13" width="6.44140625" style="1" customWidth="1"/>
    <col min="14" max="14" width="24" style="1" customWidth="1"/>
    <col min="15" max="15" width="21" style="1" customWidth="1"/>
    <col min="16" max="16384" width="9.109375" style="1"/>
  </cols>
  <sheetData>
    <row r="1" spans="2:16" s="10" customFormat="1" ht="15" customHeight="1" x14ac:dyDescent="0.2">
      <c r="B1" s="16"/>
      <c r="C1" s="8"/>
      <c r="D1" s="9"/>
      <c r="E1" s="9"/>
      <c r="F1" s="9"/>
      <c r="G1" s="9"/>
      <c r="H1" s="9"/>
      <c r="I1" s="9"/>
      <c r="J1" s="9"/>
      <c r="K1" s="11"/>
    </row>
    <row r="2" spans="2:16" s="10" customFormat="1" ht="15" customHeight="1" x14ac:dyDescent="0.2">
      <c r="B2" s="16"/>
      <c r="C2" s="8"/>
      <c r="D2" s="9"/>
      <c r="E2" s="9"/>
      <c r="F2" s="9"/>
      <c r="G2" s="9"/>
      <c r="H2" s="9"/>
      <c r="I2" s="9"/>
      <c r="J2" s="9"/>
      <c r="K2" s="11"/>
    </row>
    <row r="3" spans="2:16" s="10" customFormat="1" ht="15" customHeight="1" x14ac:dyDescent="0.2">
      <c r="B3" s="16"/>
      <c r="C3"/>
      <c r="D3" s="9"/>
      <c r="E3" s="9"/>
      <c r="F3" s="9"/>
      <c r="G3" s="9"/>
      <c r="H3" s="9"/>
      <c r="I3" s="9"/>
      <c r="J3" s="9"/>
      <c r="K3" s="11"/>
    </row>
    <row r="4" spans="2:16" s="2" customFormat="1" ht="12" customHeight="1" thickBot="1" x14ac:dyDescent="0.25">
      <c r="B4"/>
      <c r="C4"/>
      <c r="D4"/>
      <c r="E4"/>
      <c r="F4"/>
      <c r="G4"/>
      <c r="H4"/>
      <c r="I4"/>
      <c r="J4"/>
      <c r="K4" s="12"/>
      <c r="L4" s="6"/>
      <c r="M4" s="6"/>
      <c r="N4" s="1"/>
      <c r="P4" s="1"/>
    </row>
    <row r="5" spans="2:16" s="2" customFormat="1" ht="60" customHeight="1" thickBot="1" x14ac:dyDescent="0.25">
      <c r="B5" s="36" t="s">
        <v>19</v>
      </c>
      <c r="C5" s="32" t="s">
        <v>81</v>
      </c>
      <c r="D5" s="30" t="s">
        <v>83</v>
      </c>
      <c r="E5" s="30" t="s">
        <v>0</v>
      </c>
      <c r="F5" s="30" t="s">
        <v>84</v>
      </c>
      <c r="G5" s="30" t="s">
        <v>79</v>
      </c>
      <c r="H5" s="30" t="s">
        <v>85</v>
      </c>
      <c r="I5" s="31" t="s">
        <v>86</v>
      </c>
      <c r="J5" s="30" t="s">
        <v>82</v>
      </c>
      <c r="K5" s="13"/>
      <c r="L5" s="45" t="s">
        <v>80</v>
      </c>
      <c r="M5" s="7"/>
      <c r="N5" s="7"/>
      <c r="O5"/>
      <c r="P5" s="1"/>
    </row>
    <row r="6" spans="2:16" ht="15.75" customHeight="1" thickBot="1" x14ac:dyDescent="0.25">
      <c r="B6" s="33" t="s">
        <v>70</v>
      </c>
      <c r="C6" s="34" t="s">
        <v>4</v>
      </c>
      <c r="D6" s="4">
        <v>42248</v>
      </c>
      <c r="E6" s="4">
        <v>43063</v>
      </c>
      <c r="F6" s="5">
        <v>90000</v>
      </c>
      <c r="G6" s="28">
        <v>0.1</v>
      </c>
      <c r="H6" s="5">
        <f>F6*(1+G6)</f>
        <v>99000.000000000015</v>
      </c>
      <c r="I6" s="25">
        <v>9</v>
      </c>
      <c r="J6" s="5" t="s">
        <v>16</v>
      </c>
      <c r="K6" s="14"/>
      <c r="L6" s="46"/>
      <c r="M6" s="26" t="s">
        <v>18</v>
      </c>
      <c r="N6" s="35" t="str">
        <f>"Number of jobs in "&amp;M6</f>
        <v>Number of jobs in NSW</v>
      </c>
      <c r="O6" s="27">
        <f>COUNTIF(J6:J65,M6)</f>
        <v>20</v>
      </c>
    </row>
    <row r="7" spans="2:16" ht="15" customHeight="1" x14ac:dyDescent="0.2">
      <c r="B7" s="33" t="s">
        <v>71</v>
      </c>
      <c r="C7" s="34" t="s">
        <v>6</v>
      </c>
      <c r="D7" s="4">
        <v>42275</v>
      </c>
      <c r="E7" s="4">
        <v>42829</v>
      </c>
      <c r="F7" s="5">
        <v>37800</v>
      </c>
      <c r="G7" s="29">
        <v>0.4</v>
      </c>
      <c r="H7" s="5">
        <f t="shared" ref="H7:H65" si="0">F7*(1+G7)</f>
        <v>52920</v>
      </c>
      <c r="I7" s="25">
        <v>4</v>
      </c>
      <c r="J7" s="5" t="s">
        <v>17</v>
      </c>
      <c r="K7" s="14"/>
      <c r="L7" s="22"/>
      <c r="M7" s="23"/>
      <c r="N7" s="23"/>
      <c r="O7" s="24"/>
    </row>
    <row r="8" spans="2:16" ht="15.75" customHeight="1" x14ac:dyDescent="0.2">
      <c r="B8" s="33" t="s">
        <v>72</v>
      </c>
      <c r="C8" s="34" t="s">
        <v>3</v>
      </c>
      <c r="D8" s="4">
        <v>42427</v>
      </c>
      <c r="E8" s="4">
        <v>43188</v>
      </c>
      <c r="F8" s="5">
        <v>79200</v>
      </c>
      <c r="G8" s="29">
        <v>0.3</v>
      </c>
      <c r="H8" s="5">
        <f t="shared" si="0"/>
        <v>102960</v>
      </c>
      <c r="I8" s="25">
        <v>8</v>
      </c>
      <c r="J8" s="5" t="s">
        <v>18</v>
      </c>
      <c r="K8" s="14"/>
      <c r="L8" s="18"/>
      <c r="M8" s="19"/>
      <c r="N8" s="19"/>
      <c r="O8"/>
    </row>
    <row r="9" spans="2:16" ht="15.75" customHeight="1" thickBot="1" x14ac:dyDescent="0.25">
      <c r="B9" s="33" t="s">
        <v>73</v>
      </c>
      <c r="C9" s="34" t="s">
        <v>7</v>
      </c>
      <c r="D9" s="4">
        <v>42277</v>
      </c>
      <c r="E9" s="4">
        <v>42826.5</v>
      </c>
      <c r="F9" s="5">
        <v>36900</v>
      </c>
      <c r="G9" s="29">
        <v>0.4</v>
      </c>
      <c r="H9" s="5">
        <f t="shared" si="0"/>
        <v>51660</v>
      </c>
      <c r="I9" s="25">
        <v>4</v>
      </c>
      <c r="J9" s="5" t="s">
        <v>16</v>
      </c>
      <c r="K9" s="14"/>
      <c r="L9" s="20"/>
      <c r="M9" s="21"/>
      <c r="N9" s="21"/>
      <c r="O9"/>
    </row>
    <row r="10" spans="2:16" ht="15" customHeight="1" x14ac:dyDescent="0.2">
      <c r="B10" s="33" t="s">
        <v>74</v>
      </c>
      <c r="C10" s="34" t="s">
        <v>2</v>
      </c>
      <c r="D10" s="4">
        <v>42393</v>
      </c>
      <c r="E10" s="4">
        <v>43073</v>
      </c>
      <c r="F10" s="5">
        <v>63000</v>
      </c>
      <c r="G10" s="29">
        <v>0.3</v>
      </c>
      <c r="H10" s="5">
        <f t="shared" si="0"/>
        <v>81900</v>
      </c>
      <c r="I10" s="25">
        <v>6</v>
      </c>
      <c r="J10" s="5" t="s">
        <v>17</v>
      </c>
      <c r="K10" s="14"/>
      <c r="L10" s="45" t="s">
        <v>80</v>
      </c>
      <c r="M10" s="47" t="s">
        <v>17</v>
      </c>
      <c r="N10" s="49" t="str">
        <f>"Total profit from the jobs in "&amp;M10</f>
        <v>Total profit from the jobs in VIC</v>
      </c>
      <c r="O10" s="37">
        <f>SUMIF(J6:J65,M10,H6:H65)</f>
        <v>1299510</v>
      </c>
    </row>
    <row r="11" spans="2:16" ht="15" customHeight="1" thickBot="1" x14ac:dyDescent="0.25">
      <c r="B11" s="33" t="s">
        <v>75</v>
      </c>
      <c r="C11" s="34" t="s">
        <v>8</v>
      </c>
      <c r="D11" s="4">
        <v>42424</v>
      </c>
      <c r="E11" s="4">
        <v>42928.5</v>
      </c>
      <c r="F11" s="5">
        <v>27900</v>
      </c>
      <c r="G11" s="29">
        <v>0.4</v>
      </c>
      <c r="H11" s="5">
        <f t="shared" si="0"/>
        <v>39060</v>
      </c>
      <c r="I11" s="25">
        <v>3</v>
      </c>
      <c r="J11" s="5" t="s">
        <v>17</v>
      </c>
      <c r="K11" s="15"/>
      <c r="L11" s="46"/>
      <c r="M11" s="48"/>
      <c r="N11" s="50"/>
      <c r="O11" s="38"/>
    </row>
    <row r="12" spans="2:16" ht="15" customHeight="1" x14ac:dyDescent="0.2">
      <c r="B12" s="33" t="s">
        <v>76</v>
      </c>
      <c r="C12" s="34" t="s">
        <v>9</v>
      </c>
      <c r="D12" s="4">
        <v>42392</v>
      </c>
      <c r="E12" s="4">
        <v>42851.5</v>
      </c>
      <c r="F12" s="5">
        <v>18900</v>
      </c>
      <c r="G12" s="29">
        <v>0.5</v>
      </c>
      <c r="H12" s="5">
        <f t="shared" si="0"/>
        <v>28350</v>
      </c>
      <c r="I12" s="25">
        <v>2</v>
      </c>
      <c r="J12" s="5" t="s">
        <v>16</v>
      </c>
      <c r="K12" s="15"/>
      <c r="L12"/>
      <c r="M12"/>
      <c r="N12"/>
      <c r="O12"/>
    </row>
    <row r="13" spans="2:16" ht="13.8" thickBot="1" x14ac:dyDescent="0.25">
      <c r="B13" s="33" t="s">
        <v>77</v>
      </c>
      <c r="C13" s="34" t="s">
        <v>10</v>
      </c>
      <c r="D13" s="4">
        <v>42430</v>
      </c>
      <c r="E13" s="4">
        <v>43033.5</v>
      </c>
      <c r="F13" s="5">
        <v>47700</v>
      </c>
      <c r="G13" s="29">
        <v>0.3</v>
      </c>
      <c r="H13" s="5">
        <f t="shared" si="0"/>
        <v>62010</v>
      </c>
      <c r="I13" s="25">
        <v>5</v>
      </c>
      <c r="J13" s="5" t="s">
        <v>18</v>
      </c>
      <c r="K13" s="14"/>
      <c r="O13"/>
    </row>
    <row r="14" spans="2:16" x14ac:dyDescent="0.2">
      <c r="B14" s="33" t="s">
        <v>78</v>
      </c>
      <c r="C14" s="34" t="s">
        <v>2</v>
      </c>
      <c r="D14" s="4">
        <v>42290</v>
      </c>
      <c r="E14" s="4">
        <v>42970</v>
      </c>
      <c r="F14" s="5">
        <v>63000</v>
      </c>
      <c r="G14" s="29">
        <v>0.3</v>
      </c>
      <c r="H14" s="5">
        <f t="shared" si="0"/>
        <v>81900</v>
      </c>
      <c r="I14" s="25">
        <v>6</v>
      </c>
      <c r="J14" s="5" t="s">
        <v>88</v>
      </c>
      <c r="K14" s="14"/>
      <c r="L14" s="39" t="s">
        <v>87</v>
      </c>
      <c r="M14" s="40"/>
      <c r="N14" s="43">
        <v>8</v>
      </c>
      <c r="O14"/>
    </row>
    <row r="15" spans="2:16" ht="13.8" thickBot="1" x14ac:dyDescent="0.25">
      <c r="B15" s="33" t="s">
        <v>20</v>
      </c>
      <c r="C15" s="34" t="s">
        <v>9</v>
      </c>
      <c r="D15" s="4">
        <v>42384</v>
      </c>
      <c r="E15" s="4">
        <v>42843.5</v>
      </c>
      <c r="F15" s="5">
        <v>18900</v>
      </c>
      <c r="G15" s="29">
        <v>0.5</v>
      </c>
      <c r="H15" s="5">
        <f t="shared" si="0"/>
        <v>28350</v>
      </c>
      <c r="I15" s="25">
        <v>2</v>
      </c>
      <c r="J15" s="5" t="s">
        <v>18</v>
      </c>
      <c r="K15" s="14"/>
      <c r="L15" s="41"/>
      <c r="M15" s="42"/>
      <c r="N15" s="44"/>
      <c r="O15"/>
    </row>
    <row r="16" spans="2:16" x14ac:dyDescent="0.2">
      <c r="B16" s="33" t="s">
        <v>21</v>
      </c>
      <c r="C16" s="34" t="s">
        <v>11</v>
      </c>
      <c r="D16" s="4">
        <v>42358</v>
      </c>
      <c r="E16" s="4">
        <v>42763.5</v>
      </c>
      <c r="F16" s="5">
        <v>8100</v>
      </c>
      <c r="G16" s="28">
        <v>0.5</v>
      </c>
      <c r="H16" s="5">
        <f t="shared" si="0"/>
        <v>12150</v>
      </c>
      <c r="I16" s="25">
        <v>1</v>
      </c>
      <c r="J16" s="5" t="s">
        <v>18</v>
      </c>
      <c r="K16" s="14"/>
    </row>
    <row r="17" spans="2:11" x14ac:dyDescent="0.2">
      <c r="B17" s="33" t="s">
        <v>22</v>
      </c>
      <c r="C17" s="34" t="s">
        <v>12</v>
      </c>
      <c r="D17" s="4">
        <v>42269</v>
      </c>
      <c r="E17" s="4">
        <v>42706</v>
      </c>
      <c r="F17" s="5">
        <v>14400</v>
      </c>
      <c r="G17" s="29">
        <v>0.5</v>
      </c>
      <c r="H17" s="5">
        <f t="shared" si="0"/>
        <v>21600</v>
      </c>
      <c r="I17" s="25">
        <v>1</v>
      </c>
      <c r="J17" s="5" t="s">
        <v>18</v>
      </c>
      <c r="K17" s="14"/>
    </row>
    <row r="18" spans="2:11" x14ac:dyDescent="0.2">
      <c r="B18" s="33" t="s">
        <v>23</v>
      </c>
      <c r="C18" s="34" t="s">
        <v>13</v>
      </c>
      <c r="D18" s="4">
        <v>42325</v>
      </c>
      <c r="E18" s="4">
        <v>43027.5</v>
      </c>
      <c r="F18" s="5">
        <v>67500</v>
      </c>
      <c r="G18" s="29">
        <v>0.3</v>
      </c>
      <c r="H18" s="5">
        <f t="shared" si="0"/>
        <v>87750</v>
      </c>
      <c r="I18" s="25">
        <v>7</v>
      </c>
      <c r="J18" s="5" t="s">
        <v>18</v>
      </c>
      <c r="K18" s="14"/>
    </row>
    <row r="19" spans="2:11" x14ac:dyDescent="0.2">
      <c r="B19" s="33" t="s">
        <v>74</v>
      </c>
      <c r="C19" s="34" t="s">
        <v>11</v>
      </c>
      <c r="D19" s="4">
        <v>42385</v>
      </c>
      <c r="E19" s="4">
        <v>42790.5</v>
      </c>
      <c r="F19" s="5">
        <v>8100</v>
      </c>
      <c r="G19" s="29">
        <v>0.5</v>
      </c>
      <c r="H19" s="5">
        <f t="shared" si="0"/>
        <v>12150</v>
      </c>
      <c r="I19" s="25">
        <v>1</v>
      </c>
      <c r="J19" s="5" t="s">
        <v>17</v>
      </c>
      <c r="K19" s="14"/>
    </row>
    <row r="20" spans="2:11" x14ac:dyDescent="0.2">
      <c r="B20" s="33" t="s">
        <v>24</v>
      </c>
      <c r="C20" s="34" t="s">
        <v>14</v>
      </c>
      <c r="D20" s="4">
        <v>42391</v>
      </c>
      <c r="E20" s="4">
        <v>42787.5</v>
      </c>
      <c r="F20" s="5">
        <v>6300</v>
      </c>
      <c r="G20" s="29">
        <v>0.5</v>
      </c>
      <c r="H20" s="5">
        <f t="shared" si="0"/>
        <v>9450</v>
      </c>
      <c r="I20" s="25">
        <v>1</v>
      </c>
      <c r="J20" s="5" t="s">
        <v>18</v>
      </c>
      <c r="K20" s="14"/>
    </row>
    <row r="21" spans="2:11" x14ac:dyDescent="0.2">
      <c r="B21" s="33" t="s">
        <v>25</v>
      </c>
      <c r="C21" s="34" t="s">
        <v>8</v>
      </c>
      <c r="D21" s="4">
        <v>42395</v>
      </c>
      <c r="E21" s="4">
        <v>42899.5</v>
      </c>
      <c r="F21" s="5">
        <v>27900</v>
      </c>
      <c r="G21" s="28">
        <v>0.4</v>
      </c>
      <c r="H21" s="5">
        <f t="shared" si="0"/>
        <v>39060</v>
      </c>
      <c r="I21" s="25">
        <v>3</v>
      </c>
      <c r="J21" s="5" t="s">
        <v>18</v>
      </c>
      <c r="K21" s="14"/>
    </row>
    <row r="22" spans="2:11" x14ac:dyDescent="0.2">
      <c r="B22" s="33" t="s">
        <v>26</v>
      </c>
      <c r="C22" s="34" t="s">
        <v>5</v>
      </c>
      <c r="D22" s="4">
        <v>42258</v>
      </c>
      <c r="E22" s="4">
        <v>43086.5</v>
      </c>
      <c r="F22" s="5">
        <v>92700</v>
      </c>
      <c r="G22" s="29">
        <v>0.3</v>
      </c>
      <c r="H22" s="5">
        <f t="shared" si="0"/>
        <v>120510</v>
      </c>
      <c r="I22" s="25">
        <v>9</v>
      </c>
      <c r="J22" s="5" t="s">
        <v>17</v>
      </c>
      <c r="K22" s="14"/>
    </row>
    <row r="23" spans="2:11" x14ac:dyDescent="0.2">
      <c r="B23" s="33" t="s">
        <v>27</v>
      </c>
      <c r="C23" s="34" t="s">
        <v>14</v>
      </c>
      <c r="D23" s="4">
        <v>42415</v>
      </c>
      <c r="E23" s="4">
        <v>42811.5</v>
      </c>
      <c r="F23" s="5">
        <v>6300</v>
      </c>
      <c r="G23" s="29">
        <v>0.5</v>
      </c>
      <c r="H23" s="5">
        <f t="shared" si="0"/>
        <v>9450</v>
      </c>
      <c r="I23" s="25">
        <v>1</v>
      </c>
      <c r="J23" s="5" t="s">
        <v>17</v>
      </c>
      <c r="K23" s="14"/>
    </row>
    <row r="24" spans="2:11" x14ac:dyDescent="0.2">
      <c r="B24" s="33" t="s">
        <v>28</v>
      </c>
      <c r="C24" s="34" t="s">
        <v>5</v>
      </c>
      <c r="D24" s="4">
        <v>42389</v>
      </c>
      <c r="E24" s="4">
        <v>43217.5</v>
      </c>
      <c r="F24" s="5">
        <v>92700</v>
      </c>
      <c r="G24" s="28">
        <v>0.1</v>
      </c>
      <c r="H24" s="5">
        <f t="shared" si="0"/>
        <v>101970.00000000001</v>
      </c>
      <c r="I24" s="25">
        <v>9</v>
      </c>
      <c r="J24" s="5" t="s">
        <v>17</v>
      </c>
      <c r="K24" s="14"/>
    </row>
    <row r="25" spans="2:11" x14ac:dyDescent="0.2">
      <c r="B25" s="33" t="s">
        <v>29</v>
      </c>
      <c r="C25" s="34" t="s">
        <v>10</v>
      </c>
      <c r="D25" s="4">
        <v>42403</v>
      </c>
      <c r="E25" s="4">
        <v>43006.5</v>
      </c>
      <c r="F25" s="5">
        <v>47700</v>
      </c>
      <c r="G25" s="29">
        <v>0.3</v>
      </c>
      <c r="H25" s="5">
        <f t="shared" si="0"/>
        <v>62010</v>
      </c>
      <c r="I25" s="25">
        <v>5</v>
      </c>
      <c r="J25" s="5" t="s">
        <v>18</v>
      </c>
      <c r="K25" s="14"/>
    </row>
    <row r="26" spans="2:11" x14ac:dyDescent="0.2">
      <c r="B26" s="33" t="s">
        <v>30</v>
      </c>
      <c r="C26" s="34" t="s">
        <v>12</v>
      </c>
      <c r="D26" s="4">
        <v>42311</v>
      </c>
      <c r="E26" s="4">
        <v>42748</v>
      </c>
      <c r="F26" s="5">
        <v>14400</v>
      </c>
      <c r="G26" s="29">
        <v>0.5</v>
      </c>
      <c r="H26" s="5">
        <f t="shared" si="0"/>
        <v>21600</v>
      </c>
      <c r="I26" s="25">
        <v>1</v>
      </c>
      <c r="J26" s="5" t="s">
        <v>18</v>
      </c>
      <c r="K26" s="14"/>
    </row>
    <row r="27" spans="2:11" x14ac:dyDescent="0.2">
      <c r="B27" s="33" t="s">
        <v>31</v>
      </c>
      <c r="C27" s="34" t="s">
        <v>12</v>
      </c>
      <c r="D27" s="4">
        <v>42324</v>
      </c>
      <c r="E27" s="4">
        <v>42761</v>
      </c>
      <c r="F27" s="5">
        <v>14400</v>
      </c>
      <c r="G27" s="29">
        <v>0.5</v>
      </c>
      <c r="H27" s="5">
        <f t="shared" si="0"/>
        <v>21600</v>
      </c>
      <c r="I27" s="25">
        <v>1</v>
      </c>
      <c r="J27" s="5" t="s">
        <v>17</v>
      </c>
      <c r="K27" s="14"/>
    </row>
    <row r="28" spans="2:11" x14ac:dyDescent="0.2">
      <c r="B28" s="33" t="s">
        <v>32</v>
      </c>
      <c r="C28" s="34" t="s">
        <v>10</v>
      </c>
      <c r="D28" s="4">
        <v>42434</v>
      </c>
      <c r="E28" s="4">
        <v>43037.5</v>
      </c>
      <c r="F28" s="5">
        <v>47700</v>
      </c>
      <c r="G28" s="29">
        <v>0.3</v>
      </c>
      <c r="H28" s="5">
        <f t="shared" si="0"/>
        <v>62010</v>
      </c>
      <c r="I28" s="25">
        <v>5</v>
      </c>
      <c r="J28" s="5" t="s">
        <v>16</v>
      </c>
      <c r="K28" s="14"/>
    </row>
    <row r="29" spans="2:11" x14ac:dyDescent="0.2">
      <c r="B29" s="33" t="s">
        <v>33</v>
      </c>
      <c r="C29" s="34" t="s">
        <v>3</v>
      </c>
      <c r="D29" s="4">
        <v>42434</v>
      </c>
      <c r="E29" s="4">
        <v>43195</v>
      </c>
      <c r="F29" s="5">
        <v>79200</v>
      </c>
      <c r="G29" s="29">
        <v>0.3</v>
      </c>
      <c r="H29" s="5">
        <f t="shared" si="0"/>
        <v>102960</v>
      </c>
      <c r="I29" s="25">
        <v>8</v>
      </c>
      <c r="J29" s="5" t="s">
        <v>18</v>
      </c>
      <c r="K29" s="14"/>
    </row>
    <row r="30" spans="2:11" x14ac:dyDescent="0.2">
      <c r="B30" s="33" t="s">
        <v>34</v>
      </c>
      <c r="C30" s="34" t="s">
        <v>15</v>
      </c>
      <c r="D30" s="4">
        <v>42354</v>
      </c>
      <c r="E30" s="4">
        <v>42764</v>
      </c>
      <c r="F30" s="5">
        <v>9000</v>
      </c>
      <c r="G30" s="29">
        <v>0.5</v>
      </c>
      <c r="H30" s="5">
        <f t="shared" si="0"/>
        <v>13500</v>
      </c>
      <c r="I30" s="25">
        <v>1</v>
      </c>
      <c r="J30" s="5" t="s">
        <v>16</v>
      </c>
      <c r="K30" s="14"/>
    </row>
    <row r="31" spans="2:11" x14ac:dyDescent="0.2">
      <c r="B31" s="33" t="s">
        <v>35</v>
      </c>
      <c r="C31" s="34" t="s">
        <v>13</v>
      </c>
      <c r="D31" s="4">
        <v>42277</v>
      </c>
      <c r="E31" s="4">
        <v>42979.5</v>
      </c>
      <c r="F31" s="5">
        <v>67500</v>
      </c>
      <c r="G31" s="29">
        <v>0.3</v>
      </c>
      <c r="H31" s="5">
        <f t="shared" si="0"/>
        <v>87750</v>
      </c>
      <c r="I31" s="25">
        <v>7</v>
      </c>
      <c r="J31" s="5" t="s">
        <v>18</v>
      </c>
      <c r="K31" s="14"/>
    </row>
    <row r="32" spans="2:11" x14ac:dyDescent="0.2">
      <c r="B32" s="33" t="s">
        <v>36</v>
      </c>
      <c r="C32" s="34" t="s">
        <v>4</v>
      </c>
      <c r="D32" s="4">
        <v>42382</v>
      </c>
      <c r="E32" s="4">
        <v>43179</v>
      </c>
      <c r="F32" s="5">
        <v>86400</v>
      </c>
      <c r="G32" s="29">
        <v>0.3</v>
      </c>
      <c r="H32" s="5">
        <f t="shared" si="0"/>
        <v>112320</v>
      </c>
      <c r="I32" s="25">
        <v>9</v>
      </c>
      <c r="J32" s="5" t="s">
        <v>16</v>
      </c>
      <c r="K32" s="14"/>
    </row>
    <row r="33" spans="2:11" x14ac:dyDescent="0.2">
      <c r="B33" s="33" t="s">
        <v>37</v>
      </c>
      <c r="C33" s="34" t="s">
        <v>5</v>
      </c>
      <c r="D33" s="4">
        <v>42440</v>
      </c>
      <c r="E33" s="4">
        <v>43268.5</v>
      </c>
      <c r="F33" s="5">
        <v>92700</v>
      </c>
      <c r="G33" s="28">
        <v>0.1</v>
      </c>
      <c r="H33" s="5">
        <f t="shared" si="0"/>
        <v>101970.00000000001</v>
      </c>
      <c r="I33" s="25">
        <v>9</v>
      </c>
      <c r="J33" s="5" t="s">
        <v>18</v>
      </c>
      <c r="K33" s="14"/>
    </row>
    <row r="34" spans="2:11" x14ac:dyDescent="0.2">
      <c r="B34" s="33" t="s">
        <v>38</v>
      </c>
      <c r="C34" s="34" t="s">
        <v>8</v>
      </c>
      <c r="D34" s="4">
        <v>42299</v>
      </c>
      <c r="E34" s="4">
        <v>42803.5</v>
      </c>
      <c r="F34" s="5">
        <v>27900</v>
      </c>
      <c r="G34" s="29">
        <v>0.4</v>
      </c>
      <c r="H34" s="5">
        <f t="shared" si="0"/>
        <v>39060</v>
      </c>
      <c r="I34" s="25">
        <v>3</v>
      </c>
      <c r="J34" s="5" t="s">
        <v>16</v>
      </c>
      <c r="K34" s="14"/>
    </row>
    <row r="35" spans="2:11" x14ac:dyDescent="0.2">
      <c r="B35" s="33" t="s">
        <v>39</v>
      </c>
      <c r="C35" s="34" t="s">
        <v>15</v>
      </c>
      <c r="D35" s="4">
        <v>42291</v>
      </c>
      <c r="E35" s="4">
        <v>42701</v>
      </c>
      <c r="F35" s="5">
        <v>9000</v>
      </c>
      <c r="G35" s="29">
        <v>0.5</v>
      </c>
      <c r="H35" s="5">
        <f t="shared" si="0"/>
        <v>13500</v>
      </c>
      <c r="I35" s="25">
        <v>1</v>
      </c>
      <c r="J35" s="5" t="s">
        <v>16</v>
      </c>
      <c r="K35" s="14"/>
    </row>
    <row r="36" spans="2:11" x14ac:dyDescent="0.2">
      <c r="B36" s="33" t="s">
        <v>40</v>
      </c>
      <c r="C36" s="34" t="s">
        <v>6</v>
      </c>
      <c r="D36" s="4">
        <v>42290</v>
      </c>
      <c r="E36" s="4">
        <v>42844</v>
      </c>
      <c r="F36" s="5">
        <v>37800</v>
      </c>
      <c r="G36" s="29">
        <v>0.4</v>
      </c>
      <c r="H36" s="5">
        <f t="shared" si="0"/>
        <v>52920</v>
      </c>
      <c r="I36" s="25">
        <v>4</v>
      </c>
      <c r="J36" s="5" t="s">
        <v>17</v>
      </c>
      <c r="K36" s="14"/>
    </row>
    <row r="37" spans="2:11" x14ac:dyDescent="0.2">
      <c r="B37" s="33" t="s">
        <v>41</v>
      </c>
      <c r="C37" s="34" t="s">
        <v>8</v>
      </c>
      <c r="D37" s="4">
        <v>42269</v>
      </c>
      <c r="E37" s="4">
        <v>42773.5</v>
      </c>
      <c r="F37" s="5">
        <v>27900</v>
      </c>
      <c r="G37" s="29">
        <v>0.4</v>
      </c>
      <c r="H37" s="5">
        <f t="shared" si="0"/>
        <v>39060</v>
      </c>
      <c r="I37" s="25">
        <v>3</v>
      </c>
      <c r="J37" s="5" t="s">
        <v>16</v>
      </c>
      <c r="K37" s="14"/>
    </row>
    <row r="38" spans="2:11" x14ac:dyDescent="0.2">
      <c r="B38" s="33" t="s">
        <v>42</v>
      </c>
      <c r="C38" s="34" t="s">
        <v>6</v>
      </c>
      <c r="D38" s="4">
        <v>42358</v>
      </c>
      <c r="E38" s="4">
        <v>42912</v>
      </c>
      <c r="F38" s="5">
        <v>37800</v>
      </c>
      <c r="G38" s="29">
        <v>0.4</v>
      </c>
      <c r="H38" s="5">
        <f t="shared" si="0"/>
        <v>52920</v>
      </c>
      <c r="I38" s="25">
        <v>4</v>
      </c>
      <c r="J38" s="5" t="s">
        <v>16</v>
      </c>
      <c r="K38" s="14"/>
    </row>
    <row r="39" spans="2:11" x14ac:dyDescent="0.2">
      <c r="B39" s="33" t="s">
        <v>43</v>
      </c>
      <c r="C39" s="34" t="s">
        <v>4</v>
      </c>
      <c r="D39" s="4">
        <v>42369</v>
      </c>
      <c r="E39" s="4">
        <v>43166</v>
      </c>
      <c r="F39" s="5">
        <v>86400</v>
      </c>
      <c r="G39" s="29">
        <v>0.3</v>
      </c>
      <c r="H39" s="5">
        <f t="shared" si="0"/>
        <v>112320</v>
      </c>
      <c r="I39" s="25">
        <v>9</v>
      </c>
      <c r="J39" s="5" t="s">
        <v>18</v>
      </c>
      <c r="K39" s="14"/>
    </row>
    <row r="40" spans="2:11" x14ac:dyDescent="0.2">
      <c r="B40" s="33" t="s">
        <v>44</v>
      </c>
      <c r="C40" s="34" t="s">
        <v>14</v>
      </c>
      <c r="D40" s="4">
        <v>42264</v>
      </c>
      <c r="E40" s="4">
        <v>42660.5</v>
      </c>
      <c r="F40" s="5">
        <v>6300</v>
      </c>
      <c r="G40" s="29">
        <v>0.5</v>
      </c>
      <c r="H40" s="5">
        <f t="shared" si="0"/>
        <v>9450</v>
      </c>
      <c r="I40" s="25">
        <v>1</v>
      </c>
      <c r="J40" s="5" t="s">
        <v>16</v>
      </c>
      <c r="K40" s="14"/>
    </row>
    <row r="41" spans="2:11" x14ac:dyDescent="0.2">
      <c r="B41" s="33" t="s">
        <v>45</v>
      </c>
      <c r="C41" s="34" t="s">
        <v>3</v>
      </c>
      <c r="D41" s="4">
        <v>42319</v>
      </c>
      <c r="E41" s="4">
        <v>43080</v>
      </c>
      <c r="F41" s="5">
        <v>79200</v>
      </c>
      <c r="G41" s="29">
        <v>0.3</v>
      </c>
      <c r="H41" s="5">
        <f t="shared" si="0"/>
        <v>102960</v>
      </c>
      <c r="I41" s="25">
        <v>8</v>
      </c>
      <c r="J41" s="5" t="s">
        <v>17</v>
      </c>
      <c r="K41" s="14"/>
    </row>
    <row r="42" spans="2:11" x14ac:dyDescent="0.2">
      <c r="B42" s="33" t="s">
        <v>46</v>
      </c>
      <c r="C42" s="34" t="s">
        <v>11</v>
      </c>
      <c r="D42" s="4">
        <v>42399</v>
      </c>
      <c r="E42" s="4">
        <v>42804.5</v>
      </c>
      <c r="F42" s="5">
        <v>8100</v>
      </c>
      <c r="G42" s="29">
        <v>0.5</v>
      </c>
      <c r="H42" s="5">
        <f t="shared" si="0"/>
        <v>12150</v>
      </c>
      <c r="I42" s="25">
        <v>1</v>
      </c>
      <c r="J42" s="5" t="s">
        <v>18</v>
      </c>
      <c r="K42" s="14"/>
    </row>
    <row r="43" spans="2:11" x14ac:dyDescent="0.2">
      <c r="B43" s="33" t="s">
        <v>47</v>
      </c>
      <c r="C43" s="34" t="s">
        <v>11</v>
      </c>
      <c r="D43" s="4">
        <v>42275</v>
      </c>
      <c r="E43" s="4">
        <v>42680.5</v>
      </c>
      <c r="F43" s="5">
        <v>8100</v>
      </c>
      <c r="G43" s="29">
        <v>0.5</v>
      </c>
      <c r="H43" s="5">
        <f t="shared" si="0"/>
        <v>12150</v>
      </c>
      <c r="I43" s="25">
        <v>1</v>
      </c>
      <c r="J43" s="5" t="s">
        <v>17</v>
      </c>
      <c r="K43" s="14"/>
    </row>
    <row r="44" spans="2:11" x14ac:dyDescent="0.2">
      <c r="B44" s="33" t="s">
        <v>48</v>
      </c>
      <c r="C44" s="34" t="s">
        <v>1</v>
      </c>
      <c r="D44" s="4">
        <v>42377</v>
      </c>
      <c r="E44" s="4">
        <v>43016.5</v>
      </c>
      <c r="F44" s="5">
        <v>54900</v>
      </c>
      <c r="G44" s="29">
        <v>0.3</v>
      </c>
      <c r="H44" s="5">
        <f t="shared" si="0"/>
        <v>71370</v>
      </c>
      <c r="I44" s="25">
        <v>5</v>
      </c>
      <c r="J44" s="5" t="s">
        <v>17</v>
      </c>
      <c r="K44" s="14"/>
    </row>
    <row r="45" spans="2:11" x14ac:dyDescent="0.2">
      <c r="B45" s="33" t="s">
        <v>49</v>
      </c>
      <c r="C45" s="34" t="s">
        <v>14</v>
      </c>
      <c r="D45" s="4">
        <v>42380</v>
      </c>
      <c r="E45" s="4">
        <v>42776.5</v>
      </c>
      <c r="F45" s="5">
        <v>6300</v>
      </c>
      <c r="G45" s="29">
        <v>0.5</v>
      </c>
      <c r="H45" s="5">
        <f t="shared" si="0"/>
        <v>9450</v>
      </c>
      <c r="I45" s="25">
        <v>1</v>
      </c>
      <c r="J45" s="5" t="s">
        <v>18</v>
      </c>
      <c r="K45" s="14"/>
    </row>
    <row r="46" spans="2:11" x14ac:dyDescent="0.2">
      <c r="B46" s="33" t="s">
        <v>50</v>
      </c>
      <c r="C46" s="34" t="s">
        <v>2</v>
      </c>
      <c r="D46" s="4">
        <v>42415</v>
      </c>
      <c r="E46" s="4">
        <v>43095</v>
      </c>
      <c r="F46" s="5">
        <v>63000</v>
      </c>
      <c r="G46" s="29">
        <v>0.3</v>
      </c>
      <c r="H46" s="5">
        <f t="shared" si="0"/>
        <v>81900</v>
      </c>
      <c r="I46" s="25">
        <v>6</v>
      </c>
      <c r="J46" s="5" t="s">
        <v>18</v>
      </c>
      <c r="K46" s="14"/>
    </row>
    <row r="47" spans="2:11" x14ac:dyDescent="0.2">
      <c r="B47" s="33" t="s">
        <v>51</v>
      </c>
      <c r="C47" s="34" t="s">
        <v>11</v>
      </c>
      <c r="D47" s="4">
        <v>42358</v>
      </c>
      <c r="E47" s="4">
        <v>42763.5</v>
      </c>
      <c r="F47" s="5">
        <v>8100</v>
      </c>
      <c r="G47" s="29">
        <v>0.5</v>
      </c>
      <c r="H47" s="5">
        <f t="shared" si="0"/>
        <v>12150</v>
      </c>
      <c r="I47" s="25">
        <v>1</v>
      </c>
      <c r="J47" s="5" t="s">
        <v>18</v>
      </c>
      <c r="K47" s="14"/>
    </row>
    <row r="48" spans="2:11" x14ac:dyDescent="0.2">
      <c r="B48" s="33" t="s">
        <v>52</v>
      </c>
      <c r="C48" s="34" t="s">
        <v>13</v>
      </c>
      <c r="D48" s="4">
        <v>42445</v>
      </c>
      <c r="E48" s="4">
        <v>43147.5</v>
      </c>
      <c r="F48" s="5">
        <v>67500</v>
      </c>
      <c r="G48" s="29">
        <v>0.3</v>
      </c>
      <c r="H48" s="5">
        <f t="shared" si="0"/>
        <v>87750</v>
      </c>
      <c r="I48" s="25">
        <v>7</v>
      </c>
      <c r="J48" s="5" t="s">
        <v>18</v>
      </c>
      <c r="K48" s="14"/>
    </row>
    <row r="49" spans="2:11" x14ac:dyDescent="0.2">
      <c r="B49" s="33" t="s">
        <v>53</v>
      </c>
      <c r="C49" s="34" t="s">
        <v>6</v>
      </c>
      <c r="D49" s="4">
        <v>42375</v>
      </c>
      <c r="E49" s="4">
        <v>42929</v>
      </c>
      <c r="F49" s="5">
        <v>37800</v>
      </c>
      <c r="G49" s="29">
        <v>0.4</v>
      </c>
      <c r="H49" s="5">
        <f t="shared" si="0"/>
        <v>52920</v>
      </c>
      <c r="I49" s="25">
        <v>4</v>
      </c>
      <c r="J49" s="5" t="s">
        <v>17</v>
      </c>
      <c r="K49" s="14"/>
    </row>
    <row r="50" spans="2:11" x14ac:dyDescent="0.2">
      <c r="B50" s="33" t="s">
        <v>54</v>
      </c>
      <c r="C50" s="34" t="s">
        <v>2</v>
      </c>
      <c r="D50" s="4">
        <v>42291</v>
      </c>
      <c r="E50" s="4">
        <v>42971</v>
      </c>
      <c r="F50" s="5">
        <v>63000</v>
      </c>
      <c r="G50" s="29">
        <v>0.3</v>
      </c>
      <c r="H50" s="5">
        <f t="shared" si="0"/>
        <v>81900</v>
      </c>
      <c r="I50" s="25">
        <v>6</v>
      </c>
      <c r="J50" s="5" t="s">
        <v>17</v>
      </c>
      <c r="K50" s="14"/>
    </row>
    <row r="51" spans="2:11" x14ac:dyDescent="0.2">
      <c r="B51" s="33" t="s">
        <v>55</v>
      </c>
      <c r="C51" s="34" t="s">
        <v>1</v>
      </c>
      <c r="D51" s="4">
        <v>42324</v>
      </c>
      <c r="E51" s="4">
        <v>42963.5</v>
      </c>
      <c r="F51" s="5">
        <v>54900</v>
      </c>
      <c r="G51" s="29">
        <v>0.3</v>
      </c>
      <c r="H51" s="5">
        <f t="shared" si="0"/>
        <v>71370</v>
      </c>
      <c r="I51" s="25">
        <v>5</v>
      </c>
      <c r="J51" s="5" t="s">
        <v>17</v>
      </c>
      <c r="K51" s="14"/>
    </row>
    <row r="52" spans="2:11" x14ac:dyDescent="0.2">
      <c r="B52" s="33" t="s">
        <v>56</v>
      </c>
      <c r="C52" s="34" t="s">
        <v>15</v>
      </c>
      <c r="D52" s="4">
        <v>42439</v>
      </c>
      <c r="E52" s="4">
        <v>42849</v>
      </c>
      <c r="F52" s="5">
        <v>9000</v>
      </c>
      <c r="G52" s="29">
        <v>0.5</v>
      </c>
      <c r="H52" s="5">
        <f t="shared" si="0"/>
        <v>13500</v>
      </c>
      <c r="I52" s="25">
        <v>1</v>
      </c>
      <c r="J52" s="5" t="s">
        <v>17</v>
      </c>
      <c r="K52" s="14"/>
    </row>
    <row r="53" spans="2:11" x14ac:dyDescent="0.2">
      <c r="B53" s="33" t="s">
        <v>57</v>
      </c>
      <c r="C53" s="34" t="s">
        <v>11</v>
      </c>
      <c r="D53" s="4">
        <v>42263</v>
      </c>
      <c r="E53" s="4">
        <v>42668.5</v>
      </c>
      <c r="F53" s="5">
        <v>8100</v>
      </c>
      <c r="G53" s="29">
        <v>0.5</v>
      </c>
      <c r="H53" s="5">
        <f t="shared" si="0"/>
        <v>12150</v>
      </c>
      <c r="I53" s="25">
        <v>1</v>
      </c>
      <c r="J53" s="5" t="s">
        <v>17</v>
      </c>
      <c r="K53" s="14"/>
    </row>
    <row r="54" spans="2:11" x14ac:dyDescent="0.2">
      <c r="B54" s="33" t="s">
        <v>58</v>
      </c>
      <c r="C54" s="34" t="s">
        <v>13</v>
      </c>
      <c r="D54" s="4">
        <v>42343</v>
      </c>
      <c r="E54" s="4">
        <v>43045.5</v>
      </c>
      <c r="F54" s="5">
        <v>67500</v>
      </c>
      <c r="G54" s="29">
        <v>0.3</v>
      </c>
      <c r="H54" s="5">
        <f t="shared" si="0"/>
        <v>87750</v>
      </c>
      <c r="I54" s="25">
        <v>7</v>
      </c>
      <c r="J54" s="5" t="s">
        <v>16</v>
      </c>
      <c r="K54" s="14"/>
    </row>
    <row r="55" spans="2:11" x14ac:dyDescent="0.2">
      <c r="B55" s="33" t="s">
        <v>59</v>
      </c>
      <c r="C55" s="34" t="s">
        <v>1</v>
      </c>
      <c r="D55" s="4">
        <v>42398</v>
      </c>
      <c r="E55" s="4">
        <v>43037.5</v>
      </c>
      <c r="F55" s="5">
        <v>54900</v>
      </c>
      <c r="G55" s="29">
        <v>0.3</v>
      </c>
      <c r="H55" s="5">
        <f t="shared" si="0"/>
        <v>71370</v>
      </c>
      <c r="I55" s="25">
        <v>5</v>
      </c>
      <c r="J55" s="5" t="s">
        <v>17</v>
      </c>
      <c r="K55" s="14"/>
    </row>
    <row r="56" spans="2:11" x14ac:dyDescent="0.2">
      <c r="B56" s="33" t="s">
        <v>60</v>
      </c>
      <c r="C56" s="34" t="s">
        <v>12</v>
      </c>
      <c r="D56" s="4">
        <v>42367</v>
      </c>
      <c r="E56" s="4">
        <v>42804</v>
      </c>
      <c r="F56" s="5">
        <v>14400</v>
      </c>
      <c r="G56" s="29">
        <v>0.5</v>
      </c>
      <c r="H56" s="5">
        <f t="shared" si="0"/>
        <v>21600</v>
      </c>
      <c r="I56" s="25">
        <v>1</v>
      </c>
      <c r="J56" s="5" t="s">
        <v>17</v>
      </c>
      <c r="K56" s="14"/>
    </row>
    <row r="57" spans="2:11" x14ac:dyDescent="0.2">
      <c r="B57" s="33" t="s">
        <v>61</v>
      </c>
      <c r="C57" s="34" t="s">
        <v>11</v>
      </c>
      <c r="D57" s="4">
        <v>42292</v>
      </c>
      <c r="E57" s="4">
        <v>42697.5</v>
      </c>
      <c r="F57" s="5">
        <v>8100</v>
      </c>
      <c r="G57" s="29">
        <v>0.5</v>
      </c>
      <c r="H57" s="5">
        <f t="shared" si="0"/>
        <v>12150</v>
      </c>
      <c r="I57" s="25">
        <v>1</v>
      </c>
      <c r="J57" s="5" t="s">
        <v>18</v>
      </c>
      <c r="K57" s="14"/>
    </row>
    <row r="58" spans="2:11" x14ac:dyDescent="0.2">
      <c r="B58" s="33" t="s">
        <v>62</v>
      </c>
      <c r="C58" s="34" t="s">
        <v>15</v>
      </c>
      <c r="D58" s="4">
        <v>42437</v>
      </c>
      <c r="E58" s="4">
        <v>42847</v>
      </c>
      <c r="F58" s="5">
        <v>9000</v>
      </c>
      <c r="G58" s="29">
        <v>0.5</v>
      </c>
      <c r="H58" s="5">
        <f t="shared" si="0"/>
        <v>13500</v>
      </c>
      <c r="I58" s="25">
        <v>1</v>
      </c>
      <c r="J58" s="5" t="s">
        <v>17</v>
      </c>
      <c r="K58" s="14"/>
    </row>
    <row r="59" spans="2:11" x14ac:dyDescent="0.2">
      <c r="B59" s="33" t="s">
        <v>63</v>
      </c>
      <c r="C59" s="34" t="s">
        <v>9</v>
      </c>
      <c r="D59" s="4">
        <v>42319</v>
      </c>
      <c r="E59" s="4">
        <v>42778.5</v>
      </c>
      <c r="F59" s="5">
        <v>18900</v>
      </c>
      <c r="G59" s="29">
        <v>0.5</v>
      </c>
      <c r="H59" s="5">
        <f t="shared" si="0"/>
        <v>28350</v>
      </c>
      <c r="I59" s="25">
        <v>2</v>
      </c>
      <c r="J59" s="5" t="s">
        <v>17</v>
      </c>
      <c r="K59" s="14"/>
    </row>
    <row r="60" spans="2:11" x14ac:dyDescent="0.2">
      <c r="B60" s="33" t="s">
        <v>64</v>
      </c>
      <c r="C60" s="34" t="s">
        <v>10</v>
      </c>
      <c r="D60" s="4">
        <v>42248</v>
      </c>
      <c r="E60" s="4">
        <v>42851.5</v>
      </c>
      <c r="F60" s="5">
        <v>47700</v>
      </c>
      <c r="G60" s="29">
        <v>0.3</v>
      </c>
      <c r="H60" s="5">
        <f t="shared" si="0"/>
        <v>62010</v>
      </c>
      <c r="I60" s="25">
        <v>5</v>
      </c>
      <c r="J60" s="5" t="s">
        <v>17</v>
      </c>
      <c r="K60" s="14"/>
    </row>
    <row r="61" spans="2:11" x14ac:dyDescent="0.2">
      <c r="B61" s="33" t="s">
        <v>65</v>
      </c>
      <c r="C61" s="34" t="s">
        <v>11</v>
      </c>
      <c r="D61" s="4">
        <v>42248</v>
      </c>
      <c r="E61" s="4">
        <v>42653.5</v>
      </c>
      <c r="F61" s="5">
        <v>8100</v>
      </c>
      <c r="G61" s="29">
        <v>0.5</v>
      </c>
      <c r="H61" s="5">
        <f t="shared" si="0"/>
        <v>12150</v>
      </c>
      <c r="I61" s="25">
        <v>1</v>
      </c>
      <c r="J61" s="5" t="s">
        <v>16</v>
      </c>
      <c r="K61" s="14"/>
    </row>
    <row r="62" spans="2:11" x14ac:dyDescent="0.2">
      <c r="B62" s="33" t="s">
        <v>66</v>
      </c>
      <c r="C62" s="34" t="s">
        <v>1</v>
      </c>
      <c r="D62" s="4">
        <v>42248</v>
      </c>
      <c r="E62" s="4">
        <v>42156.5</v>
      </c>
      <c r="F62" s="5">
        <v>54900</v>
      </c>
      <c r="G62" s="29">
        <v>0.3</v>
      </c>
      <c r="H62" s="5">
        <f t="shared" si="0"/>
        <v>71370</v>
      </c>
      <c r="I62" s="25">
        <v>5</v>
      </c>
      <c r="J62" s="5" t="s">
        <v>17</v>
      </c>
      <c r="K62" s="14"/>
    </row>
    <row r="63" spans="2:11" x14ac:dyDescent="0.2">
      <c r="B63" s="33" t="s">
        <v>67</v>
      </c>
      <c r="C63" s="34" t="s">
        <v>5</v>
      </c>
      <c r="D63" s="4">
        <v>42248</v>
      </c>
      <c r="E63" s="4">
        <v>43076.5</v>
      </c>
      <c r="F63" s="5">
        <v>92700</v>
      </c>
      <c r="G63" s="29">
        <v>0.3</v>
      </c>
      <c r="H63" s="5">
        <f t="shared" si="0"/>
        <v>120510</v>
      </c>
      <c r="I63" s="25">
        <v>9</v>
      </c>
      <c r="J63" s="5" t="s">
        <v>17</v>
      </c>
      <c r="K63" s="14"/>
    </row>
    <row r="64" spans="2:11" x14ac:dyDescent="0.2">
      <c r="B64" s="33" t="s">
        <v>68</v>
      </c>
      <c r="C64" s="34" t="s">
        <v>3</v>
      </c>
      <c r="D64" s="4">
        <v>42248</v>
      </c>
      <c r="E64" s="4">
        <v>43009</v>
      </c>
      <c r="F64" s="5">
        <v>79200</v>
      </c>
      <c r="G64" s="29">
        <v>0.3</v>
      </c>
      <c r="H64" s="5">
        <f t="shared" si="0"/>
        <v>102960</v>
      </c>
      <c r="I64" s="25">
        <v>8</v>
      </c>
      <c r="J64" s="5" t="s">
        <v>16</v>
      </c>
      <c r="K64" s="14"/>
    </row>
    <row r="65" spans="2:11" x14ac:dyDescent="0.2">
      <c r="B65" s="33" t="s">
        <v>69</v>
      </c>
      <c r="C65" s="34" t="s">
        <v>9</v>
      </c>
      <c r="D65" s="4">
        <v>42248</v>
      </c>
      <c r="E65" s="4">
        <v>42707.5</v>
      </c>
      <c r="F65" s="5">
        <v>18900</v>
      </c>
      <c r="G65" s="29">
        <v>0.5</v>
      </c>
      <c r="H65" s="5">
        <f t="shared" si="0"/>
        <v>28350</v>
      </c>
      <c r="I65" s="25">
        <v>2</v>
      </c>
      <c r="J65" s="5" t="s">
        <v>16</v>
      </c>
      <c r="K65" s="14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phoneticPr fontId="7"/>
  <conditionalFormatting sqref="I6:I65">
    <cfRule type="expression" priority="5">
      <formula>$I$6&gt;$N$14</formula>
    </cfRule>
    <cfRule type="expression" priority="3">
      <formula>$I$6&gt;$N$14</formula>
    </cfRule>
    <cfRule type="expression" dxfId="1" priority="2">
      <formula>$I6&gt;$N$14</formula>
    </cfRule>
  </conditionalFormatting>
  <conditionalFormatting sqref="N14:N15">
    <cfRule type="expression" priority="4">
      <formula>$I$6 &gt; $N$14</formula>
    </cfRule>
  </conditionalFormatting>
  <conditionalFormatting sqref="B6:B65">
    <cfRule type="duplicateValues" dxfId="0" priority="1"/>
  </conditionalFormatting>
  <dataValidations count="7">
    <dataValidation type="list" allowBlank="1" showInputMessage="1" showErrorMessage="1" sqref="J6:J65" xr:uid="{00000000-0002-0000-0000-000000000000}">
      <formula1>"QLD,VIC,NSW"</formula1>
    </dataValidation>
    <dataValidation type="list" allowBlank="1" showInputMessage="1" showErrorMessage="1" sqref="M6" xr:uid="{91C3F75E-1967-444E-9431-9901968B6E4E}">
      <formula1>"NSW,QLD,VIC"</formula1>
    </dataValidation>
    <dataValidation type="list" allowBlank="1" showInputMessage="1" showErrorMessage="1" sqref="M10:M11" xr:uid="{844CB17A-5DBD-4570-ABD3-307065A5AD78}">
      <formula1>"NSW, QLD, VIC"</formula1>
    </dataValidation>
    <dataValidation type="list" allowBlank="1" showInputMessage="1" showErrorMessage="1" sqref="N14:N15" xr:uid="{87EC6987-C5A5-4335-86FF-610D59318A9C}">
      <formula1>"1,2,3,4,5,6,7,8,9"</formula1>
    </dataValidation>
    <dataValidation type="custom" allowBlank="1" showInputMessage="1" showErrorMessage="1" error="Job number already exists!" sqref="B6:B65" xr:uid="{23745617-3B85-4307-B27B-FACED1876853}">
      <formula1>COUNTIF($B$6:$B$65,B6)=1</formula1>
    </dataValidation>
    <dataValidation type="decimal" allowBlank="1" showInputMessage="1" showErrorMessage="1" sqref="G6:G65" xr:uid="{62E2F93F-1A98-414C-B2F7-FD3EEA0D85A2}">
      <formula1>0.1</formula1>
      <formula2>0.5</formula2>
    </dataValidation>
    <dataValidation type="date" operator="greaterThan" allowBlank="1" showInputMessage="1" showErrorMessage="1" sqref="D6:E65" xr:uid="{4C8C9D72-60A5-49FA-A99F-D1FFF0993190}">
      <formula1>42186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Jobs-Data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Tommaso Piredda</cp:lastModifiedBy>
  <dcterms:created xsi:type="dcterms:W3CDTF">2016-08-30T01:18:10Z</dcterms:created>
  <dcterms:modified xsi:type="dcterms:W3CDTF">2025-06-04T15:57:53Z</dcterms:modified>
</cp:coreProperties>
</file>