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8.1\Desktop\"/>
    </mc:Choice>
  </mc:AlternateContent>
  <bookViews>
    <workbookView xWindow="0" yWindow="0" windowWidth="20490" windowHeight="7740" activeTab="1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J6" i="1" s="1"/>
  <c r="J2" i="1"/>
  <c r="F41" i="1"/>
  <c r="F42" i="1"/>
  <c r="F43" i="1"/>
  <c r="W30" i="1" l="1"/>
  <c r="W29" i="1"/>
  <c r="F2" i="1" l="1"/>
  <c r="F3" i="1"/>
  <c r="F4" i="1"/>
  <c r="F5" i="1"/>
  <c r="F6" i="1"/>
  <c r="F7" i="1"/>
  <c r="F8" i="1"/>
  <c r="F9" i="1"/>
  <c r="F10" i="1"/>
  <c r="F11" i="1"/>
  <c r="F12" i="1"/>
  <c r="F13" i="1"/>
  <c r="L5" i="1" s="1"/>
  <c r="F14" i="1"/>
  <c r="F15" i="1"/>
  <c r="F16" i="1"/>
  <c r="L6" i="1" s="1"/>
  <c r="F17" i="1"/>
  <c r="L7" i="1" s="1"/>
  <c r="F18" i="1"/>
  <c r="F19" i="1"/>
  <c r="L9" i="1" s="1"/>
  <c r="F20" i="1"/>
  <c r="F21" i="1"/>
  <c r="F22" i="1"/>
  <c r="L10" i="1" s="1"/>
  <c r="F23" i="1"/>
  <c r="F24" i="1"/>
  <c r="F25" i="1"/>
  <c r="F26" i="1"/>
  <c r="F27" i="1"/>
  <c r="F28" i="1"/>
  <c r="F29" i="1"/>
  <c r="F30" i="1"/>
  <c r="F31" i="1"/>
  <c r="F32" i="1"/>
  <c r="F33" i="1"/>
  <c r="L8" i="1" s="1"/>
  <c r="F34" i="1"/>
  <c r="F35" i="1"/>
  <c r="F36" i="1"/>
  <c r="F37" i="1"/>
  <c r="F38" i="1"/>
  <c r="F39" i="1"/>
  <c r="F40" i="1"/>
  <c r="F1" i="1"/>
  <c r="J1" i="1" l="1"/>
  <c r="J3" i="1" s="1"/>
  <c r="J5" i="1" s="1"/>
  <c r="N1" i="1"/>
  <c r="L4" i="1"/>
  <c r="J7" i="1"/>
</calcChain>
</file>

<file path=xl/sharedStrings.xml><?xml version="1.0" encoding="utf-8"?>
<sst xmlns="http://schemas.openxmlformats.org/spreadsheetml/2006/main" count="168" uniqueCount="120">
  <si>
    <t>Những nguyên lý cơ bản của chủ nghĩa Mác - Lênin</t>
  </si>
  <si>
    <t>Tư tưởng Hồ Chí Minh</t>
  </si>
  <si>
    <t>Đường lối cách mạng của Đảng Cộng sản Việt Nam</t>
  </si>
  <si>
    <t>Pháp luật đại cương</t>
  </si>
  <si>
    <t>Giao tiếp trong môi trường đại học</t>
  </si>
  <si>
    <t>Phương pháp học đại học</t>
  </si>
  <si>
    <t>Kỹ năng viết và trình bày</t>
  </si>
  <si>
    <t>Đàm phán và thương lượng</t>
  </si>
  <si>
    <t>Thực hành toán cho tin học</t>
  </si>
  <si>
    <t>Thực hành đại số tuyến tính</t>
  </si>
  <si>
    <t>Phương pháp lập trình</t>
  </si>
  <si>
    <t>Cấu trúc dữ liệu và giải thuật 1</t>
  </si>
  <si>
    <t>Cấu trúc rời rạc</t>
  </si>
  <si>
    <t>ứng dụng công nghệ thông tin trong doanh nghiệp</t>
  </si>
  <si>
    <t>Thực hành xác suất thống kê</t>
  </si>
  <si>
    <t>Phương pháp tính</t>
  </si>
  <si>
    <t>Toán tổ hợp và đồ thị</t>
  </si>
  <si>
    <t>Cấu trúc dữ liệu và giải thuật 2</t>
  </si>
  <si>
    <t>Tổ chức máy tính</t>
  </si>
  <si>
    <t>Công nghệ phần mềm</t>
  </si>
  <si>
    <t>Nhập môn Mạng máy tính</t>
  </si>
  <si>
    <t>Nhập môn hệ điều hành</t>
  </si>
  <si>
    <t>Phân tích và thiết kế yêu cầu</t>
  </si>
  <si>
    <t>Hệ cơ sở dữ liệu</t>
  </si>
  <si>
    <t>Phân tích và thiết kế giải thuật</t>
  </si>
  <si>
    <t>Lập trình web và ứng dụng</t>
  </si>
  <si>
    <t>Kiến tập công nghiệp</t>
  </si>
  <si>
    <t>Toán cho tin học</t>
  </si>
  <si>
    <t>C01121</t>
  </si>
  <si>
    <t>Đại số tuyến tính</t>
  </si>
  <si>
    <t>C01122</t>
  </si>
  <si>
    <t>Xác suất thống kê</t>
  </si>
  <si>
    <t>C01123</t>
  </si>
  <si>
    <t>GDTC 1 - Cầu lông</t>
  </si>
  <si>
    <t>D01104</t>
  </si>
  <si>
    <t>GDTC 2 - Karate</t>
  </si>
  <si>
    <t>D01201</t>
  </si>
  <si>
    <t>GDQP - Học phần 1</t>
  </si>
  <si>
    <t>D02028</t>
  </si>
  <si>
    <t>GDQP - Học phần 3</t>
  </si>
  <si>
    <t>D02030</t>
  </si>
  <si>
    <t>Dự bị 3</t>
  </si>
  <si>
    <t>001B03</t>
  </si>
  <si>
    <t>M</t>
  </si>
  <si>
    <t>Tiếng Anh 2</t>
  </si>
  <si>
    <t>Dự bị 2</t>
  </si>
  <si>
    <t>001B02</t>
  </si>
  <si>
    <t>Dự bị 1</t>
  </si>
  <si>
    <t>001B01</t>
  </si>
  <si>
    <t>Tiếng Anh 1</t>
  </si>
  <si>
    <t>Tiếng Anh 3</t>
  </si>
  <si>
    <t>HK2</t>
  </si>
  <si>
    <t>SỐ CHỈ CÒN NỢ</t>
  </si>
  <si>
    <t>SỐ CHỈ TRẢ SAU HK 2</t>
  </si>
  <si>
    <t>SỐ CHỈ CÓ SAU KÌ 1</t>
  </si>
  <si>
    <t>SỐ CHỈ SAU KÌ 1</t>
  </si>
  <si>
    <t>SỐ CHỈ CÒN NỢ SAU KÌ 2</t>
  </si>
  <si>
    <t>SỐ CHỈ CÓ SAU KÌ 2</t>
  </si>
  <si>
    <t>SỐ CHỈ SAU KÌ 2</t>
  </si>
  <si>
    <t>CÁC MÔN CÒN NỢ</t>
  </si>
  <si>
    <t>CTDL VÀ GT</t>
  </si>
  <si>
    <t>XSTK</t>
  </si>
  <si>
    <t>HÈ</t>
  </si>
  <si>
    <t>HK1</t>
  </si>
  <si>
    <t>D01001</t>
  </si>
  <si>
    <t>Bơi lội</t>
  </si>
  <si>
    <t>Xác suất và thống kê</t>
  </si>
  <si>
    <t>Thực hành xác suất và thống kê</t>
  </si>
  <si>
    <t>HK3</t>
  </si>
  <si>
    <t>D02029</t>
  </si>
  <si>
    <t>GDQP - Học phần 2</t>
  </si>
  <si>
    <t>HK4</t>
  </si>
  <si>
    <t>Kỹ năng làm việc nhóm</t>
  </si>
  <si>
    <t>Thực tập nghề nghiệp</t>
  </si>
  <si>
    <t>HK5</t>
  </si>
  <si>
    <t>HK6</t>
  </si>
  <si>
    <t>HK7</t>
  </si>
  <si>
    <t>Dự án Công nghệ thông tin 1</t>
  </si>
  <si>
    <t>503CM1</t>
  </si>
  <si>
    <t>Kỹ năng thực hành chuyên môn</t>
  </si>
  <si>
    <t>HK8</t>
  </si>
  <si>
    <t>Nhóm tự chọn GDTC 1 (0101_150503)</t>
  </si>
  <si>
    <t>Nhóm tự chọn GDTC 2 (0201_150503)</t>
  </si>
  <si>
    <t>Nhóm tự chọn CN Công nghệ phần mềm (0501_150503)</t>
  </si>
  <si>
    <t>12 chỉ</t>
  </si>
  <si>
    <t>ĐÃ HỌC</t>
  </si>
  <si>
    <t>DỰ ÁN 2</t>
  </si>
  <si>
    <t>QUẢN TRỊ HTTT</t>
  </si>
  <si>
    <t>HỆ CSDL</t>
  </si>
  <si>
    <t>ỨNG DUNG CNTT TRONG DOANH NGHIỆP</t>
  </si>
  <si>
    <t>PHÂN TÍCH THIẾT KẾ YÊU CẦU</t>
  </si>
  <si>
    <t xml:space="preserve">PHÁT TRIỂN TRÒ CHƠI </t>
  </si>
  <si>
    <t>LẬP TRÌNH WEB VÀ ỨNG DỤNG</t>
  </si>
  <si>
    <t>NGUYÊN LÝ NGÔN NGỮ LẬP TRÌNH</t>
  </si>
  <si>
    <t>KIẾN TRÚC HƯỚNG DỊCH VỤ</t>
  </si>
  <si>
    <t>GIAO THỨC MẠNG MÁY TÍNH</t>
  </si>
  <si>
    <t>NHẬP MÔN CÁC HỆ THỐNG PHÂN TÁN</t>
  </si>
  <si>
    <t>TỔNG TỰ CHỌN</t>
  </si>
  <si>
    <t>CẦN</t>
  </si>
  <si>
    <t>2 MÔN</t>
  </si>
  <si>
    <t>CÒN</t>
  </si>
  <si>
    <t>CÁC MÔN CHƯA HỌC</t>
  </si>
  <si>
    <t>LÀM VIỆC NHÓM</t>
  </si>
  <si>
    <t>TỔNG NỢ</t>
  </si>
  <si>
    <t>TỔNG CHỈ</t>
  </si>
  <si>
    <t>4 CHỈ TỰ CHỌN</t>
  </si>
  <si>
    <t>4 CHỈ DỰ ÁN 1</t>
  </si>
  <si>
    <t>DỰ ÁN CNTT 2</t>
  </si>
  <si>
    <t>Quản trị hệ thống thông tin</t>
  </si>
  <si>
    <t>Dự án Công nghệ thông tin 2</t>
  </si>
  <si>
    <t>Phát triển trò chơi</t>
  </si>
  <si>
    <t>X</t>
  </si>
  <si>
    <t>CTDL VÀ GT 2</t>
  </si>
  <si>
    <t>Có thể Hè</t>
  </si>
  <si>
    <t>HK1 năm sau</t>
  </si>
  <si>
    <t xml:space="preserve">Xử lý ảnh </t>
  </si>
  <si>
    <t>Mẫu Thiết Kế</t>
  </si>
  <si>
    <t>Kiểm THử</t>
  </si>
  <si>
    <t>Chắc chắn HÈ</t>
  </si>
  <si>
    <t>Có thể HK1 năm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</si>
</sst>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i/>
      <sz val="10"/>
      <color rgb="FF333333"/>
      <name val="Tahoma"/>
      <family val="2"/>
    </font>
    <font>
      <b/>
      <i/>
      <sz val="10"/>
      <color rgb="FF333333"/>
      <name val="Tahoma"/>
      <family val="2"/>
    </font>
    <font>
      <b/>
      <sz val="10"/>
      <color rgb="FF6F001C"/>
      <name val="Tahoma"/>
      <family val="2"/>
    </font>
    <font>
      <b/>
      <sz val="12"/>
      <color rgb="FFFFFFFF"/>
      <name val="Tahoma"/>
      <family val="2"/>
    </font>
    <font>
      <sz val="12"/>
      <color theme="1"/>
      <name val="Tahoma"/>
      <family val="2"/>
    </font>
    <font>
      <sz val="12"/>
      <color rgb="FFFF0000"/>
      <name val="Tahoma"/>
      <family val="2"/>
    </font>
    <font>
      <sz val="12"/>
      <name val="Times New Roman"/>
      <family val="2"/>
    </font>
  </fonts>
  <fills count="13">
    <fill>
      <patternFill patternType="none"/>
    </fill>
    <fill>
      <patternFill patternType="gray125"/>
    </fill>
    <fill>
      <patternFill patternType="solid">
        <fgColor rgb="FFD3EEFF"/>
        <bgColor indexed="64"/>
      </patternFill>
    </fill>
    <fill>
      <patternFill patternType="solid">
        <fgColor rgb="FFADDFFF"/>
        <bgColor indexed="64"/>
      </patternFill>
    </fill>
    <fill>
      <patternFill patternType="solid">
        <fgColor rgb="FF0067AC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F4F4F4"/>
      </top>
      <bottom/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2" xfId="0" applyFill="1" applyBorder="1"/>
    <xf numFmtId="0" fontId="6" fillId="5" borderId="0" xfId="0" applyFont="1" applyFill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1" fillId="0" borderId="0" xfId="0" applyFont="1"/>
    <xf numFmtId="0" fontId="0" fillId="6" borderId="2" xfId="0" applyFill="1" applyBorder="1" applyAlignment="1">
      <alignment vertical="center" wrapText="1"/>
    </xf>
    <xf numFmtId="0" fontId="0" fillId="6" borderId="2" xfId="0" applyFill="1" applyBorder="1"/>
    <xf numFmtId="0" fontId="0" fillId="6" borderId="0" xfId="0" applyFill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1" borderId="0" xfId="0" applyFill="1"/>
    <xf numFmtId="0" fontId="0" fillId="0" borderId="0" xfId="0" applyAlignment="1">
      <alignment vertic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467.080934837963" createdVersion="5" refreshedVersion="5" minRefreshableVersion="3" recordCount="4">
  <cacheSource type="worksheet">
    <worksheetSource ref="Q18:X22" sheet="Sheet1"/>
  </cacheSource>
  <cacheFields count="8">
    <cacheField name="C01122" numFmtId="0">
      <sharedItems containsMixedTypes="1" containsNumber="1" containsInteger="1" minValue="501041" maxValue="501041"/>
    </cacheField>
    <cacheField name="3" numFmtId="0">
      <sharedItems containsString="0" containsBlank="1" containsNumber="1" containsInteger="1" minValue="1" maxValue="1"/>
    </cacheField>
    <cacheField name="502044" numFmtId="0">
      <sharedItems containsBlank="1"/>
    </cacheField>
    <cacheField name="4" numFmtId="0">
      <sharedItems containsString="0" containsBlank="1" containsNumber="1" containsInteger="1" minValue="0" maxValue="0"/>
    </cacheField>
    <cacheField name="502047" numFmtId="0">
      <sharedItems containsBlank="1"/>
    </cacheField>
    <cacheField name="42" numFmtId="0">
      <sharedItems containsNonDate="0" containsString="0" containsBlank="1"/>
    </cacheField>
    <cacheField name="502042" numFmtId="0">
      <sharedItems containsBlank="1" containsMixedTypes="1" containsNumber="1" containsInteger="1" minValue="502043" maxValue="502043"/>
    </cacheField>
    <cacheField name="43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Đại số tuyến tính"/>
    <m/>
    <s v="Tổ chức máy tính"/>
    <m/>
    <s v="Nhập môn hệ điều hành"/>
    <m/>
    <s v="Toán tổ hợp và đồ thị"/>
    <m/>
  </r>
  <r>
    <s v="qua\"/>
    <m/>
    <m/>
    <m/>
    <m/>
    <m/>
    <m/>
    <m/>
  </r>
  <r>
    <n v="501041"/>
    <n v="1"/>
    <s v="D02028"/>
    <n v="0"/>
    <m/>
    <m/>
    <n v="502043"/>
    <n v="4"/>
  </r>
  <r>
    <s v="Thực hành đại số tuyến tính"/>
    <m/>
    <s v="GDQP - Học phần 1"/>
    <m/>
    <m/>
    <m/>
    <s v="Cấu trúc dữ liệu và giải thuật 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.75" x14ac:dyDescent="0.25"/>
  <sheetData>
    <row r="3" spans="1:3" x14ac:dyDescent="0.25">
      <c r="A3" s="20"/>
      <c r="B3" s="21"/>
      <c r="C3" s="22"/>
    </row>
    <row r="4" spans="1:3" x14ac:dyDescent="0.25">
      <c r="A4" s="23"/>
      <c r="B4" s="24"/>
      <c r="C4" s="25"/>
    </row>
    <row r="5" spans="1:3" x14ac:dyDescent="0.25">
      <c r="A5" s="23"/>
      <c r="B5" s="24"/>
      <c r="C5" s="25"/>
    </row>
    <row r="6" spans="1:3" x14ac:dyDescent="0.25">
      <c r="A6" s="23"/>
      <c r="B6" s="24"/>
      <c r="C6" s="25"/>
    </row>
    <row r="7" spans="1:3" x14ac:dyDescent="0.25">
      <c r="A7" s="23"/>
      <c r="B7" s="24"/>
      <c r="C7" s="25"/>
    </row>
    <row r="8" spans="1:3" x14ac:dyDescent="0.25">
      <c r="A8" s="23"/>
      <c r="B8" s="24"/>
      <c r="C8" s="25"/>
    </row>
    <row r="9" spans="1:3" x14ac:dyDescent="0.25">
      <c r="A9" s="23"/>
      <c r="B9" s="24"/>
      <c r="C9" s="25"/>
    </row>
    <row r="10" spans="1:3" x14ac:dyDescent="0.25">
      <c r="A10" s="23"/>
      <c r="B10" s="24"/>
      <c r="C10" s="25"/>
    </row>
    <row r="11" spans="1:3" x14ac:dyDescent="0.25">
      <c r="A11" s="23"/>
      <c r="B11" s="24"/>
      <c r="C11" s="25"/>
    </row>
    <row r="12" spans="1:3" x14ac:dyDescent="0.25">
      <c r="A12" s="23"/>
      <c r="B12" s="24"/>
      <c r="C12" s="25"/>
    </row>
    <row r="13" spans="1:3" x14ac:dyDescent="0.25">
      <c r="A13" s="23"/>
      <c r="B13" s="24"/>
      <c r="C13" s="25"/>
    </row>
    <row r="14" spans="1:3" x14ac:dyDescent="0.25">
      <c r="A14" s="23"/>
      <c r="B14" s="24"/>
      <c r="C14" s="25"/>
    </row>
    <row r="15" spans="1:3" x14ac:dyDescent="0.25">
      <c r="A15" s="23"/>
      <c r="B15" s="24"/>
      <c r="C15" s="25"/>
    </row>
    <row r="16" spans="1:3" x14ac:dyDescent="0.25">
      <c r="A16" s="23"/>
      <c r="B16" s="24"/>
      <c r="C16" s="25"/>
    </row>
    <row r="17" spans="1:3" x14ac:dyDescent="0.25">
      <c r="A17" s="23"/>
      <c r="B17" s="24"/>
      <c r="C17" s="25"/>
    </row>
    <row r="18" spans="1:3" x14ac:dyDescent="0.25">
      <c r="A18" s="23"/>
      <c r="B18" s="24"/>
      <c r="C18" s="25"/>
    </row>
    <row r="19" spans="1:3" x14ac:dyDescent="0.25">
      <c r="A19" s="23"/>
      <c r="B19" s="24"/>
      <c r="C19" s="25"/>
    </row>
    <row r="20" spans="1:3" x14ac:dyDescent="0.25">
      <c r="A20" s="26"/>
      <c r="B20" s="27"/>
      <c r="C20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7"/>
  <sheetViews>
    <sheetView tabSelected="1" topLeftCell="A10" zoomScale="85" zoomScaleNormal="85" workbookViewId="0">
      <selection activeCell="L11" sqref="L11:M11"/>
    </sheetView>
  </sheetViews>
  <sheetFormatPr defaultRowHeight="15.75" x14ac:dyDescent="0.25"/>
  <cols>
    <col min="9" max="9" width="24.75" customWidth="1"/>
    <col min="11" max="11" width="23.75" customWidth="1"/>
    <col min="13" max="13" width="13.625" customWidth="1"/>
    <col min="22" max="22" width="16.125" customWidth="1"/>
    <col min="26" max="26" width="16.125" customWidth="1"/>
    <col min="28" max="28" width="11.625" customWidth="1"/>
  </cols>
  <sheetData>
    <row r="1" spans="1:32" ht="90" thickBot="1" x14ac:dyDescent="0.3">
      <c r="A1" s="1">
        <v>1</v>
      </c>
      <c r="B1" s="2" t="s">
        <v>0</v>
      </c>
      <c r="C1" s="1">
        <v>301001</v>
      </c>
      <c r="D1" s="1">
        <v>5</v>
      </c>
      <c r="E1" s="3">
        <v>4.8</v>
      </c>
      <c r="F1">
        <f>IF(E1&gt;=5,1,0)</f>
        <v>0</v>
      </c>
      <c r="I1" s="30"/>
      <c r="J1" s="30">
        <f>SUMIF(F:F,"=1",D:D)</f>
        <v>76</v>
      </c>
      <c r="K1" s="39" t="s">
        <v>52</v>
      </c>
      <c r="L1" s="39"/>
      <c r="M1" s="39"/>
      <c r="N1">
        <f>SUMIF(F1:F40,"=0",D1:D40)</f>
        <v>38</v>
      </c>
      <c r="Q1" s="41" t="s">
        <v>63</v>
      </c>
      <c r="R1" s="41"/>
      <c r="S1" s="41" t="s">
        <v>51</v>
      </c>
      <c r="T1" s="41"/>
      <c r="U1" s="41" t="s">
        <v>68</v>
      </c>
      <c r="V1" s="41"/>
      <c r="W1" s="41" t="s">
        <v>71</v>
      </c>
      <c r="X1" s="41"/>
      <c r="Y1" s="41" t="s">
        <v>74</v>
      </c>
      <c r="Z1" s="41"/>
      <c r="AA1" s="41" t="s">
        <v>75</v>
      </c>
      <c r="AB1" s="41"/>
      <c r="AC1" s="41" t="s">
        <v>76</v>
      </c>
      <c r="AD1" s="41"/>
      <c r="AE1" s="7" t="s">
        <v>80</v>
      </c>
    </row>
    <row r="2" spans="1:32" ht="39" thickBot="1" x14ac:dyDescent="0.3">
      <c r="A2" s="4">
        <v>2</v>
      </c>
      <c r="B2" s="5" t="s">
        <v>1</v>
      </c>
      <c r="C2" s="4">
        <v>301002</v>
      </c>
      <c r="D2" s="4">
        <v>2</v>
      </c>
      <c r="E2" s="6">
        <v>5.8</v>
      </c>
      <c r="F2">
        <f t="shared" ref="F2:F43" si="0">IF(E2&gt;=5,1,0)</f>
        <v>1</v>
      </c>
      <c r="I2" s="30" t="s">
        <v>54</v>
      </c>
      <c r="J2" s="30">
        <f>4+3</f>
        <v>7</v>
      </c>
      <c r="K2" s="39" t="s">
        <v>53</v>
      </c>
      <c r="L2" s="39"/>
      <c r="M2" s="39"/>
      <c r="N2">
        <v>7</v>
      </c>
      <c r="O2" s="29" t="s">
        <v>60</v>
      </c>
      <c r="P2" t="s">
        <v>61</v>
      </c>
      <c r="Q2" s="14"/>
      <c r="R2" s="15"/>
      <c r="S2" s="14"/>
      <c r="T2" s="15"/>
      <c r="U2" s="9"/>
      <c r="V2" s="10"/>
      <c r="W2" s="17"/>
      <c r="X2" s="15"/>
      <c r="Y2" s="17"/>
      <c r="Z2" s="15"/>
      <c r="AA2" s="17"/>
      <c r="AB2" s="15"/>
      <c r="AC2" s="14"/>
      <c r="AD2" s="15"/>
      <c r="AF2" s="13"/>
    </row>
    <row r="3" spans="1:32" ht="77.25" thickBot="1" x14ac:dyDescent="0.3">
      <c r="A3" s="1">
        <v>3</v>
      </c>
      <c r="B3" s="2" t="s">
        <v>2</v>
      </c>
      <c r="C3" s="1">
        <v>301003</v>
      </c>
      <c r="D3" s="1">
        <v>3</v>
      </c>
      <c r="E3" s="3">
        <v>5.9</v>
      </c>
      <c r="F3">
        <f t="shared" si="0"/>
        <v>1</v>
      </c>
      <c r="I3" s="30" t="s">
        <v>55</v>
      </c>
      <c r="J3" s="30">
        <f>J1</f>
        <v>76</v>
      </c>
      <c r="K3" s="39" t="s">
        <v>56</v>
      </c>
      <c r="L3" s="39"/>
      <c r="M3" s="39"/>
      <c r="N3">
        <v>28</v>
      </c>
      <c r="Q3" s="16">
        <v>302209</v>
      </c>
      <c r="R3" s="16">
        <v>1</v>
      </c>
      <c r="S3" s="16">
        <v>302053</v>
      </c>
      <c r="T3" s="16">
        <v>2</v>
      </c>
      <c r="U3" s="8" t="s">
        <v>69</v>
      </c>
      <c r="V3" s="8">
        <v>0</v>
      </c>
      <c r="W3" s="18">
        <v>301002</v>
      </c>
      <c r="X3" s="18">
        <v>2</v>
      </c>
      <c r="Y3" s="18">
        <v>301003</v>
      </c>
      <c r="Z3" s="18">
        <v>3</v>
      </c>
      <c r="AA3" s="18">
        <v>504074</v>
      </c>
      <c r="AB3" s="18">
        <v>4</v>
      </c>
      <c r="AC3" s="16">
        <v>504041</v>
      </c>
      <c r="AD3" s="16">
        <v>4</v>
      </c>
      <c r="AF3" s="13"/>
    </row>
    <row r="4" spans="1:32" ht="31.5" customHeight="1" thickBot="1" x14ac:dyDescent="0.3">
      <c r="A4" s="4">
        <v>4</v>
      </c>
      <c r="B4" s="5" t="s">
        <v>3</v>
      </c>
      <c r="C4" s="4">
        <v>302053</v>
      </c>
      <c r="D4" s="4">
        <v>2</v>
      </c>
      <c r="E4" s="6">
        <v>5.4</v>
      </c>
      <c r="F4">
        <f t="shared" si="0"/>
        <v>1</v>
      </c>
      <c r="I4" s="30" t="s">
        <v>57</v>
      </c>
      <c r="J4" s="30">
        <v>20</v>
      </c>
      <c r="K4" t="s">
        <v>59</v>
      </c>
      <c r="L4" s="45" t="str">
        <f>IF(F1=0,B1,)</f>
        <v>Những nguyên lý cơ bản của chủ nghĩa Mác - Lênin</v>
      </c>
      <c r="M4" s="45"/>
      <c r="N4" s="34">
        <v>5</v>
      </c>
      <c r="O4" t="s">
        <v>62</v>
      </c>
      <c r="Q4" s="48" t="s">
        <v>5</v>
      </c>
      <c r="R4" s="48"/>
      <c r="S4" s="48" t="s">
        <v>3</v>
      </c>
      <c r="T4" s="48"/>
      <c r="U4" s="40" t="s">
        <v>70</v>
      </c>
      <c r="V4" s="40"/>
      <c r="W4" s="42" t="s">
        <v>1</v>
      </c>
      <c r="X4" s="42"/>
      <c r="Y4" s="42" t="s">
        <v>2</v>
      </c>
      <c r="Z4" s="42"/>
      <c r="AA4" s="42" t="s">
        <v>26</v>
      </c>
      <c r="AB4" s="42"/>
      <c r="AC4" s="48" t="s">
        <v>77</v>
      </c>
      <c r="AD4" s="48"/>
      <c r="AF4" s="13"/>
    </row>
    <row r="5" spans="1:32" ht="51.75" thickBot="1" x14ac:dyDescent="0.3">
      <c r="A5" s="1">
        <v>5</v>
      </c>
      <c r="B5" s="2" t="s">
        <v>4</v>
      </c>
      <c r="C5" s="1">
        <v>302208</v>
      </c>
      <c r="D5" s="1">
        <v>1</v>
      </c>
      <c r="E5" s="3">
        <v>6.5</v>
      </c>
      <c r="F5">
        <f t="shared" si="0"/>
        <v>1</v>
      </c>
      <c r="I5" s="30" t="s">
        <v>58</v>
      </c>
      <c r="J5" s="30">
        <f>J4+J3</f>
        <v>96</v>
      </c>
      <c r="L5" s="43" t="str">
        <f>IF(F13=0,B13,)</f>
        <v>Cấu trúc rời rạc</v>
      </c>
      <c r="M5" s="43"/>
      <c r="N5">
        <v>4</v>
      </c>
      <c r="Q5" s="14"/>
      <c r="R5" s="15"/>
      <c r="S5" s="17"/>
      <c r="T5" s="15"/>
      <c r="U5" s="17"/>
      <c r="V5" s="15"/>
      <c r="W5" s="9"/>
      <c r="X5" s="10"/>
      <c r="Y5" s="14"/>
      <c r="Z5" s="15"/>
      <c r="AC5" s="12"/>
      <c r="AD5" s="10"/>
      <c r="AF5" s="13"/>
    </row>
    <row r="6" spans="1:32" ht="39" thickBot="1" x14ac:dyDescent="0.3">
      <c r="A6" s="4">
        <v>6</v>
      </c>
      <c r="B6" s="5" t="s">
        <v>5</v>
      </c>
      <c r="C6" s="4">
        <v>302209</v>
      </c>
      <c r="D6" s="4">
        <v>1</v>
      </c>
      <c r="E6" s="6">
        <v>5.8</v>
      </c>
      <c r="F6">
        <f t="shared" si="0"/>
        <v>1</v>
      </c>
      <c r="I6" s="30" t="s">
        <v>103</v>
      </c>
      <c r="J6" s="30">
        <f>N20-N8-N12-N14</f>
        <v>42</v>
      </c>
      <c r="L6" s="46" t="str">
        <f>IF(F16=0,B16,)</f>
        <v>Phương pháp tính</v>
      </c>
      <c r="M6" s="46"/>
      <c r="N6">
        <v>4</v>
      </c>
      <c r="Q6" s="16">
        <v>1201</v>
      </c>
      <c r="R6" s="16">
        <v>5</v>
      </c>
      <c r="S6" s="18">
        <v>1202</v>
      </c>
      <c r="T6" s="18">
        <v>5</v>
      </c>
      <c r="U6" s="18">
        <v>1203</v>
      </c>
      <c r="V6" s="18">
        <v>5</v>
      </c>
      <c r="W6" s="8">
        <v>302203</v>
      </c>
      <c r="X6" s="8">
        <v>1</v>
      </c>
      <c r="Y6" s="16">
        <v>302210</v>
      </c>
      <c r="Z6" s="16">
        <v>1</v>
      </c>
      <c r="AC6" s="11" t="s">
        <v>78</v>
      </c>
      <c r="AD6" s="11">
        <v>0</v>
      </c>
      <c r="AF6" s="13"/>
    </row>
    <row r="7" spans="1:32" ht="39" thickBot="1" x14ac:dyDescent="0.3">
      <c r="A7" s="1">
        <v>7</v>
      </c>
      <c r="B7" s="2" t="s">
        <v>6</v>
      </c>
      <c r="C7" s="1">
        <v>302210</v>
      </c>
      <c r="D7" s="1">
        <v>1</v>
      </c>
      <c r="E7" s="3">
        <v>6.5</v>
      </c>
      <c r="F7">
        <f t="shared" si="0"/>
        <v>1</v>
      </c>
      <c r="I7" s="30" t="s">
        <v>104</v>
      </c>
      <c r="J7" s="30">
        <f>J5+J6</f>
        <v>138</v>
      </c>
      <c r="L7" s="46" t="str">
        <f>IF(F17=0,B17,)</f>
        <v>Toán tổ hợp và đồ thị</v>
      </c>
      <c r="M7" s="46"/>
      <c r="N7">
        <v>4</v>
      </c>
      <c r="Q7" s="48" t="s">
        <v>49</v>
      </c>
      <c r="R7" s="48"/>
      <c r="S7" s="42" t="s">
        <v>44</v>
      </c>
      <c r="T7" s="42"/>
      <c r="U7" s="42" t="s">
        <v>50</v>
      </c>
      <c r="V7" s="42"/>
      <c r="W7" s="40" t="s">
        <v>72</v>
      </c>
      <c r="X7" s="40"/>
      <c r="Y7" s="48" t="s">
        <v>6</v>
      </c>
      <c r="Z7" s="48"/>
      <c r="AC7" s="49" t="s">
        <v>79</v>
      </c>
      <c r="AD7" s="49"/>
      <c r="AF7" s="13"/>
    </row>
    <row r="8" spans="1:32" ht="51.75" thickBot="1" x14ac:dyDescent="0.3">
      <c r="A8" s="4">
        <v>8</v>
      </c>
      <c r="B8" s="5" t="s">
        <v>7</v>
      </c>
      <c r="C8" s="4">
        <v>302211</v>
      </c>
      <c r="D8" s="4">
        <v>1</v>
      </c>
      <c r="E8" s="6">
        <v>7.5</v>
      </c>
      <c r="F8">
        <f t="shared" si="0"/>
        <v>1</v>
      </c>
      <c r="I8" s="30" t="s">
        <v>98</v>
      </c>
      <c r="J8" s="30">
        <v>136</v>
      </c>
      <c r="L8" s="47" t="str">
        <f>IF(F33=0,B33,)</f>
        <v>Xác suất thống kê</v>
      </c>
      <c r="M8" s="47"/>
      <c r="N8" s="32">
        <v>3</v>
      </c>
      <c r="O8" t="s">
        <v>111</v>
      </c>
      <c r="Q8" s="14"/>
      <c r="R8" s="15"/>
      <c r="S8" s="12"/>
      <c r="T8" s="10"/>
      <c r="U8" s="9"/>
      <c r="V8" s="10"/>
      <c r="W8" s="14"/>
      <c r="X8" s="15"/>
      <c r="Y8" s="14"/>
      <c r="Z8" s="15"/>
      <c r="AF8" s="13"/>
    </row>
    <row r="9" spans="1:32" ht="51.75" thickBot="1" x14ac:dyDescent="0.3">
      <c r="A9" s="1">
        <v>9</v>
      </c>
      <c r="B9" s="2" t="s">
        <v>8</v>
      </c>
      <c r="C9" s="1">
        <v>501040</v>
      </c>
      <c r="D9" s="1">
        <v>1</v>
      </c>
      <c r="E9" s="3">
        <v>7.2</v>
      </c>
      <c r="F9">
        <f t="shared" si="0"/>
        <v>1</v>
      </c>
      <c r="I9" s="32"/>
      <c r="J9" s="31" t="s">
        <v>51</v>
      </c>
      <c r="L9" s="46" t="str">
        <f>IF(F19=0,B19,)</f>
        <v>Tổ chức máy tính</v>
      </c>
      <c r="M9" s="46"/>
      <c r="N9" s="36">
        <v>4</v>
      </c>
      <c r="Q9" s="16" t="s">
        <v>28</v>
      </c>
      <c r="R9" s="16">
        <v>3</v>
      </c>
      <c r="S9" s="11" t="s">
        <v>32</v>
      </c>
      <c r="T9" s="11">
        <v>3</v>
      </c>
      <c r="U9" s="8">
        <v>301001</v>
      </c>
      <c r="V9" s="8">
        <v>5</v>
      </c>
      <c r="W9" s="16">
        <v>302208</v>
      </c>
      <c r="X9" s="16">
        <v>1</v>
      </c>
      <c r="Y9" s="16">
        <v>302211</v>
      </c>
      <c r="Z9" s="16">
        <v>1</v>
      </c>
      <c r="AE9" s="13"/>
      <c r="AF9" s="13"/>
    </row>
    <row r="10" spans="1:32" ht="51.75" thickBot="1" x14ac:dyDescent="0.3">
      <c r="A10" s="4">
        <v>10</v>
      </c>
      <c r="B10" s="5" t="s">
        <v>9</v>
      </c>
      <c r="C10" s="4">
        <v>501041</v>
      </c>
      <c r="D10" s="4">
        <v>1</v>
      </c>
      <c r="E10" s="6">
        <v>8.4</v>
      </c>
      <c r="F10">
        <f t="shared" si="0"/>
        <v>1</v>
      </c>
      <c r="I10" s="33"/>
      <c r="J10" t="s">
        <v>113</v>
      </c>
      <c r="L10" s="43" t="str">
        <f>IF(F22=0,B22,)</f>
        <v>Nhập môn hệ điều hành</v>
      </c>
      <c r="M10" s="43"/>
      <c r="N10">
        <v>4</v>
      </c>
      <c r="Q10" s="48" t="s">
        <v>27</v>
      </c>
      <c r="R10" s="48"/>
      <c r="S10" s="49" t="s">
        <v>66</v>
      </c>
      <c r="T10" s="49"/>
      <c r="U10" s="40" t="s">
        <v>0</v>
      </c>
      <c r="V10" s="40"/>
      <c r="W10" s="48" t="s">
        <v>4</v>
      </c>
      <c r="X10" s="48"/>
      <c r="Y10" s="48" t="s">
        <v>7</v>
      </c>
      <c r="Z10" s="48"/>
      <c r="AE10" s="13"/>
      <c r="AF10" s="13"/>
    </row>
    <row r="11" spans="1:32" ht="39" thickBot="1" x14ac:dyDescent="0.3">
      <c r="A11" s="1">
        <v>11</v>
      </c>
      <c r="B11" s="2" t="s">
        <v>10</v>
      </c>
      <c r="C11" s="1">
        <v>501042</v>
      </c>
      <c r="D11" s="1">
        <v>4</v>
      </c>
      <c r="E11" s="3">
        <v>8.6</v>
      </c>
      <c r="F11">
        <f t="shared" si="0"/>
        <v>1</v>
      </c>
      <c r="I11" s="34"/>
      <c r="J11" t="s">
        <v>114</v>
      </c>
      <c r="L11" s="44" t="s">
        <v>29</v>
      </c>
      <c r="M11" s="44"/>
      <c r="N11">
        <v>3</v>
      </c>
      <c r="Q11" s="17"/>
      <c r="R11" s="15"/>
      <c r="S11" s="17"/>
      <c r="T11" s="15"/>
      <c r="U11" s="9"/>
      <c r="V11" s="10"/>
      <c r="W11" s="9"/>
      <c r="X11" s="10"/>
      <c r="Y11" s="17"/>
      <c r="Z11" s="15"/>
      <c r="AF11" s="13"/>
    </row>
    <row r="12" spans="1:32" ht="51.75" thickBot="1" x14ac:dyDescent="0.3">
      <c r="A12" s="4">
        <v>12</v>
      </c>
      <c r="B12" s="5" t="s">
        <v>11</v>
      </c>
      <c r="C12" s="4">
        <v>501043</v>
      </c>
      <c r="D12" s="4">
        <v>4</v>
      </c>
      <c r="E12" s="6">
        <v>6.3</v>
      </c>
      <c r="F12">
        <f t="shared" si="0"/>
        <v>1</v>
      </c>
      <c r="I12" s="35"/>
      <c r="J12" t="s">
        <v>118</v>
      </c>
      <c r="L12" s="47" t="s">
        <v>73</v>
      </c>
      <c r="M12" s="47"/>
      <c r="N12" s="32">
        <v>1</v>
      </c>
      <c r="Q12" s="18">
        <v>501040</v>
      </c>
      <c r="R12" s="18">
        <v>1</v>
      </c>
      <c r="S12" s="18">
        <v>502040</v>
      </c>
      <c r="T12" s="18">
        <v>1</v>
      </c>
      <c r="U12" s="8">
        <v>501044</v>
      </c>
      <c r="V12" s="8">
        <v>4</v>
      </c>
      <c r="W12" s="8">
        <v>502056</v>
      </c>
      <c r="X12" s="8">
        <v>1</v>
      </c>
      <c r="Y12" s="18">
        <v>502045</v>
      </c>
      <c r="Z12" s="18">
        <v>4</v>
      </c>
    </row>
    <row r="13" spans="1:32" ht="30" customHeight="1" thickBot="1" x14ac:dyDescent="0.3">
      <c r="A13" s="1">
        <v>13</v>
      </c>
      <c r="B13" s="2" t="s">
        <v>12</v>
      </c>
      <c r="C13" s="1">
        <v>501044</v>
      </c>
      <c r="D13" s="1">
        <v>4</v>
      </c>
      <c r="E13" s="3">
        <v>4.3</v>
      </c>
      <c r="F13">
        <f t="shared" si="0"/>
        <v>0</v>
      </c>
      <c r="I13" s="36"/>
      <c r="J13" t="s">
        <v>119</v>
      </c>
      <c r="L13" s="51" t="s">
        <v>107</v>
      </c>
      <c r="M13" s="51"/>
      <c r="N13" s="34">
        <v>3</v>
      </c>
      <c r="Q13" s="42" t="s">
        <v>8</v>
      </c>
      <c r="R13" s="42"/>
      <c r="S13" s="42" t="s">
        <v>67</v>
      </c>
      <c r="T13" s="42"/>
      <c r="U13" s="40" t="s">
        <v>12</v>
      </c>
      <c r="V13" s="40"/>
      <c r="W13" s="40" t="s">
        <v>73</v>
      </c>
      <c r="X13" s="40"/>
      <c r="Y13" s="42" t="s">
        <v>19</v>
      </c>
      <c r="Z13" s="42"/>
    </row>
    <row r="14" spans="1:32" ht="90" thickBot="1" x14ac:dyDescent="0.3">
      <c r="A14" s="4">
        <v>14</v>
      </c>
      <c r="B14" s="5" t="s">
        <v>13</v>
      </c>
      <c r="C14" s="4">
        <v>501045</v>
      </c>
      <c r="D14" s="4">
        <v>3</v>
      </c>
      <c r="E14" s="6">
        <v>7.2</v>
      </c>
      <c r="F14">
        <f t="shared" si="0"/>
        <v>1</v>
      </c>
      <c r="L14" s="47" t="s">
        <v>112</v>
      </c>
      <c r="M14" s="47"/>
      <c r="N14" s="32">
        <v>4</v>
      </c>
      <c r="Q14" s="14"/>
      <c r="R14" s="15"/>
      <c r="S14" s="17"/>
      <c r="T14" s="15"/>
      <c r="U14" s="17"/>
      <c r="V14" s="15"/>
      <c r="W14" s="12"/>
      <c r="X14" s="10"/>
      <c r="Y14" s="17"/>
      <c r="Z14" s="15"/>
    </row>
    <row r="15" spans="1:32" ht="51.75" thickBot="1" x14ac:dyDescent="0.3">
      <c r="A15" s="1">
        <v>15</v>
      </c>
      <c r="B15" s="2" t="s">
        <v>14</v>
      </c>
      <c r="C15" s="1">
        <v>502040</v>
      </c>
      <c r="D15" s="1">
        <v>1</v>
      </c>
      <c r="E15" s="3">
        <v>6</v>
      </c>
      <c r="F15">
        <f t="shared" si="0"/>
        <v>1</v>
      </c>
      <c r="K15" t="s">
        <v>101</v>
      </c>
      <c r="L15" s="44" t="s">
        <v>102</v>
      </c>
      <c r="M15" s="44"/>
      <c r="N15">
        <v>1</v>
      </c>
      <c r="Q15" s="16">
        <v>501042</v>
      </c>
      <c r="R15" s="16">
        <v>4</v>
      </c>
      <c r="S15" s="18">
        <v>501043</v>
      </c>
      <c r="T15" s="18">
        <v>4</v>
      </c>
      <c r="U15" s="18">
        <v>502046</v>
      </c>
      <c r="V15" s="18">
        <v>4</v>
      </c>
      <c r="W15" s="11">
        <v>502041</v>
      </c>
      <c r="X15" s="11">
        <v>4</v>
      </c>
      <c r="Y15" s="18">
        <v>503040</v>
      </c>
      <c r="Z15" s="18">
        <v>4</v>
      </c>
    </row>
    <row r="16" spans="1:32" ht="26.25" thickBot="1" x14ac:dyDescent="0.3">
      <c r="A16" s="4">
        <v>16</v>
      </c>
      <c r="B16" s="5" t="s">
        <v>15</v>
      </c>
      <c r="C16" s="4">
        <v>502041</v>
      </c>
      <c r="D16" s="4">
        <v>4</v>
      </c>
      <c r="E16" s="6">
        <v>1.3</v>
      </c>
      <c r="F16">
        <f t="shared" si="0"/>
        <v>0</v>
      </c>
      <c r="L16" s="38" t="s">
        <v>70</v>
      </c>
      <c r="M16" s="38"/>
      <c r="N16">
        <v>0</v>
      </c>
      <c r="Q16" s="48" t="s">
        <v>10</v>
      </c>
      <c r="R16" s="48"/>
      <c r="S16" s="42" t="s">
        <v>11</v>
      </c>
      <c r="T16" s="42"/>
      <c r="U16" s="42" t="s">
        <v>20</v>
      </c>
      <c r="V16" s="42"/>
      <c r="W16" s="49" t="s">
        <v>15</v>
      </c>
      <c r="X16" s="49"/>
      <c r="Y16" s="42" t="s">
        <v>24</v>
      </c>
      <c r="Z16" s="42"/>
    </row>
    <row r="17" spans="1:32" ht="39" thickBot="1" x14ac:dyDescent="0.3">
      <c r="A17" s="1">
        <v>17</v>
      </c>
      <c r="B17" s="2" t="s">
        <v>16</v>
      </c>
      <c r="C17" s="1">
        <v>502042</v>
      </c>
      <c r="D17" s="1">
        <v>4</v>
      </c>
      <c r="E17" s="3">
        <v>4.4000000000000004</v>
      </c>
      <c r="F17">
        <f t="shared" si="0"/>
        <v>0</v>
      </c>
      <c r="L17" s="43" t="s">
        <v>105</v>
      </c>
      <c r="M17" s="43"/>
      <c r="N17">
        <v>6</v>
      </c>
      <c r="Q17" s="9"/>
      <c r="R17" s="10"/>
      <c r="S17" s="12"/>
      <c r="T17" s="10"/>
      <c r="U17" s="12"/>
      <c r="V17" s="10"/>
      <c r="W17" s="12"/>
      <c r="X17" s="10"/>
    </row>
    <row r="18" spans="1:32" ht="51.75" thickBot="1" x14ac:dyDescent="0.3">
      <c r="A18" s="4">
        <v>18</v>
      </c>
      <c r="B18" s="5" t="s">
        <v>17</v>
      </c>
      <c r="C18" s="4">
        <v>502043</v>
      </c>
      <c r="D18" s="4">
        <v>4</v>
      </c>
      <c r="E18" s="6">
        <v>4.5</v>
      </c>
      <c r="F18">
        <f t="shared" si="0"/>
        <v>0</v>
      </c>
      <c r="L18" s="38" t="s">
        <v>37</v>
      </c>
      <c r="M18" s="38"/>
      <c r="N18">
        <v>0</v>
      </c>
      <c r="Q18" s="8" t="s">
        <v>30</v>
      </c>
      <c r="R18" s="8">
        <v>3</v>
      </c>
      <c r="S18" s="11">
        <v>502044</v>
      </c>
      <c r="T18" s="11">
        <v>4</v>
      </c>
      <c r="U18" s="11">
        <v>502047</v>
      </c>
      <c r="V18" s="11">
        <v>4</v>
      </c>
      <c r="W18" s="11">
        <v>502042</v>
      </c>
      <c r="X18" s="11">
        <v>4</v>
      </c>
    </row>
    <row r="19" spans="1:32" ht="26.25" thickBot="1" x14ac:dyDescent="0.3">
      <c r="A19" s="1">
        <v>19</v>
      </c>
      <c r="B19" s="2" t="s">
        <v>18</v>
      </c>
      <c r="C19" s="1">
        <v>502044</v>
      </c>
      <c r="D19" s="1">
        <v>4</v>
      </c>
      <c r="E19" s="3">
        <v>3</v>
      </c>
      <c r="F19">
        <f t="shared" si="0"/>
        <v>0</v>
      </c>
      <c r="L19" s="39" t="s">
        <v>106</v>
      </c>
      <c r="M19" s="39"/>
      <c r="N19">
        <v>4</v>
      </c>
      <c r="Q19" s="40" t="s">
        <v>29</v>
      </c>
      <c r="R19" s="40"/>
      <c r="S19" s="49" t="s">
        <v>18</v>
      </c>
      <c r="T19" s="49"/>
      <c r="U19" s="49" t="s">
        <v>21</v>
      </c>
      <c r="V19" s="49"/>
      <c r="W19" s="49" t="s">
        <v>16</v>
      </c>
      <c r="X19" s="49"/>
    </row>
    <row r="20" spans="1:32" ht="51.75" thickBot="1" x14ac:dyDescent="0.3">
      <c r="A20" s="4">
        <v>20</v>
      </c>
      <c r="B20" s="5" t="s">
        <v>19</v>
      </c>
      <c r="C20" s="4">
        <v>502045</v>
      </c>
      <c r="D20" s="4">
        <v>4</v>
      </c>
      <c r="E20" s="6">
        <v>5.8</v>
      </c>
      <c r="F20">
        <f t="shared" si="0"/>
        <v>1</v>
      </c>
      <c r="K20" t="s">
        <v>103</v>
      </c>
      <c r="N20">
        <f>SUM(N4:N19)</f>
        <v>50</v>
      </c>
      <c r="Q20" s="19"/>
      <c r="R20" s="15"/>
      <c r="S20" s="9"/>
      <c r="T20" s="10"/>
      <c r="W20" s="12"/>
      <c r="X20" s="10"/>
    </row>
    <row r="21" spans="1:32" ht="39" thickBot="1" x14ac:dyDescent="0.3">
      <c r="A21" s="1">
        <v>21</v>
      </c>
      <c r="B21" s="2" t="s">
        <v>20</v>
      </c>
      <c r="C21" s="1">
        <v>502046</v>
      </c>
      <c r="D21" s="1">
        <v>4</v>
      </c>
      <c r="E21" s="3">
        <v>5.9</v>
      </c>
      <c r="F21">
        <f t="shared" si="0"/>
        <v>1</v>
      </c>
      <c r="Q21" s="18">
        <v>501041</v>
      </c>
      <c r="R21" s="18">
        <v>1</v>
      </c>
      <c r="S21" s="8" t="s">
        <v>38</v>
      </c>
      <c r="T21" s="8">
        <v>0</v>
      </c>
      <c r="W21" s="11">
        <v>502043</v>
      </c>
      <c r="X21" s="11">
        <v>4</v>
      </c>
    </row>
    <row r="22" spans="1:32" ht="39" thickBot="1" x14ac:dyDescent="0.3">
      <c r="A22" s="4">
        <v>22</v>
      </c>
      <c r="B22" s="5" t="s">
        <v>21</v>
      </c>
      <c r="C22" s="4">
        <v>502047</v>
      </c>
      <c r="D22" s="4">
        <v>4</v>
      </c>
      <c r="E22" s="6">
        <v>2.6</v>
      </c>
      <c r="F22">
        <f t="shared" si="0"/>
        <v>0</v>
      </c>
      <c r="Q22" s="42" t="s">
        <v>9</v>
      </c>
      <c r="R22" s="42"/>
      <c r="S22" s="40" t="s">
        <v>37</v>
      </c>
      <c r="T22" s="40"/>
      <c r="W22" s="49" t="s">
        <v>17</v>
      </c>
      <c r="X22" s="49"/>
    </row>
    <row r="23" spans="1:32" ht="75.75" customHeight="1" thickBot="1" x14ac:dyDescent="0.3">
      <c r="A23" s="1">
        <v>23</v>
      </c>
      <c r="B23" s="2" t="s">
        <v>22</v>
      </c>
      <c r="C23" s="1">
        <v>502050</v>
      </c>
      <c r="D23" s="1">
        <v>3</v>
      </c>
      <c r="E23" s="3">
        <v>6.1</v>
      </c>
      <c r="F23">
        <f t="shared" si="0"/>
        <v>1</v>
      </c>
      <c r="Q23" s="9"/>
      <c r="R23" s="10"/>
      <c r="S23" s="50" t="s">
        <v>81</v>
      </c>
      <c r="T23" s="50"/>
      <c r="U23" s="50" t="s">
        <v>82</v>
      </c>
      <c r="V23" s="50"/>
      <c r="W23" s="50" t="s">
        <v>83</v>
      </c>
      <c r="X23" s="50"/>
      <c r="Y23" s="50" t="s">
        <v>83</v>
      </c>
      <c r="Z23" s="50"/>
      <c r="AA23" s="50" t="s">
        <v>83</v>
      </c>
      <c r="AB23" s="50"/>
      <c r="AC23" s="50" t="s">
        <v>83</v>
      </c>
      <c r="AD23" s="50"/>
      <c r="AE23" s="13" t="s">
        <v>84</v>
      </c>
    </row>
    <row r="24" spans="1:32" ht="26.25" thickBot="1" x14ac:dyDescent="0.3">
      <c r="A24" s="4">
        <v>24</v>
      </c>
      <c r="B24" s="5" t="s">
        <v>23</v>
      </c>
      <c r="C24" s="4">
        <v>502051</v>
      </c>
      <c r="D24" s="4">
        <v>4</v>
      </c>
      <c r="E24" s="6">
        <v>6.9</v>
      </c>
      <c r="F24">
        <f t="shared" si="0"/>
        <v>1</v>
      </c>
      <c r="Q24" s="8" t="s">
        <v>64</v>
      </c>
      <c r="R24" s="8">
        <v>0</v>
      </c>
      <c r="W24">
        <v>3</v>
      </c>
      <c r="Y24">
        <v>6</v>
      </c>
      <c r="AA24">
        <v>12</v>
      </c>
      <c r="AC24">
        <v>6</v>
      </c>
      <c r="AE24">
        <v>12</v>
      </c>
    </row>
    <row r="25" spans="1:32" ht="95.25" thickBot="1" x14ac:dyDescent="0.3">
      <c r="A25" s="1">
        <v>25</v>
      </c>
      <c r="B25" s="2" t="s">
        <v>24</v>
      </c>
      <c r="C25" s="1">
        <v>503040</v>
      </c>
      <c r="D25" s="1">
        <v>4</v>
      </c>
      <c r="E25" s="3">
        <v>6.6</v>
      </c>
      <c r="F25">
        <f t="shared" si="0"/>
        <v>1</v>
      </c>
      <c r="Q25" s="40" t="s">
        <v>65</v>
      </c>
      <c r="R25" s="40"/>
      <c r="W25" s="29" t="s">
        <v>89</v>
      </c>
      <c r="X25">
        <v>3</v>
      </c>
      <c r="Y25" s="29" t="s">
        <v>90</v>
      </c>
      <c r="Z25">
        <v>3</v>
      </c>
      <c r="AA25" s="29" t="s">
        <v>93</v>
      </c>
      <c r="AB25">
        <v>3</v>
      </c>
      <c r="AC25" s="29" t="s">
        <v>92</v>
      </c>
      <c r="AD25">
        <v>3</v>
      </c>
      <c r="AE25" s="29" t="s">
        <v>87</v>
      </c>
      <c r="AF25">
        <v>4</v>
      </c>
    </row>
    <row r="26" spans="1:32" ht="63.75" thickBot="1" x14ac:dyDescent="0.3">
      <c r="A26" s="4">
        <v>26</v>
      </c>
      <c r="B26" s="5" t="s">
        <v>108</v>
      </c>
      <c r="C26" s="4">
        <v>503062</v>
      </c>
      <c r="D26" s="4">
        <v>4</v>
      </c>
      <c r="E26" s="6">
        <v>6.2</v>
      </c>
      <c r="F26">
        <f t="shared" si="0"/>
        <v>1</v>
      </c>
      <c r="Q26" s="14"/>
      <c r="R26" s="15"/>
      <c r="Y26" s="29" t="s">
        <v>91</v>
      </c>
      <c r="Z26">
        <v>3</v>
      </c>
      <c r="AA26" s="29" t="s">
        <v>94</v>
      </c>
      <c r="AB26">
        <v>3</v>
      </c>
      <c r="AC26" t="s">
        <v>86</v>
      </c>
      <c r="AD26">
        <v>3</v>
      </c>
      <c r="AE26" s="29" t="s">
        <v>88</v>
      </c>
      <c r="AF26">
        <v>4</v>
      </c>
    </row>
    <row r="27" spans="1:32" ht="79.5" thickBot="1" x14ac:dyDescent="0.3">
      <c r="A27" s="1">
        <v>27</v>
      </c>
      <c r="B27" s="2" t="s">
        <v>25</v>
      </c>
      <c r="C27" s="1">
        <v>503073</v>
      </c>
      <c r="D27" s="1">
        <v>3</v>
      </c>
      <c r="E27" s="3">
        <v>5.8</v>
      </c>
      <c r="F27">
        <f t="shared" si="0"/>
        <v>1</v>
      </c>
      <c r="Q27" s="16" t="s">
        <v>40</v>
      </c>
      <c r="R27" s="16">
        <v>0</v>
      </c>
      <c r="AA27" s="29" t="s">
        <v>95</v>
      </c>
      <c r="AB27">
        <v>3</v>
      </c>
      <c r="AE27" t="s">
        <v>115</v>
      </c>
      <c r="AF27">
        <v>3</v>
      </c>
    </row>
    <row r="28" spans="1:32" ht="51.75" customHeight="1" thickBot="1" x14ac:dyDescent="0.3">
      <c r="A28" s="4">
        <v>28</v>
      </c>
      <c r="B28" s="5" t="s">
        <v>26</v>
      </c>
      <c r="C28" s="4">
        <v>504074</v>
      </c>
      <c r="D28" s="4">
        <v>4</v>
      </c>
      <c r="E28" s="6">
        <v>8.5</v>
      </c>
      <c r="F28">
        <f t="shared" si="0"/>
        <v>1</v>
      </c>
      <c r="Q28" s="48" t="s">
        <v>39</v>
      </c>
      <c r="R28" s="48"/>
      <c r="AA28" s="29" t="s">
        <v>96</v>
      </c>
      <c r="AB28">
        <v>3</v>
      </c>
      <c r="AE28" t="s">
        <v>116</v>
      </c>
      <c r="AF28" s="37">
        <v>3</v>
      </c>
    </row>
    <row r="29" spans="1:32" ht="64.5" thickBot="1" x14ac:dyDescent="0.3">
      <c r="A29" s="1">
        <v>29</v>
      </c>
      <c r="B29" s="2" t="s">
        <v>109</v>
      </c>
      <c r="C29" s="1">
        <v>504075</v>
      </c>
      <c r="D29" s="1">
        <v>3</v>
      </c>
      <c r="E29" s="3">
        <v>0</v>
      </c>
      <c r="F29">
        <f t="shared" si="0"/>
        <v>0</v>
      </c>
      <c r="U29" s="29"/>
      <c r="V29" t="s">
        <v>97</v>
      </c>
      <c r="W29">
        <f>W24+Y24+AA24+AC24+AE24</f>
        <v>39</v>
      </c>
      <c r="AE29" t="s">
        <v>117</v>
      </c>
      <c r="AF29" s="37"/>
    </row>
    <row r="30" spans="1:32" ht="39" thickBot="1" x14ac:dyDescent="0.3">
      <c r="A30" s="4">
        <v>30</v>
      </c>
      <c r="B30" s="5" t="s">
        <v>110</v>
      </c>
      <c r="C30" s="4">
        <v>504076</v>
      </c>
      <c r="D30" s="4">
        <v>3</v>
      </c>
      <c r="E30" s="6">
        <v>6.7</v>
      </c>
      <c r="F30">
        <f t="shared" si="0"/>
        <v>1</v>
      </c>
      <c r="T30" s="29"/>
      <c r="U30" s="29"/>
      <c r="V30" t="s">
        <v>85</v>
      </c>
      <c r="W30">
        <f>X25+Z25+Z26+AB25+AB26+AB27+AB28+AD25+AD26+AF25+AF26</f>
        <v>35</v>
      </c>
    </row>
    <row r="31" spans="1:32" ht="26.25" thickBot="1" x14ac:dyDescent="0.3">
      <c r="A31" s="1">
        <v>31</v>
      </c>
      <c r="B31" s="2" t="s">
        <v>27</v>
      </c>
      <c r="C31" s="1" t="s">
        <v>28</v>
      </c>
      <c r="D31" s="1">
        <v>3</v>
      </c>
      <c r="E31" s="3">
        <v>5.6</v>
      </c>
      <c r="F31">
        <f t="shared" si="0"/>
        <v>1</v>
      </c>
      <c r="T31" s="29"/>
      <c r="V31" s="29" t="s">
        <v>100</v>
      </c>
      <c r="W31" t="s">
        <v>99</v>
      </c>
    </row>
    <row r="32" spans="1:32" ht="39" thickBot="1" x14ac:dyDescent="0.3">
      <c r="A32" s="4">
        <v>32</v>
      </c>
      <c r="B32" s="5" t="s">
        <v>29</v>
      </c>
      <c r="C32" s="4" t="s">
        <v>30</v>
      </c>
      <c r="D32" s="4">
        <v>3</v>
      </c>
      <c r="E32" s="6">
        <v>0.4</v>
      </c>
      <c r="F32">
        <f t="shared" si="0"/>
        <v>0</v>
      </c>
      <c r="T32" s="29"/>
      <c r="V32" s="29"/>
    </row>
    <row r="33" spans="1:22" ht="26.25" thickBot="1" x14ac:dyDescent="0.3">
      <c r="A33" s="1">
        <v>33</v>
      </c>
      <c r="B33" s="2" t="s">
        <v>31</v>
      </c>
      <c r="C33" s="1" t="s">
        <v>32</v>
      </c>
      <c r="D33" s="1">
        <v>3</v>
      </c>
      <c r="E33" s="3">
        <v>3.4</v>
      </c>
      <c r="F33">
        <f t="shared" si="0"/>
        <v>0</v>
      </c>
      <c r="T33" s="29"/>
      <c r="V33" s="29"/>
    </row>
    <row r="34" spans="1:22" ht="26.25" thickBot="1" x14ac:dyDescent="0.3">
      <c r="A34" s="4">
        <v>34</v>
      </c>
      <c r="B34" s="5" t="s">
        <v>33</v>
      </c>
      <c r="C34" s="4" t="s">
        <v>34</v>
      </c>
      <c r="D34" s="4">
        <v>0</v>
      </c>
      <c r="E34" s="6">
        <v>4.8</v>
      </c>
      <c r="F34">
        <f t="shared" si="0"/>
        <v>0</v>
      </c>
      <c r="T34" s="29"/>
      <c r="V34" s="29"/>
    </row>
    <row r="35" spans="1:22" ht="26.25" thickBot="1" x14ac:dyDescent="0.3">
      <c r="A35" s="1">
        <v>35</v>
      </c>
      <c r="B35" s="2" t="s">
        <v>35</v>
      </c>
      <c r="C35" s="1" t="s">
        <v>36</v>
      </c>
      <c r="D35" s="1">
        <v>0</v>
      </c>
      <c r="E35" s="3">
        <v>2.1</v>
      </c>
      <c r="F35">
        <f t="shared" si="0"/>
        <v>0</v>
      </c>
      <c r="T35" s="29"/>
      <c r="V35" s="29"/>
    </row>
    <row r="36" spans="1:22" ht="39" thickBot="1" x14ac:dyDescent="0.3">
      <c r="A36" s="4">
        <v>36</v>
      </c>
      <c r="B36" s="5" t="s">
        <v>37</v>
      </c>
      <c r="C36" s="4" t="s">
        <v>38</v>
      </c>
      <c r="D36" s="4">
        <v>0</v>
      </c>
      <c r="E36" s="6">
        <v>0</v>
      </c>
      <c r="F36">
        <f t="shared" si="0"/>
        <v>0</v>
      </c>
      <c r="T36" s="29"/>
      <c r="V36" s="29"/>
    </row>
    <row r="37" spans="1:22" ht="39" thickBot="1" x14ac:dyDescent="0.3">
      <c r="A37" s="1">
        <v>37</v>
      </c>
      <c r="B37" s="2" t="s">
        <v>39</v>
      </c>
      <c r="C37" s="1" t="s">
        <v>40</v>
      </c>
      <c r="D37" s="1">
        <v>0</v>
      </c>
      <c r="E37" s="3">
        <v>7.3</v>
      </c>
      <c r="F37">
        <f t="shared" si="0"/>
        <v>1</v>
      </c>
    </row>
    <row r="38" spans="1:22" ht="30" customHeight="1" thickBot="1" x14ac:dyDescent="0.3">
      <c r="A38" s="4">
        <v>38</v>
      </c>
      <c r="B38" s="5" t="s">
        <v>41</v>
      </c>
      <c r="C38" s="4" t="s">
        <v>42</v>
      </c>
      <c r="D38" s="4">
        <v>0</v>
      </c>
      <c r="E38" s="6" t="s">
        <v>43</v>
      </c>
      <c r="F38">
        <f t="shared" si="0"/>
        <v>1</v>
      </c>
    </row>
    <row r="39" spans="1:22" ht="26.25" thickBot="1" x14ac:dyDescent="0.3">
      <c r="A39" s="1">
        <v>39</v>
      </c>
      <c r="B39" s="2" t="s">
        <v>44</v>
      </c>
      <c r="C39" s="1">
        <v>1202</v>
      </c>
      <c r="D39" s="1">
        <v>5</v>
      </c>
      <c r="E39" s="3" t="s">
        <v>43</v>
      </c>
      <c r="F39">
        <f t="shared" si="0"/>
        <v>1</v>
      </c>
    </row>
    <row r="40" spans="1:22" ht="16.5" thickBot="1" x14ac:dyDescent="0.3">
      <c r="A40" s="4">
        <v>40</v>
      </c>
      <c r="B40" s="5" t="s">
        <v>45</v>
      </c>
      <c r="C40" s="4" t="s">
        <v>46</v>
      </c>
      <c r="D40" s="4">
        <v>0</v>
      </c>
      <c r="E40" s="6" t="s">
        <v>43</v>
      </c>
      <c r="F40">
        <f t="shared" si="0"/>
        <v>1</v>
      </c>
    </row>
    <row r="41" spans="1:22" ht="30" customHeight="1" thickBot="1" x14ac:dyDescent="0.3">
      <c r="A41" s="1">
        <v>41</v>
      </c>
      <c r="B41" s="2" t="s">
        <v>47</v>
      </c>
      <c r="C41" s="1" t="s">
        <v>48</v>
      </c>
      <c r="D41" s="1">
        <v>0</v>
      </c>
      <c r="E41" s="3" t="s">
        <v>43</v>
      </c>
      <c r="F41">
        <f t="shared" si="0"/>
        <v>1</v>
      </c>
    </row>
    <row r="42" spans="1:22" ht="26.25" thickBot="1" x14ac:dyDescent="0.3">
      <c r="A42" s="4">
        <v>42</v>
      </c>
      <c r="B42" s="5" t="s">
        <v>49</v>
      </c>
      <c r="C42" s="4">
        <v>1201</v>
      </c>
      <c r="D42" s="4">
        <v>5</v>
      </c>
      <c r="E42" s="6" t="s">
        <v>43</v>
      </c>
      <c r="F42">
        <f t="shared" si="0"/>
        <v>1</v>
      </c>
    </row>
    <row r="43" spans="1:22" ht="25.5" x14ac:dyDescent="0.25">
      <c r="A43" s="1">
        <v>43</v>
      </c>
      <c r="B43" s="2" t="s">
        <v>50</v>
      </c>
      <c r="C43" s="1">
        <v>1203</v>
      </c>
      <c r="D43" s="1">
        <v>5</v>
      </c>
      <c r="E43" s="3" t="s">
        <v>43</v>
      </c>
      <c r="F43">
        <f t="shared" si="0"/>
        <v>1</v>
      </c>
    </row>
    <row r="44" spans="1:22" ht="30" customHeight="1" x14ac:dyDescent="0.25"/>
    <row r="60" ht="47.25" customHeight="1" x14ac:dyDescent="0.25"/>
    <row r="66" ht="30" customHeight="1" x14ac:dyDescent="0.25"/>
    <row r="69" ht="30" customHeight="1" x14ac:dyDescent="0.25"/>
    <row r="73" ht="30" customHeight="1" x14ac:dyDescent="0.25"/>
    <row r="76" ht="31.5" customHeight="1" x14ac:dyDescent="0.25"/>
    <row r="79" ht="31.5" customHeight="1" x14ac:dyDescent="0.25"/>
    <row r="88" ht="30" customHeight="1" x14ac:dyDescent="0.25"/>
    <row r="91" ht="30" customHeight="1" x14ac:dyDescent="0.25"/>
    <row r="95" ht="45" customHeight="1" x14ac:dyDescent="0.25"/>
    <row r="98" ht="31.5" customHeight="1" x14ac:dyDescent="0.25"/>
    <row r="101" ht="31.5" customHeight="1" x14ac:dyDescent="0.25"/>
    <row r="104" ht="30" customHeight="1" x14ac:dyDescent="0.25"/>
    <row r="107" ht="30" customHeight="1" x14ac:dyDescent="0.25"/>
    <row r="111" ht="30" customHeight="1" x14ac:dyDescent="0.25"/>
    <row r="115" ht="31.5" customHeight="1" x14ac:dyDescent="0.25"/>
    <row r="118" ht="30" customHeight="1" x14ac:dyDescent="0.25"/>
    <row r="127" ht="31.5" customHeight="1" x14ac:dyDescent="0.25"/>
  </sheetData>
  <mergeCells count="70">
    <mergeCell ref="AC7:AD7"/>
    <mergeCell ref="W13:X13"/>
    <mergeCell ref="AC1:AD1"/>
    <mergeCell ref="S23:T23"/>
    <mergeCell ref="U23:V23"/>
    <mergeCell ref="W23:X23"/>
    <mergeCell ref="Y23:Z23"/>
    <mergeCell ref="AA23:AB23"/>
    <mergeCell ref="AC23:AD23"/>
    <mergeCell ref="Y13:Z13"/>
    <mergeCell ref="Y16:Z16"/>
    <mergeCell ref="Y1:Z1"/>
    <mergeCell ref="AA4:AB4"/>
    <mergeCell ref="AA1:AB1"/>
    <mergeCell ref="AC4:AD4"/>
    <mergeCell ref="W19:X19"/>
    <mergeCell ref="W22:X22"/>
    <mergeCell ref="W1:X1"/>
    <mergeCell ref="Y4:Z4"/>
    <mergeCell ref="Y7:Z7"/>
    <mergeCell ref="Y10:Z10"/>
    <mergeCell ref="U1:V1"/>
    <mergeCell ref="W4:X4"/>
    <mergeCell ref="W7:X7"/>
    <mergeCell ref="W10:X10"/>
    <mergeCell ref="W16:X16"/>
    <mergeCell ref="U4:V4"/>
    <mergeCell ref="U7:V7"/>
    <mergeCell ref="U10:V10"/>
    <mergeCell ref="U13:V13"/>
    <mergeCell ref="U16:V16"/>
    <mergeCell ref="U19:V19"/>
    <mergeCell ref="S10:T10"/>
    <mergeCell ref="S13:T13"/>
    <mergeCell ref="S16:T16"/>
    <mergeCell ref="S19:T19"/>
    <mergeCell ref="S4:T4"/>
    <mergeCell ref="S7:T7"/>
    <mergeCell ref="Q4:R4"/>
    <mergeCell ref="Q7:R7"/>
    <mergeCell ref="Q10:R10"/>
    <mergeCell ref="L11:M11"/>
    <mergeCell ref="L12:M12"/>
    <mergeCell ref="Q25:R25"/>
    <mergeCell ref="Q28:R28"/>
    <mergeCell ref="Q1:R1"/>
    <mergeCell ref="Q13:R13"/>
    <mergeCell ref="Q16:R16"/>
    <mergeCell ref="Q19:R19"/>
    <mergeCell ref="L14:M14"/>
    <mergeCell ref="L7:M7"/>
    <mergeCell ref="L6:M6"/>
    <mergeCell ref="L8:M8"/>
    <mergeCell ref="L13:M13"/>
    <mergeCell ref="AF28:AF29"/>
    <mergeCell ref="L18:M18"/>
    <mergeCell ref="L19:M19"/>
    <mergeCell ref="K1:M1"/>
    <mergeCell ref="K2:M2"/>
    <mergeCell ref="K3:M3"/>
    <mergeCell ref="S22:T22"/>
    <mergeCell ref="S1:T1"/>
    <mergeCell ref="Q22:R22"/>
    <mergeCell ref="L5:M5"/>
    <mergeCell ref="L17:M17"/>
    <mergeCell ref="L15:M15"/>
    <mergeCell ref="L16:M16"/>
    <mergeCell ref="L4:M4"/>
    <mergeCell ref="L9:M9"/>
    <mergeCell ref="L10:M10"/>
  </mergeCells>
  <pageMargins left="0.7" right="0.7" top="0.75" bottom="0.75" header="0.3" footer="0.3"/>
  <pageSetup orientation="portrait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2019-01-01T18:28:08Z</dcterms:created>
  <dcterms:modified xsi:type="dcterms:W3CDTF">2019-02-22T19:05:00Z</dcterms:modified>
</cp:coreProperties>
</file>