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ommystyrvoky/Desktop/"/>
    </mc:Choice>
  </mc:AlternateContent>
  <xr:revisionPtr revIDLastSave="0" documentId="8_{A8663C58-7FE5-4C49-AC9B-D7D9BDB7FE9F}" xr6:coauthVersionLast="36" xr6:coauthVersionMax="36" xr10:uidLastSave="{00000000-0000-0000-0000-000000000000}"/>
  <bookViews>
    <workbookView xWindow="2040" yWindow="460" windowWidth="19840" windowHeight="12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  <c r="B67" i="1"/>
  <c r="P67" i="1"/>
  <c r="H2" i="1"/>
  <c r="F2" i="1"/>
  <c r="B2" i="1"/>
  <c r="D60" i="1" l="1"/>
  <c r="J60" i="1"/>
  <c r="N60" i="1"/>
  <c r="N6" i="1" l="1"/>
  <c r="N5" i="1"/>
  <c r="N4" i="1"/>
  <c r="N3" i="1"/>
  <c r="N59" i="1" s="1"/>
  <c r="L3" i="1"/>
  <c r="L61" i="1" s="1"/>
  <c r="L4" i="1"/>
  <c r="L5" i="1"/>
  <c r="L6" i="1"/>
  <c r="L7" i="1"/>
  <c r="L8" i="1"/>
  <c r="L9" i="1"/>
  <c r="L10" i="1"/>
  <c r="L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3" i="1"/>
  <c r="F4" i="1"/>
  <c r="F5" i="1"/>
  <c r="F6" i="1"/>
  <c r="F7" i="1"/>
  <c r="F8" i="1"/>
  <c r="F9" i="1"/>
  <c r="F10" i="1"/>
  <c r="F5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D4" i="1"/>
  <c r="D5" i="1"/>
  <c r="D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F67" i="1" l="1"/>
  <c r="F60" i="1"/>
  <c r="H59" i="1"/>
  <c r="J59" i="1"/>
  <c r="B59" i="1"/>
  <c r="F64" i="1"/>
  <c r="H62" i="1"/>
  <c r="L58" i="1"/>
  <c r="B58" i="1"/>
  <c r="D62" i="1"/>
  <c r="F62" i="1"/>
  <c r="L62" i="1"/>
  <c r="L63" i="1" s="1"/>
  <c r="B62" i="1"/>
  <c r="D59" i="1"/>
  <c r="J62" i="1"/>
  <c r="D61" i="1"/>
  <c r="D63" i="1" s="1"/>
  <c r="H61" i="1"/>
  <c r="J58" i="1"/>
  <c r="J67" i="1" s="1"/>
  <c r="B61" i="1"/>
  <c r="D58" i="1"/>
  <c r="D67" i="1" s="1"/>
  <c r="F61" i="1"/>
  <c r="F63" i="1" s="1"/>
  <c r="H58" i="1"/>
  <c r="J61" i="1"/>
  <c r="J63" i="1" s="1"/>
  <c r="L59" i="1"/>
  <c r="L64" i="1" s="1"/>
  <c r="N61" i="1"/>
  <c r="N63" i="1" s="1"/>
  <c r="N58" i="1"/>
  <c r="N67" i="1" s="1"/>
  <c r="N62" i="1"/>
  <c r="L67" i="1" l="1"/>
  <c r="L60" i="1"/>
  <c r="H63" i="1"/>
  <c r="H67" i="1"/>
  <c r="H60" i="1"/>
  <c r="B64" i="1"/>
  <c r="B60" i="1"/>
  <c r="B63" i="1"/>
  <c r="D64" i="1"/>
  <c r="J64" i="1"/>
  <c r="N64" i="1"/>
  <c r="H64" i="1"/>
</calcChain>
</file>

<file path=xl/sharedStrings.xml><?xml version="1.0" encoding="utf-8"?>
<sst xmlns="http://schemas.openxmlformats.org/spreadsheetml/2006/main" count="22" uniqueCount="20">
  <si>
    <t>max</t>
  </si>
  <si>
    <t>min</t>
  </si>
  <si>
    <t>RSD (%)</t>
  </si>
  <si>
    <t>Steps/mL</t>
  </si>
  <si>
    <t>Range</t>
  </si>
  <si>
    <t>% error</t>
  </si>
  <si>
    <t>ave volume (mL)</t>
  </si>
  <si>
    <t xml:space="preserve">stdev </t>
  </si>
  <si>
    <t>Expected  volume (mL)</t>
  </si>
  <si>
    <t>percent error (%)</t>
  </si>
  <si>
    <t>0.5mL delivery</t>
  </si>
  <si>
    <t>1mL delivery</t>
  </si>
  <si>
    <t>2mL delivery</t>
  </si>
  <si>
    <t>5mL delivery</t>
  </si>
  <si>
    <t>10mL delivery</t>
  </si>
  <si>
    <t>20mL delivery</t>
  </si>
  <si>
    <t>50mL delivery</t>
  </si>
  <si>
    <t>Average steps/mL</t>
  </si>
  <si>
    <t>Actual steps/mL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</si>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</sst>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Accuracy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percent error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E-E94C-AFEB-C828138434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E-E94C-AFEB-C828138434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E-E94C-AFEB-C828138434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E-E94C-AFEB-C828138434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E-E94C-AFEB-C828138434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E-E94C-AFEB-C828138434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E-E94C-AFEB-C82813843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Sheet1!$B$72:$N$72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Sheet1!$B$73:$N$73</c:f>
              <c:numCache>
                <c:formatCode>0.00%</c:formatCode>
                <c:ptCount val="13"/>
                <c:pt idx="0">
                  <c:v>1.0763636363636309E-2</c:v>
                </c:pt>
                <c:pt idx="1">
                  <c:v>1.5592592592592602E-2</c:v>
                </c:pt>
                <c:pt idx="2">
                  <c:v>1.4666666666666606E-2</c:v>
                </c:pt>
                <c:pt idx="3">
                  <c:v>1.2473333333333336E-2</c:v>
                </c:pt>
                <c:pt idx="4">
                  <c:v>1.1066666666666692E-2</c:v>
                </c:pt>
                <c:pt idx="5">
                  <c:v>9.3888888888889362E-3</c:v>
                </c:pt>
                <c:pt idx="6">
                  <c:v>5.7750000000000058E-3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E-E94C-AFEB-C82813843471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RSD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547840812870464E-2"/>
                  <c:y val="-4.12698412698412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E-E94C-AFEB-C828138434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E-E94C-AFEB-C828138434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E-E94C-AFEB-C828138434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E-E94C-AFEB-C828138434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E-E94C-AFEB-C828138434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E-E94C-AFEB-C828138434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E-E94C-AFEB-C82813843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Sheet1!$B$72:$N$72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Sheet1!$B$74:$N$74</c:f>
              <c:numCache>
                <c:formatCode>0.00%</c:formatCode>
                <c:ptCount val="13"/>
                <c:pt idx="0">
                  <c:v>1.61806572116216E-2</c:v>
                </c:pt>
                <c:pt idx="1">
                  <c:v>6.4255733187890103E-3</c:v>
                </c:pt>
                <c:pt idx="2">
                  <c:v>3.6860588901719499E-3</c:v>
                </c:pt>
                <c:pt idx="3">
                  <c:v>1.43056386633815E-3</c:v>
                </c:pt>
                <c:pt idx="4">
                  <c:v>1.0576546351194001E-3</c:v>
                </c:pt>
                <c:pt idx="5">
                  <c:v>1.05277086870888E-3</c:v>
                </c:pt>
                <c:pt idx="6">
                  <c:v>7.6093169376613998E-4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E-E94C-AFEB-C8281384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23840"/>
        <c:axId val="1506825568"/>
      </c:scatterChart>
      <c:valAx>
        <c:axId val="15068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volume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25568"/>
        <c:crosses val="autoZero"/>
        <c:crossBetween val="midCat"/>
      </c:valAx>
      <c:valAx>
        <c:axId val="15068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 and RSD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75</xdr:row>
      <xdr:rowOff>139700</xdr:rowOff>
    </xdr:from>
    <xdr:to>
      <xdr:col>14</xdr:col>
      <xdr:colOff>279400</xdr:colOff>
      <xdr:row>96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9B6FB-EDA5-3B46-AA8A-670DC155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topLeftCell="D48" workbookViewId="0">
      <selection activeCell="R70" sqref="R70"/>
    </sheetView>
  </sheetViews>
  <sheetFormatPr baseColWidth="10" defaultColWidth="8.83203125" defaultRowHeight="15" x14ac:dyDescent="0.2"/>
  <cols>
    <col min="1" max="1" width="19.6640625" customWidth="1"/>
    <col min="15" max="15" width="14.6640625" customWidth="1"/>
  </cols>
  <sheetData>
    <row r="1" spans="1:14" x14ac:dyDescent="0.2">
      <c r="A1" t="s">
        <v>10</v>
      </c>
      <c r="C1" t="s">
        <v>11</v>
      </c>
      <c r="E1" t="s">
        <v>12</v>
      </c>
      <c r="G1" t="s">
        <v>13</v>
      </c>
      <c r="I1" t="s">
        <v>14</v>
      </c>
      <c r="K1" t="s">
        <v>15</v>
      </c>
      <c r="M1" t="s">
        <v>16</v>
      </c>
    </row>
    <row r="2" spans="1:14" x14ac:dyDescent="0.2">
      <c r="A2">
        <v>0.495</v>
      </c>
      <c r="B2">
        <f>A2</f>
        <v>0.495</v>
      </c>
      <c r="C2">
        <v>28.808</v>
      </c>
      <c r="E2">
        <v>2.028</v>
      </c>
      <c r="F2">
        <f>E2</f>
        <v>2.028</v>
      </c>
      <c r="G2">
        <v>5.0609999999999999</v>
      </c>
      <c r="H2">
        <f>G2</f>
        <v>5.0609999999999999</v>
      </c>
      <c r="I2">
        <v>10.132999999999999</v>
      </c>
      <c r="K2">
        <v>20.242000000000001</v>
      </c>
      <c r="M2">
        <v>0</v>
      </c>
    </row>
    <row r="3" spans="1:14" x14ac:dyDescent="0.2">
      <c r="A3">
        <v>1</v>
      </c>
      <c r="B3">
        <f t="shared" ref="B3:B56" si="0">A3-A2</f>
        <v>0.505</v>
      </c>
      <c r="C3">
        <v>29.823</v>
      </c>
      <c r="D3">
        <f t="shared" ref="D2:H56" si="1">C3-C2</f>
        <v>1.0150000000000006</v>
      </c>
      <c r="E3">
        <v>4.0579999999999998</v>
      </c>
      <c r="F3">
        <f t="shared" ref="F3" si="2">E3-E2</f>
        <v>2.0299999999999998</v>
      </c>
      <c r="G3">
        <v>10.145</v>
      </c>
      <c r="H3">
        <f t="shared" ref="H3" si="3">G3-G2</f>
        <v>5.0839999999999996</v>
      </c>
      <c r="I3">
        <v>30.402999999999999</v>
      </c>
      <c r="K3">
        <v>40.47</v>
      </c>
      <c r="L3">
        <f t="shared" ref="L3:N3" si="4">K3-K2</f>
        <v>20.227999999999998</v>
      </c>
      <c r="M3">
        <v>50.341200000000001</v>
      </c>
      <c r="N3">
        <f t="shared" si="4"/>
        <v>50.341200000000001</v>
      </c>
    </row>
    <row r="4" spans="1:14" x14ac:dyDescent="0.2">
      <c r="A4">
        <v>1.4890000000000001</v>
      </c>
      <c r="B4">
        <f t="shared" si="0"/>
        <v>0.4890000000000001</v>
      </c>
      <c r="C4">
        <v>30.841000000000001</v>
      </c>
      <c r="D4">
        <f t="shared" si="1"/>
        <v>1.0180000000000007</v>
      </c>
      <c r="E4">
        <v>6.0940000000000003</v>
      </c>
      <c r="F4">
        <f t="shared" ref="F4" si="5">E4-E3</f>
        <v>2.0360000000000005</v>
      </c>
      <c r="G4">
        <v>15.196</v>
      </c>
      <c r="H4">
        <f t="shared" ref="H4" si="6">G4-G3</f>
        <v>5.0510000000000002</v>
      </c>
      <c r="I4">
        <v>40.536999999999999</v>
      </c>
      <c r="J4">
        <f t="shared" ref="J4" si="7">I4-I3</f>
        <v>10.134</v>
      </c>
      <c r="K4">
        <v>60.673000000000002</v>
      </c>
      <c r="L4">
        <f t="shared" ref="L4" si="8">K4-K3</f>
        <v>20.203000000000003</v>
      </c>
      <c r="M4">
        <v>100.62269999999999</v>
      </c>
      <c r="N4">
        <f t="shared" ref="N4" si="9">M4-M3</f>
        <v>50.281499999999994</v>
      </c>
    </row>
    <row r="5" spans="1:14" x14ac:dyDescent="0.2">
      <c r="A5">
        <v>1.9890000000000001</v>
      </c>
      <c r="B5">
        <f t="shared" si="0"/>
        <v>0.5</v>
      </c>
      <c r="C5">
        <v>31.86</v>
      </c>
      <c r="D5">
        <f t="shared" si="1"/>
        <v>1.0189999999999984</v>
      </c>
      <c r="E5">
        <v>8.1229999999999993</v>
      </c>
      <c r="F5">
        <f t="shared" ref="F5" si="10">E5-E4</f>
        <v>2.028999999999999</v>
      </c>
      <c r="G5">
        <v>20.260000000000002</v>
      </c>
      <c r="H5">
        <f t="shared" ref="H5" si="11">G5-G4</f>
        <v>5.0640000000000018</v>
      </c>
      <c r="I5">
        <v>50.654000000000003</v>
      </c>
      <c r="J5">
        <f t="shared" ref="J5" si="12">I5-I4</f>
        <v>10.117000000000004</v>
      </c>
      <c r="K5">
        <v>80.873999999999995</v>
      </c>
      <c r="L5">
        <f t="shared" ref="L5" si="13">K5-K4</f>
        <v>20.200999999999993</v>
      </c>
      <c r="M5">
        <v>150.87200000000001</v>
      </c>
      <c r="N5">
        <f>M5-M4</f>
        <v>50.249300000000019</v>
      </c>
    </row>
    <row r="6" spans="1:14" x14ac:dyDescent="0.2">
      <c r="A6">
        <v>2.5030000000000001</v>
      </c>
      <c r="B6">
        <f t="shared" si="0"/>
        <v>0.51400000000000001</v>
      </c>
      <c r="C6">
        <v>32.872999999999998</v>
      </c>
      <c r="D6">
        <f t="shared" si="1"/>
        <v>1.0129999999999981</v>
      </c>
      <c r="E6">
        <v>10.15</v>
      </c>
      <c r="F6">
        <f t="shared" ref="F6" si="14">E6-E5</f>
        <v>2.027000000000001</v>
      </c>
      <c r="G6">
        <v>25.327999999999999</v>
      </c>
      <c r="H6">
        <f t="shared" ref="H6" si="15">G6-G5</f>
        <v>5.0679999999999978</v>
      </c>
      <c r="I6">
        <v>60.78</v>
      </c>
      <c r="J6">
        <f t="shared" ref="J6" si="16">I6-I5</f>
        <v>10.125999999999998</v>
      </c>
      <c r="K6">
        <v>101.06699999999999</v>
      </c>
      <c r="L6">
        <f t="shared" ref="L6" si="17">K6-K5</f>
        <v>20.192999999999998</v>
      </c>
      <c r="M6">
        <v>201.155</v>
      </c>
      <c r="N6">
        <f>M6-M5</f>
        <v>50.282999999999987</v>
      </c>
    </row>
    <row r="7" spans="1:14" x14ac:dyDescent="0.2">
      <c r="A7">
        <v>3.0009999999999999</v>
      </c>
      <c r="B7">
        <f t="shared" si="0"/>
        <v>0.49799999999999978</v>
      </c>
      <c r="C7">
        <v>33.872999999999998</v>
      </c>
      <c r="D7">
        <f t="shared" si="1"/>
        <v>1</v>
      </c>
      <c r="E7">
        <v>12.179</v>
      </c>
      <c r="F7">
        <f t="shared" ref="F7" si="18">E7-E6</f>
        <v>2.0289999999999999</v>
      </c>
      <c r="G7">
        <v>30.396999999999998</v>
      </c>
      <c r="H7">
        <f t="shared" ref="H7" si="19">G7-G6</f>
        <v>5.0689999999999991</v>
      </c>
      <c r="I7">
        <v>70.878</v>
      </c>
      <c r="J7">
        <f t="shared" ref="J7" si="20">I7-I6</f>
        <v>10.097999999999999</v>
      </c>
      <c r="K7">
        <v>121.251</v>
      </c>
      <c r="L7">
        <f t="shared" ref="L7" si="21">K7-K6</f>
        <v>20.184000000000012</v>
      </c>
    </row>
    <row r="8" spans="1:14" x14ac:dyDescent="0.2">
      <c r="A8">
        <v>3.5019999999999998</v>
      </c>
      <c r="B8">
        <f t="shared" si="0"/>
        <v>0.50099999999999989</v>
      </c>
      <c r="C8">
        <v>34.889000000000003</v>
      </c>
      <c r="D8">
        <f t="shared" si="1"/>
        <v>1.0160000000000053</v>
      </c>
      <c r="E8">
        <v>14.208</v>
      </c>
      <c r="F8">
        <f t="shared" ref="F8" si="22">E8-E7</f>
        <v>2.0289999999999999</v>
      </c>
      <c r="G8">
        <v>35.459000000000003</v>
      </c>
      <c r="H8">
        <f t="shared" ref="H8" si="23">G8-G7</f>
        <v>5.0620000000000047</v>
      </c>
      <c r="I8">
        <v>80.998999999999995</v>
      </c>
      <c r="J8">
        <f t="shared" ref="J8" si="24">I8-I7</f>
        <v>10.120999999999995</v>
      </c>
      <c r="K8">
        <v>141.428</v>
      </c>
      <c r="L8">
        <f t="shared" ref="L8" si="25">K8-K7</f>
        <v>20.176999999999992</v>
      </c>
    </row>
    <row r="9" spans="1:14" x14ac:dyDescent="0.2">
      <c r="A9">
        <v>4.016</v>
      </c>
      <c r="B9">
        <f t="shared" si="0"/>
        <v>0.51400000000000023</v>
      </c>
      <c r="C9">
        <v>35.929000000000002</v>
      </c>
      <c r="D9">
        <f t="shared" si="1"/>
        <v>1.0399999999999991</v>
      </c>
      <c r="E9">
        <v>16.236999999999998</v>
      </c>
      <c r="F9">
        <f t="shared" ref="F9" si="26">E9-E8</f>
        <v>2.0289999999999981</v>
      </c>
      <c r="G9">
        <v>40.526000000000003</v>
      </c>
      <c r="H9">
        <f t="shared" ref="H9" si="27">G9-G8</f>
        <v>5.0670000000000002</v>
      </c>
      <c r="I9">
        <v>91.126999999999995</v>
      </c>
      <c r="J9">
        <f t="shared" ref="J9" si="28">I9-I8</f>
        <v>10.128</v>
      </c>
      <c r="K9">
        <v>161.60900000000001</v>
      </c>
      <c r="L9">
        <f t="shared" ref="L9" si="29">K9-K8</f>
        <v>20.181000000000012</v>
      </c>
    </row>
    <row r="10" spans="1:14" x14ac:dyDescent="0.2">
      <c r="A10">
        <v>4.5069999999999997</v>
      </c>
      <c r="B10">
        <f t="shared" si="0"/>
        <v>0.49099999999999966</v>
      </c>
      <c r="C10">
        <v>36.927</v>
      </c>
      <c r="D10">
        <f t="shared" si="1"/>
        <v>0.99799999999999756</v>
      </c>
      <c r="E10">
        <v>18.265999999999998</v>
      </c>
      <c r="F10">
        <f t="shared" ref="F10" si="30">E10-E9</f>
        <v>2.0289999999999999</v>
      </c>
      <c r="G10">
        <v>45.585000000000001</v>
      </c>
      <c r="H10">
        <f t="shared" ref="H10" si="31">G10-G9</f>
        <v>5.0589999999999975</v>
      </c>
      <c r="I10">
        <v>101.22499999999999</v>
      </c>
      <c r="J10">
        <f t="shared" ref="J10" si="32">I10-I9</f>
        <v>10.097999999999999</v>
      </c>
      <c r="K10">
        <v>181.77199999999999</v>
      </c>
      <c r="L10">
        <f t="shared" ref="L10" si="33">K10-K9</f>
        <v>20.162999999999982</v>
      </c>
    </row>
    <row r="11" spans="1:14" x14ac:dyDescent="0.2">
      <c r="A11">
        <v>5.0110000000000001</v>
      </c>
      <c r="B11">
        <f t="shared" si="0"/>
        <v>0.50400000000000045</v>
      </c>
      <c r="C11">
        <v>37.933999999999997</v>
      </c>
      <c r="D11">
        <f t="shared" si="1"/>
        <v>1.0069999999999979</v>
      </c>
      <c r="E11">
        <v>20.306000000000001</v>
      </c>
      <c r="F11">
        <f t="shared" ref="F11" si="34">E11-E10</f>
        <v>2.0400000000000027</v>
      </c>
      <c r="G11">
        <v>50.648000000000003</v>
      </c>
      <c r="H11">
        <f t="shared" ref="H11" si="35">G11-G10</f>
        <v>5.0630000000000024</v>
      </c>
      <c r="I11">
        <v>111.33799999999999</v>
      </c>
      <c r="J11">
        <f t="shared" ref="J11" si="36">I11-I10</f>
        <v>10.113</v>
      </c>
      <c r="K11">
        <v>201.93199999999999</v>
      </c>
      <c r="L11">
        <f t="shared" ref="L11" si="37">K11-K10</f>
        <v>20.159999999999997</v>
      </c>
    </row>
    <row r="12" spans="1:14" x14ac:dyDescent="0.2">
      <c r="A12">
        <v>5.5170000000000003</v>
      </c>
      <c r="B12">
        <f t="shared" si="0"/>
        <v>0.50600000000000023</v>
      </c>
      <c r="C12">
        <v>38.953000000000003</v>
      </c>
      <c r="D12">
        <f t="shared" si="1"/>
        <v>1.0190000000000055</v>
      </c>
      <c r="E12">
        <v>22.324000000000002</v>
      </c>
      <c r="F12">
        <f t="shared" ref="F12" si="38">E12-E11</f>
        <v>2.0180000000000007</v>
      </c>
      <c r="G12">
        <v>55.71</v>
      </c>
      <c r="H12">
        <f t="shared" ref="H12" si="39">G12-G11</f>
        <v>5.0619999999999976</v>
      </c>
      <c r="I12">
        <v>121.45</v>
      </c>
      <c r="J12">
        <f t="shared" ref="J12" si="40">I12-I11</f>
        <v>10.112000000000009</v>
      </c>
    </row>
    <row r="13" spans="1:14" x14ac:dyDescent="0.2">
      <c r="A13">
        <v>6.024</v>
      </c>
      <c r="B13">
        <f t="shared" si="0"/>
        <v>0.50699999999999967</v>
      </c>
      <c r="C13">
        <v>39.976999999999997</v>
      </c>
      <c r="D13">
        <f t="shared" si="1"/>
        <v>1.0239999999999938</v>
      </c>
      <c r="E13">
        <v>24.353999999999999</v>
      </c>
      <c r="F13">
        <f t="shared" ref="F13" si="41">E13-E12</f>
        <v>2.0299999999999976</v>
      </c>
      <c r="G13">
        <v>60.781999999999996</v>
      </c>
      <c r="H13">
        <f t="shared" ref="H13" si="42">G13-G12</f>
        <v>5.0719999999999956</v>
      </c>
      <c r="I13">
        <v>131.56</v>
      </c>
      <c r="J13">
        <f t="shared" ref="J13" si="43">I13-I12</f>
        <v>10.11</v>
      </c>
    </row>
    <row r="14" spans="1:14" x14ac:dyDescent="0.2">
      <c r="A14">
        <v>6.53</v>
      </c>
      <c r="B14">
        <f t="shared" si="0"/>
        <v>0.50600000000000023</v>
      </c>
      <c r="C14">
        <v>40.994999999999997</v>
      </c>
      <c r="D14">
        <f t="shared" si="1"/>
        <v>1.0180000000000007</v>
      </c>
      <c r="E14">
        <v>26.381</v>
      </c>
      <c r="F14">
        <f t="shared" ref="F14" si="44">E14-E13</f>
        <v>2.027000000000001</v>
      </c>
      <c r="G14">
        <v>65.834999999999994</v>
      </c>
      <c r="H14">
        <f t="shared" ref="H14" si="45">G14-G13</f>
        <v>5.0529999999999973</v>
      </c>
      <c r="I14">
        <v>141.66800000000001</v>
      </c>
      <c r="J14">
        <f t="shared" ref="J14" si="46">I14-I13</f>
        <v>10.108000000000004</v>
      </c>
    </row>
    <row r="15" spans="1:14" x14ac:dyDescent="0.2">
      <c r="A15">
        <v>7.0469999999999997</v>
      </c>
      <c r="B15">
        <f t="shared" si="0"/>
        <v>0.51699999999999946</v>
      </c>
      <c r="C15">
        <v>42.002000000000002</v>
      </c>
      <c r="D15">
        <f t="shared" si="1"/>
        <v>1.007000000000005</v>
      </c>
      <c r="E15">
        <v>28.411999999999999</v>
      </c>
      <c r="F15">
        <f t="shared" ref="F15" si="47">E15-E14</f>
        <v>2.0309999999999988</v>
      </c>
      <c r="G15">
        <v>70.893000000000001</v>
      </c>
      <c r="H15">
        <f t="shared" ref="H15" si="48">G15-G14</f>
        <v>5.0580000000000069</v>
      </c>
      <c r="I15">
        <v>151.77500000000001</v>
      </c>
      <c r="J15">
        <f t="shared" ref="J15" si="49">I15-I14</f>
        <v>10.106999999999999</v>
      </c>
    </row>
    <row r="16" spans="1:14" x14ac:dyDescent="0.2">
      <c r="A16">
        <v>7.5519999999999996</v>
      </c>
      <c r="B16">
        <f t="shared" si="0"/>
        <v>0.50499999999999989</v>
      </c>
      <c r="C16">
        <v>43.021999999999998</v>
      </c>
      <c r="D16">
        <f t="shared" si="1"/>
        <v>1.019999999999996</v>
      </c>
      <c r="E16">
        <v>30.445</v>
      </c>
      <c r="F16">
        <f t="shared" ref="F16" si="50">E16-E15</f>
        <v>2.0330000000000013</v>
      </c>
      <c r="G16">
        <v>75.953999999999994</v>
      </c>
      <c r="H16">
        <f t="shared" ref="H16" si="51">G16-G15</f>
        <v>5.0609999999999928</v>
      </c>
      <c r="I16">
        <v>161.881</v>
      </c>
      <c r="J16">
        <f t="shared" ref="J16" si="52">I16-I15</f>
        <v>10.105999999999995</v>
      </c>
    </row>
    <row r="17" spans="1:10" x14ac:dyDescent="0.2">
      <c r="A17">
        <v>8.0609999999999999</v>
      </c>
      <c r="B17">
        <f t="shared" si="0"/>
        <v>0.50900000000000034</v>
      </c>
      <c r="C17">
        <v>44.033999999999999</v>
      </c>
      <c r="D17">
        <f t="shared" si="1"/>
        <v>1.0120000000000005</v>
      </c>
      <c r="E17">
        <v>32.475000000000001</v>
      </c>
      <c r="F17">
        <f t="shared" ref="F17" si="53">E17-E16</f>
        <v>2.0300000000000011</v>
      </c>
      <c r="G17">
        <v>81.018000000000001</v>
      </c>
      <c r="H17">
        <f t="shared" ref="H17" si="54">G17-G16</f>
        <v>5.0640000000000072</v>
      </c>
      <c r="I17">
        <v>171.98599999999999</v>
      </c>
      <c r="J17">
        <f t="shared" ref="J17" si="55">I17-I16</f>
        <v>10.10499999999999</v>
      </c>
    </row>
    <row r="18" spans="1:10" x14ac:dyDescent="0.2">
      <c r="A18">
        <v>8.5679999999999996</v>
      </c>
      <c r="B18">
        <f t="shared" si="0"/>
        <v>0.50699999999999967</v>
      </c>
      <c r="C18">
        <v>45.05</v>
      </c>
      <c r="D18">
        <f t="shared" si="1"/>
        <v>1.0159999999999982</v>
      </c>
      <c r="E18">
        <v>34.506</v>
      </c>
      <c r="F18">
        <f t="shared" ref="F18" si="56">E18-E17</f>
        <v>2.0309999999999988</v>
      </c>
      <c r="G18">
        <v>86.081000000000003</v>
      </c>
      <c r="H18">
        <f t="shared" ref="H18" si="57">G18-G17</f>
        <v>5.0630000000000024</v>
      </c>
      <c r="I18">
        <v>182.08699999999999</v>
      </c>
      <c r="J18">
        <f t="shared" ref="J18" si="58">I18-I17</f>
        <v>10.100999999999999</v>
      </c>
    </row>
    <row r="19" spans="1:10" x14ac:dyDescent="0.2">
      <c r="A19">
        <v>9.0719999999999992</v>
      </c>
      <c r="B19">
        <f t="shared" si="0"/>
        <v>0.50399999999999956</v>
      </c>
      <c r="C19">
        <v>46.07</v>
      </c>
      <c r="D19">
        <f t="shared" si="1"/>
        <v>1.0200000000000031</v>
      </c>
      <c r="E19">
        <v>36.545999999999999</v>
      </c>
      <c r="F19">
        <f t="shared" ref="F19" si="59">E19-E18</f>
        <v>2.0399999999999991</v>
      </c>
      <c r="G19">
        <v>91.143000000000001</v>
      </c>
      <c r="H19">
        <f t="shared" ref="H19" si="60">G19-G18</f>
        <v>5.0619999999999976</v>
      </c>
      <c r="I19">
        <v>192.19399999999999</v>
      </c>
      <c r="J19">
        <f t="shared" ref="J19" si="61">I19-I18</f>
        <v>10.106999999999999</v>
      </c>
    </row>
    <row r="20" spans="1:10" x14ac:dyDescent="0.2">
      <c r="A20">
        <v>9.5719999999999992</v>
      </c>
      <c r="B20">
        <f t="shared" si="0"/>
        <v>0.5</v>
      </c>
      <c r="C20">
        <v>47.084000000000003</v>
      </c>
      <c r="D20">
        <f t="shared" si="1"/>
        <v>1.0140000000000029</v>
      </c>
      <c r="E20">
        <v>38.591999999999999</v>
      </c>
      <c r="F20">
        <f t="shared" ref="F20" si="62">E20-E19</f>
        <v>2.0459999999999994</v>
      </c>
      <c r="G20">
        <v>96.206000000000003</v>
      </c>
      <c r="H20">
        <f t="shared" ref="H20" si="63">G20-G19</f>
        <v>5.0630000000000024</v>
      </c>
      <c r="I20">
        <v>202.29400000000001</v>
      </c>
      <c r="J20">
        <f t="shared" ref="J20" si="64">I20-I19</f>
        <v>10.100000000000023</v>
      </c>
    </row>
    <row r="21" spans="1:10" x14ac:dyDescent="0.2">
      <c r="A21">
        <v>10.081</v>
      </c>
      <c r="B21">
        <f t="shared" si="0"/>
        <v>0.50900000000000034</v>
      </c>
      <c r="C21">
        <v>48.095999999999997</v>
      </c>
      <c r="D21">
        <f t="shared" si="1"/>
        <v>1.0119999999999933</v>
      </c>
      <c r="E21">
        <v>40.606000000000002</v>
      </c>
      <c r="F21">
        <f t="shared" ref="F21" si="65">E21-E20</f>
        <v>2.0140000000000029</v>
      </c>
      <c r="G21">
        <v>101.279</v>
      </c>
      <c r="H21">
        <f t="shared" ref="H21" si="66">G21-G20</f>
        <v>5.0729999999999933</v>
      </c>
      <c r="I21">
        <v>212.39500000000001</v>
      </c>
      <c r="J21">
        <f t="shared" ref="J21" si="67">I21-I20</f>
        <v>10.100999999999999</v>
      </c>
    </row>
    <row r="22" spans="1:10" x14ac:dyDescent="0.2">
      <c r="A22">
        <v>10.59</v>
      </c>
      <c r="B22">
        <f t="shared" si="0"/>
        <v>0.50900000000000034</v>
      </c>
      <c r="C22">
        <v>49.116</v>
      </c>
      <c r="D22">
        <f t="shared" si="1"/>
        <v>1.0200000000000031</v>
      </c>
      <c r="E22">
        <v>42.622</v>
      </c>
      <c r="F22">
        <f t="shared" ref="F22" si="68">E22-E21</f>
        <v>2.0159999999999982</v>
      </c>
      <c r="G22">
        <v>106.349</v>
      </c>
      <c r="H22">
        <f t="shared" ref="H22" si="69">G22-G21</f>
        <v>5.0700000000000074</v>
      </c>
    </row>
    <row r="23" spans="1:10" x14ac:dyDescent="0.2">
      <c r="A23">
        <v>11.095000000000001</v>
      </c>
      <c r="B23">
        <f t="shared" si="0"/>
        <v>0.50500000000000078</v>
      </c>
      <c r="C23">
        <v>50.13</v>
      </c>
      <c r="D23">
        <f t="shared" si="1"/>
        <v>1.0140000000000029</v>
      </c>
      <c r="E23">
        <v>44.655000000000001</v>
      </c>
      <c r="F23">
        <f t="shared" ref="F23" si="70">E23-E22</f>
        <v>2.0330000000000013</v>
      </c>
      <c r="G23">
        <v>111.404</v>
      </c>
      <c r="H23">
        <f t="shared" ref="H23" si="71">G23-G22</f>
        <v>5.0549999999999926</v>
      </c>
    </row>
    <row r="24" spans="1:10" x14ac:dyDescent="0.2">
      <c r="A24">
        <v>11.605</v>
      </c>
      <c r="B24">
        <f t="shared" si="0"/>
        <v>0.50999999999999979</v>
      </c>
      <c r="C24">
        <v>51.164000000000001</v>
      </c>
      <c r="D24">
        <f t="shared" si="1"/>
        <v>1.0339999999999989</v>
      </c>
      <c r="E24">
        <v>46.68</v>
      </c>
      <c r="F24">
        <f t="shared" ref="F24" si="72">E24-E23</f>
        <v>2.0249999999999986</v>
      </c>
      <c r="G24">
        <v>116.45099999999999</v>
      </c>
      <c r="H24">
        <f t="shared" ref="H24" si="73">G24-G23</f>
        <v>5.046999999999997</v>
      </c>
    </row>
    <row r="25" spans="1:10" x14ac:dyDescent="0.2">
      <c r="A25">
        <v>12.085000000000001</v>
      </c>
      <c r="B25">
        <f t="shared" si="0"/>
        <v>0.48000000000000043</v>
      </c>
      <c r="C25">
        <v>52.180999999999997</v>
      </c>
      <c r="D25">
        <f t="shared" si="1"/>
        <v>1.0169999999999959</v>
      </c>
      <c r="E25">
        <v>48.709000000000003</v>
      </c>
      <c r="F25">
        <f t="shared" ref="F25" si="74">E25-E24</f>
        <v>2.0290000000000035</v>
      </c>
      <c r="G25">
        <v>121.514</v>
      </c>
      <c r="H25">
        <f t="shared" ref="H25" si="75">G25-G24</f>
        <v>5.0630000000000024</v>
      </c>
    </row>
    <row r="26" spans="1:10" x14ac:dyDescent="0.2">
      <c r="A26">
        <v>12.59</v>
      </c>
      <c r="B26">
        <f t="shared" si="0"/>
        <v>0.50499999999999901</v>
      </c>
      <c r="C26">
        <v>53.192999999999998</v>
      </c>
      <c r="D26">
        <f t="shared" si="1"/>
        <v>1.0120000000000005</v>
      </c>
      <c r="E26">
        <v>50.737000000000002</v>
      </c>
      <c r="F26">
        <f t="shared" ref="F26" si="76">E26-E25</f>
        <v>2.0279999999999987</v>
      </c>
      <c r="G26">
        <v>126.578</v>
      </c>
      <c r="H26">
        <f t="shared" ref="H26" si="77">G26-G25</f>
        <v>5.0640000000000072</v>
      </c>
    </row>
    <row r="27" spans="1:10" x14ac:dyDescent="0.2">
      <c r="A27">
        <v>13.099</v>
      </c>
      <c r="B27">
        <f t="shared" si="0"/>
        <v>0.50900000000000034</v>
      </c>
      <c r="C27">
        <v>54.210999999999999</v>
      </c>
      <c r="D27">
        <f t="shared" si="1"/>
        <v>1.0180000000000007</v>
      </c>
      <c r="E27">
        <v>52.777999999999999</v>
      </c>
      <c r="F27">
        <f t="shared" ref="F27" si="78">E27-E26</f>
        <v>2.0409999999999968</v>
      </c>
      <c r="G27">
        <v>131.643</v>
      </c>
      <c r="H27">
        <f t="shared" ref="H27" si="79">G27-G26</f>
        <v>5.0649999999999977</v>
      </c>
    </row>
    <row r="28" spans="1:10" x14ac:dyDescent="0.2">
      <c r="A28">
        <v>13.606999999999999</v>
      </c>
      <c r="B28">
        <f t="shared" si="0"/>
        <v>0.50799999999999912</v>
      </c>
      <c r="C28">
        <v>55.228999999999999</v>
      </c>
      <c r="D28">
        <f t="shared" si="1"/>
        <v>1.0180000000000007</v>
      </c>
      <c r="E28">
        <v>54.814</v>
      </c>
      <c r="F28">
        <f t="shared" ref="F28" si="80">E28-E27</f>
        <v>2.0360000000000014</v>
      </c>
      <c r="G28">
        <v>136.697</v>
      </c>
      <c r="H28">
        <f t="shared" ref="H28" si="81">G28-G27</f>
        <v>5.054000000000002</v>
      </c>
    </row>
    <row r="29" spans="1:10" x14ac:dyDescent="0.2">
      <c r="A29">
        <v>14.113</v>
      </c>
      <c r="B29">
        <f t="shared" si="0"/>
        <v>0.50600000000000023</v>
      </c>
      <c r="C29">
        <v>56.238</v>
      </c>
      <c r="D29">
        <f t="shared" si="1"/>
        <v>1.0090000000000003</v>
      </c>
      <c r="E29">
        <v>56.826999999999998</v>
      </c>
      <c r="F29">
        <f t="shared" ref="F29" si="82">E29-E28</f>
        <v>2.0129999999999981</v>
      </c>
      <c r="G29">
        <v>141.756</v>
      </c>
      <c r="H29">
        <f t="shared" ref="H29" si="83">G29-G28</f>
        <v>5.0589999999999975</v>
      </c>
    </row>
    <row r="30" spans="1:10" x14ac:dyDescent="0.2">
      <c r="A30">
        <v>14.625999999999999</v>
      </c>
      <c r="B30">
        <f t="shared" si="0"/>
        <v>0.5129999999999999</v>
      </c>
      <c r="C30">
        <v>57.243000000000002</v>
      </c>
      <c r="D30">
        <f t="shared" si="1"/>
        <v>1.0050000000000026</v>
      </c>
      <c r="E30">
        <v>58.853999999999999</v>
      </c>
      <c r="F30">
        <f t="shared" ref="F30" si="84">E30-E29</f>
        <v>2.027000000000001</v>
      </c>
      <c r="G30">
        <v>146.815</v>
      </c>
      <c r="H30">
        <f t="shared" ref="H30" si="85">G30-G29</f>
        <v>5.0589999999999975</v>
      </c>
    </row>
    <row r="31" spans="1:10" x14ac:dyDescent="0.2">
      <c r="A31">
        <v>15.135</v>
      </c>
      <c r="B31">
        <f t="shared" si="0"/>
        <v>0.50900000000000034</v>
      </c>
      <c r="C31">
        <v>58.256999999999998</v>
      </c>
      <c r="D31">
        <f t="shared" si="1"/>
        <v>1.0139999999999958</v>
      </c>
      <c r="E31">
        <v>60.88</v>
      </c>
      <c r="F31">
        <f t="shared" ref="F31" si="86">E31-E30</f>
        <v>2.0260000000000034</v>
      </c>
      <c r="G31">
        <v>151.87100000000001</v>
      </c>
      <c r="H31">
        <f t="shared" ref="H31" si="87">G31-G30</f>
        <v>5.0560000000000116</v>
      </c>
    </row>
    <row r="32" spans="1:10" x14ac:dyDescent="0.2">
      <c r="A32">
        <v>15.641</v>
      </c>
      <c r="B32">
        <f t="shared" si="0"/>
        <v>0.50600000000000023</v>
      </c>
      <c r="C32">
        <v>59.28</v>
      </c>
      <c r="D32">
        <f t="shared" si="1"/>
        <v>1.0230000000000032</v>
      </c>
    </row>
    <row r="33" spans="1:4" x14ac:dyDescent="0.2">
      <c r="A33">
        <v>16.151</v>
      </c>
      <c r="B33">
        <f t="shared" si="0"/>
        <v>0.50999999999999979</v>
      </c>
      <c r="C33">
        <v>60.286999999999999</v>
      </c>
      <c r="D33">
        <f t="shared" si="1"/>
        <v>1.0069999999999979</v>
      </c>
    </row>
    <row r="34" spans="1:4" x14ac:dyDescent="0.2">
      <c r="A34">
        <v>16.661000000000001</v>
      </c>
      <c r="B34">
        <f t="shared" si="0"/>
        <v>0.51000000000000156</v>
      </c>
      <c r="C34">
        <v>61.304000000000002</v>
      </c>
      <c r="D34">
        <f t="shared" si="1"/>
        <v>1.017000000000003</v>
      </c>
    </row>
    <row r="35" spans="1:4" x14ac:dyDescent="0.2">
      <c r="A35">
        <v>17.141999999999999</v>
      </c>
      <c r="B35">
        <f t="shared" si="0"/>
        <v>0.4809999999999981</v>
      </c>
      <c r="C35">
        <v>62.320999999999998</v>
      </c>
      <c r="D35">
        <f t="shared" si="1"/>
        <v>1.0169999999999959</v>
      </c>
    </row>
    <row r="36" spans="1:4" x14ac:dyDescent="0.2">
      <c r="A36">
        <v>17.664999999999999</v>
      </c>
      <c r="B36">
        <f t="shared" si="0"/>
        <v>0.52299999999999969</v>
      </c>
      <c r="C36">
        <v>63.332999999999998</v>
      </c>
      <c r="D36">
        <f t="shared" si="1"/>
        <v>1.0120000000000005</v>
      </c>
    </row>
    <row r="37" spans="1:4" x14ac:dyDescent="0.2">
      <c r="A37">
        <v>18.172000000000001</v>
      </c>
      <c r="B37">
        <f t="shared" si="0"/>
        <v>0.50700000000000145</v>
      </c>
      <c r="C37">
        <v>64.349000000000004</v>
      </c>
      <c r="D37">
        <f t="shared" si="1"/>
        <v>1.0160000000000053</v>
      </c>
    </row>
    <row r="38" spans="1:4" x14ac:dyDescent="0.2">
      <c r="A38">
        <v>18.681000000000001</v>
      </c>
      <c r="B38">
        <f t="shared" si="0"/>
        <v>0.50900000000000034</v>
      </c>
      <c r="C38">
        <v>65.366</v>
      </c>
      <c r="D38">
        <f t="shared" si="1"/>
        <v>1.0169999999999959</v>
      </c>
    </row>
    <row r="39" spans="1:4" x14ac:dyDescent="0.2">
      <c r="A39">
        <v>19.169</v>
      </c>
      <c r="B39">
        <f t="shared" si="0"/>
        <v>0.48799999999999955</v>
      </c>
      <c r="C39">
        <v>66.382999999999996</v>
      </c>
      <c r="D39">
        <f t="shared" si="1"/>
        <v>1.0169999999999959</v>
      </c>
    </row>
    <row r="40" spans="1:4" x14ac:dyDescent="0.2">
      <c r="A40">
        <v>19.672000000000001</v>
      </c>
      <c r="B40">
        <f t="shared" si="0"/>
        <v>0.50300000000000011</v>
      </c>
      <c r="C40">
        <v>67.400999999999996</v>
      </c>
      <c r="D40">
        <f t="shared" si="1"/>
        <v>1.0180000000000007</v>
      </c>
    </row>
    <row r="41" spans="1:4" x14ac:dyDescent="0.2">
      <c r="A41">
        <v>20.177</v>
      </c>
      <c r="B41">
        <f t="shared" si="0"/>
        <v>0.50499999999999901</v>
      </c>
      <c r="C41">
        <v>68.412999999999997</v>
      </c>
      <c r="D41">
        <f t="shared" si="1"/>
        <v>1.0120000000000005</v>
      </c>
    </row>
    <row r="42" spans="1:4" x14ac:dyDescent="0.2">
      <c r="A42">
        <v>20.684999999999999</v>
      </c>
      <c r="B42">
        <f t="shared" si="0"/>
        <v>0.50799999999999912</v>
      </c>
      <c r="C42">
        <v>69.430999999999997</v>
      </c>
      <c r="D42">
        <f t="shared" si="1"/>
        <v>1.0180000000000007</v>
      </c>
    </row>
    <row r="43" spans="1:4" x14ac:dyDescent="0.2">
      <c r="A43">
        <v>21.193999999999999</v>
      </c>
      <c r="B43">
        <f t="shared" si="0"/>
        <v>0.50900000000000034</v>
      </c>
      <c r="C43">
        <v>70.444999999999993</v>
      </c>
      <c r="D43">
        <f t="shared" si="1"/>
        <v>1.0139999999999958</v>
      </c>
    </row>
    <row r="44" spans="1:4" x14ac:dyDescent="0.2">
      <c r="A44">
        <v>21.698</v>
      </c>
      <c r="B44">
        <f t="shared" si="0"/>
        <v>0.50400000000000134</v>
      </c>
      <c r="C44">
        <v>71.462999999999994</v>
      </c>
      <c r="D44">
        <f t="shared" si="1"/>
        <v>1.0180000000000007</v>
      </c>
    </row>
    <row r="45" spans="1:4" x14ac:dyDescent="0.2">
      <c r="A45">
        <v>22.2</v>
      </c>
      <c r="B45">
        <f t="shared" si="0"/>
        <v>0.50199999999999889</v>
      </c>
      <c r="C45">
        <v>72.477999999999994</v>
      </c>
      <c r="D45">
        <f t="shared" si="1"/>
        <v>1.0150000000000006</v>
      </c>
    </row>
    <row r="46" spans="1:4" x14ac:dyDescent="0.2">
      <c r="A46">
        <v>22.709</v>
      </c>
      <c r="B46">
        <f t="shared" si="0"/>
        <v>0.50900000000000034</v>
      </c>
      <c r="C46">
        <v>73.489999999999995</v>
      </c>
      <c r="D46">
        <f t="shared" si="1"/>
        <v>1.0120000000000005</v>
      </c>
    </row>
    <row r="47" spans="1:4" x14ac:dyDescent="0.2">
      <c r="A47">
        <v>23.216999999999999</v>
      </c>
      <c r="B47">
        <f t="shared" si="0"/>
        <v>0.50799999999999912</v>
      </c>
      <c r="C47">
        <v>74.507999999999996</v>
      </c>
      <c r="D47">
        <f t="shared" si="1"/>
        <v>1.0180000000000007</v>
      </c>
    </row>
    <row r="48" spans="1:4" x14ac:dyDescent="0.2">
      <c r="A48">
        <v>23.725000000000001</v>
      </c>
      <c r="B48">
        <f t="shared" si="0"/>
        <v>0.50800000000000267</v>
      </c>
      <c r="C48">
        <v>75.525000000000006</v>
      </c>
      <c r="D48">
        <f t="shared" si="1"/>
        <v>1.0170000000000101</v>
      </c>
    </row>
    <row r="49" spans="1:14" x14ac:dyDescent="0.2">
      <c r="A49">
        <v>24.239000000000001</v>
      </c>
      <c r="B49">
        <f t="shared" si="0"/>
        <v>0.51399999999999935</v>
      </c>
      <c r="C49">
        <v>76.540999999999997</v>
      </c>
      <c r="D49">
        <f t="shared" si="1"/>
        <v>1.0159999999999911</v>
      </c>
    </row>
    <row r="50" spans="1:14" x14ac:dyDescent="0.2">
      <c r="A50">
        <v>24.734000000000002</v>
      </c>
      <c r="B50">
        <f t="shared" si="0"/>
        <v>0.49500000000000099</v>
      </c>
      <c r="C50">
        <v>77.558000000000007</v>
      </c>
      <c r="D50">
        <f t="shared" si="1"/>
        <v>1.0170000000000101</v>
      </c>
    </row>
    <row r="51" spans="1:14" x14ac:dyDescent="0.2">
      <c r="A51">
        <v>25.242000000000001</v>
      </c>
      <c r="B51">
        <f t="shared" si="0"/>
        <v>0.50799999999999912</v>
      </c>
      <c r="C51">
        <v>78.575000000000003</v>
      </c>
      <c r="D51">
        <f t="shared" si="1"/>
        <v>1.0169999999999959</v>
      </c>
    </row>
    <row r="52" spans="1:14" x14ac:dyDescent="0.2">
      <c r="A52">
        <v>25.75</v>
      </c>
      <c r="B52">
        <f t="shared" si="0"/>
        <v>0.50799999999999912</v>
      </c>
      <c r="C52">
        <v>79.590999999999994</v>
      </c>
      <c r="D52">
        <f t="shared" si="1"/>
        <v>1.0159999999999911</v>
      </c>
    </row>
    <row r="53" spans="1:14" x14ac:dyDescent="0.2">
      <c r="A53">
        <v>26.26</v>
      </c>
      <c r="B53">
        <f t="shared" si="0"/>
        <v>0.51000000000000156</v>
      </c>
      <c r="C53">
        <v>80.605999999999995</v>
      </c>
      <c r="D53">
        <f t="shared" si="1"/>
        <v>1.0150000000000006</v>
      </c>
    </row>
    <row r="54" spans="1:14" x14ac:dyDescent="0.2">
      <c r="A54">
        <v>26.774999999999999</v>
      </c>
      <c r="B54">
        <f t="shared" si="0"/>
        <v>0.51499999999999702</v>
      </c>
      <c r="C54">
        <v>81.623999999999995</v>
      </c>
      <c r="D54">
        <f t="shared" si="1"/>
        <v>1.0180000000000007</v>
      </c>
    </row>
    <row r="55" spans="1:14" x14ac:dyDescent="0.2">
      <c r="A55">
        <v>27.292999999999999</v>
      </c>
      <c r="B55">
        <f t="shared" si="0"/>
        <v>0.51800000000000068</v>
      </c>
      <c r="C55">
        <v>82.638999999999996</v>
      </c>
      <c r="D55">
        <f t="shared" si="1"/>
        <v>1.0150000000000006</v>
      </c>
    </row>
    <row r="56" spans="1:14" x14ac:dyDescent="0.2">
      <c r="A56">
        <v>27.795999999999999</v>
      </c>
      <c r="B56">
        <f t="shared" si="0"/>
        <v>0.50300000000000011</v>
      </c>
      <c r="C56">
        <v>83.65</v>
      </c>
      <c r="D56">
        <f t="shared" si="1"/>
        <v>1.0110000000000099</v>
      </c>
    </row>
    <row r="57" spans="1:14" x14ac:dyDescent="0.2">
      <c r="A57" t="s">
        <v>8</v>
      </c>
      <c r="B57">
        <v>0.5</v>
      </c>
      <c r="D57">
        <v>1</v>
      </c>
      <c r="F57">
        <v>2</v>
      </c>
      <c r="H57">
        <v>5</v>
      </c>
      <c r="J57">
        <v>10</v>
      </c>
      <c r="L57">
        <v>20</v>
      </c>
      <c r="N57">
        <v>50</v>
      </c>
    </row>
    <row r="58" spans="1:14" x14ac:dyDescent="0.2">
      <c r="A58" t="s">
        <v>6</v>
      </c>
      <c r="B58">
        <f>AVERAGE(B1:B56)</f>
        <v>0.50538181818181815</v>
      </c>
      <c r="D58">
        <f>AVERAGE(D1:D56)</f>
        <v>1.0155925925925926</v>
      </c>
      <c r="F58">
        <f>AVERAGE(F1:F56)</f>
        <v>2.0293333333333332</v>
      </c>
      <c r="H58">
        <f>AVERAGE(H1:H56)</f>
        <v>5.0623666666666667</v>
      </c>
      <c r="J58">
        <f>AVERAGE(J1:J56)</f>
        <v>10.110666666666667</v>
      </c>
      <c r="L58">
        <f>AVERAGE(L1:L56)</f>
        <v>20.187777777777779</v>
      </c>
      <c r="N58">
        <f>AVERAGE(N1:N56)</f>
        <v>50.28875</v>
      </c>
    </row>
    <row r="59" spans="1:14" x14ac:dyDescent="0.2">
      <c r="A59" t="s">
        <v>7</v>
      </c>
      <c r="B59">
        <f>STDEV(B1:B56)</f>
        <v>8.1774099609860929E-3</v>
      </c>
      <c r="D59">
        <f>STDEV(D1:D56)</f>
        <v>6.5257646657227242E-3</v>
      </c>
      <c r="F59">
        <f>STDEV(F1:F56)</f>
        <v>7.4802421744556077E-3</v>
      </c>
      <c r="H59">
        <f>STDEV(H1:H56)</f>
        <v>7.2420388314880174E-3</v>
      </c>
      <c r="J59">
        <f>STDEV(J1:J56)</f>
        <v>1.069359346414721E-2</v>
      </c>
      <c r="L59">
        <f>STDEV(L1:L56)</f>
        <v>2.1253104348413019E-2</v>
      </c>
      <c r="N59">
        <f>STDEV(N1:N56)</f>
        <v>3.8266303714881968E-2</v>
      </c>
    </row>
    <row r="60" spans="1:14" x14ac:dyDescent="0.2">
      <c r="A60" t="s">
        <v>5</v>
      </c>
      <c r="B60" s="1">
        <f>(B58-B57)/B57</f>
        <v>1.0763636363636309E-2</v>
      </c>
      <c r="C60" s="1"/>
      <c r="D60" s="1">
        <f t="shared" ref="D60:N60" si="88">(D58-D57)/D57</f>
        <v>1.5592592592592602E-2</v>
      </c>
      <c r="E60" s="1"/>
      <c r="F60" s="1">
        <f t="shared" si="88"/>
        <v>1.4666666666666606E-2</v>
      </c>
      <c r="G60" s="1"/>
      <c r="H60" s="1">
        <f t="shared" si="88"/>
        <v>1.2473333333333336E-2</v>
      </c>
      <c r="I60" s="1"/>
      <c r="J60" s="1">
        <f t="shared" si="88"/>
        <v>1.1066666666666692E-2</v>
      </c>
      <c r="K60" s="1"/>
      <c r="L60" s="1">
        <f t="shared" si="88"/>
        <v>9.3888888888889362E-3</v>
      </c>
      <c r="M60" s="1"/>
      <c r="N60" s="1">
        <f t="shared" si="88"/>
        <v>5.7750000000000058E-3</v>
      </c>
    </row>
    <row r="61" spans="1:14" x14ac:dyDescent="0.2">
      <c r="A61" t="s">
        <v>0</v>
      </c>
      <c r="B61">
        <f>MAX(B1:B56)</f>
        <v>0.52299999999999969</v>
      </c>
      <c r="D61">
        <f>MAX(D1:D56)</f>
        <v>1.0399999999999991</v>
      </c>
      <c r="F61">
        <f>MAX(F1:F56)</f>
        <v>2.0459999999999994</v>
      </c>
      <c r="H61">
        <f>MAX(H1:H56)</f>
        <v>5.0839999999999996</v>
      </c>
      <c r="J61">
        <f>MAX(J1:J56)</f>
        <v>10.134</v>
      </c>
      <c r="L61">
        <f>MAX(L1:L56)</f>
        <v>20.227999999999998</v>
      </c>
      <c r="N61">
        <f>MAX(N1:N56)</f>
        <v>50.341200000000001</v>
      </c>
    </row>
    <row r="62" spans="1:14" x14ac:dyDescent="0.2">
      <c r="A62" t="s">
        <v>1</v>
      </c>
      <c r="B62">
        <f>MIN(B1:B56)</f>
        <v>0.48000000000000043</v>
      </c>
      <c r="D62">
        <f>MIN(D1:D56)</f>
        <v>0.99799999999999756</v>
      </c>
      <c r="F62">
        <f>MIN(F1:F56)</f>
        <v>2.0129999999999981</v>
      </c>
      <c r="H62">
        <f>MIN(H1:H56)</f>
        <v>5.046999999999997</v>
      </c>
      <c r="J62">
        <f>MIN(J1:J56)</f>
        <v>10.097999999999999</v>
      </c>
      <c r="L62">
        <f>MIN(L1:L56)</f>
        <v>20.159999999999997</v>
      </c>
      <c r="N62">
        <f>MIN(N1:N56)</f>
        <v>50.249300000000019</v>
      </c>
    </row>
    <row r="63" spans="1:14" x14ac:dyDescent="0.2">
      <c r="A63" t="s">
        <v>4</v>
      </c>
      <c r="B63">
        <f>B61-B62</f>
        <v>4.2999999999999261E-2</v>
      </c>
      <c r="D63">
        <f t="shared" ref="D63:N63" si="89">D61-D62</f>
        <v>4.2000000000001592E-2</v>
      </c>
      <c r="F63">
        <f t="shared" si="89"/>
        <v>3.3000000000001251E-2</v>
      </c>
      <c r="H63">
        <f t="shared" si="89"/>
        <v>3.7000000000002586E-2</v>
      </c>
      <c r="J63">
        <f t="shared" si="89"/>
        <v>3.6000000000001364E-2</v>
      </c>
      <c r="L63">
        <f t="shared" si="89"/>
        <v>6.8000000000001393E-2</v>
      </c>
      <c r="N63">
        <f t="shared" si="89"/>
        <v>9.1899999999981219E-2</v>
      </c>
    </row>
    <row r="64" spans="1:14" x14ac:dyDescent="0.2">
      <c r="A64" t="s">
        <v>2</v>
      </c>
      <c r="B64">
        <f>B59/B58*100</f>
        <v>1.6180657211621641</v>
      </c>
      <c r="D64">
        <f>D59/D58*100</f>
        <v>0.64255733187890141</v>
      </c>
      <c r="F64">
        <f>F59/F58*100</f>
        <v>0.36860588901719493</v>
      </c>
      <c r="H64">
        <f>H59/H58*100</f>
        <v>0.14305638663381456</v>
      </c>
      <c r="J64">
        <f>J59/J58*100</f>
        <v>0.10576546351193997</v>
      </c>
      <c r="L64">
        <f>L59/L58*100</f>
        <v>0.10527708687088841</v>
      </c>
      <c r="N64">
        <f>N59/N58*100</f>
        <v>7.6093169376613992E-2</v>
      </c>
    </row>
    <row r="67" spans="1:16" x14ac:dyDescent="0.2">
      <c r="A67" t="s">
        <v>3</v>
      </c>
      <c r="B67">
        <f>0.5/((B58/1)/2080)</f>
        <v>2057.8500503669593</v>
      </c>
      <c r="D67">
        <f>1/((D58/1)/2080)</f>
        <v>2048.0653513730354</v>
      </c>
      <c r="F67">
        <f>2/((F58/1)/2080)</f>
        <v>2049.9342969776612</v>
      </c>
      <c r="H67">
        <f>5/((H58/1)/2080)</f>
        <v>2054.3750946526989</v>
      </c>
      <c r="J67">
        <f>10/((J58/1)/2080)</f>
        <v>2057.2332849795598</v>
      </c>
      <c r="L67">
        <f>20/((L58/1)/2080)</f>
        <v>2060.6527601959378</v>
      </c>
      <c r="N67">
        <f>50/((N58/1)/2080)</f>
        <v>2068.056970992518</v>
      </c>
      <c r="O67" t="s">
        <v>17</v>
      </c>
      <c r="P67">
        <f>AVERAGE(B67:N67)</f>
        <v>2056.5954013626247</v>
      </c>
    </row>
    <row r="68" spans="1:16" x14ac:dyDescent="0.2">
      <c r="O68" t="s">
        <v>18</v>
      </c>
      <c r="P68">
        <v>2080</v>
      </c>
    </row>
    <row r="69" spans="1:16" x14ac:dyDescent="0.2">
      <c r="O69" t="s">
        <v>19</v>
      </c>
      <c r="P69" s="2">
        <f>(P67-P68)/P68</f>
        <v>-1.1252210883353524E-2</v>
      </c>
    </row>
    <row r="72" spans="1:16" x14ac:dyDescent="0.2">
      <c r="A72" t="s">
        <v>8</v>
      </c>
      <c r="B72">
        <v>0.5</v>
      </c>
      <c r="C72">
        <v>1</v>
      </c>
      <c r="D72">
        <v>2</v>
      </c>
      <c r="E72">
        <v>5</v>
      </c>
      <c r="F72">
        <v>10</v>
      </c>
      <c r="G72">
        <v>20</v>
      </c>
      <c r="H72">
        <v>50</v>
      </c>
    </row>
    <row r="73" spans="1:16" x14ac:dyDescent="0.2">
      <c r="A73" t="s">
        <v>9</v>
      </c>
      <c r="B73" s="1">
        <v>1.0763636363636309E-2</v>
      </c>
      <c r="C73" s="1">
        <v>1.5592592592592602E-2</v>
      </c>
      <c r="D73" s="1">
        <v>1.4666666666666606E-2</v>
      </c>
      <c r="E73" s="1">
        <v>1.2473333333333336E-2</v>
      </c>
      <c r="F73" s="1">
        <v>1.1066666666666692E-2</v>
      </c>
      <c r="G73" s="1">
        <v>9.3888888888889362E-3</v>
      </c>
      <c r="H73" s="1">
        <v>5.7750000000000058E-3</v>
      </c>
      <c r="I73" s="1"/>
      <c r="K73" s="1"/>
      <c r="M73" s="1"/>
    </row>
    <row r="74" spans="1:16" x14ac:dyDescent="0.2">
      <c r="A74" t="s">
        <v>2</v>
      </c>
      <c r="B74" s="1">
        <v>1.61806572116216E-2</v>
      </c>
      <c r="C74" s="1">
        <v>6.4255733187890103E-3</v>
      </c>
      <c r="D74" s="1">
        <v>3.6860588901719499E-3</v>
      </c>
      <c r="E74" s="1">
        <v>1.43056386633815E-3</v>
      </c>
      <c r="F74" s="1">
        <v>1.0576546351194001E-3</v>
      </c>
      <c r="G74" s="1">
        <v>1.05277086870888E-3</v>
      </c>
      <c r="H74" s="1">
        <v>7.6093169376613998E-4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Tommy Styrvoky</cp:lastModifiedBy>
  <dcterms:created xsi:type="dcterms:W3CDTF">2019-04-01T20:54:45Z</dcterms:created>
  <dcterms:modified xsi:type="dcterms:W3CDTF">2019-05-18T02:52:34Z</dcterms:modified>
</cp:coreProperties>
</file>