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C:\Users\a5082632\Documents\Linux\BSP開発\評価\UTP\sata\v2.6\"/>
    </mc:Choice>
  </mc:AlternateContent>
  <xr:revisionPtr revIDLastSave="0" documentId="13_ncr:1_{CABAB9AE-A775-4730-AB6F-F58864CEE933}" xr6:coauthVersionLast="41" xr6:coauthVersionMax="41" xr10:uidLastSave="{00000000-0000-0000-0000-000000000000}"/>
  <bookViews>
    <workbookView xWindow="-120" yWindow="-120" windowWidth="29040" windowHeight="15840" tabRatio="850" firstSheet="13" activeTab="19" xr2:uid="{00000000-000D-0000-FFFF-FFFF00000000}"/>
  </bookViews>
  <sheets>
    <sheet name="Cover" sheetId="1" r:id="rId1"/>
    <sheet name="1.Overview" sheetId="32" r:id="rId2"/>
    <sheet name="1.2.Reference Specification" sheetId="33" r:id="rId3"/>
    <sheet name="1.3.Notes" sheetId="34" r:id="rId4"/>
    <sheet name="1.4.Environment for Test" sheetId="13" r:id="rId5"/>
    <sheet name="1.4.1 Salvator-XS" sheetId="64" r:id="rId6"/>
    <sheet name="1.5.Number of Test Items" sheetId="4" r:id="rId7"/>
    <sheet name="2.1.Normal System Test" sheetId="7" r:id="rId8"/>
    <sheet name="2.2.Abnormal System Test" sheetId="36" r:id="rId9"/>
    <sheet name="2.3.Boundary Value Test" sheetId="37" r:id="rId10"/>
    <sheet name="2.4.Modularization Test" sheetId="38" r:id="rId11"/>
    <sheet name="2.5.gcov test" sheetId="39" r:id="rId12"/>
    <sheet name="2.5.1.gcov test report" sheetId="60" r:id="rId13"/>
    <sheet name="2.5.2.gcov Test unreached" sheetId="61" r:id="rId14"/>
    <sheet name="2.6.Suspend to RAM test" sheetId="63" r:id="rId15"/>
    <sheet name="3.1.Performance Test" sheetId="40" r:id="rId16"/>
    <sheet name="3.2.SMP Multi-Instance Test" sheetId="41" r:id="rId17"/>
    <sheet name="3.3.Durability Load Test" sheetId="56" r:id="rId18"/>
    <sheet name="4.Test Applications" sheetId="62" r:id="rId19"/>
    <sheet name="Changes" sheetId="58" r:id="rId20"/>
    <sheet name="5.1. gcov build (copied)" sheetId="65" r:id="rId21"/>
  </sheets>
  <externalReferences>
    <externalReference r:id="rId22"/>
  </externalReferences>
  <definedNames>
    <definedName name="_xlnm.Print_Area" localSheetId="2">'1.2.Reference Specification'!$A$1:$I$16</definedName>
    <definedName name="_xlnm.Print_Area" localSheetId="3">'1.3.Notes'!$A$1:$H$135</definedName>
    <definedName name="_xlnm.Print_Area" localSheetId="4">'1.4.Environment for Test'!$A$1:$I$164</definedName>
    <definedName name="_xlnm.Print_Area" localSheetId="6">'1.5.Number of Test Items'!$A$1:$N$28</definedName>
    <definedName name="_xlnm.Print_Area" localSheetId="1">'1.Overview'!$A$1:$E$22</definedName>
    <definedName name="_xlnm.Print_Area" localSheetId="7">'2.1.Normal System Test'!$A$1:$T$33</definedName>
    <definedName name="_xlnm.Print_Area" localSheetId="8">'2.2.Abnormal System Test'!$A$1:$T$10</definedName>
    <definedName name="_xlnm.Print_Area" localSheetId="9">'2.3.Boundary Value Test'!$A$1:$T$19</definedName>
    <definedName name="_xlnm.Print_Area" localSheetId="10">'2.4.Modularization Test'!$A$1:$T$8</definedName>
    <definedName name="_xlnm.Print_Area" localSheetId="12">'2.5.1.gcov test report'!$A$1:$F$7</definedName>
    <definedName name="_xlnm.Print_Area" localSheetId="13">'2.5.2.gcov Test unreached'!$A$1:$E$23</definedName>
    <definedName name="_xlnm.Print_Area" localSheetId="11">'2.5.gcov test'!$A$1:$T$6</definedName>
    <definedName name="_xlnm.Print_Area" localSheetId="14">'2.6.Suspend to RAM test'!$A$1:$T$16</definedName>
    <definedName name="_xlnm.Print_Area" localSheetId="15">'3.1.Performance Test'!$A$1:$T$11</definedName>
    <definedName name="_xlnm.Print_Area" localSheetId="16">'3.2.SMP Multi-Instance Test'!$A$1:$T$8</definedName>
    <definedName name="_xlnm.Print_Area" localSheetId="17">'3.3.Durability Load Test'!$A$1:$T$6</definedName>
    <definedName name="_xlnm.Print_Area" localSheetId="18">'4.Test Applications'!$A$1:$V$106</definedName>
    <definedName name="_xlnm.Print_Area" localSheetId="19">Changes!$A$1:$G$29</definedName>
    <definedName name="_xlnm.Print_Area" localSheetId="0">Cover!$A$1:$O$48</definedName>
    <definedName name="_xlnm.Print_Area">#REF!</definedName>
    <definedName name="_xlnm.Print_Titles">[1]機能一覧!$1:$4</definedName>
  </definedNames>
  <calcPr calcId="191029"/>
  <customWorkbookViews>
    <customWorkbookView name="Liuwenyi - 个人视图" guid="{BAE6DCF4-0CDF-483F-8380-77ECB7F6E122}" mergeInterval="0" personalView="1" maximized="1" windowWidth="1276" windowHeight="860" activeSheetId="5"/>
    <customWorkbookView name="Lenovo User - 个人视面" guid="{E3D4B150-C2C3-4007-8958-8E1C2F71E443}" mergeInterval="0" personalView="1" maximized="1" windowWidth="1276" windowHeight="860" activeSheetId="5"/>
    <customWorkbookView name="a - 个人视图" guid="{6F44B949-1803-4C1C-82AE-694A677CA00F}" mergeInterval="0" personalView="1" maximized="1" xWindow="1" yWindow="1" windowWidth="1280" windowHeight="787" activeSheetId="5"/>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65" l="1"/>
  <c r="B11" i="65"/>
  <c r="B246" i="65" s="1"/>
  <c r="B12" i="65" l="1"/>
  <c r="B67" i="65"/>
  <c r="B183" i="65"/>
  <c r="AL13" i="37" l="1"/>
  <c r="AK13" i="37"/>
  <c r="AJ13" i="37"/>
  <c r="AI13" i="37"/>
  <c r="AH13" i="37"/>
  <c r="AG13" i="37"/>
  <c r="AC13" i="37" s="1"/>
  <c r="AF13" i="37"/>
  <c r="AE13" i="37"/>
  <c r="F13" i="37"/>
  <c r="B13" i="37"/>
  <c r="AL12" i="37"/>
  <c r="AK12" i="37"/>
  <c r="AJ12" i="37"/>
  <c r="AI12" i="37"/>
  <c r="AH12" i="37"/>
  <c r="AD12" i="37" s="1"/>
  <c r="AG12" i="37"/>
  <c r="AF12" i="37"/>
  <c r="AE12" i="37"/>
  <c r="AA12" i="37" s="1"/>
  <c r="F12" i="37"/>
  <c r="B12" i="37"/>
  <c r="AB12" i="37" l="1"/>
  <c r="AA13" i="37"/>
  <c r="AC12" i="37"/>
  <c r="AB13" i="37"/>
  <c r="AD13" i="37"/>
  <c r="AE6" i="36"/>
  <c r="AF6" i="36"/>
  <c r="AG6" i="36"/>
  <c r="AH6" i="36"/>
  <c r="AI6" i="36"/>
  <c r="AJ6" i="36"/>
  <c r="AK6" i="36"/>
  <c r="AL6" i="36"/>
  <c r="AE7" i="36"/>
  <c r="AF7" i="36"/>
  <c r="AG7" i="36"/>
  <c r="AH7" i="36"/>
  <c r="AI7" i="36"/>
  <c r="AJ7" i="36"/>
  <c r="AK7" i="36"/>
  <c r="AL7" i="36"/>
  <c r="AE8" i="36"/>
  <c r="AF8" i="36"/>
  <c r="AG8" i="36"/>
  <c r="AH8" i="36"/>
  <c r="AI8" i="36"/>
  <c r="AJ8" i="36"/>
  <c r="AK8" i="36"/>
  <c r="AL8" i="36"/>
  <c r="AE9" i="36"/>
  <c r="AF9" i="36"/>
  <c r="AG9" i="36"/>
  <c r="AH9" i="36"/>
  <c r="AI9" i="36"/>
  <c r="AJ9" i="36"/>
  <c r="AK9" i="36"/>
  <c r="AL9" i="36"/>
  <c r="AE6" i="37"/>
  <c r="AF6" i="37"/>
  <c r="AG6" i="37"/>
  <c r="AH6" i="37"/>
  <c r="AI6" i="37"/>
  <c r="AJ6" i="37"/>
  <c r="AK6" i="37"/>
  <c r="AL6" i="37"/>
  <c r="AE7" i="37"/>
  <c r="AF7" i="37"/>
  <c r="AG7" i="37"/>
  <c r="AH7" i="37"/>
  <c r="AI7" i="37"/>
  <c r="AJ7" i="37"/>
  <c r="AK7" i="37"/>
  <c r="AL7" i="37"/>
  <c r="AE8" i="37"/>
  <c r="AF8" i="37"/>
  <c r="AG8" i="37"/>
  <c r="AH8" i="37"/>
  <c r="AI8" i="37"/>
  <c r="AJ8" i="37"/>
  <c r="AK8" i="37"/>
  <c r="AL8" i="37"/>
  <c r="AE9" i="37"/>
  <c r="AF9" i="37"/>
  <c r="AG9" i="37"/>
  <c r="AH9" i="37"/>
  <c r="AI9" i="37"/>
  <c r="AJ9" i="37"/>
  <c r="AK9" i="37"/>
  <c r="AL9" i="37"/>
  <c r="AE10" i="37"/>
  <c r="AF10" i="37"/>
  <c r="AG10" i="37"/>
  <c r="AH10" i="37"/>
  <c r="AI10" i="37"/>
  <c r="AJ10" i="37"/>
  <c r="AK10" i="37"/>
  <c r="AL10" i="37"/>
  <c r="AE11" i="37"/>
  <c r="AF11" i="37"/>
  <c r="AG11" i="37"/>
  <c r="AH11" i="37"/>
  <c r="AI11" i="37"/>
  <c r="AJ11" i="37"/>
  <c r="AK11" i="37"/>
  <c r="AL11" i="37"/>
  <c r="AE14" i="37"/>
  <c r="AF14" i="37"/>
  <c r="AG14" i="37"/>
  <c r="AH14" i="37"/>
  <c r="AI14" i="37"/>
  <c r="AJ14" i="37"/>
  <c r="AK14" i="37"/>
  <c r="AL14" i="37"/>
  <c r="AE15" i="37"/>
  <c r="AF15" i="37"/>
  <c r="AG15" i="37"/>
  <c r="AH15" i="37"/>
  <c r="AI15" i="37"/>
  <c r="AJ15" i="37"/>
  <c r="AK15" i="37"/>
  <c r="AL15" i="37"/>
  <c r="AE16" i="37"/>
  <c r="AF16" i="37"/>
  <c r="AG16" i="37"/>
  <c r="AH16" i="37"/>
  <c r="AI16" i="37"/>
  <c r="AJ16" i="37"/>
  <c r="AK16" i="37"/>
  <c r="AL16" i="37"/>
  <c r="AE17" i="37"/>
  <c r="AF17" i="37"/>
  <c r="AG17" i="37"/>
  <c r="AH17" i="37"/>
  <c r="AI17" i="37"/>
  <c r="AJ17" i="37"/>
  <c r="AK17" i="37"/>
  <c r="AL17" i="37"/>
  <c r="AE18" i="37"/>
  <c r="AF18" i="37"/>
  <c r="AG18" i="37"/>
  <c r="AH18" i="37"/>
  <c r="AI18" i="37"/>
  <c r="AJ18" i="37"/>
  <c r="AK18" i="37"/>
  <c r="AL18" i="37"/>
  <c r="AE6" i="38"/>
  <c r="AF6" i="38"/>
  <c r="AG6" i="38"/>
  <c r="AH6" i="38"/>
  <c r="AI6" i="38"/>
  <c r="AJ6" i="38"/>
  <c r="AK6" i="38"/>
  <c r="AL6" i="38"/>
  <c r="AE7" i="38"/>
  <c r="AF7" i="38"/>
  <c r="AG7" i="38"/>
  <c r="AH7" i="38"/>
  <c r="AI7" i="38"/>
  <c r="AJ7" i="38"/>
  <c r="AK7" i="38"/>
  <c r="AL7" i="38"/>
  <c r="AE6" i="63"/>
  <c r="AF6" i="63"/>
  <c r="AG6" i="63"/>
  <c r="AH6" i="63"/>
  <c r="AI6" i="63"/>
  <c r="AJ6" i="63"/>
  <c r="AK6" i="63"/>
  <c r="AL6" i="63"/>
  <c r="AE7" i="63"/>
  <c r="AF7" i="63"/>
  <c r="AG7" i="63"/>
  <c r="AH7" i="63"/>
  <c r="AI7" i="63"/>
  <c r="AJ7" i="63"/>
  <c r="AK7" i="63"/>
  <c r="AL7" i="63"/>
  <c r="AE8" i="63"/>
  <c r="AF8" i="63"/>
  <c r="AG8" i="63"/>
  <c r="AH8" i="63"/>
  <c r="AI8" i="63"/>
  <c r="AJ8" i="63"/>
  <c r="AK8" i="63"/>
  <c r="AL8" i="63"/>
  <c r="AE9" i="63"/>
  <c r="AF9" i="63"/>
  <c r="AG9" i="63"/>
  <c r="AH9" i="63"/>
  <c r="AI9" i="63"/>
  <c r="AJ9" i="63"/>
  <c r="AK9" i="63"/>
  <c r="AL9" i="63"/>
  <c r="AE10" i="63"/>
  <c r="AF10" i="63"/>
  <c r="AG10" i="63"/>
  <c r="AH10" i="63"/>
  <c r="AI10" i="63"/>
  <c r="AJ10" i="63"/>
  <c r="AK10" i="63"/>
  <c r="AL10" i="63"/>
  <c r="AE11" i="63"/>
  <c r="AF11" i="63"/>
  <c r="AG11" i="63"/>
  <c r="AH11" i="63"/>
  <c r="AI11" i="63"/>
  <c r="AJ11" i="63"/>
  <c r="AK11" i="63"/>
  <c r="AL11" i="63"/>
  <c r="AE12" i="63"/>
  <c r="AF12" i="63"/>
  <c r="AG12" i="63"/>
  <c r="AH12" i="63"/>
  <c r="AI12" i="63"/>
  <c r="AJ12" i="63"/>
  <c r="AK12" i="63"/>
  <c r="AL12" i="63"/>
  <c r="AE13" i="63"/>
  <c r="AF13" i="63"/>
  <c r="AG13" i="63"/>
  <c r="AH13" i="63"/>
  <c r="AI13" i="63"/>
  <c r="AJ13" i="63"/>
  <c r="AK13" i="63"/>
  <c r="AL13" i="63"/>
  <c r="AE14" i="63"/>
  <c r="AF14" i="63"/>
  <c r="AG14" i="63"/>
  <c r="AH14" i="63"/>
  <c r="AI14" i="63"/>
  <c r="AJ14" i="63"/>
  <c r="AK14" i="63"/>
  <c r="AL14" i="63"/>
  <c r="AE15" i="63"/>
  <c r="AF15" i="63"/>
  <c r="AG15" i="63"/>
  <c r="AH15" i="63"/>
  <c r="AI15" i="63"/>
  <c r="AJ15" i="63"/>
  <c r="AK15" i="63"/>
  <c r="AL15" i="63"/>
  <c r="AE16" i="63"/>
  <c r="AF16" i="63"/>
  <c r="AG16" i="63"/>
  <c r="AH16" i="63"/>
  <c r="AI16" i="63"/>
  <c r="AJ16" i="63"/>
  <c r="AK16" i="63"/>
  <c r="AL16" i="63"/>
  <c r="AE7" i="40"/>
  <c r="AF7" i="40"/>
  <c r="AG7" i="40"/>
  <c r="AH7" i="40"/>
  <c r="AI7" i="40"/>
  <c r="AJ7" i="40"/>
  <c r="AK7" i="40"/>
  <c r="AL7" i="40"/>
  <c r="AE8" i="40"/>
  <c r="AF8" i="40"/>
  <c r="AG8" i="40"/>
  <c r="AH8" i="40"/>
  <c r="AI8" i="40"/>
  <c r="AJ8" i="40"/>
  <c r="AK8" i="40"/>
  <c r="AL8" i="40"/>
  <c r="AD8" i="40" s="1"/>
  <c r="AE9" i="40"/>
  <c r="AF9" i="40"/>
  <c r="AG9" i="40"/>
  <c r="AH9" i="40"/>
  <c r="AI9" i="40"/>
  <c r="AJ9" i="40"/>
  <c r="AK9" i="40"/>
  <c r="AL9" i="40"/>
  <c r="AE10" i="40"/>
  <c r="AF10" i="40"/>
  <c r="AG10" i="40"/>
  <c r="AH10" i="40"/>
  <c r="AI10" i="40"/>
  <c r="AJ10" i="40"/>
  <c r="AK10" i="40"/>
  <c r="AL10" i="40"/>
  <c r="AD10" i="40" s="1"/>
  <c r="AL6" i="40"/>
  <c r="AK6" i="40"/>
  <c r="AJ6" i="40"/>
  <c r="AI6" i="40"/>
  <c r="AH6" i="40"/>
  <c r="AG6" i="40"/>
  <c r="AF6" i="40"/>
  <c r="AE6" i="40"/>
  <c r="AA7" i="40"/>
  <c r="AD7" i="40"/>
  <c r="AA8" i="40"/>
  <c r="AD9" i="40"/>
  <c r="AA10" i="40"/>
  <c r="AE6" i="41"/>
  <c r="AF6" i="41"/>
  <c r="AG6" i="41"/>
  <c r="AH6" i="41"/>
  <c r="AI6" i="41"/>
  <c r="AJ6" i="41"/>
  <c r="AK6" i="41"/>
  <c r="AL6" i="41"/>
  <c r="AE7" i="41"/>
  <c r="AF7" i="41"/>
  <c r="AG7" i="41"/>
  <c r="AH7" i="41"/>
  <c r="AI7" i="41"/>
  <c r="AJ7" i="41"/>
  <c r="AK7" i="41"/>
  <c r="AL7" i="41"/>
  <c r="AL5" i="38"/>
  <c r="AK5" i="38"/>
  <c r="AJ5" i="38"/>
  <c r="AI5" i="38"/>
  <c r="AH5" i="38"/>
  <c r="AG5" i="38"/>
  <c r="AF5" i="38"/>
  <c r="AB5" i="38" s="1"/>
  <c r="AE5" i="38"/>
  <c r="AA5" i="38" s="1"/>
  <c r="AL5" i="39"/>
  <c r="AK5" i="39"/>
  <c r="AJ5" i="39"/>
  <c r="AI5" i="39"/>
  <c r="AH5" i="39"/>
  <c r="AG5" i="39"/>
  <c r="AF5" i="39"/>
  <c r="AB5" i="39" s="1"/>
  <c r="I9" i="4" s="1"/>
  <c r="AE5" i="39"/>
  <c r="AA5" i="39" s="1"/>
  <c r="H9" i="4" s="1"/>
  <c r="AL5" i="63"/>
  <c r="AK5" i="63"/>
  <c r="AJ5" i="63"/>
  <c r="AI5" i="63"/>
  <c r="AH5" i="63"/>
  <c r="AD5" i="63" s="1"/>
  <c r="AG5" i="63"/>
  <c r="AC5" i="63" s="1"/>
  <c r="AF5" i="63"/>
  <c r="AB5" i="63" s="1"/>
  <c r="AE5" i="63"/>
  <c r="AL5" i="41"/>
  <c r="AK5" i="41"/>
  <c r="AJ5" i="41"/>
  <c r="AI5" i="41"/>
  <c r="AH5" i="41"/>
  <c r="AD5" i="41" s="1"/>
  <c r="AG5" i="41"/>
  <c r="AF5" i="41"/>
  <c r="AE5" i="41"/>
  <c r="AA5" i="41" s="1"/>
  <c r="AL5" i="56"/>
  <c r="AK5" i="56"/>
  <c r="AJ5" i="56"/>
  <c r="AI5" i="56"/>
  <c r="AH5" i="56"/>
  <c r="AD5" i="56" s="1"/>
  <c r="K13" i="4" s="1"/>
  <c r="AG5" i="56"/>
  <c r="AC5" i="56" s="1"/>
  <c r="J13" i="4" s="1"/>
  <c r="AF5" i="56"/>
  <c r="AE5" i="56"/>
  <c r="AA5" i="56" s="1"/>
  <c r="H13" i="4" s="1"/>
  <c r="AL5" i="37"/>
  <c r="AK5" i="37"/>
  <c r="AJ5" i="37"/>
  <c r="AI5" i="37"/>
  <c r="AH5" i="37"/>
  <c r="AG5" i="37"/>
  <c r="AC5" i="37" s="1"/>
  <c r="AF5" i="37"/>
  <c r="AB5" i="37" s="1"/>
  <c r="AE5" i="37"/>
  <c r="AA5" i="37" s="1"/>
  <c r="AL5" i="36"/>
  <c r="AK5" i="36"/>
  <c r="AJ5" i="36"/>
  <c r="AI5" i="36"/>
  <c r="AH5" i="36"/>
  <c r="AG5" i="36"/>
  <c r="AC5" i="36" s="1"/>
  <c r="AF5" i="36"/>
  <c r="AB5" i="36" s="1"/>
  <c r="AE5" i="36"/>
  <c r="AE6" i="7"/>
  <c r="AF6" i="7"/>
  <c r="AG6" i="7"/>
  <c r="AH6" i="7"/>
  <c r="AI6" i="7"/>
  <c r="AJ6" i="7"/>
  <c r="AK6" i="7"/>
  <c r="AL6" i="7"/>
  <c r="AE7" i="7"/>
  <c r="AF7" i="7"/>
  <c r="AG7" i="7"/>
  <c r="AH7" i="7"/>
  <c r="AI7" i="7"/>
  <c r="AJ7" i="7"/>
  <c r="AK7" i="7"/>
  <c r="AL7" i="7"/>
  <c r="AE8" i="7"/>
  <c r="AF8" i="7"/>
  <c r="AG8" i="7"/>
  <c r="AH8" i="7"/>
  <c r="AI8" i="7"/>
  <c r="AJ8" i="7"/>
  <c r="AK8" i="7"/>
  <c r="AL8" i="7"/>
  <c r="AE9" i="7"/>
  <c r="AF9" i="7"/>
  <c r="AG9" i="7"/>
  <c r="AH9" i="7"/>
  <c r="AI9" i="7"/>
  <c r="AJ9" i="7"/>
  <c r="AK9" i="7"/>
  <c r="AL9" i="7"/>
  <c r="AE10" i="7"/>
  <c r="AF10" i="7"/>
  <c r="AG10" i="7"/>
  <c r="AH10" i="7"/>
  <c r="AI10" i="7"/>
  <c r="AJ10" i="7"/>
  <c r="AK10" i="7"/>
  <c r="AL10" i="7"/>
  <c r="AE11" i="7"/>
  <c r="AF11" i="7"/>
  <c r="AG11" i="7"/>
  <c r="AH11" i="7"/>
  <c r="AI11" i="7"/>
  <c r="AJ11" i="7"/>
  <c r="AK11" i="7"/>
  <c r="AL11" i="7"/>
  <c r="AE12" i="7"/>
  <c r="AF12" i="7"/>
  <c r="AG12" i="7"/>
  <c r="AH12" i="7"/>
  <c r="AI12" i="7"/>
  <c r="AJ12" i="7"/>
  <c r="AK12" i="7"/>
  <c r="AL12" i="7"/>
  <c r="AE13" i="7"/>
  <c r="AF13" i="7"/>
  <c r="AG13" i="7"/>
  <c r="AH13" i="7"/>
  <c r="AI13" i="7"/>
  <c r="AJ13" i="7"/>
  <c r="AK13" i="7"/>
  <c r="AL13" i="7"/>
  <c r="AE14" i="7"/>
  <c r="AF14" i="7"/>
  <c r="AG14" i="7"/>
  <c r="AH14" i="7"/>
  <c r="AI14" i="7"/>
  <c r="AJ14" i="7"/>
  <c r="AK14" i="7"/>
  <c r="AL14" i="7"/>
  <c r="AE15" i="7"/>
  <c r="AF15" i="7"/>
  <c r="AG15" i="7"/>
  <c r="AH15" i="7"/>
  <c r="AI15" i="7"/>
  <c r="AJ15" i="7"/>
  <c r="AK15" i="7"/>
  <c r="AL15" i="7"/>
  <c r="AE16" i="7"/>
  <c r="AF16" i="7"/>
  <c r="AG16" i="7"/>
  <c r="AH16" i="7"/>
  <c r="AI16" i="7"/>
  <c r="AJ16" i="7"/>
  <c r="AK16" i="7"/>
  <c r="AL16" i="7"/>
  <c r="AE17" i="7"/>
  <c r="AF17" i="7"/>
  <c r="AG17" i="7"/>
  <c r="AH17" i="7"/>
  <c r="AI17" i="7"/>
  <c r="AJ17" i="7"/>
  <c r="AK17" i="7"/>
  <c r="AL17" i="7"/>
  <c r="AE18" i="7"/>
  <c r="AF18" i="7"/>
  <c r="AG18" i="7"/>
  <c r="AH18" i="7"/>
  <c r="AI18" i="7"/>
  <c r="AJ18" i="7"/>
  <c r="AK18" i="7"/>
  <c r="AL18" i="7"/>
  <c r="AE19" i="7"/>
  <c r="AF19" i="7"/>
  <c r="AG19" i="7"/>
  <c r="AH19" i="7"/>
  <c r="AI19" i="7"/>
  <c r="AJ19" i="7"/>
  <c r="AK19" i="7"/>
  <c r="AL19" i="7"/>
  <c r="AE20" i="7"/>
  <c r="AF20" i="7"/>
  <c r="AG20" i="7"/>
  <c r="AH20" i="7"/>
  <c r="AI20" i="7"/>
  <c r="AJ20" i="7"/>
  <c r="AK20" i="7"/>
  <c r="AL20" i="7"/>
  <c r="AE21" i="7"/>
  <c r="AF21" i="7"/>
  <c r="AG21" i="7"/>
  <c r="AH21" i="7"/>
  <c r="AI21" i="7"/>
  <c r="AJ21" i="7"/>
  <c r="AK21" i="7"/>
  <c r="AL21" i="7"/>
  <c r="AE22" i="7"/>
  <c r="AF22" i="7"/>
  <c r="AG22" i="7"/>
  <c r="AH22" i="7"/>
  <c r="AI22" i="7"/>
  <c r="AJ22" i="7"/>
  <c r="AK22" i="7"/>
  <c r="AL22" i="7"/>
  <c r="AE23" i="7"/>
  <c r="AF23" i="7"/>
  <c r="AG23" i="7"/>
  <c r="AH23" i="7"/>
  <c r="AI23" i="7"/>
  <c r="AJ23" i="7"/>
  <c r="AK23" i="7"/>
  <c r="AL23" i="7"/>
  <c r="AE24" i="7"/>
  <c r="AF24" i="7"/>
  <c r="AG24" i="7"/>
  <c r="AH24" i="7"/>
  <c r="AI24" i="7"/>
  <c r="AJ24" i="7"/>
  <c r="AK24" i="7"/>
  <c r="AL24" i="7"/>
  <c r="AE25" i="7"/>
  <c r="AF25" i="7"/>
  <c r="AG25" i="7"/>
  <c r="AH25" i="7"/>
  <c r="AI25" i="7"/>
  <c r="AJ25" i="7"/>
  <c r="AK25" i="7"/>
  <c r="AL25" i="7"/>
  <c r="AE26" i="7"/>
  <c r="AF26" i="7"/>
  <c r="AG26" i="7"/>
  <c r="AH26" i="7"/>
  <c r="AI26" i="7"/>
  <c r="AJ26" i="7"/>
  <c r="AK26" i="7"/>
  <c r="AL26" i="7"/>
  <c r="AE27" i="7"/>
  <c r="AF27" i="7"/>
  <c r="AG27" i="7"/>
  <c r="AH27" i="7"/>
  <c r="AI27" i="7"/>
  <c r="AJ27" i="7"/>
  <c r="AK27" i="7"/>
  <c r="AL27" i="7"/>
  <c r="AE28" i="7"/>
  <c r="AF28" i="7"/>
  <c r="AG28" i="7"/>
  <c r="AH28" i="7"/>
  <c r="AI28" i="7"/>
  <c r="AJ28" i="7"/>
  <c r="AK28" i="7"/>
  <c r="AL28" i="7"/>
  <c r="AE29" i="7"/>
  <c r="AF29" i="7"/>
  <c r="AG29" i="7"/>
  <c r="AH29" i="7"/>
  <c r="AI29" i="7"/>
  <c r="AJ29" i="7"/>
  <c r="AK29" i="7"/>
  <c r="AL29" i="7"/>
  <c r="AE30" i="7"/>
  <c r="AF30" i="7"/>
  <c r="AG30" i="7"/>
  <c r="AH30" i="7"/>
  <c r="AI30" i="7"/>
  <c r="AJ30" i="7"/>
  <c r="AK30" i="7"/>
  <c r="AL30" i="7"/>
  <c r="AE31" i="7"/>
  <c r="AF31" i="7"/>
  <c r="AG31" i="7"/>
  <c r="AH31" i="7"/>
  <c r="AI31" i="7"/>
  <c r="AJ31" i="7"/>
  <c r="AK31" i="7"/>
  <c r="AL31" i="7"/>
  <c r="AE32" i="7"/>
  <c r="AF32" i="7"/>
  <c r="AG32" i="7"/>
  <c r="AH32" i="7"/>
  <c r="AI32" i="7"/>
  <c r="AJ32" i="7"/>
  <c r="AK32" i="7"/>
  <c r="AL32" i="7"/>
  <c r="AL5" i="7"/>
  <c r="AK5" i="7"/>
  <c r="AJ5" i="7"/>
  <c r="AI5" i="7"/>
  <c r="AH5" i="7"/>
  <c r="AG5" i="7"/>
  <c r="AC5" i="7" s="1"/>
  <c r="AF5" i="7"/>
  <c r="AE5" i="7"/>
  <c r="AA5" i="7" s="1"/>
  <c r="AD5" i="39" l="1"/>
  <c r="K9" i="4" s="1"/>
  <c r="AC7" i="40"/>
  <c r="AB7" i="40"/>
  <c r="AC10" i="40"/>
  <c r="AA5" i="63"/>
  <c r="AB5" i="41"/>
  <c r="AC9" i="40"/>
  <c r="AB8" i="40"/>
  <c r="AC8" i="40"/>
  <c r="AC5" i="39"/>
  <c r="J9" i="4" s="1"/>
  <c r="AC5" i="38"/>
  <c r="AD5" i="38"/>
  <c r="AD5" i="37"/>
  <c r="AA5" i="36"/>
  <c r="AD5" i="36"/>
  <c r="AD5" i="7"/>
  <c r="AB5" i="7"/>
  <c r="AB5" i="56"/>
  <c r="I13" i="4" s="1"/>
  <c r="AA9" i="40"/>
  <c r="AB7" i="37"/>
  <c r="AA9" i="37"/>
  <c r="AB10" i="40"/>
  <c r="AD7" i="36"/>
  <c r="AB9" i="40"/>
  <c r="AC5" i="41"/>
  <c r="AD6" i="41"/>
  <c r="AC6" i="41"/>
  <c r="AB7" i="41"/>
  <c r="AB6" i="41"/>
  <c r="AD7" i="41"/>
  <c r="K12" i="4" s="1"/>
  <c r="AC7" i="41"/>
  <c r="AA7" i="41"/>
  <c r="AA6" i="41"/>
  <c r="AB15" i="63"/>
  <c r="AB12" i="63"/>
  <c r="AB9" i="63"/>
  <c r="AB6" i="63"/>
  <c r="AA16" i="63"/>
  <c r="AA15" i="63"/>
  <c r="AA14" i="63"/>
  <c r="AA13" i="63"/>
  <c r="AA12" i="63"/>
  <c r="AA11" i="63"/>
  <c r="AA10" i="63"/>
  <c r="AA9" i="63"/>
  <c r="AA8" i="63"/>
  <c r="AA7" i="63"/>
  <c r="AA6" i="63"/>
  <c r="AB16" i="63"/>
  <c r="AB13" i="63"/>
  <c r="AB10" i="63"/>
  <c r="AB7" i="63"/>
  <c r="AD16" i="63"/>
  <c r="AD15" i="63"/>
  <c r="AD14" i="63"/>
  <c r="AD13" i="63"/>
  <c r="AD12" i="63"/>
  <c r="AD11" i="63"/>
  <c r="AD10" i="63"/>
  <c r="AD9" i="63"/>
  <c r="AD8" i="63"/>
  <c r="AD7" i="63"/>
  <c r="AD6" i="63"/>
  <c r="AB14" i="63"/>
  <c r="AB11" i="63"/>
  <c r="AB8" i="63"/>
  <c r="AC16" i="63"/>
  <c r="AC15" i="63"/>
  <c r="AC14" i="63"/>
  <c r="AC13" i="63"/>
  <c r="AC12" i="63"/>
  <c r="AC11" i="63"/>
  <c r="AC10" i="63"/>
  <c r="AC9" i="63"/>
  <c r="AC8" i="63"/>
  <c r="AC7" i="63"/>
  <c r="AC6" i="63"/>
  <c r="AB7" i="38"/>
  <c r="AB6" i="38"/>
  <c r="AA7" i="38"/>
  <c r="AA6" i="38"/>
  <c r="AD7" i="38"/>
  <c r="AD6" i="38"/>
  <c r="AC7" i="38"/>
  <c r="AC6" i="38"/>
  <c r="AB18" i="37"/>
  <c r="AB17" i="37"/>
  <c r="AB16" i="37"/>
  <c r="AB15" i="37"/>
  <c r="AB11" i="37"/>
  <c r="AB10" i="37"/>
  <c r="AB9" i="37"/>
  <c r="AB8" i="37"/>
  <c r="AA18" i="37"/>
  <c r="AA17" i="37"/>
  <c r="AA16" i="37"/>
  <c r="AA15" i="37"/>
  <c r="AA11" i="37"/>
  <c r="AA10" i="37"/>
  <c r="AA8" i="37"/>
  <c r="AA7" i="37"/>
  <c r="AA6" i="37"/>
  <c r="AD18" i="37"/>
  <c r="AD17" i="37"/>
  <c r="AD16" i="37"/>
  <c r="AD15" i="37"/>
  <c r="AD11" i="37"/>
  <c r="AD10" i="37"/>
  <c r="AD9" i="37"/>
  <c r="AD8" i="37"/>
  <c r="AD7" i="37"/>
  <c r="AD6" i="37"/>
  <c r="AB6" i="37"/>
  <c r="AC18" i="37"/>
  <c r="AC17" i="37"/>
  <c r="AC16" i="37"/>
  <c r="AC15" i="37"/>
  <c r="AC11" i="37"/>
  <c r="AC10" i="37"/>
  <c r="AC9" i="37"/>
  <c r="AC8" i="37"/>
  <c r="AC7" i="37"/>
  <c r="AC6" i="37"/>
  <c r="AD6" i="36"/>
  <c r="AC8" i="36"/>
  <c r="AC7" i="36"/>
  <c r="AC6" i="36"/>
  <c r="AB8" i="36"/>
  <c r="AB7" i="36"/>
  <c r="AB6" i="36"/>
  <c r="AD8" i="36"/>
  <c r="AA8" i="36"/>
  <c r="AA7" i="36"/>
  <c r="AA6" i="36"/>
  <c r="AA32" i="7"/>
  <c r="AA31" i="7"/>
  <c r="AA30" i="7"/>
  <c r="AA27" i="7"/>
  <c r="AA26" i="7"/>
  <c r="AA25" i="7"/>
  <c r="AA24" i="7"/>
  <c r="AA23" i="7"/>
  <c r="AA22" i="7"/>
  <c r="AA21" i="7"/>
  <c r="AA20" i="7"/>
  <c r="AA17" i="7"/>
  <c r="AA16" i="7"/>
  <c r="AA15" i="7"/>
  <c r="AA14" i="7"/>
  <c r="AA13" i="7"/>
  <c r="AA12" i="7"/>
  <c r="AA11" i="7"/>
  <c r="AA10" i="7"/>
  <c r="AA9" i="7"/>
  <c r="AA8" i="7"/>
  <c r="AA7" i="7"/>
  <c r="AA6" i="7"/>
  <c r="AD32" i="7"/>
  <c r="AD31" i="7"/>
  <c r="AD30" i="7"/>
  <c r="AD27" i="7"/>
  <c r="AD26" i="7"/>
  <c r="AD25" i="7"/>
  <c r="AD24" i="7"/>
  <c r="AD23" i="7"/>
  <c r="AD22" i="7"/>
  <c r="AD21" i="7"/>
  <c r="AD20" i="7"/>
  <c r="AD17" i="7"/>
  <c r="AD16" i="7"/>
  <c r="AD15" i="7"/>
  <c r="AD14" i="7"/>
  <c r="AD13" i="7"/>
  <c r="AD12" i="7"/>
  <c r="AD11" i="7"/>
  <c r="AD10" i="7"/>
  <c r="AD9" i="7"/>
  <c r="AD8" i="7"/>
  <c r="AD7" i="7"/>
  <c r="AD6" i="7"/>
  <c r="AC32" i="7"/>
  <c r="AC31" i="7"/>
  <c r="AC30" i="7"/>
  <c r="AC27" i="7"/>
  <c r="AC26" i="7"/>
  <c r="AC25" i="7"/>
  <c r="AC24" i="7"/>
  <c r="AC23" i="7"/>
  <c r="AC22" i="7"/>
  <c r="AC21" i="7"/>
  <c r="AC20" i="7"/>
  <c r="AC17" i="7"/>
  <c r="AC16" i="7"/>
  <c r="AC15" i="7"/>
  <c r="AC14" i="7"/>
  <c r="AC13" i="7"/>
  <c r="AC12" i="7"/>
  <c r="AC11" i="7"/>
  <c r="AC10" i="7"/>
  <c r="AC9" i="7"/>
  <c r="AC8" i="7"/>
  <c r="AC7" i="7"/>
  <c r="AC6" i="7"/>
  <c r="AB32" i="7"/>
  <c r="AB31" i="7"/>
  <c r="AB30" i="7"/>
  <c r="AB27" i="7"/>
  <c r="AB26" i="7"/>
  <c r="AB25" i="7"/>
  <c r="AB24" i="7"/>
  <c r="AB23" i="7"/>
  <c r="AB22" i="7"/>
  <c r="AB21" i="7"/>
  <c r="AB20" i="7"/>
  <c r="AB17" i="7"/>
  <c r="AB16" i="7"/>
  <c r="AB15" i="7"/>
  <c r="AB14" i="7"/>
  <c r="AB13" i="7"/>
  <c r="AB12" i="7"/>
  <c r="AB11" i="7"/>
  <c r="AB10" i="7"/>
  <c r="AB9" i="7"/>
  <c r="AB8" i="7"/>
  <c r="AB7" i="7"/>
  <c r="AB6" i="7"/>
  <c r="AD14" i="37"/>
  <c r="AB19" i="7"/>
  <c r="AB18" i="7"/>
  <c r="AC18" i="7"/>
  <c r="AA19" i="7"/>
  <c r="AA18" i="7"/>
  <c r="AC19" i="7"/>
  <c r="AD19" i="7"/>
  <c r="AD18" i="7"/>
  <c r="AA9" i="36"/>
  <c r="AD9" i="36"/>
  <c r="AC9" i="36"/>
  <c r="AB9" i="36"/>
  <c r="AB29" i="7"/>
  <c r="AB28" i="7"/>
  <c r="AA29" i="7"/>
  <c r="AA28" i="7"/>
  <c r="AD29" i="7"/>
  <c r="AD28" i="7"/>
  <c r="AC29" i="7"/>
  <c r="AC28" i="7"/>
  <c r="AD6" i="40"/>
  <c r="K11" i="4" s="1"/>
  <c r="AC14" i="37"/>
  <c r="AB14" i="37"/>
  <c r="AA14" i="37"/>
  <c r="AC6" i="40"/>
  <c r="AB6" i="40"/>
  <c r="AA6" i="40"/>
  <c r="H11" i="4" s="1"/>
  <c r="J11" i="4" l="1"/>
  <c r="I12" i="4"/>
  <c r="H12" i="4"/>
  <c r="K8" i="4"/>
  <c r="H8" i="4"/>
  <c r="I6" i="4"/>
  <c r="I11" i="4"/>
  <c r="J7" i="4"/>
  <c r="I8" i="4"/>
  <c r="H5" i="4"/>
  <c r="H6" i="4"/>
  <c r="K6" i="4"/>
  <c r="J6" i="4"/>
  <c r="J10" i="4"/>
  <c r="I10" i="4"/>
  <c r="H10" i="4"/>
  <c r="J5" i="4"/>
  <c r="K7" i="4"/>
  <c r="J8" i="4"/>
  <c r="K10" i="4"/>
  <c r="J12" i="4"/>
  <c r="H7" i="4"/>
  <c r="I7" i="4"/>
  <c r="K5" i="4"/>
  <c r="I5" i="4"/>
  <c r="F5" i="56"/>
  <c r="F6" i="41"/>
  <c r="F7" i="41"/>
  <c r="F5" i="41"/>
  <c r="F7" i="40"/>
  <c r="F8" i="40"/>
  <c r="F9" i="40"/>
  <c r="F10" i="40"/>
  <c r="F6" i="40"/>
  <c r="F6" i="63"/>
  <c r="F7" i="63"/>
  <c r="F8" i="63"/>
  <c r="F9" i="63"/>
  <c r="F10" i="63"/>
  <c r="F11" i="63"/>
  <c r="F12" i="63"/>
  <c r="F13" i="63"/>
  <c r="F14" i="63"/>
  <c r="F15" i="63"/>
  <c r="F16" i="63"/>
  <c r="F5" i="63"/>
  <c r="F5" i="39"/>
  <c r="F6" i="38"/>
  <c r="F7" i="38"/>
  <c r="F5" i="38"/>
  <c r="F6" i="37"/>
  <c r="F7" i="37"/>
  <c r="F8" i="37"/>
  <c r="F9" i="37"/>
  <c r="F10" i="37"/>
  <c r="F11" i="37"/>
  <c r="F14" i="37"/>
  <c r="F15" i="37"/>
  <c r="F16" i="37"/>
  <c r="F17" i="37"/>
  <c r="F18" i="37"/>
  <c r="F5" i="37"/>
  <c r="F6" i="36" l="1"/>
  <c r="F7" i="36"/>
  <c r="F8" i="36"/>
  <c r="F9" i="36"/>
  <c r="F5" i="36"/>
  <c r="F6" i="7"/>
  <c r="F7" i="7"/>
  <c r="F8" i="7"/>
  <c r="F9" i="7"/>
  <c r="F10" i="7"/>
  <c r="F11" i="7"/>
  <c r="F12" i="7"/>
  <c r="F13" i="7"/>
  <c r="F14" i="7"/>
  <c r="F15" i="7"/>
  <c r="F16" i="7"/>
  <c r="F17" i="7"/>
  <c r="F18" i="7"/>
  <c r="F19" i="7"/>
  <c r="F20" i="7"/>
  <c r="F21" i="7"/>
  <c r="F22" i="7"/>
  <c r="F23" i="7"/>
  <c r="F24" i="7"/>
  <c r="F25" i="7"/>
  <c r="F26" i="7"/>
  <c r="F27" i="7"/>
  <c r="F28" i="7"/>
  <c r="F29" i="7"/>
  <c r="F30" i="7"/>
  <c r="F31" i="7"/>
  <c r="F32" i="7"/>
  <c r="F5" i="7"/>
  <c r="B10" i="40" l="1"/>
  <c r="B6" i="41" l="1"/>
  <c r="B7" i="41"/>
  <c r="B8" i="63"/>
  <c r="B9" i="63"/>
  <c r="B10" i="63"/>
  <c r="B11" i="63"/>
  <c r="B12" i="63"/>
  <c r="B13" i="63"/>
  <c r="B14" i="63"/>
  <c r="B15" i="63"/>
  <c r="B16" i="63"/>
  <c r="B7" i="63"/>
  <c r="B6" i="63"/>
  <c r="B5" i="63"/>
  <c r="B29" i="7"/>
  <c r="B28" i="7"/>
  <c r="B19" i="7"/>
  <c r="B18" i="7"/>
  <c r="B31" i="7" l="1"/>
  <c r="F10" i="4" l="1"/>
  <c r="E10" i="4"/>
  <c r="B10" i="4"/>
  <c r="B32" i="7"/>
  <c r="G10" i="4" l="1"/>
  <c r="L10" i="4" s="1"/>
  <c r="B9" i="40" l="1"/>
  <c r="B8" i="40"/>
  <c r="B8" i="36" l="1"/>
  <c r="F11" i="4" l="1"/>
  <c r="E11" i="4"/>
  <c r="B7" i="40" l="1"/>
  <c r="B6" i="40" l="1"/>
  <c r="B5" i="56" l="1"/>
  <c r="B5" i="41"/>
  <c r="B5" i="39"/>
  <c r="B7" i="38"/>
  <c r="B6" i="38"/>
  <c r="B5" i="38"/>
  <c r="B18" i="37"/>
  <c r="B17" i="37"/>
  <c r="B16" i="37"/>
  <c r="B15" i="37"/>
  <c r="B14" i="37"/>
  <c r="B11" i="37"/>
  <c r="B10" i="37"/>
  <c r="B9" i="37"/>
  <c r="B8" i="37"/>
  <c r="B7" i="37"/>
  <c r="B6" i="37"/>
  <c r="B5" i="37"/>
  <c r="B9" i="36"/>
  <c r="B7" i="36"/>
  <c r="B6" i="36"/>
  <c r="B5" i="36"/>
  <c r="B30" i="7"/>
  <c r="B27" i="7"/>
  <c r="B26" i="7"/>
  <c r="B25" i="7"/>
  <c r="B24" i="7"/>
  <c r="B23" i="7"/>
  <c r="B22" i="7"/>
  <c r="B21" i="7"/>
  <c r="B20" i="7"/>
  <c r="B17" i="7"/>
  <c r="B16" i="7"/>
  <c r="B15" i="7"/>
  <c r="B14" i="7"/>
  <c r="B13" i="7"/>
  <c r="B12" i="7"/>
  <c r="B11" i="7"/>
  <c r="B10" i="7"/>
  <c r="B9" i="7"/>
  <c r="B8" i="7"/>
  <c r="B7" i="7"/>
  <c r="B6" i="7"/>
  <c r="B5" i="7"/>
  <c r="F13" i="4" l="1"/>
  <c r="F12" i="4"/>
  <c r="F9" i="4"/>
  <c r="F8" i="4" l="1"/>
  <c r="F7" i="4"/>
  <c r="F6" i="4"/>
  <c r="F5" i="4"/>
  <c r="F14" i="4" l="1"/>
  <c r="J14" i="4" l="1"/>
  <c r="K14" i="4"/>
  <c r="E13" i="4" l="1"/>
  <c r="E12" i="4"/>
  <c r="E9" i="4"/>
  <c r="E8" i="4"/>
  <c r="E7" i="4"/>
  <c r="E6" i="4"/>
  <c r="E5" i="4"/>
  <c r="B5" i="4"/>
  <c r="G5" i="4"/>
  <c r="L5" i="4" s="1"/>
  <c r="B6" i="4"/>
  <c r="G6" i="4"/>
  <c r="L6" i="4" s="1"/>
  <c r="B7" i="4"/>
  <c r="G7" i="4"/>
  <c r="L7" i="4" s="1"/>
  <c r="B8" i="4"/>
  <c r="G8" i="4"/>
  <c r="L8" i="4" s="1"/>
  <c r="B9" i="4"/>
  <c r="G9" i="4"/>
  <c r="L9" i="4" s="1"/>
  <c r="B11" i="4"/>
  <c r="G11" i="4"/>
  <c r="L11" i="4" s="1"/>
  <c r="G12" i="4"/>
  <c r="L12" i="4" s="1"/>
  <c r="G13" i="4"/>
  <c r="L13" i="4" s="1"/>
  <c r="E14" i="4" l="1"/>
  <c r="H14" i="4"/>
  <c r="I14" i="4"/>
  <c r="G14" i="4"/>
  <c r="L14" i="4" l="1"/>
</calcChain>
</file>

<file path=xl/sharedStrings.xml><?xml version="1.0" encoding="utf-8"?>
<sst xmlns="http://schemas.openxmlformats.org/spreadsheetml/2006/main" count="1463" uniqueCount="924">
  <si>
    <t>OK</t>
  </si>
  <si>
    <t>NG</t>
  </si>
  <si>
    <t>NT</t>
  </si>
  <si>
    <t>NCQ</t>
  </si>
  <si>
    <t>AHCI</t>
  </si>
  <si>
    <t>Hot Plug</t>
  </si>
  <si>
    <t>test.txt</t>
  </si>
  <si>
    <t>echo test &gt; test.txt</t>
  </si>
  <si>
    <t>dmy_10m</t>
  </si>
  <si>
    <t>-</t>
  </si>
  <si>
    <t>3.2.</t>
    <phoneticPr fontId="3"/>
  </si>
  <si>
    <t>drivers/ata/sata_rcar.c</t>
  </si>
  <si>
    <t>Command (m for help): n</t>
  </si>
  <si>
    <t>NA</t>
  </si>
  <si>
    <t>Department Name</t>
  </si>
  <si>
    <t>Approved by</t>
  </si>
  <si>
    <t>Reviewed by</t>
  </si>
  <si>
    <t>Created by</t>
  </si>
  <si>
    <t>Date of Creation</t>
  </si>
  <si>
    <t>Document No.</t>
  </si>
  <si>
    <t>1.1.     Functions Supported</t>
  </si>
  <si>
    <t>Function</t>
  </si>
  <si>
    <t>Support status</t>
  </si>
  <si>
    <t>Transfer rate</t>
  </si>
  <si>
    <t>6.0Gbps(Gen3)/3.0Gbps(Gen2)/1.5Gbps(Gen1)</t>
  </si>
  <si>
    <t>Connection form</t>
  </si>
  <si>
    <t>The number of ports is 1 channel</t>
  </si>
  <si>
    <t>Support the Master only.</t>
  </si>
  <si>
    <t>not supported</t>
  </si>
  <si>
    <t>Connection device</t>
  </si>
  <si>
    <t>The detailed specifications for each module are found in the following documents.</t>
  </si>
  <si>
    <t>Standard</t>
  </si>
  <si>
    <t>No</t>
  </si>
  <si>
    <t>Document Title</t>
  </si>
  <si>
    <t>Issued by</t>
  </si>
  <si>
    <t>Version No.</t>
  </si>
  <si>
    <t>Issue Date</t>
  </si>
  <si>
    <t>Serial ATA Revision 3.2</t>
  </si>
  <si>
    <t>Serial ATA
International
Organization</t>
  </si>
  <si>
    <t>2013.8.7</t>
  </si>
  <si>
    <t>Relating document</t>
  </si>
  <si>
    <t>Linux Interface 
Specification Device Driver SATA User’s Manual: Software</t>
  </si>
  <si>
    <t>Renesas Electronics</t>
  </si>
  <si>
    <t>1.3. Notes</t>
  </si>
  <si>
    <t xml:space="preserve">In evaluating, an "underlined part" in a description varies depending on partition configuration of the connecting device, </t>
  </si>
  <si>
    <t>the test result may not be the same as the "expected value".  In such a case, Good/NG must be judged case by case taking its conditions into account.</t>
  </si>
  <si>
    <t xml:space="preserve"> </t>
  </si>
  <si>
    <t>Notes on connecting HDD to an evaluating equipment are described.</t>
  </si>
  <si>
    <t>Device file name may differ depending on the environment of the file system.</t>
  </si>
  <si>
    <t>In that case, change it arbitrarily, in such a way as /dev/sda or /dev/sdb.</t>
  </si>
  <si>
    <t>If mount does not work, or if you get an error as follows:</t>
  </si>
  <si>
    <t xml:space="preserve">Format to EXT4 by executing </t>
  </si>
  <si>
    <t>"# EXT2-fs (sda): warning: mounting unchecked fs, running e2fsck is recommended",</t>
  </si>
  <si>
    <t>unmount it, and execute</t>
  </si>
  <si>
    <t>and resume mounting.</t>
  </si>
  <si>
    <t>Notes on connecting BD-ROM to an evaluating equipment are described.</t>
  </si>
  <si>
    <t>&lt;&lt;Basic method&gt;&gt;</t>
  </si>
  <si>
    <t>file name</t>
  </si>
  <si>
    <t>Overview</t>
  </si>
  <si>
    <t>Remarks</t>
  </si>
  <si>
    <t>Run the following command to create.</t>
  </si>
  <si>
    <t>dd if=/dev/zero of=./dmy_10m bs=2048 count=5120</t>
  </si>
  <si>
    <t xml:space="preserve">    But if mount is completed successfully, there is no problem.</t>
  </si>
  <si>
    <t>Note that the values of the bs(block size), seek, skip in the dd command vary HDD by HDD.</t>
  </si>
  <si>
    <t>Execute the command "fdisk / dev / (device node to be checked)", and determine the last block to be executed in writing</t>
  </si>
  <si>
    <t>Example) SATA-HDD case used here</t>
  </si>
  <si>
    <t xml:space="preserve">If the last block number does not appear, execute </t>
  </si>
  <si>
    <t>to partition it, because the partitioning has not been done.</t>
  </si>
  <si>
    <t>[Notes]</t>
  </si>
  <si>
    <t xml:space="preserve">If an error message does not appear on partitioning and writing in the last block or outside of the last block, </t>
  </si>
  <si>
    <t>investigate the boundary value in the boundary block by modifying seek value.</t>
  </si>
  <si>
    <t>To confirm the capacity of a DVD, run the fdisk command.</t>
  </si>
  <si>
    <t>Care must be taken: the number of blocks(skip value) to be specified in dd command varies depending on HDD.</t>
  </si>
  <si>
    <t>file system</t>
  </si>
  <si>
    <t>Configuration Name</t>
  </si>
  <si>
    <t>SerialATA I/F
Hard Disc Driver</t>
  </si>
  <si>
    <t>ext4
(Second extended filesystem)</t>
  </si>
  <si>
    <t>CONFIG_EXT4_FS</t>
  </si>
  <si>
    <t>Default enable configuration in R-Car H3</t>
  </si>
  <si>
    <t>SerialATA I/F
BD-ROM/DVDRewriter</t>
  </si>
  <si>
    <t>SCSI CDROM</t>
  </si>
  <si>
    <t>CONFIG_BLK_DEV_SR</t>
  </si>
  <si>
    <t>ISO 9660 CDROM file system</t>
  </si>
  <si>
    <t>CONFIG_ISO9660_FS</t>
  </si>
  <si>
    <t>Test Application in "R-Car Gen3 KernelCore Test Specification"</t>
  </si>
  <si>
    <t>1. Change driver setting [*] to module setting &lt;M&gt;</t>
  </si>
  <si>
    <t>2. Create kernel image</t>
  </si>
  <si>
    <t>$ make Image</t>
  </si>
  <si>
    <t>3. Create kernel module</t>
  </si>
  <si>
    <t>$ make modules</t>
  </si>
  <si>
    <t>4. Copy following file to any of target folder.</t>
  </si>
  <si>
    <t>Evaluation Board</t>
  </si>
  <si>
    <t>R-Car H3</t>
  </si>
  <si>
    <t>Hardware</t>
  </si>
  <si>
    <t>Name</t>
  </si>
  <si>
    <t>PC for test environment</t>
  </si>
  <si>
    <t>Serial console control</t>
  </si>
  <si>
    <t>Windows7</t>
  </si>
  <si>
    <t>Linux</t>
  </si>
  <si>
    <t>PC for environment building</t>
  </si>
  <si>
    <t>Building environment</t>
  </si>
  <si>
    <t>Linux server</t>
  </si>
  <si>
    <t>TFTP boot server</t>
  </si>
  <si>
    <t>Hard Disc</t>
  </si>
  <si>
    <t>BD-ROM/DVD Re-writer</t>
  </si>
  <si>
    <t>Software</t>
  </si>
  <si>
    <t>Outline</t>
  </si>
  <si>
    <t>Terminal software</t>
  </si>
  <si>
    <t>TeraTerm v4.77</t>
  </si>
  <si>
    <t>For Serial Console connection</t>
  </si>
  <si>
    <t>The driver using ComUSB as virtual Com port.</t>
  </si>
  <si>
    <t>http://www.silabs.com/products/mcu/Pages/USBtoUARTBridgeVCPDrivers.aspx</t>
  </si>
  <si>
    <t>Compiler</t>
  </si>
  <si>
    <t>gcc</t>
  </si>
  <si>
    <t>version 4.9.3 20150311 x86_64</t>
  </si>
  <si>
    <t>Please connect the equipment as shown below.</t>
  </si>
  <si>
    <t>2.1.</t>
  </si>
  <si>
    <t>Test Date</t>
  </si>
  <si>
    <t>Version</t>
  </si>
  <si>
    <t>Tested by</t>
  </si>
  <si>
    <t>Automation</t>
  </si>
  <si>
    <t>power ON</t>
  </si>
  <si>
    <t>Interrupt registration</t>
  </si>
  <si>
    <t>Connect HDD</t>
  </si>
  <si>
    <t>Mount</t>
  </si>
  <si>
    <t>Umount</t>
  </si>
  <si>
    <t>Write(1)</t>
  </si>
  <si>
    <t>Write(2)</t>
  </si>
  <si>
    <t>Read(1)</t>
  </si>
  <si>
    <t>Clock</t>
  </si>
  <si>
    <t>2.2.</t>
  </si>
  <si>
    <t>HDD
Connect</t>
  </si>
  <si>
    <t>BD-ROM Connect</t>
  </si>
  <si>
    <t>2.3.</t>
  </si>
  <si>
    <t>Read from the head of block on HDD</t>
  </si>
  <si>
    <t>Read from the last of block on HDD</t>
  </si>
  <si>
    <t>Read from the last of block + 1 on HDD</t>
  </si>
  <si>
    <t>Read 2 block from the last of block on HDD</t>
  </si>
  <si>
    <t>Read from the head of block on DVD</t>
  </si>
  <si>
    <t>Read from the last of block + 1 on DVD</t>
  </si>
  <si>
    <t>Read 2 block from the last of block on DVD</t>
  </si>
  <si>
    <t>2.4.</t>
  </si>
  <si>
    <t>Module unload</t>
  </si>
  <si>
    <t>Module reloaded</t>
  </si>
  <si>
    <t>After unload module</t>
  </si>
  <si>
    <t>2.5.</t>
  </si>
  <si>
    <t>gcov test</t>
  </si>
  <si>
    <t>H3</t>
  </si>
  <si>
    <t>File name</t>
  </si>
  <si>
    <t>C0:Lines executed</t>
  </si>
  <si>
    <t>C1:Taken
 at least once</t>
  </si>
  <si>
    <t>Line</t>
  </si>
  <si>
    <t>Review Result</t>
  </si>
  <si>
    <t>3.1.</t>
  </si>
  <si>
    <t>Performance Test</t>
  </si>
  <si>
    <t>Durability Load Test</t>
  </si>
  <si>
    <t>Test Application</t>
  </si>
  <si>
    <t>4.1.</t>
  </si>
  <si>
    <t>Shell script</t>
  </si>
  <si>
    <t>4.2.</t>
  </si>
  <si>
    <t>Shell script examples</t>
  </si>
  <si>
    <t>New Creation</t>
  </si>
  <si>
    <t>Category</t>
  </si>
  <si>
    <t>Normal system test</t>
  </si>
  <si>
    <t>Abnormal system test</t>
  </si>
  <si>
    <t>Boundary value test</t>
  </si>
  <si>
    <t>Modularization test</t>
  </si>
  <si>
    <t>Performance test</t>
  </si>
  <si>
    <t>SMP multi-instance test</t>
  </si>
  <si>
    <t>Durability load test</t>
  </si>
  <si>
    <t>Total number of tests</t>
  </si>
  <si>
    <t>Evaluation board</t>
  </si>
  <si>
    <t>Uboot:</t>
  </si>
  <si>
    <t>Kernel:</t>
  </si>
  <si>
    <t>Filesystem:</t>
  </si>
  <si>
    <t>3.2. SMP Multi-Instance Test</t>
    <phoneticPr fontId="3"/>
  </si>
  <si>
    <t>3. System test</t>
    <phoneticPr fontId="3"/>
  </si>
  <si>
    <t>Boundary Value Test</t>
    <phoneticPr fontId="3"/>
  </si>
  <si>
    <t>Abnormal System Test</t>
    <phoneticPr fontId="3"/>
  </si>
  <si>
    <t>Normal System Test</t>
    <phoneticPr fontId="17" type="noConversion"/>
  </si>
  <si>
    <t>1.2.  Reference Specification</t>
    <phoneticPr fontId="3"/>
  </si>
  <si>
    <t>1. Overview</t>
    <phoneticPr fontId="3"/>
  </si>
  <si>
    <t>H3 Result</t>
    <phoneticPr fontId="3"/>
  </si>
  <si>
    <t>Start-up</t>
    <phoneticPr fontId="17" type="noConversion"/>
  </si>
  <si>
    <t>Driver's bootlog(2)</t>
    <phoneticPr fontId="17" type="noConversion"/>
  </si>
  <si>
    <t>Driver's bootlog (1)</t>
    <phoneticPr fontId="17" type="noConversion"/>
  </si>
  <si>
    <t>Driver's bootlog (2)</t>
    <phoneticPr fontId="17" type="noConversion"/>
  </si>
  <si>
    <t>Write to the last of  block on HDD</t>
    <phoneticPr fontId="3"/>
  </si>
  <si>
    <t>Write to the last of  block + 1 on HDD</t>
    <phoneticPr fontId="3"/>
  </si>
  <si>
    <t>Write 2 block to the last of  block on HDD</t>
    <phoneticPr fontId="3"/>
  </si>
  <si>
    <t>Write to the head of block on DVD</t>
    <phoneticPr fontId="3"/>
  </si>
  <si>
    <t>Carry out this test item immediately after running the previous item.</t>
    <phoneticPr fontId="3"/>
  </si>
  <si>
    <t>H3 Result</t>
    <phoneticPr fontId="17" type="noConversion"/>
  </si>
  <si>
    <t>Start-up in state of disconnection of SATA device</t>
    <phoneticPr fontId="17" type="noConversion"/>
  </si>
  <si>
    <t>Driver's bootlog(1)</t>
    <phoneticPr fontId="17" type="noConversion"/>
  </si>
  <si>
    <t>Connect SATA device to board.</t>
    <phoneticPr fontId="17" type="noConversion"/>
  </si>
  <si>
    <t>Abort and resume of command</t>
    <phoneticPr fontId="17" type="noConversion"/>
  </si>
  <si>
    <t>Write to the outside of the HDD's last block</t>
    <phoneticPr fontId="3"/>
  </si>
  <si>
    <t>Execution suspend by EJECT button</t>
    <phoneticPr fontId="3"/>
  </si>
  <si>
    <t>Read from the outside of the DVD's last block</t>
    <phoneticPr fontId="3"/>
  </si>
  <si>
    <t>Port number boundary test</t>
    <phoneticPr fontId="3"/>
  </si>
  <si>
    <t>Write to the head of block on HDD</t>
    <phoneticPr fontId="3"/>
  </si>
  <si>
    <t>-</t>
    <phoneticPr fontId="3"/>
  </si>
  <si>
    <t>After load module</t>
    <phoneticPr fontId="3"/>
  </si>
  <si>
    <t>Use the gcov tool to run the normal system, an abnormal system test.</t>
    <phoneticPr fontId="3"/>
  </si>
  <si>
    <t>Performance Test</t>
    <phoneticPr fontId="3"/>
  </si>
  <si>
    <t>3.3. Durability Load Test</t>
    <phoneticPr fontId="3"/>
  </si>
  <si>
    <t>Forcing termination of the command</t>
    <phoneticPr fontId="17" type="noConversion"/>
  </si>
  <si>
    <t>Carried out by the environment(Rootfs) that memd.ko installed.</t>
    <phoneticPr fontId="17" type="noConversion"/>
  </si>
  <si>
    <t>After connecting HDD, performance test is enforced.</t>
    <phoneticPr fontId="3"/>
  </si>
  <si>
    <t>Manual</t>
    <phoneticPr fontId="3"/>
  </si>
  <si>
    <t>Manual</t>
    <phoneticPr fontId="3"/>
  </si>
  <si>
    <t>view point</t>
    <phoneticPr fontId="17" type="noConversion"/>
  </si>
  <si>
    <t>-</t>
    <phoneticPr fontId="3"/>
  </si>
  <si>
    <t>H3 Result</t>
    <phoneticPr fontId="3"/>
  </si>
  <si>
    <t>H3 Results</t>
    <phoneticPr fontId="3"/>
  </si>
  <si>
    <t>Read from the outside of the HDD's last block</t>
    <phoneticPr fontId="3"/>
  </si>
  <si>
    <t>Confirm Interrupt</t>
    <phoneticPr fontId="17" type="noConversion"/>
  </si>
  <si>
    <t>Read(2)
(A middle block of any HDD)</t>
    <phoneticPr fontId="17" type="noConversion"/>
  </si>
  <si>
    <r>
      <rPr>
        <sz val="11"/>
        <rFont val="Times New Roman"/>
        <family val="1"/>
        <charset val="1"/>
      </rPr>
      <t>①</t>
    </r>
    <r>
      <rPr>
        <sz val="11"/>
        <rFont val="Times New Roman"/>
        <family val="1"/>
      </rPr>
      <t xml:space="preserve"> Run the following command
# ls /dev/sr*</t>
    </r>
  </si>
  <si>
    <r>
      <rPr>
        <sz val="11"/>
        <rFont val="Times New Roman"/>
        <family val="1"/>
        <charset val="1"/>
      </rPr>
      <t>①</t>
    </r>
    <r>
      <rPr>
        <sz val="11"/>
        <rFont val="Times New Roman"/>
        <family val="1"/>
      </rPr>
      <t xml:space="preserve"> Run the following command
# mkdir /mnt/sata
# mount /dev/sr0  /mnt/sata
# ls /mnt/sata</t>
    </r>
  </si>
  <si>
    <t>Read(2)
(A middle block of any HDD)</t>
    <phoneticPr fontId="17" type="noConversion"/>
  </si>
  <si>
    <t>-</t>
    <phoneticPr fontId="17" type="noConversion"/>
  </si>
  <si>
    <t>3.3.</t>
    <phoneticPr fontId="3"/>
  </si>
  <si>
    <r>
      <t>1.3.1.</t>
    </r>
    <r>
      <rPr>
        <b/>
        <sz val="11"/>
        <rFont val="ＭＳ Ｐゴシック"/>
        <family val="3"/>
        <charset val="128"/>
      </rPr>
      <t>　</t>
    </r>
    <r>
      <rPr>
        <b/>
        <sz val="11"/>
        <rFont val="Times New Roman"/>
        <family val="1"/>
      </rPr>
      <t>Notes on HDD connection (Normal System Test)</t>
    </r>
  </si>
  <si>
    <r>
      <t>1.3.2.</t>
    </r>
    <r>
      <rPr>
        <b/>
        <sz val="11"/>
        <rFont val="ＭＳ Ｐゴシック"/>
        <family val="3"/>
        <charset val="128"/>
      </rPr>
      <t>　</t>
    </r>
    <r>
      <rPr>
        <b/>
        <sz val="11"/>
        <rFont val="Times New Roman"/>
        <family val="1"/>
      </rPr>
      <t>Notes on BD-ROM drive evaluating (Normal System Test)</t>
    </r>
  </si>
  <si>
    <t>SATA isn't connected. (link down)</t>
    <phoneticPr fontId="18" type="noConversion"/>
  </si>
  <si>
    <t>Interrupt doesn't occur. (The number of interrupt is 0.)</t>
    <phoneticPr fontId="18" type="noConversion"/>
  </si>
  <si>
    <t>SATA is in the connected state (link up), and transfer mode is 6.0Gbps.</t>
    <phoneticPr fontId="18" type="noConversion"/>
  </si>
  <si>
    <t>A device file is added.</t>
    <phoneticPr fontId="18" type="noConversion"/>
  </si>
  <si>
    <t xml:space="preserve">A mount is possible to a device.
</t>
    <phoneticPr fontId="17" type="noConversion"/>
  </si>
  <si>
    <t>Write(3)
(A middle block of any HDD)</t>
    <phoneticPr fontId="17" type="noConversion"/>
  </si>
  <si>
    <t>Can write in middle block of any HDD.</t>
    <phoneticPr fontId="18" type="noConversion"/>
  </si>
  <si>
    <t>Copying the file from file system on the HDD to file system on the HDD is possible.</t>
    <phoneticPr fontId="17" type="noConversion"/>
  </si>
  <si>
    <t xml:space="preserve">Copying the file from root file system to file system on the HDD is possible.
</t>
    <phoneticPr fontId="17" type="noConversion"/>
  </si>
  <si>
    <t>Can force termination during a file copying and copy a file once again.</t>
    <phoneticPr fontId="17" type="noConversion"/>
  </si>
  <si>
    <t xml:space="preserve">Can suspend during file copying and resume it.
</t>
    <phoneticPr fontId="17" type="noConversion"/>
  </si>
  <si>
    <t xml:space="preserve">An unmount is possible to a device.
</t>
    <phoneticPr fontId="17" type="noConversion"/>
  </si>
  <si>
    <t xml:space="preserve">BD-ROM is in the connected state(link up), and transfer mode is 1.5Gbps.
</t>
    <phoneticPr fontId="18" type="noConversion"/>
  </si>
  <si>
    <t>Copying the file from file system on the HDD to the root file system is possible.</t>
    <phoneticPr fontId="17" type="noConversion"/>
  </si>
  <si>
    <t>Copying the file from file system on the DVD to the root file system is possible.</t>
    <phoneticPr fontId="17" type="noConversion"/>
  </si>
  <si>
    <t xml:space="preserve">Can read from middle block of any HDD.
</t>
    <phoneticPr fontId="18" type="noConversion"/>
  </si>
  <si>
    <t xml:space="preserve">Can read from middle block of any DVD.
</t>
    <phoneticPr fontId="18" type="noConversion"/>
  </si>
  <si>
    <t>Can force termination during a file copying and copy a file once again.</t>
    <phoneticPr fontId="17" type="noConversion"/>
  </si>
  <si>
    <t xml:space="preserve">A clock of SATA-IF is supplied.
</t>
    <phoneticPr fontId="19" type="noConversion"/>
  </si>
  <si>
    <t>Can't write data outside of the last block of HDD, that An error message is displayed.</t>
    <phoneticPr fontId="3"/>
  </si>
  <si>
    <t>Can't read outside of the last block of HDD, that An error message is displayed.</t>
    <phoneticPr fontId="3"/>
  </si>
  <si>
    <t>A DVD is taken out during reading from any middle block, that An I/O error message is displayed.</t>
    <phoneticPr fontId="18" type="noConversion"/>
  </si>
  <si>
    <t>Can't read outside of the last block of DVD, that An error message is displayed.</t>
    <phoneticPr fontId="3"/>
  </si>
  <si>
    <t>Can write to first block of HDD.</t>
    <phoneticPr fontId="3"/>
  </si>
  <si>
    <t xml:space="preserve">Can read from first block of HDD.
</t>
    <phoneticPr fontId="3"/>
  </si>
  <si>
    <t>Can write to last block of HDD.</t>
    <phoneticPr fontId="3"/>
  </si>
  <si>
    <t xml:space="preserve">Can read from last block of HDD.
</t>
    <phoneticPr fontId="3"/>
  </si>
  <si>
    <t>Can't write to last block +1 of HDD, that An error message is displayed.</t>
    <phoneticPr fontId="3"/>
  </si>
  <si>
    <t>Can't write 2 blocks to last block of HDD, that An error message is displayed.</t>
    <phoneticPr fontId="3"/>
  </si>
  <si>
    <t>Can't read from last block +1 of HDD, that read file size is 0byte.</t>
    <phoneticPr fontId="3"/>
  </si>
  <si>
    <t>Can't read 2 blocks from last block of HDD, that read file size is 512byte.</t>
    <phoneticPr fontId="3"/>
  </si>
  <si>
    <t xml:space="preserve">Can read from first block of DVD.
</t>
    <phoneticPr fontId="3"/>
  </si>
  <si>
    <t xml:space="preserve">Can read from last block of DVD.
</t>
    <phoneticPr fontId="3"/>
  </si>
  <si>
    <t>Can't read from last block +1 of DVD, that read file size is 0byte.</t>
    <phoneticPr fontId="3"/>
  </si>
  <si>
    <t>Can't read 2 blocks from last block of DVD, that read file size is 2048byte.</t>
    <phoneticPr fontId="3"/>
  </si>
  <si>
    <t>A module of sata_rcar can be unloaded.</t>
    <phoneticPr fontId="3"/>
  </si>
  <si>
    <t>Can load a module of sata_rcar and do access file.</t>
    <phoneticPr fontId="3"/>
  </si>
  <si>
    <t>Can load after unloading of a module of sata_rcar and do access file.</t>
    <phoneticPr fontId="3"/>
  </si>
  <si>
    <t>The cover rate of the cord of SATA is 100%.</t>
    <phoneticPr fontId="3"/>
  </si>
  <si>
    <t>The read or write speed performance of the HDD is reaching the expected value.</t>
    <phoneticPr fontId="3"/>
  </si>
  <si>
    <t>The completion judgment is that the number of NG is 0.</t>
    <phoneticPr fontId="3"/>
  </si>
  <si>
    <t>Item No.</t>
    <phoneticPr fontId="3"/>
  </si>
  <si>
    <t>Large Item</t>
    <phoneticPr fontId="3"/>
  </si>
  <si>
    <t>Medium Item</t>
    <phoneticPr fontId="3"/>
  </si>
  <si>
    <t>Small Item</t>
    <phoneticPr fontId="3"/>
  </si>
  <si>
    <t>No. of Small Items</t>
    <phoneticPr fontId="3"/>
  </si>
  <si>
    <t>Prerequisite</t>
    <phoneticPr fontId="17" type="noConversion"/>
  </si>
  <si>
    <t>Test Procedure</t>
    <phoneticPr fontId="3"/>
  </si>
  <si>
    <t>Items to be Tested</t>
    <phoneticPr fontId="3"/>
  </si>
  <si>
    <t>Item No.</t>
    <phoneticPr fontId="3"/>
  </si>
  <si>
    <t>Large Item</t>
    <phoneticPr fontId="3"/>
  </si>
  <si>
    <t>Medium Item</t>
    <phoneticPr fontId="3"/>
  </si>
  <si>
    <t>Small Item</t>
    <phoneticPr fontId="3"/>
  </si>
  <si>
    <t>No. of Small Items</t>
    <phoneticPr fontId="3"/>
  </si>
  <si>
    <t>view point</t>
    <phoneticPr fontId="17" type="noConversion"/>
  </si>
  <si>
    <t>Prerequisite</t>
    <phoneticPr fontId="17" type="noConversion"/>
  </si>
  <si>
    <t>Test Procedure</t>
    <phoneticPr fontId="3"/>
  </si>
  <si>
    <t>Items to be Tested</t>
    <phoneticPr fontId="3"/>
  </si>
  <si>
    <t>Item No.</t>
    <phoneticPr fontId="3"/>
  </si>
  <si>
    <t>Large Item</t>
    <phoneticPr fontId="3"/>
  </si>
  <si>
    <t>Medium Item</t>
    <phoneticPr fontId="3"/>
  </si>
  <si>
    <t>Small Item</t>
    <phoneticPr fontId="3"/>
  </si>
  <si>
    <t>No. of Small Items</t>
    <phoneticPr fontId="3"/>
  </si>
  <si>
    <t>view point</t>
    <phoneticPr fontId="17" type="noConversion"/>
  </si>
  <si>
    <t>Prerequisite</t>
    <phoneticPr fontId="17" type="noConversion"/>
  </si>
  <si>
    <t>Test Procedure</t>
    <phoneticPr fontId="3"/>
  </si>
  <si>
    <t>Items to be Tested</t>
    <phoneticPr fontId="3"/>
  </si>
  <si>
    <t>Item No.</t>
    <phoneticPr fontId="3"/>
  </si>
  <si>
    <t>Large Item</t>
    <phoneticPr fontId="3"/>
  </si>
  <si>
    <t>Medium Item</t>
    <phoneticPr fontId="3"/>
  </si>
  <si>
    <t>Small Item</t>
    <phoneticPr fontId="3"/>
  </si>
  <si>
    <t>No. of Small Items</t>
    <phoneticPr fontId="3"/>
  </si>
  <si>
    <t>view point</t>
    <phoneticPr fontId="17" type="noConversion"/>
  </si>
  <si>
    <t>Prerequisite</t>
    <phoneticPr fontId="17" type="noConversion"/>
  </si>
  <si>
    <t>Test Procedure</t>
    <phoneticPr fontId="3"/>
  </si>
  <si>
    <t>Items to be Tested</t>
    <phoneticPr fontId="3"/>
  </si>
  <si>
    <t>Read/Write to HDD from all effective CPU.</t>
    <phoneticPr fontId="3"/>
  </si>
  <si>
    <t xml:space="preserve">HDD read/write for 30 minutes in the high load state.
</t>
    <phoneticPr fontId="3"/>
  </si>
  <si>
    <t>Kyuse</t>
    <phoneticPr fontId="3"/>
  </si>
  <si>
    <t>Mar. 31, 2016</t>
    <phoneticPr fontId="54"/>
  </si>
  <si>
    <t>all</t>
    <phoneticPr fontId="54"/>
  </si>
  <si>
    <t>Add viewpoint to test item.</t>
  </si>
  <si>
    <t>Add CPU load test item to performance test.</t>
  </si>
  <si>
    <t>CPU load test</t>
    <phoneticPr fontId="18" type="noConversion"/>
  </si>
  <si>
    <t>No.</t>
  </si>
  <si>
    <t>No. of Large Items</t>
    <phoneticPr fontId="56"/>
  </si>
  <si>
    <t>No. of Medium Items</t>
    <phoneticPr fontId="56"/>
  </si>
  <si>
    <t>No. of Small Items</t>
    <phoneticPr fontId="56"/>
  </si>
  <si>
    <t>No. of tested Small Items</t>
    <phoneticPr fontId="56"/>
  </si>
  <si>
    <t>NA</t>
    <phoneticPr fontId="3"/>
  </si>
  <si>
    <t>Not Tested yet</t>
    <phoneticPr fontId="56"/>
  </si>
  <si>
    <t>ipmmu_hc: mmu@e6570000 {</t>
    <phoneticPr fontId="3"/>
  </si>
  <si>
    <t>...</t>
  </si>
  <si>
    <t>};</t>
  </si>
  <si>
    <t>$ make Image</t>
    <phoneticPr fontId="3"/>
  </si>
  <si>
    <t>$ make dtbs</t>
    <phoneticPr fontId="3"/>
  </si>
  <si>
    <t>[Creating a kernel image and dtb for evaluate "IPMMU" effective.]</t>
    <phoneticPr fontId="3"/>
  </si>
  <si>
    <t>As the following location on the device tree.</t>
    <phoneticPr fontId="3"/>
  </si>
  <si>
    <t>Add IPMMU test item.</t>
  </si>
  <si>
    <t>Add IPMMU test environment.</t>
    <phoneticPr fontId="3"/>
  </si>
  <si>
    <t>Add R-Car M3 device test.</t>
    <phoneticPr fontId="54"/>
  </si>
  <si>
    <t>version</t>
  </si>
  <si>
    <t>date</t>
  </si>
  <si>
    <t>chapter</t>
    <phoneticPr fontId="3"/>
  </si>
  <si>
    <t>summary</t>
  </si>
  <si>
    <t>assign</t>
  </si>
  <si>
    <t>Changes</t>
    <phoneticPr fontId="3"/>
  </si>
  <si>
    <t>Use of "Intel SSD 330Series 120GB SSDSC2CT120A3" is assumed here.</t>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</si>
  <si>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if=/dev/sda of=/dev/null bs=512 count=1 skip=234441647
1+0 records in
1+0 records out
512 bytes (512 B) copied, 0.00154524 s, 331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</si>
  <si>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Error message is output. 
# dd if=/dev/zero of=/dev/sda bs=512 count=2 seek=234441647
dd: error writing '/dev/sda': No space left on device
2+0 records in
1+0 records out
512 bytes (512 B) copied, 0.00269004 s, 190 kB/s
</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</si>
  <si>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
      </rPr>
      <t>・</t>
    </r>
    <r>
      <rPr>
        <sz val="11"/>
        <rFont val="Times New Roman"/>
        <family val="1"/>
      </rPr>
      <t xml:space="preserve">Size of  the read file is 512 Byte.
# dd if=/dev/sda of=/dev/null bs=512 count=2 skip=234441647
1+0 records in
1+0 records out
512 bytes (512 B) copied, 0.00154932 s, 330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</si>
  <si>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if=/dev/sr0 of=/dev/null bs=2048 count=1
1+0 records in
1+0 records out
2048 bytes (2.0 kB) copied, 0.116354 s, 17.6 kB/s
</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</si>
  <si>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if=/dev/sr0 of=/dev/null bs=2048 count=1 skip=350396
1+0 records in
1+0 records out
2048 bytes (2.0 kB) copied, 1.77258 s, 1.2 kB/s
</t>
    </r>
    <phoneticPr fontId="3"/>
  </si>
  <si>
    <r>
      <t xml:space="preserve">HDD, </t>
    </r>
    <r>
      <rPr>
        <sz val="10.5"/>
        <rFont val="Times New Roman"/>
        <family val="1"/>
      </rPr>
      <t>DVD</t>
    </r>
    <phoneticPr fontId="3"/>
  </si>
  <si>
    <t>&lt; Target board &gt;</t>
    <phoneticPr fontId="3"/>
  </si>
  <si>
    <t>gcov test</t>
    <phoneticPr fontId="3"/>
  </si>
  <si>
    <t xml:space="preserve">The CPU load performance during reading and writing of the HDD is measured.
</t>
    <phoneticPr fontId="3"/>
  </si>
  <si>
    <r>
      <rPr>
        <sz val="11"/>
        <rFont val="ＭＳ Ｐ明朝"/>
        <family val="1"/>
        <charset val="128"/>
      </rPr>
      <t>□</t>
    </r>
    <phoneticPr fontId="16"/>
  </si>
  <si>
    <r>
      <t xml:space="preserve">This driver </t>
    </r>
    <r>
      <rPr>
        <sz val="10.5"/>
        <rFont val="Times New Roman"/>
        <family val="1"/>
      </rPr>
      <t>supports the following features.</t>
    </r>
  </si>
  <si>
    <r>
      <t>In this chapter</t>
    </r>
    <r>
      <rPr>
        <sz val="10.5"/>
        <rFont val="Times New Roman"/>
        <family val="1"/>
      </rPr>
      <t>, the followings are defined as "Basic Procedure".   In the chapter 2.1 or later it is expressed as "Basic Procedure (HDD)".</t>
    </r>
  </si>
  <si>
    <r>
      <t xml:space="preserve">&lt;&lt;Basic </t>
    </r>
    <r>
      <rPr>
        <b/>
        <sz val="10.5"/>
        <rFont val="Times New Roman"/>
        <family val="1"/>
      </rPr>
      <t>Procedure&gt;&gt;</t>
    </r>
  </si>
  <si>
    <r>
      <rPr>
        <sz val="10.5"/>
        <rFont val="Times New Roman"/>
        <family val="1"/>
        <charset val="1"/>
      </rPr>
      <t>①</t>
    </r>
    <r>
      <rPr>
        <sz val="10.5"/>
        <rFont val="Times New Roman"/>
        <family val="1"/>
      </rPr>
      <t>  Connect HDD to the evaluating board first, and turn on power switch of the board.</t>
    </r>
  </si>
  <si>
    <r>
      <rPr>
        <sz val="11"/>
        <rFont val="Times New Roman"/>
        <family val="1"/>
        <charset val="1"/>
      </rPr>
      <t>②</t>
    </r>
    <r>
      <rPr>
        <sz val="11"/>
        <rFont val="Times New Roman"/>
        <family val="1"/>
      </rPr>
      <t>   When the login screen appears, log in as root</t>
    </r>
  </si>
  <si>
    <r>
      <t>When mount</t>
    </r>
    <r>
      <rPr>
        <sz val="10.5"/>
        <rFont val="Times New Roman"/>
        <family val="1"/>
      </rPr>
      <t>ing the HDD, if the following message appears,</t>
    </r>
  </si>
  <si>
    <r>
      <t>In this chapter</t>
    </r>
    <r>
      <rPr>
        <sz val="10.5"/>
        <rFont val="Times New Roman"/>
        <family val="1"/>
      </rPr>
      <t>, the followings are defined as "Basic Procedure".   In the chapter 2.1 or later it is expressed as "Basic Procedure (BD-ROM)".</t>
    </r>
  </si>
  <si>
    <r>
      <rPr>
        <sz val="10.5"/>
        <rFont val="Times New Roman"/>
        <family val="1"/>
        <charset val="1"/>
      </rPr>
      <t>①</t>
    </r>
    <r>
      <rPr>
        <sz val="10.5"/>
        <rFont val="Times New Roman"/>
        <family val="1"/>
      </rPr>
      <t>  Connect BD-ROM to the evaluating board first, and turn on power switch of the board.</t>
    </r>
  </si>
  <si>
    <r>
      <rPr>
        <sz val="10.5"/>
        <rFont val="Times New Roman"/>
        <family val="1"/>
        <charset val="1"/>
      </rPr>
      <t>②</t>
    </r>
    <r>
      <rPr>
        <sz val="7"/>
        <rFont val="Times New Roman"/>
        <family val="1"/>
      </rPr>
      <t xml:space="preserve">   </t>
    </r>
    <r>
      <rPr>
        <sz val="10.5"/>
        <rFont val="Times New Roman"/>
        <family val="1"/>
      </rPr>
      <t>Store a media (DVD-R) that data is written on to the BD-ROM drive.</t>
    </r>
  </si>
  <si>
    <r>
      <rPr>
        <sz val="10.5"/>
        <rFont val="Times New Roman"/>
        <family val="1"/>
        <charset val="1"/>
      </rPr>
      <t>※</t>
    </r>
    <r>
      <rPr>
        <sz val="10.5"/>
        <rFont val="Times New Roman"/>
        <family val="1"/>
      </rPr>
      <t xml:space="preserve"> In the media above, following two files exist in the root level and a file system with "CDFS" format is assumed.</t>
    </r>
  </si>
  <si>
    <t>file for functional test</t>
    <phoneticPr fontId="3"/>
  </si>
  <si>
    <r>
      <t>Run the following command</t>
    </r>
    <r>
      <rPr>
        <sz val="9"/>
        <rFont val="Times New Roman"/>
        <family val="1"/>
      </rPr>
      <t xml:space="preserve"> to create.</t>
    </r>
  </si>
  <si>
    <t>File for forced termination / interruption test</t>
    <phoneticPr fontId="3"/>
  </si>
  <si>
    <r>
      <rPr>
        <sz val="10.5"/>
        <rFont val="Times New Roman"/>
        <family val="1"/>
        <charset val="1"/>
      </rPr>
      <t>※</t>
    </r>
    <r>
      <rPr>
        <sz val="10.5"/>
        <rFont val="Times New Roman"/>
        <family val="1"/>
      </rPr>
      <t xml:space="preserve"> </t>
    </r>
    <r>
      <rPr>
        <sz val="11"/>
        <rFont val="Times New Roman"/>
        <family val="1"/>
      </rPr>
      <t xml:space="preserve">A media other than DVD-R can be used.  In that case, a message right after the command execution may be different.  </t>
    </r>
  </si>
  <si>
    <r>
      <rPr>
        <sz val="10.5"/>
        <rFont val="Times New Roman"/>
        <family val="1"/>
        <charset val="1"/>
      </rPr>
      <t>③</t>
    </r>
    <r>
      <rPr>
        <sz val="10.5"/>
        <rFont val="Times New Roman"/>
        <family val="1"/>
      </rPr>
      <t>   Confirm the access lamp of the BD-ROM drive  is turned off</t>
    </r>
  </si>
  <si>
    <r>
      <rPr>
        <sz val="11"/>
        <rFont val="Times New Roman"/>
        <family val="1"/>
        <charset val="1"/>
      </rPr>
      <t>④</t>
    </r>
    <r>
      <rPr>
        <sz val="11"/>
        <rFont val="Times New Roman"/>
        <family val="1"/>
      </rPr>
      <t>   When the login screen appears, log in as root</t>
    </r>
  </si>
  <si>
    <t>1.3.3. Notes on the HDD driver test (Boundary Value Test)</t>
    <phoneticPr fontId="3"/>
  </si>
  <si>
    <t>Regarding the last block of device</t>
  </si>
  <si>
    <t>1.3.4. Notes on the BD-ROM driver test (Boundary Value Test)</t>
    <phoneticPr fontId="3"/>
  </si>
  <si>
    <r>
      <rPr>
        <sz val="11"/>
        <rFont val="ＭＳ Ｐゴシック"/>
        <family val="3"/>
        <charset val="1"/>
      </rPr>
      <t>　　</t>
    </r>
    <r>
      <rPr>
        <sz val="11"/>
        <rFont val="Times New Roman"/>
        <family val="1"/>
      </rPr>
      <t>The number of blocks = 717613056(bytes) ÷ 2048(sector size)</t>
    </r>
  </si>
  <si>
    <t>1.4.  Environment for Test</t>
    <phoneticPr fontId="3"/>
  </si>
  <si>
    <t>The environment required for this test is shown below.</t>
    <phoneticPr fontId="3"/>
  </si>
  <si>
    <t>Test Target</t>
    <phoneticPr fontId="3"/>
  </si>
  <si>
    <r>
      <rPr>
        <sz val="11"/>
        <rFont val="ＭＳ Ｐゴシック"/>
        <family val="3"/>
        <charset val="128"/>
      </rPr>
      <t>○</t>
    </r>
  </si>
  <si>
    <t>&lt; Test device &gt;</t>
    <phoneticPr fontId="3"/>
  </si>
  <si>
    <t>UART file send/receive test</t>
    <phoneticPr fontId="3"/>
  </si>
  <si>
    <t>Use v4.77 due to handling of regular expressions of Teraterm macro.   The operation by the other version is not guaranteed.  
http://sourceforge.jp/projects/ttssh2/</t>
    <phoneticPr fontId="3"/>
  </si>
  <si>
    <r>
      <t>VCP</t>
    </r>
    <r>
      <rPr>
        <sz val="11"/>
        <rFont val="Times New Roman"/>
        <family val="1"/>
      </rPr>
      <t xml:space="preserve"> driver</t>
    </r>
  </si>
  <si>
    <t>&lt; Test environment configuration &gt;</t>
    <phoneticPr fontId="3"/>
  </si>
  <si>
    <t>Test environment (R-Car H3)</t>
    <phoneticPr fontId="3"/>
  </si>
  <si>
    <t>In test items using the test equipments, each file system described below needs to be implemented.</t>
    <phoneticPr fontId="3"/>
  </si>
  <si>
    <t>Therefore, when creating an kernel image to be used in this test, use an image enabling the following CONFIG.</t>
    <phoneticPr fontId="3"/>
  </si>
  <si>
    <t>Test environment Overview</t>
    <phoneticPr fontId="3"/>
  </si>
  <si>
    <t>Test equipment</t>
    <phoneticPr fontId="3"/>
  </si>
  <si>
    <t>&lt; File system for test &gt;</t>
    <phoneticPr fontId="3"/>
  </si>
  <si>
    <t>Commands and applications that are necessary for the test must be included in the file system.</t>
    <phoneticPr fontId="3"/>
  </si>
  <si>
    <t xml:space="preserve">For information on how to add each command, refer to section 4.1 Test Command in Chapter 4. </t>
    <phoneticPr fontId="3"/>
  </si>
  <si>
    <t>&lt; Construction of SATA test environment &gt;</t>
    <phoneticPr fontId="3"/>
  </si>
  <si>
    <r>
      <t>Device Drivers ---&gt;
  &lt;*&gt; Serial ATA and Parallel ATA drivers (libata)  ---&gt;
    [*] ATA SFF support (for legacy IDE and PATA)
           *** SFF controllers with custom DMA interface **
    [*]   ATA BMDMA support
             *** SATA SFF controllers with BMDMA ***
    &lt;</t>
    </r>
    <r>
      <rPr>
        <b/>
        <sz val="11"/>
        <rFont val="Times New Roman"/>
        <family val="1"/>
      </rPr>
      <t>M</t>
    </r>
    <r>
      <rPr>
        <sz val="11"/>
        <rFont val="Times New Roman"/>
        <family val="1"/>
      </rPr>
      <t>&gt;    Renesas R-Car SATA support</t>
    </r>
    <phoneticPr fontId="3"/>
  </si>
  <si>
    <r>
      <rPr>
        <sz val="11"/>
        <rFont val="Times New Roman"/>
        <family val="1"/>
        <charset val="1"/>
      </rPr>
      <t>※</t>
    </r>
    <r>
      <rPr>
        <sz val="11"/>
        <rFont val="Times New Roman"/>
        <family val="1"/>
      </rPr>
      <t xml:space="preserve"> Put "sudo" in the case of root privilege</t>
    </r>
  </si>
  <si>
    <t>1.5. Number of Test Items</t>
    <phoneticPr fontId="3"/>
  </si>
  <si>
    <t>If NG, write the reason or cause in Remarks column for each test.</t>
    <phoneticPr fontId="3"/>
  </si>
  <si>
    <t>Test target information</t>
    <phoneticPr fontId="3"/>
  </si>
  <si>
    <t>Test Specifications</t>
    <phoneticPr fontId="3"/>
  </si>
  <si>
    <t>Test file</t>
    <phoneticPr fontId="3"/>
  </si>
  <si>
    <t>Functional Test</t>
    <phoneticPr fontId="17" type="noConversion"/>
  </si>
  <si>
    <t>Abort and resume of command</t>
    <phoneticPr fontId="17" type="noConversion"/>
  </si>
  <si>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 seek=999999999</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</si>
  <si>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if=/dev/sda of=/dev/null bs=512 count=1 skip=999999999</t>
    </r>
    <phoneticPr fontId="3"/>
  </si>
  <si>
    <r>
      <t xml:space="preserve">(1) During the execution of the command </t>
    </r>
    <r>
      <rPr>
        <sz val="10.5"/>
        <rFont val="ＭＳ Ｐ明朝"/>
        <family val="1"/>
        <charset val="128"/>
      </rPr>
      <t>②</t>
    </r>
    <r>
      <rPr>
        <sz val="10.5"/>
        <rFont val="Times New Roman"/>
        <family val="1"/>
      </rPr>
      <t xml:space="preserve">, verify the following output.
</t>
    </r>
    <r>
      <rPr>
        <sz val="10.5"/>
        <rFont val="ＭＳ Ｐゴシック"/>
        <family val="3"/>
        <charset val="128"/>
      </rPr>
      <t>・</t>
    </r>
    <r>
      <rPr>
        <sz val="10.5"/>
        <rFont val="Times New Roman"/>
        <family val="1"/>
      </rPr>
      <t xml:space="preserve">Hang-up and freeze does not occur during command execution
# dd if=/dev/sr0 of=/dev/null bs=2048 count=102400 &amp;
1+0 records in
1+0 records out
(2) After the command </t>
    </r>
    <r>
      <rPr>
        <sz val="10.5"/>
        <rFont val="ＭＳ Ｐ明朝"/>
        <family val="1"/>
        <charset val="128"/>
      </rPr>
      <t>②</t>
    </r>
    <r>
      <rPr>
        <sz val="10.5"/>
        <rFont val="Times New Roman"/>
        <family val="1"/>
      </rPr>
      <t xml:space="preserve"> is finished, Make sure that cd tray is open
</t>
    </r>
    <r>
      <rPr>
        <sz val="10.5"/>
        <rFont val="ＭＳ Ｐ明朝"/>
        <family val="1"/>
        <charset val="128"/>
      </rPr>
      <t>※</t>
    </r>
    <r>
      <rPr>
        <sz val="10.5"/>
        <rFont val="Times New Roman"/>
        <family val="1"/>
      </rPr>
      <t xml:space="preserve"> Depending on the timing of the "eject" command execution, the following message is displayed. (maybe it does not output)
sr 0:0:0:0: [sr0] tag#0 UNKNOWN(0x2003) Result: hostbyte=0x00 driverbyte=0x08
sr 0:0:0:0: [sr0] tag#0 Sense Key : 0x2 [current]
sr 0:0:0:0: [sr0] tag#0 ASC=0x3a ASCQ=0x2
sr 0:0:0:0: [sr0] tag#0 CDB: opcode=0x28 28 00 00 00 18 80 00 00 40 00
blk_update_request: I/O error, dev sr0, sector 25088
sr 0:0:0:0: [sr0] tag#0 UNKNOWN(0x2003) Result: hostbyte=0x00 driverbyte=0x08
sr 0:0:0:0: [sr0] tag#0 Sense Key : 0x2 [current]
sr 0:0:0:0: [sr0] tag#0 ASC=0x3a ASCQ=0x2
sr 0:0:0:0: [sr0] tag#0 CDB: opcode=0x28 28 00 00 00 18 c0 00 00 40 00
blk_update_request: I/O error, dev sr0, sector 25344
sr 0:0:0:0: [sr0] tag#0 UNKNOWN(0x2003) Result: hostbyte=0x00 driverbyte=0x08
sr 0:0:0:0: [sr0] tag#0 Sense Key : 0x2 [current]
sr 0:0:0:0: [sr0] tag#0 ASC=0x3a ASCQ=0x2
sr 0:0:0:0: [sr0] tag#0 CDB: opcode=0x28 28 00 00 00 18 80 00 00 02 00
blk_update_request: I/O error, dev sr0, sector 25088
Buffer I/O error on dev sr0, logical block 6272, async page read
Buffer I/O error on dev sr0, logical block 6273, async page read
(3) After the command </t>
    </r>
    <r>
      <rPr>
        <sz val="10.5"/>
        <rFont val="ＭＳ Ｐ明朝"/>
        <family val="1"/>
        <charset val="128"/>
      </rPr>
      <t>③</t>
    </r>
    <r>
      <rPr>
        <sz val="10.5"/>
        <rFont val="Times New Roman"/>
        <family val="1"/>
      </rPr>
      <t xml:space="preserve"> is finished, check if cd tray is close
</t>
    </r>
    <r>
      <rPr>
        <sz val="10.5"/>
        <rFont val="ＭＳ Ｐゴシック"/>
        <family val="3"/>
        <charset val="128"/>
      </rPr>
      <t>・</t>
    </r>
    <r>
      <rPr>
        <sz val="10.5"/>
        <rFont val="Times New Roman"/>
        <family val="1"/>
      </rPr>
      <t xml:space="preserve">Successful completion
</t>
    </r>
    <r>
      <rPr>
        <sz val="10.5"/>
        <rFont val="ＭＳ Ｐゴシック"/>
        <family val="3"/>
        <charset val="128"/>
      </rPr>
      <t>・</t>
    </r>
    <r>
      <rPr>
        <sz val="10.5"/>
        <rFont val="Times New Roman"/>
        <family val="1"/>
      </rPr>
      <t xml:space="preserve">Hang-up and freeze does not occur during command execution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</si>
  <si>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if=/dev/zero of=/dev/sda bs=512 count=1
1+0 records in
1+0 records out
512 bytes (512 B) copied, 0.00166212 s, 308 kB/s
</t>
    </r>
    <phoneticPr fontId="3"/>
  </si>
  <si>
    <r>
      <t xml:space="preserve">Confirm the last of block on HDD.
</t>
    </r>
    <r>
      <rPr>
        <sz val="11"/>
        <rFont val="ＭＳ Ｐ明朝"/>
        <family val="1"/>
        <charset val="128"/>
      </rPr>
      <t>※</t>
    </r>
    <r>
      <rPr>
        <sz val="11"/>
        <rFont val="Times New Roman"/>
        <family val="1"/>
      </rPr>
      <t xml:space="preserve"> 1.3.3. Notes for HDD driver test(boundary value test)</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</si>
  <si>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 dd if=/dev/zero of=/dev/sda bs=512 count=1 seek=234441647
1+0 records in
1+0 records out
512 bytes (512 B) copied, 0.00644796 s, 79.4 kB/s
</t>
    </r>
    <phoneticPr fontId="3"/>
  </si>
  <si>
    <r>
      <t xml:space="preserve">Carry out this test item immediately after running the previous item.
Confirm the last of block on HDD.
</t>
    </r>
    <r>
      <rPr>
        <sz val="11"/>
        <rFont val="ＭＳ Ｐ明朝"/>
        <family val="1"/>
        <charset val="128"/>
      </rPr>
      <t>※</t>
    </r>
    <r>
      <rPr>
        <sz val="11"/>
        <rFont val="Times New Roman"/>
        <family val="1"/>
      </rPr>
      <t xml:space="preserve"> 1.3.3. Notes for HDD driver test(boundary value test)
</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</si>
  <si>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 seek=234441648</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</si>
  <si>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Error message is output. 
# dd if=/dev/zero of=/dev/sda bs=512 count=1 seek=234441648
dd: error writing '/dev/sda': No space left on device
1+0 records in
0+0 records out
0 bytes (0 B) copied, 0.00289344 s, 0.0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</si>
  <si>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file is 0 Byte.
# dd if=/dev/zero of=/dev/sda bs=512 count=1 seek=234441648
0+0 records in
0+0 records out
0 bytes (0 B) copied, 0.00025992 s, 0.0 kB/s
</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</si>
  <si>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count=2 seek=234441647</t>
    </r>
    <phoneticPr fontId="3"/>
  </si>
  <si>
    <r>
      <t xml:space="preserve">Confirm the last of block on HDD.
</t>
    </r>
    <r>
      <rPr>
        <sz val="11"/>
        <rFont val="ＭＳ Ｐ明朝"/>
        <family val="1"/>
        <charset val="128"/>
      </rPr>
      <t>※</t>
    </r>
    <r>
      <rPr>
        <sz val="11"/>
        <rFont val="Times New Roman"/>
        <family val="1"/>
      </rPr>
      <t xml:space="preserve"> 1.3.4. Notes for the BD-ROM driver test (boundary value test)</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</si>
  <si>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file is 0 Byte.
# dd if=/dev/sr0 of=/dev/null bs=2048 count=1 skip=350397
0+0 records in
0+0 records out
0 bytes (0 B) copied, 0.0001584 s, 0.0 kB/s
</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</si>
  <si>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Command finished normally. 
</t>
    </r>
    <r>
      <rPr>
        <sz val="11"/>
        <rFont val="ＭＳ Ｐゴシック"/>
        <family val="3"/>
        <charset val="1"/>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file is 2048 Byte.
# dd if=/dev/sr0 of=/dev/null bs=2048 count=2 skip=350396
1+0 records in
1+0 records out
2048 bytes (2.0 kB) copied, 0.00167544 s, 1.2 MB/s
</t>
    </r>
    <phoneticPr fontId="3"/>
  </si>
  <si>
    <t>Test of Modularization</t>
    <phoneticPr fontId="3"/>
  </si>
  <si>
    <t>Modularization Test</t>
    <phoneticPr fontId="3"/>
  </si>
  <si>
    <t>Use  a kernel image for Modularization test</t>
    <phoneticPr fontId="3"/>
  </si>
  <si>
    <t>2.5.1. gcov test report</t>
    <phoneticPr fontId="3"/>
  </si>
  <si>
    <t>2.5.2. gcov test unreached line review</t>
    <phoneticPr fontId="3"/>
  </si>
  <si>
    <t>status = "disabled";</t>
    <phoneticPr fontId="3"/>
  </si>
  <si>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dd if=/dev/sr0 of=/dev/null bs=2048 count=102400 &amp;
# eject
</t>
    </r>
    <r>
      <rPr>
        <sz val="11"/>
        <rFont val="ＭＳ Ｐ明朝"/>
        <family val="1"/>
        <charset val="128"/>
      </rPr>
      <t>③</t>
    </r>
    <r>
      <rPr>
        <sz val="11"/>
        <rFont val="Times New Roman"/>
        <family val="1"/>
      </rPr>
      <t xml:space="preserve"> Run the following command after blinking of the access lamp BD-ROM device terminated.
# eject -t</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</si>
  <si>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明朝"/>
        <family val="1"/>
        <charset val="128"/>
      </rPr>
      <t>・</t>
    </r>
    <r>
      <rPr>
        <sz val="11"/>
        <rFont val="Times New Roman"/>
        <family val="1"/>
      </rPr>
      <t xml:space="preserve">Invalid argument is output.
</t>
    </r>
    <r>
      <rPr>
        <sz val="11"/>
        <rFont val="ＭＳ Ｐ明朝"/>
        <family val="1"/>
        <charset val="128"/>
      </rPr>
      <t>・</t>
    </r>
    <r>
      <rPr>
        <sz val="11"/>
        <rFont val="Times New Roman"/>
        <family val="1"/>
      </rPr>
      <t xml:space="preserve">Use "ls -l" command to confirm that 0 byte is copied.
# dd if=/dev/sr0 of=aaa bs=2048 count=1 skip=999999
dd: '/dev/sr0': cannot skip: Invalid argument
0+0 records in
0+0 records out
0 bytes (0 B) copied, 0.0020448 s, 0.0 kB/s
# ls -l aaa
-rw-r--r-- 1 root root 0 Jan 15  2016 aaa
</t>
    </r>
    <phoneticPr fontId="3"/>
  </si>
  <si>
    <t>Either "sata" is added to property.</t>
    <phoneticPr fontId="3"/>
  </si>
  <si>
    <t>sata: sata@ee300000 {</t>
  </si>
  <si>
    <t>Change procedure of "IPMMU" test environment.</t>
    <phoneticPr fontId="3"/>
  </si>
  <si>
    <t>(1) During the execution of the command ③, error messages happens.
But make sure that the kernel doesn't panic or the system doesn't hang up.</t>
  </si>
  <si>
    <t>Hayakawa</t>
    <phoneticPr fontId="3"/>
  </si>
  <si>
    <t>Add abnormal test item.</t>
    <phoneticPr fontId="3"/>
  </si>
  <si>
    <t>Jun. 30, 2016</t>
    <phoneticPr fontId="54"/>
  </si>
  <si>
    <t>Performance Test
[QoS for infotainment]</t>
    <phoneticPr fontId="3"/>
  </si>
  <si>
    <t>Change the Test Procedure and the Items to be Tested of the  CPU load test.
Add QoS test.</t>
    <phoneticPr fontId="3"/>
  </si>
  <si>
    <t xml:space="preserve">Memory leak detection </t>
  </si>
  <si>
    <t>System deadlock detection</t>
  </si>
  <si>
    <t>Can perform unbind/rebind</t>
    <phoneticPr fontId="17" type="noConversion"/>
  </si>
  <si>
    <t>Kernel panic or system hanging up confirmation</t>
    <phoneticPr fontId="3"/>
  </si>
  <si>
    <t>SATA cable disconnection</t>
    <phoneticPr fontId="3"/>
  </si>
  <si>
    <t>Remove the sata cable  out of board while transfering data.</t>
    <phoneticPr fontId="3"/>
  </si>
  <si>
    <t>2.6.</t>
    <phoneticPr fontId="60" type="noConversion"/>
  </si>
  <si>
    <t>Suspend to RAM (S2R) test</t>
    <phoneticPr fontId="3"/>
  </si>
  <si>
    <t>Item No.</t>
    <phoneticPr fontId="60" type="noConversion"/>
  </si>
  <si>
    <t>Large Item</t>
    <phoneticPr fontId="3"/>
  </si>
  <si>
    <t>Medium Item</t>
    <phoneticPr fontId="60" type="noConversion"/>
  </si>
  <si>
    <t>Small Item</t>
    <phoneticPr fontId="3"/>
  </si>
  <si>
    <t>viewpoint</t>
    <phoneticPr fontId="60" type="noConversion"/>
  </si>
  <si>
    <t>Prerequisite</t>
    <phoneticPr fontId="60" type="noConversion"/>
  </si>
  <si>
    <t>Test Procedure</t>
    <phoneticPr fontId="60" type="noConversion"/>
  </si>
  <si>
    <t>H3 Result</t>
  </si>
  <si>
    <t>Tested Date</t>
  </si>
  <si>
    <t>Automation</t>
    <phoneticPr fontId="3"/>
  </si>
  <si>
    <t>After S2R without driver operation, confirm driver operation.</t>
    <phoneticPr fontId="3"/>
  </si>
  <si>
    <t xml:space="preserve">Confirm S2R with each operation state. </t>
    <phoneticPr fontId="3"/>
  </si>
  <si>
    <t xml:space="preserve"> - Performance after S2R.</t>
    <phoneticPr fontId="3"/>
  </si>
  <si>
    <t xml:space="preserve">Execute S2R without driver operation then execute performance test. Confirm that there is no performance degradation.
</t>
    <phoneticPr fontId="3"/>
  </si>
  <si>
    <t>Impact on performance after S2R.</t>
    <phoneticPr fontId="3"/>
  </si>
  <si>
    <t>HDD
 - Each operation state</t>
    <phoneticPr fontId="3"/>
  </si>
  <si>
    <t>-</t>
    <phoneticPr fontId="3"/>
  </si>
  <si>
    <t>BD-ROM Connection</t>
    <phoneticPr fontId="17" type="noConversion"/>
  </si>
  <si>
    <t>Bind/Unbind</t>
    <phoneticPr fontId="17" type="noConversion"/>
  </si>
  <si>
    <t>Normally</t>
    <phoneticPr fontId="17" type="noConversion"/>
  </si>
  <si>
    <t>The HDD is connected with the board.</t>
    <phoneticPr fontId="17" type="noConversion"/>
  </si>
  <si>
    <r>
      <t xml:space="preserve">(1) Make sure to be the following output after running the command </t>
    </r>
    <r>
      <rPr>
        <sz val="11"/>
        <rFont val="ＭＳ Ｐ明朝"/>
        <family val="1"/>
        <charset val="128"/>
      </rPr>
      <t>①</t>
    </r>
    <r>
      <rPr>
        <sz val="11"/>
        <rFont val="Times New Roman"/>
        <family val="1"/>
      </rPr>
      <t xml:space="preserve">
# cat /proc/interrupts | grep sata
 31:          0          0          0          0       GIC 137 Level     ee300000.sata
</t>
    </r>
    <phoneticPr fontId="17" type="noConversion"/>
  </si>
  <si>
    <r>
      <t xml:space="preserve">(1) Make sure there is no error message about SATA in the output logs.
(2) During the execution of the command </t>
    </r>
    <r>
      <rPr>
        <sz val="11"/>
        <rFont val="ＭＳ Ｐ明朝"/>
        <family val="1"/>
        <charset val="128"/>
      </rPr>
      <t>②</t>
    </r>
    <r>
      <rPr>
        <sz val="11"/>
        <rFont val="Times New Roman"/>
        <family val="1"/>
      </rPr>
      <t xml:space="preserve">, verify the following output.
</t>
    </r>
    <r>
      <rPr>
        <sz val="11"/>
        <rFont val="ＭＳ Ｐ明朝"/>
        <family val="1"/>
        <charset val="128"/>
      </rPr>
      <t>・</t>
    </r>
    <r>
      <rPr>
        <sz val="11"/>
        <rFont val="Times New Roman"/>
        <family val="1"/>
      </rPr>
      <t>Transfer mode</t>
    </r>
    <r>
      <rPr>
        <sz val="11"/>
        <rFont val="ＭＳ Ｐ明朝"/>
        <family val="1"/>
        <charset val="128"/>
      </rPr>
      <t>：</t>
    </r>
    <r>
      <rPr>
        <sz val="11"/>
        <rFont val="Times New Roman"/>
        <family val="1"/>
      </rPr>
      <t xml:space="preserve">the speed is 6.0Gbps.
</t>
    </r>
    <r>
      <rPr>
        <sz val="11"/>
        <rFont val="ＭＳ Ｐ明朝"/>
        <family val="1"/>
        <charset val="128"/>
      </rPr>
      <t>※</t>
    </r>
    <r>
      <rPr>
        <sz val="11"/>
        <rFont val="Times New Roman"/>
        <family val="1"/>
      </rPr>
      <t xml:space="preserve"> The underlined portion is dependent on the generation order and the partition of the device file, So the message may be different. Make sure that there is no error message near the underlined part.
# dmesg | grep sata_rcar
scsi host0: sata_rcar
# dmesg | grep ata1
ata1: SATA max UDMA/133 irq 31
ata1: link resume succeeded after 1 retries
ata1: SATA link up 6.0 Gbps (SStatus 133 SControl 300)
ata1.00: </t>
    </r>
    <r>
      <rPr>
        <u/>
        <sz val="11"/>
        <rFont val="Times New Roman"/>
        <family val="1"/>
      </rPr>
      <t>ATA-9: INTEL SSDSC2CT120A3, 300i, max UDMA/133</t>
    </r>
    <r>
      <rPr>
        <sz val="11"/>
        <rFont val="Times New Roman"/>
        <family val="1"/>
      </rPr>
      <t xml:space="preserve">
ata1.00: </t>
    </r>
    <r>
      <rPr>
        <u/>
        <sz val="11"/>
        <rFont val="Times New Roman"/>
        <family val="1"/>
      </rPr>
      <t>234441648 sectors, multi 16: LBA48 NCQ (depth 0/32)</t>
    </r>
    <r>
      <rPr>
        <sz val="11"/>
        <rFont val="Times New Roman"/>
        <family val="1"/>
      </rPr>
      <t xml:space="preserve">
ata1.00: </t>
    </r>
    <r>
      <rPr>
        <u/>
        <sz val="11"/>
        <rFont val="Times New Roman"/>
        <family val="1"/>
      </rPr>
      <t>configured for UDMA/133</t>
    </r>
    <r>
      <rPr>
        <sz val="11"/>
        <rFont val="Times New Roman"/>
        <family val="1"/>
      </rPr>
      <t xml:space="preserve">
# dmesg | grep sda
</t>
    </r>
    <r>
      <rPr>
        <u/>
        <sz val="11"/>
        <rFont val="Times New Roman"/>
        <family val="1"/>
      </rPr>
      <t>sd 0</t>
    </r>
    <r>
      <rPr>
        <sz val="11"/>
        <rFont val="Times New Roman"/>
        <family val="1"/>
      </rPr>
      <t xml:space="preserve">:0:0:0: [sda] </t>
    </r>
    <r>
      <rPr>
        <u/>
        <sz val="11"/>
        <rFont val="Times New Roman"/>
        <family val="1"/>
      </rPr>
      <t>234441648 512-byte logical blocks: (120 GB/111 GiB)</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Write Protect is off</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Mode Sense: 00 3a 00 00</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Write cache: enabled, read cache: enabled, doesn't support DPO or FUA</t>
    </r>
    <r>
      <rPr>
        <sz val="11"/>
        <rFont val="Times New Roman"/>
        <family val="1"/>
      </rPr>
      <t xml:space="preserve">
</t>
    </r>
    <r>
      <rPr>
        <u/>
        <sz val="11"/>
        <rFont val="Times New Roman"/>
        <family val="1"/>
      </rPr>
      <t>sd 0</t>
    </r>
    <r>
      <rPr>
        <sz val="11"/>
        <rFont val="Times New Roman"/>
        <family val="1"/>
      </rPr>
      <t xml:space="preserve">:0:0:0: [sda] </t>
    </r>
    <r>
      <rPr>
        <u/>
        <sz val="11"/>
        <rFont val="Times New Roman"/>
        <family val="1"/>
      </rPr>
      <t xml:space="preserve">Attached SCSI disk
</t>
    </r>
    <phoneticPr fontId="17" type="noConversion"/>
  </si>
  <si>
    <r>
      <rPr>
        <sz val="11"/>
        <rFont val="ＭＳ Ｐ明朝"/>
        <family val="1"/>
        <charset val="128"/>
      </rPr>
      <t>①</t>
    </r>
    <r>
      <rPr>
        <sz val="11"/>
        <rFont val="Times New Roman"/>
        <family val="1"/>
      </rPr>
      <t xml:space="preserve"> Run the following command
# ls /dev/sd*</t>
    </r>
    <r>
      <rPr>
        <sz val="11"/>
        <rFont val="ＭＳ Ｐ明朝"/>
        <family val="1"/>
        <charset val="128"/>
      </rPr>
      <t/>
    </r>
    <phoneticPr fontId="17" type="noConversion"/>
  </si>
  <si>
    <r>
      <rPr>
        <sz val="11"/>
        <rFont val="ＭＳ Ｐ明朝"/>
        <family val="1"/>
        <charset val="128"/>
      </rPr>
      <t>①</t>
    </r>
    <r>
      <rPr>
        <sz val="11"/>
        <rFont val="Times New Roman"/>
        <family val="1"/>
      </rPr>
      <t xml:space="preserve"> Run the following command
# dd if=/dev/zero of=/dev/sda bs=512 count=1 seek=117220824</t>
    </r>
    <r>
      <rPr>
        <sz val="11"/>
        <rFont val="ＭＳ Ｐ明朝"/>
        <family val="1"/>
        <charset val="128"/>
      </rPr>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</si>
  <si>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ls /dev/sr*
/dev/</t>
    </r>
    <r>
      <rPr>
        <u/>
        <sz val="11"/>
        <rFont val="Times New Roman"/>
        <family val="1"/>
      </rPr>
      <t xml:space="preserve">sr0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</si>
  <si>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sr0</t>
    </r>
    <r>
      <rPr>
        <sz val="11"/>
        <rFont val="Times New Roman"/>
        <family val="1"/>
      </rPr>
      <t xml:space="preserve">  /mnt/sata
mount: /dev/</t>
    </r>
    <r>
      <rPr>
        <u/>
        <sz val="11"/>
        <rFont val="Times New Roman"/>
        <family val="1"/>
      </rPr>
      <t>sr0</t>
    </r>
    <r>
      <rPr>
        <sz val="11"/>
        <rFont val="Times New Roman"/>
        <family val="1"/>
      </rPr>
      <t xml:space="preserve"> is write-protected, mounting read-only
# ls /mnt/sata
(File/folder name that exist on the media is displayed)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</si>
  <si>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The mounted BD-ROM drive is released by the umount command
# sync
# umount /mnt/sata
# ls /mnt/sata
(File/folder name that exist on the media is not displayed )
# rmdir /mnt/sata
</t>
    </r>
    <phoneticPr fontId="17" type="noConversion"/>
  </si>
  <si>
    <t>Suspend to RAM test</t>
    <phoneticPr fontId="3"/>
  </si>
  <si>
    <t>SMP concurrent access test</t>
    <phoneticPr fontId="3"/>
  </si>
  <si>
    <r>
      <t xml:space="preserve">Carry out this test item immediately after running the previous item.
</t>
    </r>
    <r>
      <rPr>
        <sz val="11"/>
        <rFont val="ＭＳ Ｐ明朝"/>
        <family val="1"/>
        <charset val="128"/>
      </rPr>
      <t>①</t>
    </r>
    <r>
      <rPr>
        <sz val="11"/>
        <rFont val="Times New Roman"/>
        <family val="1"/>
      </rPr>
      <t xml:space="preserve"> Run the following command
# sync
# umount /mnt/sata
# ls /mnt/sata
# rmdir /mnt/sata
</t>
    </r>
    <r>
      <rPr>
        <sz val="11"/>
        <rFont val="ＭＳ Ｐ明朝"/>
        <family val="1"/>
        <charset val="128"/>
      </rPr>
      <t/>
    </r>
    <phoneticPr fontId="17" type="noConversion"/>
  </si>
  <si>
    <r>
      <rPr>
        <sz val="11"/>
        <rFont val="ＭＳ Ｐ明朝"/>
        <family val="1"/>
        <charset val="128"/>
      </rPr>
      <t>①</t>
    </r>
    <r>
      <rPr>
        <sz val="11"/>
        <rFont val="Times New Roman"/>
        <family val="1"/>
      </rPr>
      <t xml:space="preserve"> Run the following command
# dd if=/dev/sda of=/dev/zero bs=512 count=1 skip=117220824</t>
    </r>
    <r>
      <rPr>
        <sz val="11"/>
        <rFont val="ＭＳ Ｐ明朝"/>
        <family val="1"/>
        <charset val="128"/>
      </rPr>
      <t/>
    </r>
    <phoneticPr fontId="17" type="noConversion"/>
  </si>
  <si>
    <r>
      <rPr>
        <sz val="11"/>
        <rFont val="ＭＳ Ｐ明朝"/>
        <family val="1"/>
        <charset val="128"/>
      </rPr>
      <t>①</t>
    </r>
    <r>
      <rPr>
        <sz val="11"/>
        <rFont val="Times New Roman"/>
        <family val="1"/>
      </rPr>
      <t xml:space="preserve"> Run the following command
# dd if=/dev/sr0 of=/dev/null bs=2048 count=1 skip=175198</t>
    </r>
    <phoneticPr fontId="17" type="noConversion"/>
  </si>
  <si>
    <r>
      <rPr>
        <sz val="11"/>
        <rFont val="ＭＳ Ｐ明朝"/>
        <family val="1"/>
        <charset val="128"/>
      </rPr>
      <t>①</t>
    </r>
    <r>
      <rPr>
        <sz val="11"/>
        <rFont val="Times New Roman"/>
        <family val="1"/>
      </rPr>
      <t xml:space="preserve"> Run the following command
# mkdir /mnt/sata
# mount /dev/sr0 /mnt/sata
# ls /mnt/sata
# cp /mnt/sata/md5sum.txt ./
# diff md5sum.txt /mnt/sata/md5sum.txt
# rm md5sum.txt
# sync
# umount /mnt/sata
# rmdir /mnt/sata</t>
    </r>
    <phoneticPr fontId="17" type="noConversion"/>
  </si>
  <si>
    <t>Add Suspend to RAM test table.</t>
    <phoneticPr fontId="3"/>
  </si>
  <si>
    <r>
      <t xml:space="preserve">Carry out this test item immediately after running the previous item.
</t>
    </r>
    <r>
      <rPr>
        <sz val="11"/>
        <rFont val="ＭＳ Ｐ明朝"/>
        <family val="1"/>
        <charset val="128"/>
      </rPr>
      <t>①</t>
    </r>
    <r>
      <rPr>
        <sz val="11"/>
        <rFont val="Times New Roman"/>
        <family val="1"/>
      </rPr>
      <t xml:space="preserve"> Run the following command
# sync
# umount /mnt/sata
# ls /mnt/sata
# rmdir /mnt/sata</t>
    </r>
    <phoneticPr fontId="17" type="noConversion"/>
  </si>
  <si>
    <t>Mar. 6, 2017</t>
    <phoneticPr fontId="3"/>
  </si>
  <si>
    <t>Add Suspend to RAM test.</t>
    <phoneticPr fontId="3"/>
  </si>
  <si>
    <t xml:space="preserve">Boot up Linux system once only, and continue the following tests. </t>
    <phoneticPr fontId="3"/>
  </si>
  <si>
    <t>iommus = &lt;&amp;ipmmu_hc 2&gt;;</t>
    <phoneticPr fontId="3"/>
  </si>
  <si>
    <r>
      <t>(1) Kernel panic is not happen.
(2) After unbind-rebind</t>
    </r>
    <r>
      <rPr>
        <sz val="11"/>
        <rFont val="ＭＳ Ｐ明朝"/>
        <family val="1"/>
        <charset val="128"/>
      </rPr>
      <t>、</t>
    </r>
    <r>
      <rPr>
        <sz val="11"/>
        <rFont val="Times New Roman"/>
        <family val="1"/>
      </rPr>
      <t>the device is regconized.</t>
    </r>
    <phoneticPr fontId="17" type="noConversion"/>
  </si>
  <si>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count=350
</t>
    </r>
    <r>
      <rPr>
        <sz val="11"/>
        <rFont val="ＭＳ Ｐ明朝"/>
        <family val="1"/>
        <charset val="128"/>
      </rPr>
      <t>③</t>
    </r>
    <r>
      <rPr>
        <sz val="11"/>
        <rFont val="Times New Roman"/>
        <family val="1"/>
      </rPr>
      <t xml:space="preserve"> While the data is transfering, remove the sata cable out of board.</t>
    </r>
    <phoneticPr fontId="3"/>
  </si>
  <si>
    <t>IPMMU</t>
    <phoneticPr fontId="17" type="noConversion"/>
  </si>
  <si>
    <t>-</t>
    <phoneticPr fontId="17" type="noConversion"/>
  </si>
  <si>
    <t>Reading / Writing the data in the state which made IPMMU effective is possible.</t>
    <phoneticPr fontId="17" type="noConversion"/>
  </si>
  <si>
    <t xml:space="preserve">Kernel image and dtb which made IPMMU effective is used.
</t>
    <phoneticPr fontId="17" type="noConversion"/>
  </si>
  <si>
    <t>Manual</t>
    <phoneticPr fontId="17" type="noConversion"/>
  </si>
  <si>
    <r>
      <rPr>
        <sz val="11"/>
        <rFont val="ＭＳ Ｐ明朝"/>
        <family val="1"/>
        <charset val="128"/>
      </rPr>
      <t>①</t>
    </r>
    <r>
      <rPr>
        <sz val="11"/>
        <rFont val="Times New Roman"/>
        <family val="1"/>
      </rPr>
      <t xml:space="preserve"> Power ON
</t>
    </r>
    <r>
      <rPr>
        <sz val="11"/>
        <rFont val="ＭＳ Ｐ明朝"/>
        <family val="1"/>
        <charset val="128"/>
      </rPr>
      <t>②</t>
    </r>
    <r>
      <rPr>
        <sz val="11"/>
        <rFont val="Times New Roman"/>
        <family val="1"/>
      </rPr>
      <t xml:space="preserve"> Run the following command
# dmesg | grep ata1
</t>
    </r>
    <phoneticPr fontId="17" type="noConversion"/>
  </si>
  <si>
    <r>
      <rPr>
        <sz val="11"/>
        <rFont val="ＭＳ Ｐ明朝"/>
        <family val="1"/>
        <charset val="128"/>
      </rPr>
      <t>①</t>
    </r>
    <r>
      <rPr>
        <sz val="11"/>
        <rFont val="Times New Roman"/>
        <family val="1"/>
      </rPr>
      <t xml:space="preserve"> Run the following command
# cat /proc/interrupts | grep sata
</t>
    </r>
    <phoneticPr fontId="17" type="noConversion"/>
  </si>
  <si>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dd if=/dev/sr0 of=aaa bs=2048 count=1 skip=999999
# ls -l aaa</t>
    </r>
    <phoneticPr fontId="3"/>
  </si>
  <si>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dd if=/dev/sr0 of=/dev/null bs=2048 count=1</t>
    </r>
    <phoneticPr fontId="3"/>
  </si>
  <si>
    <r>
      <rPr>
        <sz val="11"/>
        <rFont val="ＭＳ Ｐ明朝"/>
        <family val="1"/>
        <charset val="128"/>
      </rPr>
      <t>①</t>
    </r>
    <r>
      <rPr>
        <sz val="11"/>
        <rFont val="Times New Roman"/>
        <family val="1"/>
      </rPr>
      <t xml:space="preserve"> Run the following command
# dd if=/dev/sr0 of=/dev/null bs=2048 count=1 skip=350396</t>
    </r>
    <phoneticPr fontId="3"/>
  </si>
  <si>
    <r>
      <rPr>
        <sz val="11"/>
        <rFont val="ＭＳ Ｐ明朝"/>
        <family val="1"/>
        <charset val="128"/>
      </rPr>
      <t>①</t>
    </r>
    <r>
      <rPr>
        <sz val="11"/>
        <rFont val="Times New Roman"/>
        <family val="1"/>
      </rPr>
      <t xml:space="preserve"> Run the following command
# dd if=/dev/sr0 of=/dev/null bs=2048 count=1 skip=350397</t>
    </r>
    <phoneticPr fontId="3"/>
  </si>
  <si>
    <r>
      <rPr>
        <sz val="11"/>
        <rFont val="ＭＳ Ｐ明朝"/>
        <family val="1"/>
        <charset val="128"/>
      </rPr>
      <t>①</t>
    </r>
    <r>
      <rPr>
        <sz val="11"/>
        <rFont val="Times New Roman"/>
        <family val="1"/>
      </rPr>
      <t xml:space="preserve"> Run the following command
# dd if=/dev/sr0 of=/dev/null bs=2048 count=2 skip=350396</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</si>
  <si>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Error message is output. 
# dd if=/dev/zero of=/dev/sda bs=512 count=1 seek=999999999
dd: '/dev/sda': cannot seek: Invalid argument
0+0 records in
0+0 records out
0 bytes (0 B) copied, 0.000927 s, 0.0 kB/s
</t>
    </r>
    <phoneticPr fontId="3"/>
  </si>
  <si>
    <r>
      <t xml:space="preserve">(1)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 xml:space="preserve">Invalid argument is output.
# dd if=/dev/sda of=/dev/null bs=512 count=1 skip=999999999
dd: '/dev/sda': cannot skip: Invalid argument
0+0 records in
0+0 records out
0 bytes (0 B) copied, 0.00118152 s, 0.0 kB/s
</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</si>
  <si>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t>
    </r>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</si>
  <si>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dd if=/dev/zero of=/dev/sda bs=512 count=1 seek=234441647</t>
    </r>
    <phoneticPr fontId="3"/>
  </si>
  <si>
    <r>
      <rPr>
        <sz val="11"/>
        <rFont val="ＭＳ Ｐ明朝"/>
        <family val="1"/>
        <charset val="128"/>
      </rPr>
      <t>①</t>
    </r>
    <r>
      <rPr>
        <sz val="11"/>
        <rFont val="Times New Roman"/>
        <family val="1"/>
      </rPr>
      <t xml:space="preserve">  Run the following command
# dd if=/dev/sda of=/dev/null bs=512 count=1 skip=234441647</t>
    </r>
    <phoneticPr fontId="3"/>
  </si>
  <si>
    <r>
      <rPr>
        <sz val="11"/>
        <rFont val="ＭＳ Ｐ明朝"/>
        <family val="1"/>
        <charset val="128"/>
      </rPr>
      <t>①</t>
    </r>
    <r>
      <rPr>
        <sz val="11"/>
        <rFont val="Times New Roman"/>
        <family val="1"/>
      </rPr>
      <t xml:space="preserve"> Run the following command
# dd if=/dev/sda of=/dev/null bs=512 count=1 skip=234441648</t>
    </r>
    <phoneticPr fontId="3"/>
  </si>
  <si>
    <r>
      <rPr>
        <sz val="11"/>
        <rFont val="ＭＳ Ｐ明朝"/>
        <family val="1"/>
        <charset val="128"/>
      </rPr>
      <t>①</t>
    </r>
    <r>
      <rPr>
        <sz val="11"/>
        <rFont val="Times New Roman"/>
        <family val="1"/>
      </rPr>
      <t xml:space="preserve"> Run the following command
# dd if=/dev/sda of=/dev/null bs=512 count=2 skip=234441647</t>
    </r>
    <phoneticPr fontId="3"/>
  </si>
  <si>
    <t xml:space="preserve">1. Verify the SATA HDD
# cd /sys/bus/platform/drivers/sata_rcar; find -type l
./ee300000.sata
2. Unbind the device
# echo ee300000.sata &gt; unbind
3. Verify the unbinding
# ls -d ee300000.sata
ls: cannot access ee300000.sata: No such file or directory
4. Verify that the device disappeared
# ls /dev/sda
ls: cannot access /dev/sda: No such file or directory
5. Rebind the device
# echo ee300000.sata &gt; bind
6. Verify the binding
# ls -d ee300000.sata
ee300000.sata
</t>
    <phoneticPr fontId="17" type="noConversion"/>
  </si>
  <si>
    <t xml:space="preserve">The expected value is 100%.
If can't reach to 100%, it writes which driver's source code area should be confirmed. The cord a gcov tool doesn't pass writes a reason.
These source cord has to make the test the time of a review. The result is written to the test result report.
</t>
    <phoneticPr fontId="3"/>
  </si>
  <si>
    <t>Check the memory leak</t>
    <phoneticPr fontId="17" type="noConversion"/>
  </si>
  <si>
    <t>Detection of the possibility of system deadlock</t>
    <phoneticPr fontId="17" type="noConversion"/>
  </si>
  <si>
    <t xml:space="preserve">Device Drivers ---&gt; </t>
  </si>
  <si>
    <t xml:space="preserve">       IOMMU Hardware Support ---&gt; </t>
  </si>
  <si>
    <t xml:space="preserve">            [*] Renesas VMSA-compatible IPMMU</t>
  </si>
  <si>
    <t>CONFIG_PROVE_LOCKING:</t>
  </si>
  <si>
    <t xml:space="preserve">    Kernel hacking  ---&gt;</t>
  </si>
  <si>
    <t xml:space="preserve">        Lock Debugging (spinlocks, mutexes, etc...)  ---&gt;</t>
  </si>
  <si>
    <t xml:space="preserve">            [*] Lock debugging: prove locking correctness</t>
    <phoneticPr fontId="3"/>
  </si>
  <si>
    <t>CONFIG_DEBUG_KMEMLEAK:</t>
  </si>
  <si>
    <t xml:space="preserve">   Kernel hacking  ---&gt;</t>
    <phoneticPr fontId="3"/>
  </si>
  <si>
    <t xml:space="preserve">          Memory Debugging  ---&gt; x</t>
    <phoneticPr fontId="3"/>
  </si>
  <si>
    <t xml:space="preserve">               [*] Kernel memory leak detector</t>
    <phoneticPr fontId="3"/>
  </si>
  <si>
    <t>Kernel hacking  ---&gt;</t>
  </si>
  <si>
    <t xml:space="preserve">    [*] Tracers  ---&gt;</t>
    <phoneticPr fontId="3"/>
  </si>
  <si>
    <t xml:space="preserve">         [*]   Kernel Function Tracer</t>
    <phoneticPr fontId="3"/>
  </si>
  <si>
    <t xml:space="preserve">         [*]     Kernel Function Graph Tracer</t>
    <phoneticPr fontId="3"/>
  </si>
  <si>
    <t>3. Creating a kernel image</t>
    <phoneticPr fontId="3"/>
  </si>
  <si>
    <t>4. Creating a dtb</t>
    <phoneticPr fontId="3"/>
  </si>
  <si>
    <t>2. Setting KernelConfiguration to look like below:</t>
    <phoneticPr fontId="3"/>
  </si>
  <si>
    <t>[How to create Image to detect dead lock]</t>
    <phoneticPr fontId="3"/>
  </si>
  <si>
    <t>[How to create Image to detect memory leak]</t>
    <phoneticPr fontId="3"/>
  </si>
  <si>
    <t>[How to create Image to enable Kernel Function Tracer]</t>
    <phoneticPr fontId="3"/>
  </si>
  <si>
    <t xml:space="preserve">Please refer to 1.4. Test environment.
Use Image to enable memory leak detector
</t>
    <phoneticPr fontId="17" type="noConversion"/>
  </si>
  <si>
    <t xml:space="preserve">Please refer to 1.4. Test environment. Use Image to enable dead lock debugging,
</t>
    <phoneticPr fontId="17" type="noConversion"/>
  </si>
  <si>
    <t>In case of salvator-xs, unload module before suspend, load module after resume.</t>
    <phoneticPr fontId="3"/>
  </si>
  <si>
    <t xml:space="preserve">Confirm S2R during driver operation.
</t>
    <phoneticPr fontId="3"/>
  </si>
  <si>
    <t>-</t>
    <phoneticPr fontId="3"/>
  </si>
  <si>
    <t>-</t>
    <phoneticPr fontId="3"/>
  </si>
  <si>
    <t xml:space="preserve"> - Clock rate after S2R.</t>
    <phoneticPr fontId="3"/>
  </si>
  <si>
    <t xml:space="preserve">Execute S2R with driver operation then compare clock rate before and after. Confirm they are expectation values.
</t>
    <phoneticPr fontId="3"/>
  </si>
  <si>
    <t>Clock rate after S2R.</t>
    <phoneticPr fontId="3"/>
  </si>
  <si>
    <t>Execute S2R without driver operation then compare clock rate before and after. Confirm they are expectation values.</t>
    <phoneticPr fontId="3"/>
  </si>
  <si>
    <t>-</t>
    <phoneticPr fontId="3"/>
  </si>
  <si>
    <t>Execute S2R with driver operation then execute performance test. Confirm that there is no performance degradation.</t>
    <phoneticPr fontId="3"/>
  </si>
  <si>
    <t>-</t>
    <phoneticPr fontId="3"/>
  </si>
  <si>
    <t>BD-ROM 
 - Each operation state</t>
    <phoneticPr fontId="3"/>
  </si>
  <si>
    <t>After S2R without driver operation, confirm driver operation.</t>
    <phoneticPr fontId="3"/>
  </si>
  <si>
    <t xml:space="preserve">Confirm S2R with each operation state. </t>
    <phoneticPr fontId="3"/>
  </si>
  <si>
    <t>-</t>
    <phoneticPr fontId="3"/>
  </si>
  <si>
    <t xml:space="preserve">Confirm S2R during driver operation.
</t>
    <phoneticPr fontId="3"/>
  </si>
  <si>
    <t>-</t>
    <phoneticPr fontId="3"/>
  </si>
  <si>
    <t>Clock rate after S2R.</t>
    <phoneticPr fontId="3"/>
  </si>
  <si>
    <t xml:space="preserve">Execute S2R without driver operation then execute performance test. Confirm that there is no performance degradation.
</t>
    <phoneticPr fontId="3"/>
  </si>
  <si>
    <t>-</t>
    <phoneticPr fontId="3"/>
  </si>
  <si>
    <t>Impact on performance after S2R.</t>
    <phoneticPr fontId="3"/>
  </si>
  <si>
    <t>-</t>
    <phoneticPr fontId="3"/>
  </si>
  <si>
    <t>Execute S2R with driver operation then execute performance test. Confirm that there is no performance degradation.</t>
    <phoneticPr fontId="3"/>
  </si>
  <si>
    <t>-</t>
    <phoneticPr fontId="3"/>
  </si>
  <si>
    <t>SMP multi-port access test</t>
    <phoneticPr fontId="3"/>
  </si>
  <si>
    <t>-</t>
    <phoneticPr fontId="3"/>
  </si>
  <si>
    <t>Multi-instance test</t>
    <phoneticPr fontId="3"/>
  </si>
  <si>
    <t>-</t>
    <phoneticPr fontId="3"/>
  </si>
  <si>
    <t>To measure about interrupt response time</t>
    <phoneticPr fontId="3"/>
  </si>
  <si>
    <t>Please refer to 1.4. Test environment.
Use Image to enable Kernel Function Tracer</t>
    <phoneticPr fontId="3"/>
  </si>
  <si>
    <t>-</t>
    <phoneticPr fontId="3"/>
  </si>
  <si>
    <t>-</t>
    <phoneticPr fontId="3"/>
  </si>
  <si>
    <t>Hayakawa</t>
    <phoneticPr fontId="3"/>
  </si>
  <si>
    <t>Change memory leak and dead lock check test procedure.</t>
    <phoneticPr fontId="3"/>
  </si>
  <si>
    <t>Confirm that an interrupt response time.
It is confirmed that it is less than 2 ms.</t>
    <phoneticPr fontId="3"/>
  </si>
  <si>
    <t>Change IPMMU test procedure.
Add Bind/Unbind test.
Add Memory leak dead lock test.</t>
  </si>
  <si>
    <t>Jun. 30, 2017</t>
    <phoneticPr fontId="54"/>
  </si>
  <si>
    <t>Add interrupt response time test</t>
    <phoneticPr fontId="3"/>
  </si>
  <si>
    <t xml:space="preserve">(1) %CPU of a process measures an average besides the 0% from aaa.txt.
</t>
    <phoneticPr fontId="3"/>
  </si>
  <si>
    <t xml:space="preserve">(1) %CPU of a process measures an average besides the 0% from aaa.txt.
</t>
    <phoneticPr fontId="3"/>
  </si>
  <si>
    <r>
      <rPr>
        <sz val="11"/>
        <rFont val="ＭＳ Ｐ明朝"/>
        <family val="1"/>
        <charset val="128"/>
      </rPr>
      <t>①</t>
    </r>
    <r>
      <rPr>
        <sz val="11"/>
        <rFont val="Times New Roman"/>
        <family val="1"/>
      </rPr>
      <t xml:space="preserve"> After connecting BD-ROM to the evaluation board, Linux is started.
</t>
    </r>
    <r>
      <rPr>
        <sz val="11"/>
        <rFont val="ＭＳ Ｐ明朝"/>
        <family val="1"/>
        <charset val="128"/>
      </rPr>
      <t>②</t>
    </r>
    <r>
      <rPr>
        <sz val="11"/>
        <rFont val="Times New Roman"/>
        <family val="1"/>
      </rPr>
      <t xml:space="preserve"> Run the following command
# dmesg | grep ata1
# dmesg | grep scsi
# dmesg | grep CD-ROM</t>
    </r>
    <r>
      <rPr>
        <sz val="11"/>
        <rFont val="ＭＳ Ｐ明朝"/>
        <family val="1"/>
        <charset val="128"/>
      </rPr>
      <t/>
    </r>
    <phoneticPr fontId="17" type="noConversion"/>
  </si>
  <si>
    <t>CPU load test
[QoS for infotainment]</t>
    <phoneticPr fontId="18" type="noConversion"/>
  </si>
  <si>
    <t>Measurement of interrupt response time</t>
    <phoneticPr fontId="3"/>
  </si>
  <si>
    <t xml:space="preserve">Please refer to 1.4. Test environment.
Use Image to enable memory leak detector
</t>
    <phoneticPr fontId="17" type="noConversion"/>
  </si>
  <si>
    <t>one pass</t>
    <phoneticPr fontId="17" type="noConversion"/>
  </si>
  <si>
    <t>Y</t>
    <phoneticPr fontId="17" type="noConversion"/>
  </si>
  <si>
    <t>Y</t>
    <phoneticPr fontId="17" type="noConversion"/>
  </si>
  <si>
    <t>Y</t>
    <phoneticPr fontId="17" type="noConversion"/>
  </si>
  <si>
    <t>Y</t>
    <phoneticPr fontId="17" type="noConversion"/>
  </si>
  <si>
    <t>one pass</t>
    <phoneticPr fontId="3"/>
  </si>
  <si>
    <t>one pass</t>
    <phoneticPr fontId="3"/>
  </si>
  <si>
    <t>one pass</t>
    <phoneticPr fontId="3"/>
  </si>
  <si>
    <t>one pass</t>
    <phoneticPr fontId="3"/>
  </si>
  <si>
    <t>Manual</t>
    <phoneticPr fontId="17" type="noConversion"/>
  </si>
  <si>
    <t>Script</t>
    <phoneticPr fontId="17" type="noConversion"/>
  </si>
  <si>
    <t>Script</t>
    <phoneticPr fontId="3"/>
  </si>
  <si>
    <t>R-Car M3N</t>
    <phoneticPr fontId="16"/>
  </si>
  <si>
    <t>SATA driver function list (R-Car H3/M3N)</t>
    <phoneticPr fontId="3"/>
  </si>
  <si>
    <t>R-Car M3N</t>
    <phoneticPr fontId="3"/>
  </si>
  <si>
    <t>R-CarH3-SiP System Evaluation Board Salvator-XS RTP0RC7795SIPB0012S</t>
    <phoneticPr fontId="3"/>
  </si>
  <si>
    <t>R-CarM3N-SiP System Evaluation Board Salvator-XS RTP0RC77965SIPB0012S</t>
    <phoneticPr fontId="3"/>
  </si>
  <si>
    <t>R-Car M3N</t>
    <phoneticPr fontId="3"/>
  </si>
  <si>
    <t>M3N Result</t>
    <phoneticPr fontId="17" type="noConversion"/>
  </si>
  <si>
    <t>M3N Results</t>
    <phoneticPr fontId="3"/>
  </si>
  <si>
    <r>
      <rPr>
        <sz val="11"/>
        <rFont val="ＭＳ Ｐ明朝"/>
        <family val="1"/>
        <charset val="128"/>
      </rPr>
      <t>①</t>
    </r>
    <r>
      <rPr>
        <sz val="11"/>
        <rFont val="Times New Roman"/>
        <family val="1"/>
      </rPr>
      <t xml:space="preserve"> Run the following command
# echo rd 0xe61509a0 &gt; /proc/reg</t>
    </r>
    <phoneticPr fontId="17" type="noConversion"/>
  </si>
  <si>
    <t>M3N Result</t>
    <phoneticPr fontId="3"/>
  </si>
  <si>
    <t>M3N Result</t>
    <phoneticPr fontId="3"/>
  </si>
  <si>
    <t>This document describes the test specifications of the Linux BSP of SATA driver that works with R-Car H3/M3N system</t>
    <phoneticPr fontId="3"/>
  </si>
  <si>
    <t>Module load</t>
    <phoneticPr fontId="3"/>
  </si>
  <si>
    <t xml:space="preserve">Refer to "4. Test application" for the contents of a shell script.
</t>
    <phoneticPr fontId="3"/>
  </si>
  <si>
    <t>OK
total</t>
    <phoneticPr fontId="3"/>
  </si>
  <si>
    <t>NG
total</t>
    <phoneticPr fontId="60" type="noConversion"/>
  </si>
  <si>
    <t>NT
total</t>
    <phoneticPr fontId="60" type="noConversion"/>
  </si>
  <si>
    <t>NA
total</t>
    <phoneticPr fontId="60" type="noConversion"/>
  </si>
  <si>
    <t>H3
OK</t>
    <phoneticPr fontId="60" type="noConversion"/>
  </si>
  <si>
    <t>H3
NG</t>
    <phoneticPr fontId="60" type="noConversion"/>
  </si>
  <si>
    <t>H3
NT</t>
    <phoneticPr fontId="60" type="noConversion"/>
  </si>
  <si>
    <t>H3
NA</t>
    <phoneticPr fontId="60" type="noConversion"/>
  </si>
  <si>
    <t>M3N
OK</t>
    <phoneticPr fontId="60" type="noConversion"/>
  </si>
  <si>
    <t>M3N
NG</t>
    <phoneticPr fontId="60" type="noConversion"/>
  </si>
  <si>
    <t>M3N
NT</t>
    <phoneticPr fontId="60" type="noConversion"/>
  </si>
  <si>
    <t>M3N
NA</t>
    <phoneticPr fontId="60" type="noConversion"/>
  </si>
  <si>
    <t xml:space="preserve">write/read 0byte </t>
    <phoneticPr fontId="3"/>
  </si>
  <si>
    <t xml:space="preserve">write/read 1byte </t>
    <phoneticPr fontId="3"/>
  </si>
  <si>
    <t xml:space="preserve">Can write/read 0byte.
</t>
    <phoneticPr fontId="3"/>
  </si>
  <si>
    <t xml:space="preserve">Can write/read 1byte.
</t>
    <phoneticPr fontId="3"/>
  </si>
  <si>
    <t>-</t>
    <phoneticPr fontId="3"/>
  </si>
  <si>
    <r>
      <t xml:space="preserve">(1) Make sure there is no command error after executing command </t>
    </r>
    <r>
      <rPr>
        <sz val="11"/>
        <rFont val="ＭＳ Ｐ明朝"/>
        <family val="1"/>
        <charset val="128"/>
      </rPr>
      <t>①</t>
    </r>
    <r>
      <rPr>
        <sz val="11"/>
        <rFont val="Times New Roman"/>
        <family val="1"/>
      </rPr>
      <t>.</t>
    </r>
  </si>
  <si>
    <t>Feb. 23, 2018</t>
    <phoneticPr fontId="54"/>
  </si>
  <si>
    <t>all</t>
    <phoneticPr fontId="3"/>
  </si>
  <si>
    <t>Add R-Car M3N device test.</t>
    <phoneticPr fontId="54"/>
  </si>
  <si>
    <t>Add 0byte and 1byte read/write test.</t>
    <phoneticPr fontId="3"/>
  </si>
  <si>
    <t>If you use SATA with Salvator-XS board and R-Car H3 Ver.2.0, Ver 3.0 / R-Car M3N Ver.1.1, please follow the procedure below</t>
    <phoneticPr fontId="3"/>
  </si>
  <si>
    <t>1) Please enable SATA driver and disable PCIe CH1 driver.</t>
    <phoneticPr fontId="3"/>
  </si>
  <si>
    <t>2) Please make SATA driver as kernel module.</t>
    <phoneticPr fontId="3"/>
  </si>
  <si>
    <t>[How to create a image of modularized SATA driver and .ko]</t>
    <phoneticPr fontId="3"/>
  </si>
  <si>
    <t>Refer to Sheet 1.4 [How to create a image of modularized SATA driver and .ko]</t>
    <phoneticPr fontId="3"/>
  </si>
  <si>
    <t>3) Please set SW12-pin7 = Off(1).</t>
    <phoneticPr fontId="3"/>
  </si>
  <si>
    <t>4) Please input following command after Linux boot up.</t>
    <phoneticPr fontId="3"/>
  </si>
  <si>
    <t>5) Please install SATA driver module by insmod command.</t>
    <phoneticPr fontId="3"/>
  </si>
  <si>
    <t>insmod &lt;PATH&gt;sata_rcar.ko</t>
    <phoneticPr fontId="3"/>
  </si>
  <si>
    <t>Aug. 24, 2018</t>
    <phoneticPr fontId="54"/>
  </si>
  <si>
    <t>1.4.1</t>
    <phoneticPr fontId="3"/>
  </si>
  <si>
    <t>Saito</t>
    <phoneticPr fontId="3"/>
  </si>
  <si>
    <t>Add 1.4.1 to describe operation for Salvator-XS.</t>
    <phoneticPr fontId="3"/>
  </si>
  <si>
    <t>Change description from final to final2.</t>
    <phoneticPr fontId="3"/>
  </si>
  <si>
    <t>Intel SSD 330Series 120GB
SSDSC2CT120A3</t>
    <phoneticPr fontId="3"/>
  </si>
  <si>
    <t>Hewlett-Packard MODEL:CH20L</t>
    <phoneticPr fontId="3"/>
  </si>
  <si>
    <t>1.4.1  Environment for Test (Salvator-XS board)</t>
    <phoneticPr fontId="3"/>
  </si>
  <si>
    <t>HDD</t>
    <phoneticPr fontId="3"/>
  </si>
  <si>
    <t>BD/DVD</t>
    <phoneticPr fontId="3"/>
  </si>
  <si>
    <t>Intel SSD 330Series 120GB SSDSC2CT120A3</t>
    <phoneticPr fontId="3"/>
  </si>
  <si>
    <t>Test Device</t>
    <phoneticPr fontId="3"/>
  </si>
  <si>
    <t>Add test device in Test target information.</t>
    <phoneticPr fontId="3"/>
  </si>
  <si>
    <t>evaluation board. SATA is not included in R-Car M3/E3.</t>
    <phoneticPr fontId="3"/>
  </si>
  <si>
    <t>ABU/SWDD/SWOS/SWOS1</t>
    <phoneticPr fontId="16"/>
  </si>
  <si>
    <t>Kihara SK</t>
    <phoneticPr fontId="3"/>
  </si>
  <si>
    <t>Kataoka SC</t>
    <phoneticPr fontId="3"/>
  </si>
  <si>
    <r>
      <rPr>
        <sz val="11"/>
        <rFont val="ＭＳ Ｐ明朝"/>
        <family val="1"/>
        <charset val="128"/>
      </rPr>
      <t>①</t>
    </r>
    <r>
      <rPr>
        <sz val="11"/>
        <rFont val="Times New Roman"/>
        <family val="1"/>
      </rPr>
      <t xml:space="preserve"> Run the following command.
# mkdir -p /mnt/sata
# mount /dev/sda</t>
    </r>
    <r>
      <rPr>
        <sz val="11"/>
        <color rgb="FFFF0000"/>
        <rFont val="Times New Roman"/>
        <family val="1"/>
      </rPr>
      <t>1</t>
    </r>
    <r>
      <rPr>
        <sz val="11"/>
        <rFont val="Times New Roman"/>
        <family val="1"/>
      </rPr>
      <t xml:space="preserve"> /mnt/sata
#</t>
    </r>
    <r>
      <rPr>
        <sz val="11"/>
        <color rgb="FFFF0000"/>
        <rFont val="Times New Roman"/>
        <family val="1"/>
      </rPr>
      <t xml:space="preserve"> touch /tmp/0byte.txt</t>
    </r>
    <r>
      <rPr>
        <sz val="11"/>
        <rFont val="Times New Roman"/>
        <family val="1"/>
      </rPr>
      <t xml:space="preserve">
# cp </t>
    </r>
    <r>
      <rPr>
        <sz val="11"/>
        <color rgb="FFFF0000"/>
        <rFont val="Times New Roman"/>
        <family val="1"/>
      </rPr>
      <t>/tmp/</t>
    </r>
    <r>
      <rPr>
        <sz val="11"/>
        <rFont val="Times New Roman"/>
        <family val="1"/>
      </rPr>
      <t xml:space="preserve">0byte.txt /mnt/sata/0byte_w.txt
# sync
# cp /mnt/sata/0byte_w.txt </t>
    </r>
    <r>
      <rPr>
        <sz val="11"/>
        <color rgb="FFFF0000"/>
        <rFont val="Times New Roman"/>
        <family val="1"/>
      </rPr>
      <t>/tmp/</t>
    </r>
    <r>
      <rPr>
        <sz val="11"/>
        <rFont val="Times New Roman"/>
        <family val="1"/>
      </rPr>
      <t xml:space="preserve">0byte_r.txt
# diff </t>
    </r>
    <r>
      <rPr>
        <sz val="11"/>
        <color rgb="FFFF0000"/>
        <rFont val="Times New Roman"/>
        <family val="1"/>
      </rPr>
      <t xml:space="preserve"> /tmp</t>
    </r>
    <r>
      <rPr>
        <sz val="11"/>
        <rFont val="Times New Roman"/>
        <family val="1"/>
      </rPr>
      <t>/0byte.txt</t>
    </r>
    <r>
      <rPr>
        <sz val="11"/>
        <color rgb="FFFF0000"/>
        <rFont val="Times New Roman"/>
        <family val="1"/>
      </rPr>
      <t xml:space="preserve"> /tmp/</t>
    </r>
    <r>
      <rPr>
        <sz val="11"/>
        <rFont val="Times New Roman"/>
        <family val="1"/>
      </rPr>
      <t xml:space="preserve">0byte_r.txt
# rm </t>
    </r>
    <r>
      <rPr>
        <sz val="11"/>
        <color rgb="FFFF0000"/>
        <rFont val="Times New Roman"/>
        <family val="1"/>
      </rPr>
      <t>/tmp/</t>
    </r>
    <r>
      <rPr>
        <sz val="11"/>
        <rFont val="Times New Roman"/>
        <family val="1"/>
      </rPr>
      <t>0byte.txt</t>
    </r>
    <r>
      <rPr>
        <sz val="11"/>
        <color rgb="FFFF0000"/>
        <rFont val="Times New Roman"/>
        <family val="1"/>
      </rPr>
      <t xml:space="preserve"> /tmp/</t>
    </r>
    <r>
      <rPr>
        <sz val="11"/>
        <rFont val="Times New Roman"/>
        <family val="1"/>
      </rPr>
      <t xml:space="preserve">0byte_r.txt /mnt/sata/0byte_w.txt
# sync
# umount /mnt/sata
# rmdir /mnt/sata
</t>
    </r>
    <phoneticPr fontId="3"/>
  </si>
  <si>
    <r>
      <rPr>
        <sz val="11"/>
        <rFont val="ＭＳ Ｐ明朝"/>
        <family val="1"/>
        <charset val="128"/>
      </rPr>
      <t>①</t>
    </r>
    <r>
      <rPr>
        <sz val="11"/>
        <rFont val="Times New Roman"/>
        <family val="1"/>
      </rPr>
      <t xml:space="preserve"> Run the following command.
# mkdir -p /mnt/sata
# mount /dev/sda</t>
    </r>
    <r>
      <rPr>
        <sz val="11"/>
        <color rgb="FFFF0000"/>
        <rFont val="Times New Roman"/>
        <family val="1"/>
      </rPr>
      <t>1</t>
    </r>
    <r>
      <rPr>
        <sz val="11"/>
        <rFont val="Times New Roman"/>
        <family val="1"/>
      </rPr>
      <t xml:space="preserve"> /mnt/sata
# echo &gt; </t>
    </r>
    <r>
      <rPr>
        <sz val="11"/>
        <color rgb="FFFF0000"/>
        <rFont val="Times New Roman"/>
        <family val="1"/>
      </rPr>
      <t>/tmp/</t>
    </r>
    <r>
      <rPr>
        <sz val="11"/>
        <rFont val="Times New Roman"/>
        <family val="1"/>
      </rPr>
      <t xml:space="preserve">1byte.txt
# cp </t>
    </r>
    <r>
      <rPr>
        <sz val="11"/>
        <color rgb="FFFF0000"/>
        <rFont val="Times New Roman"/>
        <family val="1"/>
      </rPr>
      <t>/tmp/</t>
    </r>
    <r>
      <rPr>
        <sz val="11"/>
        <rFont val="Times New Roman"/>
        <family val="1"/>
      </rPr>
      <t xml:space="preserve">1byte.txt /mnt/sata/1byte_w.txt
# sync
# cp /mnt/sata/1byte_w.txt </t>
    </r>
    <r>
      <rPr>
        <sz val="11"/>
        <color rgb="FFFF0000"/>
        <rFont val="Times New Roman"/>
        <family val="1"/>
      </rPr>
      <t>/tmp/</t>
    </r>
    <r>
      <rPr>
        <sz val="11"/>
        <rFont val="Times New Roman"/>
        <family val="1"/>
      </rPr>
      <t xml:space="preserve">1byte_r.txt
# diff  </t>
    </r>
    <r>
      <rPr>
        <sz val="11"/>
        <color rgb="FFFF0000"/>
        <rFont val="Times New Roman"/>
        <family val="1"/>
      </rPr>
      <t>/tmp/</t>
    </r>
    <r>
      <rPr>
        <sz val="11"/>
        <rFont val="Times New Roman"/>
        <family val="1"/>
      </rPr>
      <t xml:space="preserve">1byte.txt </t>
    </r>
    <r>
      <rPr>
        <sz val="11"/>
        <color rgb="FFFF0000"/>
        <rFont val="Times New Roman"/>
        <family val="1"/>
      </rPr>
      <t>/tmp/</t>
    </r>
    <r>
      <rPr>
        <sz val="11"/>
        <rFont val="Times New Roman"/>
        <family val="1"/>
      </rPr>
      <t xml:space="preserve">1byte_r.txt
# rm </t>
    </r>
    <r>
      <rPr>
        <sz val="11"/>
        <color rgb="FFFF0000"/>
        <rFont val="Times New Roman"/>
        <family val="1"/>
      </rPr>
      <t>/tmp/</t>
    </r>
    <r>
      <rPr>
        <sz val="11"/>
        <rFont val="Times New Roman"/>
        <family val="1"/>
      </rPr>
      <t xml:space="preserve">1byte.txt </t>
    </r>
    <r>
      <rPr>
        <sz val="11"/>
        <color rgb="FFFF0000"/>
        <rFont val="Times New Roman"/>
        <family val="1"/>
      </rPr>
      <t>/tmp/</t>
    </r>
    <r>
      <rPr>
        <sz val="11"/>
        <rFont val="Times New Roman"/>
        <family val="1"/>
      </rPr>
      <t xml:space="preserve">1byte_r.txt /mnt/sata/1byte_w.txt
# sync
# umount /mnt/sata
# rmdir /mnt/sata
</t>
    </r>
    <phoneticPr fontId="3"/>
  </si>
  <si>
    <t>Device Drivers ---&gt;
  SCSI device support --&gt;
      &lt;*&gt; SCSI CDROM support
File systems ---&gt;
     CD-ROM/DVD Filesystems   ---&gt;
         &lt;*&gt; ISO 9660 CDROM file system suport
         [*]   Microsoft Joliet CDROM extensions</t>
    <phoneticPr fontId="3"/>
  </si>
  <si>
    <t>5.</t>
    <phoneticPr fontId="3"/>
  </si>
  <si>
    <t>Appendix</t>
  </si>
  <si>
    <t>cross compiler to be used uses what was described to Yocto Startup Guide.</t>
  </si>
  <si>
    <t>Please refer to Section 6 "Exporting Toolchains" of Yocto recipe Start-Up Guide for details.</t>
  </si>
  <si>
    <t>(When cross compiler of Yocto Rev.2.9.0 is installed in /opt/poky/2.0.1)</t>
    <phoneticPr fontId="3"/>
  </si>
  <si>
    <t># source /opt/poky/2.0.1/environment-setup-aarch64-poky-linux
# export LDFLAGS=””</t>
    <phoneticPr fontId="3"/>
  </si>
  <si>
    <t>Build the kernel image according to gcov</t>
    <phoneticPr fontId="3"/>
  </si>
  <si>
    <t>1)</t>
    <phoneticPr fontId="3"/>
  </si>
  <si>
    <t>Change of Kernel Configuration</t>
    <phoneticPr fontId="3"/>
  </si>
  <si>
    <t>validate KernelConfiguration of the following:</t>
    <phoneticPr fontId="3"/>
  </si>
  <si>
    <t>CONFIG_DEBUG_FS</t>
    <phoneticPr fontId="3"/>
  </si>
  <si>
    <t>CONFIG_GCOV_KERNEL</t>
  </si>
  <si>
    <t>configuration is the following when "make menuconfig" is used:</t>
    <phoneticPr fontId="3"/>
  </si>
  <si>
    <t>&lt;CONFIG_DEBUG_FS&gt;</t>
    <phoneticPr fontId="3"/>
  </si>
  <si>
    <t xml:space="preserve">This config becomes effective by the following setting. </t>
  </si>
  <si>
    <t xml:space="preserve">Kernel hacking  ---&gt;
  Compile-time checks and compiler options  ---&gt;
    [*] Debug Filesystem
</t>
    <phoneticPr fontId="3"/>
  </si>
  <si>
    <t>&lt;CONFIG_GCOV_KERNEL&gt;</t>
    <phoneticPr fontId="3"/>
  </si>
  <si>
    <t xml:space="preserve">General setup  ---&gt;
  GCOV-based kernel profiling  ---&gt; 
    [*] Enable gcov-based kernel profiling
</t>
    <phoneticPr fontId="3"/>
  </si>
  <si>
    <t>2)</t>
    <phoneticPr fontId="3"/>
  </si>
  <si>
    <t>gcov option validation of Built-in Module and Modular Module</t>
    <phoneticPr fontId="3"/>
  </si>
  <si>
    <t xml:space="preserve">It is necessary to do compile setting for gcov to Makefile of the file for coverage. </t>
    <phoneticPr fontId="3"/>
  </si>
  <si>
    <t xml:space="preserve">Add the following to the target Makefile. </t>
    <phoneticPr fontId="3"/>
  </si>
  <si>
    <t>&lt;Specific file  (e.g. setup.o)&gt;</t>
    <phoneticPr fontId="3"/>
  </si>
  <si>
    <t>GCOV_PROFILE_setup.o := y</t>
    <phoneticPr fontId="3"/>
  </si>
  <si>
    <t>&lt;All the effective files in Makefile&gt;</t>
    <phoneticPr fontId="3"/>
  </si>
  <si>
    <t>GCOV_PROFILE := y</t>
  </si>
  <si>
    <t>3)</t>
    <phoneticPr fontId="3"/>
  </si>
  <si>
    <t>Building of Kernel Image and Modular</t>
    <phoneticPr fontId="3"/>
  </si>
  <si>
    <t>The following command creates KernelImage and Modular.</t>
    <phoneticPr fontId="3"/>
  </si>
  <si>
    <t># make clean
# make Image
# make modules</t>
    <phoneticPr fontId="3"/>
  </si>
  <si>
    <t>.gcno is generated by the file for coverage, and the directory after building is completed.</t>
    <phoneticPr fontId="3"/>
  </si>
  <si>
    <t>4)</t>
    <phoneticPr fontId="3"/>
  </si>
  <si>
    <t xml:space="preserve">gcov option validation of External Module </t>
  </si>
  <si>
    <t xml:space="preserve">It is necessary to perform the compile set for gcov to Makefile of the file for coverage. (It is the same as that of gcov option validation of Built-in Module and Modular Module") </t>
    <phoneticPr fontId="3"/>
  </si>
  <si>
    <t>When you build module, please assign the kernel source directory where configuration of gcov is effective as a kernel source path.</t>
    <phoneticPr fontId="3"/>
  </si>
  <si>
    <t>.gcno will be generated by the file for coverage, and the directory if module is built.</t>
    <phoneticPr fontId="3"/>
  </si>
  <si>
    <t xml:space="preserve">Update root file system. </t>
    <phoneticPr fontId="3"/>
  </si>
  <si>
    <t>Build-in Module and Moduler Module</t>
    <phoneticPr fontId="3"/>
  </si>
  <si>
    <t>When gcov is got to Build-in Module and Moduler Module, It is necessary to locate the file tree on build PC,</t>
  </si>
  <si>
    <t xml:space="preserve">and the file tree on test environment so that it may become the same file tree. </t>
    <phoneticPr fontId="3"/>
  </si>
  <si>
    <t>For example, When a kernel is built under the directory of</t>
    <phoneticPr fontId="3"/>
  </si>
  <si>
    <t>/home/hoge/linux</t>
    <phoneticPr fontId="3"/>
  </si>
  <si>
    <t>with built PC, it is necessary to locate the file and .gcno file for hippo lech taking under the directory of</t>
    <phoneticPr fontId="3"/>
  </si>
  <si>
    <t xml:space="preserve">also on an evaluation board. </t>
    <phoneticPr fontId="3"/>
  </si>
  <si>
    <t xml:space="preserve">When built PC and NFS server are the same, after having set the directory by the symbolic link so that it may become the same directory also on built PC, </t>
    <phoneticPr fontId="3"/>
  </si>
  <si>
    <t>copy operation of a file becomes unnecessary by building a kernel after copying a kernel source tree to the directory under NFS.</t>
    <phoneticPr fontId="3"/>
  </si>
  <si>
    <t>For example, when the test where /home/hoge/linux serves as a kernel source by built PC and test environment is built,</t>
    <phoneticPr fontId="3"/>
  </si>
  <si>
    <t>If NFS server's reference origin is made into /srv/nfs/rootfs, It is possible to get gcov, without copying .gcno by building in order of the following.</t>
  </si>
  <si>
    <t>1.</t>
    <phoneticPr fontId="3"/>
  </si>
  <si>
    <t xml:space="preserve">Extract a kernel source code to /srv/nfs/rootfs/home/hoge/linux. </t>
    <phoneticPr fontId="3"/>
  </si>
  <si>
    <t># tar xf &lt;kerne-source.tar.gz&gt; -C /srv/nfs/rootfs/home/hoge/linux</t>
    <phoneticPr fontId="3"/>
  </si>
  <si>
    <t>2.</t>
    <phoneticPr fontId="3"/>
  </si>
  <si>
    <t xml:space="preserve">Create the symbolic link of /srv/nfs/rootfs/home/hoge/linux to /home/hoge/linux. </t>
    <phoneticPr fontId="3"/>
  </si>
  <si>
    <t># cd /home/hoge
# ln -nsf /srv/nfs/rootfs/home/hoge/linux</t>
    <phoneticPr fontId="3"/>
  </si>
  <si>
    <t>3.</t>
    <phoneticPr fontId="3"/>
  </si>
  <si>
    <t xml:space="preserve">Build a kernel on /home/hoge/linux. </t>
    <phoneticPr fontId="3"/>
  </si>
  <si>
    <t># cd /home/hoge/linux
# make Image</t>
    <phoneticPr fontId="3"/>
  </si>
  <si>
    <t>When the system is booted from the root file system extracted on media, such as SDCARD, it is necessary to copy a file required on the target media to a predetermined directory all.</t>
  </si>
  <si>
    <t>Although it is possible to all extract the built kernel source to the target media, Since script gather_on_build.sh which collects files required in order to get coverage is described</t>
    <phoneticPr fontId="3"/>
  </si>
  <si>
    <t xml:space="preserve">to Documentation/gcov.txt in a kernel source tree, please utilize. </t>
    <phoneticPr fontId="3"/>
  </si>
  <si>
    <t>The following quotes a script from Documentation/gcov.txt.</t>
  </si>
  <si>
    <t>Appendix A: gather_on_build.sh
==============================
Sample script to gather coverage meta files on the build machine
(see 6a):
#!/bin/bash
KSRC=$1
KOBJ=$2
DEST=$3
if [ -z "$KSRC" ] || [ -z "$KOBJ" ] || [ -z "$DEST" ]; then
  echo "Usage: $0 &lt;ksrc directory&gt; &lt;kobj directory&gt; &lt;output.tar.gz&gt;" &gt;&amp;2
  exit 1
fi
KSRC=$(cd $KSRC; printf "all:\n\t@echo \${CURDIR}\n" | make -f -)
KOBJ=$(cd $KOBJ; printf "all:\n\t@echo \${CURDIR}\n" | make -f -)
find $KSRC $KOBJ \( -name '*.gcno' -o -name '*.[ch]' -o -type l \) -a \
                 -perm /u+r,g+r | tar cfz $DEST -P -T -
if [ $? -eq 0 ] ; then
  echo "$DEST successfully created, copy to test system and unpack with:"
  echo "  tar xfz $DEST -P"
else
  echo "Could not create file $DEST"
fi</t>
    <phoneticPr fontId="3"/>
  </si>
  <si>
    <t>The example of use: When a kernel is built in /home/hoge/linux</t>
  </si>
  <si>
    <t>Build a kernel.</t>
    <phoneticPr fontId="3"/>
  </si>
  <si>
    <t>Run a script.</t>
    <phoneticPr fontId="3"/>
  </si>
  <si>
    <t xml:space="preserve">The first argument assigns a kernel source directory, </t>
  </si>
  <si>
    <t>the second argument assigns the output place (especially when not assigning, it is the same as a kernel source directory) of a kernel object file,</t>
  </si>
  <si>
    <t xml:space="preserve">and the third argument assigns an archive file name. </t>
  </si>
  <si>
    <t># cd &lt;work-dir&gt; 
# gather_on_build.sh /home/hoge/linux  /home/hoge/linux linux-gcov-meta.tar.gz</t>
    <phoneticPr fontId="3"/>
  </si>
  <si>
    <t xml:space="preserve">Extract the archive file generated by 2. on the media by which a root file system is located. </t>
    <phoneticPr fontId="3"/>
  </si>
  <si>
    <t># sudo mount /dev/sda2 /media/rootfs
# tar xf &lt;rootfs-archive-file&gt; -C /media/rootfs
# tar xf linux-gcov-meta.tar.gz -C /media/rootfs</t>
    <phoneticPr fontId="3"/>
  </si>
  <si>
    <t>External Module</t>
    <phoneticPr fontId="3"/>
  </si>
  <si>
    <t>In External Module, if the file tree when it builds is the same, it can locate to any directories.</t>
    <phoneticPr fontId="3"/>
  </si>
  <si>
    <t xml:space="preserve">Extract .ko, .c , .h and .gcno on a root file system in a file tree component as it is when it builds. </t>
  </si>
  <si>
    <t>And, script gather_on_build.sh can use. When a script is used and it builds, these are archived by an absolute path.</t>
  </si>
  <si>
    <t xml:space="preserve">However, since .ko is not included in an archive file, each copy to a root file system. </t>
  </si>
  <si>
    <t xml:space="preserve">Build a module. </t>
    <phoneticPr fontId="3"/>
  </si>
  <si>
    <t># cd /home/hoge/test
# make</t>
    <phoneticPr fontId="3"/>
  </si>
  <si>
    <t xml:space="preserve">Run a script. </t>
    <phoneticPr fontId="3"/>
  </si>
  <si>
    <t xml:space="preserve">The first argument assigns a modular source directory, </t>
  </si>
  <si>
    <t>the second argument assigns the output place (especially when not assigning, it is the same as a modular source directory) of a object file,</t>
  </si>
  <si>
    <t># cd &lt;work-dir&gt; 
# gather_on_build.sh /home/hoge/test  /home/hoge/test test-gcov-meta.tar.gz
(Required file is stored in test-gcov-meta.tar.gz with the path including /home/hoge/test.)</t>
    <phoneticPr fontId="3"/>
  </si>
  <si>
    <t># sudo mount /dev/sda2 /media/rootfs
# tar xf &lt;rootfs-archive-file&gt; -C /media/rootfs
# tar xf test-gcov-meta.tar.gz -C /media/rootfs</t>
    <phoneticPr fontId="3"/>
  </si>
  <si>
    <t>4.</t>
    <phoneticPr fontId="3"/>
  </si>
  <si>
    <t>Copy .ko generated by 1. to  root file system.</t>
    <phoneticPr fontId="3"/>
  </si>
  <si>
    <t># cp /home/hoge/test/test.ko /media/rootfs/home</t>
    <phoneticPr fontId="3"/>
  </si>
  <si>
    <t>Acquisition of coverage data</t>
    <phoneticPr fontId="3"/>
  </si>
  <si>
    <t>Run booting of kernel, and loading of Module in kernel created in section 5.1.2 "build the kernel image according to gcov", and rootfs created in section 5.1.3 "Update root file system".</t>
    <phoneticPr fontId="3"/>
  </si>
  <si>
    <t>Run the test for doing coverage test.</t>
    <phoneticPr fontId="3"/>
  </si>
  <si>
    <t xml:space="preserve">Each module should prepare about the test to run. </t>
    <phoneticPr fontId="3"/>
  </si>
  <si>
    <t>If test is run, The file of .gcda is generated by the same directory as the directory which has the file for coverage seen from built PC</t>
    <phoneticPr fontId="3"/>
  </si>
  <si>
    <t xml:space="preserve"> under /sys/kernel/debug/gcov directory of test environment.</t>
    <phoneticPr fontId="3"/>
  </si>
  <si>
    <t>Example: Build-in Module and Moduler Module</t>
    <phoneticPr fontId="3"/>
  </si>
  <si>
    <t xml:space="preserve">When Image (Built-in Module) which set /home/hoge/linux/arch/arm64/kernel/setup.c on PC as the coverage object is used, </t>
    <phoneticPr fontId="3"/>
  </si>
  <si>
    <t>/sys/kernel/debug/gcov/home/hoge/linux/arch/arm64/kernel/setup.gcda is generated</t>
  </si>
  <si>
    <t>Example: External Module</t>
    <phoneticPr fontId="3"/>
  </si>
  <si>
    <t xml:space="preserve">When test.ko (External Module) which set /home/hoge/test/test_1.c on PC as the coverage object is used, </t>
    <phoneticPr fontId="3"/>
  </si>
  <si>
    <t>/sys/kernel/debug/gcov/home/hoge/test/test_1.gcda is generated.</t>
  </si>
  <si>
    <t>Acquisition of each .gcda file</t>
    <phoneticPr fontId="3"/>
  </si>
  <si>
    <t xml:space="preserve">Gather each .gcda(s) under /sys/kernel/debug/gcov. </t>
    <phoneticPr fontId="3"/>
  </si>
  <si>
    <t xml:space="preserve">Since script gather_on_test.sh  which gathers object files is indicated to Documentation/gcov.txt in a kernel sauce tree, please utilize. </t>
    <phoneticPr fontId="3"/>
  </si>
  <si>
    <t>Appendix B: gather_on_test.sh
=============================
Sample script to gather coverage data files on the test machine
(see 6b):
#!/bin/bash -e
DEST=$1
GCDA=/sys/kernel/debug/gcov
if [ -z "$DEST" ] ; then
  echo "Usage: $0 &lt;output.tar.gz&gt;" &gt;&amp;2
  exit 1
fi
TEMPDIR=$(mktemp -d)
echo Collecting data..
find $GCDA -type d -exec mkdir -p $TEMPDIR/\{\} \;
find $GCDA -name '*.gcda' -exec sh -c 'cat &lt; $0 &gt; '$TEMPDIR'/$0' {} \;
find $GCDA -name '*.gcno' -exec sh -c 'cp -d $0 '$TEMPDIR'/$0' {} \;
tar czf $DEST -C $TEMPDIR sys
rm -rf $TEMPDIR
echo "$DEST successfully created, copy to build system and unpack with:"
echo "  tar xfz $DEST"</t>
    <phoneticPr fontId="3"/>
  </si>
  <si>
    <t>booting kernel</t>
    <phoneticPr fontId="3"/>
  </si>
  <si>
    <t xml:space="preserve">Run test which gets coverage. </t>
    <phoneticPr fontId="3"/>
  </si>
  <si>
    <t xml:space="preserve">If a test is run, a kernel sauce tree will be extracted by the /sys/kernel/debug/gcov directory, and coverage data is generated to a directory with the file for coverage. </t>
    <phoneticPr fontId="3"/>
  </si>
  <si>
    <t xml:space="preserve">In the case of the example of use, it is generated to the following places. </t>
    <phoneticPr fontId="3"/>
  </si>
  <si>
    <t>/sys/kernel/debug/gcov/home/hoge/linux/&lt;coverage-directory&gt;/&lt;coverage-filename&gt;.gcda</t>
  </si>
  <si>
    <t>Run gather_on_test.sh</t>
    <phoneticPr fontId="3"/>
  </si>
  <si>
    <r>
      <rPr>
        <sz val="11"/>
        <rFont val="メイリオ"/>
        <family val="3"/>
        <charset val="128"/>
      </rPr>
      <t>　　</t>
    </r>
    <r>
      <rPr>
        <sz val="11"/>
        <rFont val="Arial"/>
        <family val="2"/>
      </rPr>
      <t>- The first argument specifies an archive file name.</t>
    </r>
    <phoneticPr fontId="3"/>
  </si>
  <si>
    <t># gather_on_test.sh linux-gcov-test-data.tar.gz</t>
    <phoneticPr fontId="3"/>
  </si>
  <si>
    <t>Acquisition of a coverage result</t>
    <phoneticPr fontId="3"/>
  </si>
  <si>
    <t>Extract the coverage data got in section 5.1.4 "Acquisition of coverage data" to the any directories of built PC.</t>
    <phoneticPr fontId="3"/>
  </si>
  <si>
    <t xml:space="preserve">Generate a result using a "gcov" command. </t>
    <phoneticPr fontId="3"/>
  </si>
  <si>
    <t xml:space="preserve">A "gcov" command is at the point which installed cross comlier. </t>
  </si>
  <si>
    <t># /opt/poky/2.0.1/sysroots/x86_64-pokysdk-linux/usr/bin/aarch64-poky-linux/aarch64-poky-linux-gcov</t>
    <phoneticPr fontId="3"/>
  </si>
  <si>
    <t xml:space="preserve">Example: Build-in Module and Moduler Module </t>
  </si>
  <si>
    <t>In the case of arch/arm/kernel/setup.c built by the /home/hoge/linux directory</t>
    <phoneticPr fontId="3"/>
  </si>
  <si>
    <t>(1)</t>
    <phoneticPr fontId="3"/>
  </si>
  <si>
    <t xml:space="preserve">Extract the archive generated using gather_on_test.sh to any directories. </t>
    <phoneticPr fontId="3"/>
  </si>
  <si>
    <t># tar xf linux-gcov-test-data.tar.gz -C &lt;data-dir&gt;</t>
    <phoneticPr fontId="3"/>
  </si>
  <si>
    <t>(2)</t>
    <phoneticPr fontId="3"/>
  </si>
  <si>
    <t>Move to the object file output directory of a kernel, and run "gcov"command.</t>
  </si>
  <si>
    <t>[Form]</t>
    <phoneticPr fontId="3"/>
  </si>
  <si>
    <t># gcov -l -b -o &lt;".gcda" file directory&gt; &lt;".c" file name&gt;</t>
    <phoneticPr fontId="3"/>
  </si>
  <si>
    <t>[Execution result]</t>
    <phoneticPr fontId="3"/>
  </si>
  <si>
    <t>Each .gcov file is generated under the run directory.</t>
    <phoneticPr fontId="3"/>
  </si>
  <si>
    <t># cd /home/hoge/linux
# &lt;toolchain-dir&gt;/sysroots/x86_64-pokysdk-linux/usr/bin/aarch64-poky-linux/aarch64-poky-linux-gcov -o &lt;data-dir&gt;/sys/kernel/debug/gcov/home/hoge/linux/arch/arm/kernel setup.c
File '/home/hoge/linux/arch/arm64/kernel/setup.c'
Lines executed:82.46% of 114
Creating 'setup.c.gcov'
File '/home/hoge/linux/include/linux/cpumask.h'
Lines executed:100.00% of 2
Creating 'cpumask.h.gcov'
File '/home/hoge/linux/include/linux/of.h'
Lines executed:100.00% of 1
Creating 'of.h.gcov'
File '/home/hoge/linux/arch/arm64/include/asm/cputype.h'
Lines executed:100.00% of 2
Creating 'cputype.h.gcov'
File '/home/hoge/linux/arch/arm64/include/asm/cpu_ops.h'
Lines executed:100.00% of 1
Creating 'cpu_ops.h.gcov'
File '/home/hoge/linux/arch/arm64/include/asm/memory.h'
Lines executed:100.00% of 1
Creating 'memory.h.gcov'
File '/home/hoge/linux/include/linux/memblock.h'
Lines executed:100.00% of 2
Creating 'memblock.h.gcov'
File '/home/hoge/linux/arch/arm64/include/asm/processor.h'
Lines executed:0.00% of 1
Creating 'processor.h.gcov'
File '/home/hoge/linux/include/asm-generic/bitops/builtin-fls.h'
Lines executed:100.00% of 1
Creating 'builtin-fls.h.gcov'
File '/home/hoge/linux/include/asm-generic/bitops/builtin-ffs.h'
Lines executed:100.00% of 1
Creating 'builtin-ffs.h.gcov'
File '/home/hoge/linux/arch/arm64/include/asm/smp_plat.h'
Lines executed:100.00% of 1
Creating 'smp_plat.h.gcov'
File '/home/hoge/linux/include/linux/bitmap.h'
Lines executed:100.00% of 1
Creating 'bitmap.h.gcov'
File '/home/hoge/linux/include/linux/bitops.h'
Lines executed:100.00% of 1
Creating 'bitops.h.gcov'
File '/home/hoge/linux/include/asm-generic/bitops/arch_hweight.h'
Lines executed:100.00% of 1
Creating 'arch_hweight.h.gcov'
File '/home/hoge/linux/arch/arm64/include/asm/percpu.h'
Lines executed:100.00% of 1
Creating 'percpu.h.gcov'</t>
    <phoneticPr fontId="3"/>
  </si>
  <si>
    <t>In the case of test_1.c built in /home/hoge/test.</t>
    <phoneticPr fontId="3"/>
  </si>
  <si>
    <r>
      <rPr>
        <sz val="11"/>
        <rFont val="メイリオ"/>
        <family val="3"/>
        <charset val="128"/>
      </rPr>
      <t>・</t>
    </r>
    <phoneticPr fontId="3"/>
  </si>
  <si>
    <t>Move to an extraction directory, and run "gcov" command.</t>
  </si>
  <si>
    <t># gcov -l -b &lt;". gcda" file&gt;</t>
    <phoneticPr fontId="3"/>
  </si>
  <si>
    <t># cd /home/hoge/test
# &lt;toolchain-dir&gt;/sysroots/x86_64-pokysdk-linux/usr/bin/aarch64-poky-linux/aarch64-poky-linux-gcov -b &lt;data-dir&gt;/sys/kernel/debug/gcov/home/hoge/test/test_1.gcda</t>
    <phoneticPr fontId="3"/>
  </si>
  <si>
    <t>Note)
Salvator-XS can not execute this test.
Because Salvator-XS should be unload module before S2R.</t>
    <phoneticPr fontId="3"/>
  </si>
  <si>
    <t>NA</t>
    <phoneticPr fontId="3"/>
  </si>
  <si>
    <t xml:space="preserve">1. Perform the following test
 - 2.1.Normal System Test
No.2-13 Mount/Unmount, HDD read/write
(HDD onepath test)
</t>
    <phoneticPr fontId="17" type="noConversion"/>
  </si>
  <si>
    <t>A reason of NA, only 1CH.</t>
    <phoneticPr fontId="3"/>
  </si>
  <si>
    <t>sata_abnormal.sh [-xs] &lt;HDD or DVD&gt;</t>
    <phoneticPr fontId="3"/>
  </si>
  <si>
    <t>sata_boundary.sh [-xs] &lt;HDD or DVD&gt;</t>
    <phoneticPr fontId="3"/>
  </si>
  <si>
    <t>sata_s2r.sh [-xs][-f] &lt;Test Number&gt;</t>
    <phoneticPr fontId="3"/>
  </si>
  <si>
    <t>Normal</t>
    <phoneticPr fontId="3"/>
  </si>
  <si>
    <t>sata_normal_1-2.sh</t>
    <phoneticPr fontId="3"/>
  </si>
  <si>
    <t>sata_normal_26_28.sh</t>
    <phoneticPr fontId="3"/>
  </si>
  <si>
    <t>sata_normal_27.sh</t>
    <phoneticPr fontId="3"/>
  </si>
  <si>
    <t>hdd.sh</t>
    <phoneticPr fontId="3"/>
  </si>
  <si>
    <t>dvd.sh</t>
    <phoneticPr fontId="3"/>
  </si>
  <si>
    <t>sata_abnormal.sh</t>
    <phoneticPr fontId="3"/>
  </si>
  <si>
    <t>sata_boundary.sh</t>
    <phoneticPr fontId="3"/>
  </si>
  <si>
    <t>sata_module.sh</t>
    <phoneticPr fontId="3"/>
  </si>
  <si>
    <t>sata_s2r.sh</t>
    <phoneticPr fontId="3"/>
  </si>
  <si>
    <t>sata_pfm_rw.sh</t>
    <phoneticPr fontId="3"/>
  </si>
  <si>
    <t>sata_pfm_qos.sh</t>
    <phoneticPr fontId="3"/>
  </si>
  <si>
    <t>sata_pfm_irq.sh</t>
    <phoneticPr fontId="3"/>
  </si>
  <si>
    <t>sata_smp.sh</t>
    <phoneticPr fontId="3"/>
  </si>
  <si>
    <t>Abnormal</t>
    <phoneticPr fontId="3"/>
  </si>
  <si>
    <t>Boundary</t>
  </si>
  <si>
    <t>Module</t>
  </si>
  <si>
    <t>S2R</t>
  </si>
  <si>
    <t>SMP</t>
    <phoneticPr fontId="3"/>
  </si>
  <si>
    <t>Performance</t>
    <phoneticPr fontId="3"/>
  </si>
  <si>
    <t>[Utility]</t>
    <phoneticPr fontId="3"/>
  </si>
  <si>
    <t>sata_init.sh</t>
    <phoneticPr fontId="3"/>
  </si>
  <si>
    <t>sata_format.sh</t>
    <phoneticPr fontId="3"/>
  </si>
  <si>
    <t>SATA Module initialization for Salvator-XS</t>
    <phoneticPr fontId="3"/>
  </si>
  <si>
    <t>Format script</t>
    <phoneticPr fontId="3"/>
  </si>
  <si>
    <t>[List of Script]</t>
    <phoneticPr fontId="3"/>
  </si>
  <si>
    <t>Durability</t>
    <phoneticPr fontId="3"/>
  </si>
  <si>
    <t>sata_durability.sh</t>
    <phoneticPr fontId="3"/>
  </si>
  <si>
    <t>R-Car H3/M3N
SATA Unit  Unit Test Specification</t>
    <phoneticPr fontId="16"/>
  </si>
  <si>
    <t>ipmmu_mm: mmu@e67b0000 {</t>
  </si>
  <si>
    <t>#iommu-cells = &lt;1&gt;;</t>
  </si>
  <si>
    <t>-</t>
    <phoneticPr fontId="3"/>
  </si>
  <si>
    <t>status = "disabled";</t>
    <phoneticPr fontId="3"/>
  </si>
  <si>
    <t>(“-”: Delete a description (default setting), “+”: Setting after the modification)</t>
  </si>
  <si>
    <t>+</t>
    <phoneticPr fontId="3"/>
  </si>
  <si>
    <t>Please refer to "IPMMU User's Manual"</t>
    <phoneticPr fontId="3"/>
  </si>
  <si>
    <r>
      <rPr>
        <sz val="11"/>
        <rFont val="ＭＳ Ｐ明朝"/>
        <family val="1"/>
        <charset val="128"/>
      </rPr>
      <t>①</t>
    </r>
    <r>
      <rPr>
        <sz val="11"/>
        <rFont val="Times New Roman"/>
        <family val="1"/>
      </rPr>
      <t xml:space="preserve"> After connecting HDD to the evaluation board, Linux is started.
</t>
    </r>
    <r>
      <rPr>
        <sz val="11"/>
        <rFont val="ＭＳ Ｐ明朝"/>
        <family val="1"/>
        <charset val="128"/>
      </rPr>
      <t>②</t>
    </r>
    <r>
      <rPr>
        <sz val="11"/>
        <rFont val="Times New Roman"/>
        <family val="1"/>
      </rPr>
      <t xml:space="preserve"> Run the following command
# dmesg | grep sata_rcar
# dmesg | grep ata1
# dmesg | grep sda</t>
    </r>
    <r>
      <rPr>
        <sz val="11"/>
        <rFont val="Times New Roman"/>
        <family val="1"/>
        <charset val="128"/>
      </rPr>
      <t xml:space="preserve">
</t>
    </r>
    <phoneticPr fontId="17" type="noConversion"/>
  </si>
  <si>
    <t>No.3-13: onepass/hd.sh
No.16-23: onepass/dvd.sh</t>
    <phoneticPr fontId="17" type="noConversion"/>
  </si>
  <si>
    <t>[Reason of N/A: Salvator-XS]
It is necessary to unload SATA module before Supend. 
Therefore, Salvator-XS cannot execute "S2R during driver operation".</t>
    <phoneticPr fontId="3"/>
  </si>
  <si>
    <t>Read: ________MB/s (avg)
Write: ________MB/s (avg)</t>
    <phoneticPr fontId="3"/>
  </si>
  <si>
    <t>Read: ____%
Write: ____%</t>
    <phoneticPr fontId="3"/>
  </si>
  <si>
    <t>Read: ____%
Write: ____%
[Non-QoS Score (Result of 3.1.2) ]
Read: ____%
Write: ____%</t>
    <phoneticPr fontId="3"/>
  </si>
  <si>
    <t>Read: ______ MB/s (avg)  ____% 
Write: ______ MB/s (avg)  ____%
[Non-QoS Score (Result of 3.1.1)]
Read: _____MB/s (avg)
Write: _____MB/s (avg)
Note)
QoS = 95MB/s
Non-QoS = 100MB/s
In this case, "95%"</t>
    <phoneticPr fontId="3"/>
  </si>
  <si>
    <t>Worst: _____ us</t>
    <phoneticPr fontId="3"/>
  </si>
  <si>
    <t>./sata_smp.sh [-xs] &lt;Number of CPU&gt;</t>
    <phoneticPr fontId="3"/>
  </si>
  <si>
    <t>Dec. 25, 2018</t>
    <phoneticPr fontId="3"/>
  </si>
  <si>
    <t>all</t>
    <phoneticPr fontId="3"/>
  </si>
  <si>
    <t>Saito</t>
    <phoneticPr fontId="3"/>
  </si>
  <si>
    <t>Update all test script and test procedure.</t>
    <phoneticPr fontId="3"/>
  </si>
  <si>
    <t>M3N</t>
    <phoneticPr fontId="3"/>
  </si>
  <si>
    <t>H3N</t>
    <phoneticPr fontId="3"/>
  </si>
  <si>
    <t xml:space="preserve">            [*] Sleep inside atomic section checking</t>
    <phoneticPr fontId="3"/>
  </si>
  <si>
    <t xml:space="preserve">               (4096) Maximum kmemleak early log entries</t>
    <phoneticPr fontId="3"/>
  </si>
  <si>
    <t xml:space="preserve">         [*]   Trace syscalls</t>
    <phoneticPr fontId="3"/>
  </si>
  <si>
    <t xml:space="preserve">         [*]   Kernel function profiler</t>
    <phoneticPr fontId="3"/>
  </si>
  <si>
    <t>sata_module.sh [-xs] HDD</t>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</si>
  <si>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
      </rPr>
      <t>・</t>
    </r>
    <r>
      <rPr>
        <sz val="11"/>
        <rFont val="Times New Roman"/>
        <family val="1"/>
      </rPr>
      <t xml:space="preserve">Copying the file from file system on the HDD to file system on the HDD is possible
</t>
    </r>
    <r>
      <rPr>
        <sz val="11"/>
        <rFont val="ＭＳ Ｐゴシック"/>
        <family val="3"/>
        <charset val="1"/>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mounted filesystem with ordered data mode. Opts: (null)
# echo test &gt; /mnt/sata/test.txt
# cp /mnt/sata/test.txt /mnt/sata/test2.txt
# sync
# umount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test.txt  test2.txt
# diff /mnt/sata/test.txt /mnt/sata/test2.txt
# rm /mnt/sata/test.txt /mnt/sata/test2.txt
# sync
# umount /mnt/sata
# rmdir /mnt/sata
</t>
    </r>
    <phoneticPr fontId="17" type="noConversion"/>
  </si>
  <si>
    <t>(1) Make sure that the kernel started-up correctly.
(2) Make sure each process does not hang up when running the command "3".
(3) Make sure the repeated transferred data wasn't broken when running command "3".</t>
    <phoneticPr fontId="3"/>
  </si>
  <si>
    <r>
      <t xml:space="preserve">(1) During the execution of the command "2", verify the following output.
</t>
    </r>
    <r>
      <rPr>
        <sz val="11"/>
        <rFont val="ＭＳ Ｐゴシック"/>
        <family val="3"/>
        <charset val="128"/>
      </rPr>
      <t>・</t>
    </r>
    <r>
      <rPr>
        <sz val="11"/>
        <rFont val="Times New Roman"/>
        <family val="1"/>
      </rPr>
      <t xml:space="preserve">Access in each CPU by the port
</t>
    </r>
    <r>
      <rPr>
        <sz val="11"/>
        <rFont val="ＭＳ Ｐゴシック"/>
        <family val="3"/>
        <charset val="128"/>
      </rPr>
      <t>・</t>
    </r>
    <r>
      <rPr>
        <sz val="11"/>
        <rFont val="Times New Roman"/>
        <family val="1"/>
      </rPr>
      <t xml:space="preserve">Started-up normally
</t>
    </r>
    <r>
      <rPr>
        <sz val="11"/>
        <rFont val="ＭＳ Ｐゴシック"/>
        <family val="3"/>
        <charset val="128"/>
      </rPr>
      <t>・</t>
    </r>
    <r>
      <rPr>
        <sz val="11"/>
        <rFont val="Times New Roman"/>
        <family val="1"/>
      </rPr>
      <t xml:space="preserve">Each process doesn't hang-up during shell script execution.
</t>
    </r>
    <r>
      <rPr>
        <sz val="11"/>
        <rFont val="ＭＳ Ｐゴシック"/>
        <family val="3"/>
        <charset val="128"/>
      </rPr>
      <t>・</t>
    </r>
    <r>
      <rPr>
        <sz val="11"/>
        <rFont val="Times New Roman"/>
        <family val="1"/>
      </rPr>
      <t>Make sure the repeated transferred data wasn't broken when running the shell script (2).</t>
    </r>
    <phoneticPr fontId="3"/>
  </si>
  <si>
    <t xml:space="preserve">(1) During the execution of "1", normally starting up.
(2) During the execution of the command "2", the module is loaded normally.
(3) During the execution of the command "3", the mount/write/unmount commands is moved normally.
</t>
    <phoneticPr fontId="3"/>
  </si>
  <si>
    <t xml:space="preserve">1. Run the following command
# rmmod sata_rcar
# lsmod
</t>
    <phoneticPr fontId="3"/>
  </si>
  <si>
    <r>
      <t xml:space="preserve">(1) During the execution of the command "1", the module is unloaded.
</t>
    </r>
    <r>
      <rPr>
        <sz val="11"/>
        <rFont val="ＭＳ Ｐゴシック"/>
        <family val="3"/>
        <charset val="128"/>
      </rPr>
      <t>・</t>
    </r>
    <r>
      <rPr>
        <sz val="11"/>
        <rFont val="Times New Roman"/>
        <family val="1"/>
      </rPr>
      <t>Make sure nothing is displayed after running lsmod command.</t>
    </r>
    <phoneticPr fontId="3"/>
  </si>
  <si>
    <t>(1) During the execution of the command "1", the module is loaded normally.
(2) During the execution of the command "2", there is no difference between test.txt and test1.txt file.</t>
    <phoneticPr fontId="3"/>
  </si>
  <si>
    <t>Version 2.6</t>
    <phoneticPr fontId="16"/>
  </si>
  <si>
    <r>
      <rPr>
        <sz val="11"/>
        <rFont val="ＭＳ Ｐゴシック"/>
        <family val="3"/>
        <charset val="128"/>
      </rPr>
      <t>･</t>
    </r>
    <r>
      <rPr>
        <sz val="11"/>
        <rFont val="Times New Roman"/>
        <family val="1"/>
      </rPr>
      <t>H3</t>
    </r>
    <r>
      <rPr>
        <sz val="11"/>
        <rFont val="ＭＳ Ｐゴシック"/>
        <family val="3"/>
        <charset val="128"/>
      </rPr>
      <t>：</t>
    </r>
    <r>
      <rPr>
        <sz val="11"/>
        <rFont val="Times New Roman"/>
        <family val="1"/>
      </rPr>
      <t>arch/arm64/boot/dts/renesas/r8a7795.dtsi</t>
    </r>
    <phoneticPr fontId="3"/>
  </si>
  <si>
    <r>
      <t xml:space="preserve">(1) Script
Power ON
cd /home/sata-test/script
./sata_normal_1-2.sh [-xs]
(2) Make sure to be the following output after running the command </t>
    </r>
    <r>
      <rPr>
        <sz val="11"/>
        <rFont val="ＭＳ Ｐ明朝"/>
        <family val="1"/>
        <charset val="128"/>
      </rPr>
      <t>②</t>
    </r>
    <r>
      <rPr>
        <sz val="11"/>
        <rFont val="Times New Roman"/>
        <family val="1"/>
      </rPr>
      <t xml:space="preserve">
# dmesg | grep ata1
ata1: SATA max UDMA/133 irq 31
ata1: link resume succeeded after 1 retries
ata1: SATA link down (SStatus 0 SControl 300)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</si>
  <si>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ls /dev/sd*
/dev/</t>
    </r>
    <r>
      <rPr>
        <u/>
        <sz val="11"/>
        <rFont val="Times New Roman"/>
        <family val="1"/>
      </rPr>
      <t xml:space="preserve">sda
</t>
    </r>
    <phoneticPr fontId="17" type="noConversion"/>
  </si>
  <si>
    <r>
      <rPr>
        <sz val="11"/>
        <rFont val="ＭＳ Ｐ明朝"/>
        <family val="1"/>
        <charset val="128"/>
      </rPr>
      <t>①</t>
    </r>
    <r>
      <rPr>
        <sz val="11"/>
        <rFont val="Times New Roman"/>
        <family val="1"/>
      </rPr>
      <t xml:space="preserve">  Run the following command
# mkdir /mnt/sata
# mount /dev/sda1 /mnt/sata
# ls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</si>
  <si>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Verify that device file is added under /dev.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(File/folder name that exist on the HDD is displayed)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</si>
  <si>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The mounted HDD is released by the umount command
# sync
# umount /mnt/sata
# ls /mnt/sata
(File/folder name that exist on the HDD is not displayed )
# rmdir /mnt/sata</t>
    </r>
    <phoneticPr fontId="17" type="noConversion"/>
  </si>
  <si>
    <r>
      <rPr>
        <sz val="11"/>
        <rFont val="ＭＳ Ｐ明朝"/>
        <family val="1"/>
        <charset val="128"/>
      </rPr>
      <t>①</t>
    </r>
    <r>
      <rPr>
        <sz val="11"/>
        <rFont val="Times New Roman"/>
        <family val="1"/>
      </rPr>
      <t xml:space="preserve"> Run the following command
# mkdir /mnt/sata
# mount /dev/sda1 /mnt/sata
# echo test &gt; test.txt
# cp test.txt /mnt/sata
# sync
# umount /mnt/sata
# mount /dev/sda1 /mnt/sata
# ls /mnt/sata
# diff test.txt /mnt/sata/test.txt
# rm test.txt /mnt/sata/test.txt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</si>
  <si>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Copying the file from root file system to file system on the HDD is possible
</t>
    </r>
    <r>
      <rPr>
        <sz val="11"/>
        <rFont val="ＭＳ Ｐゴシック"/>
        <family val="3"/>
        <charset val="128"/>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mounted filesystem with ordered data mode. Opts: (null)
# echo test &gt; test.txt
# cp test.txt /mnt/sata
# sync
# umount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test.txt
# diff test.txt /mnt/sata/test.txt
# rm test.txt /mnt/sata/test.txt
# sync
# umount /mnt/sata
# rmdir /mnt/sata
</t>
    </r>
    <phoneticPr fontId="17" type="noConversion"/>
  </si>
  <si>
    <r>
      <rPr>
        <sz val="11"/>
        <rFont val="ＭＳ Ｐ明朝"/>
        <family val="1"/>
        <charset val="128"/>
      </rPr>
      <t>①</t>
    </r>
    <r>
      <rPr>
        <sz val="11"/>
        <rFont val="Times New Roman"/>
        <family val="1"/>
      </rPr>
      <t xml:space="preserve"> Run the following command
# mkdir /mnt/sata
# mount /dev/sda1 /mnt/sata
# echo test &gt; /mnt/sata/test.txt
# cp /mnt/sata/test.txt /mnt/sata/test2.txt
# sync
# umount /mnt/sata
# mount /dev/sda1 /mnt/sata
# ls /mnt/sata
# diff /mnt/sata/test.txt /mnt/sata/test2.txt
# rm /mnt/sata/test.txt /mnt/sata/test2.txt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</si>
  <si>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if=/dev/zero of=/dev/sda bs=512 count=1 seek=117220824
1+0 records in
1+0 records out
512 bytes (512 B) copied, 0.0017646 s, 290 kB/s
</t>
    </r>
    <phoneticPr fontId="17" type="noConversion"/>
  </si>
  <si>
    <r>
      <rPr>
        <sz val="11"/>
        <rFont val="ＭＳ Ｐ明朝"/>
        <family val="1"/>
        <charset val="128"/>
      </rPr>
      <t>①</t>
    </r>
    <r>
      <rPr>
        <sz val="11"/>
        <rFont val="Times New Roman"/>
        <family val="1"/>
      </rPr>
      <t xml:space="preserve"> Run the following command
# mkdir /mnt/sata
# mount /dev/sda1 /mnt/sata
# echo test &gt; /mnt/sata/test.txt
# cp /mnt/sata/test.txt ./
# sync
# umount /mnt/sata
# mount /dev/sda1 /mnt/sata
# ls /mnt/sata
# diff test.txt /mnt/sata/test.txt
# rm test.txt /mnt/sata/test.txt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</si>
  <si>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Copying the file from file system on the HDD to the root file system is possible
</t>
    </r>
    <r>
      <rPr>
        <sz val="11"/>
        <rFont val="ＭＳ Ｐゴシック"/>
        <family val="3"/>
        <charset val="128"/>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mounted filesystem with ordered data mode. Opts: (null)
# echo test &gt; /mnt/sata/test.txt
# cp /mnt/sata/test.txt ./
# sync
# umount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ls /mnt/sata
test.txt
# diff test.txt /mnt/sata/test.txt
# rm test.txt /mnt/sata/test.txt
# sync
# umount /mnt/sata
# rmdir /mnt/sata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</si>
  <si>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if=/dev/sda of=/dev/zero bs=512 count=1 skip=117220824
1+0 records in
1+0 records out
512 bytes (512 B) copied, 0.00150696 s, 340 kB/s
</t>
    </r>
    <phoneticPr fontId="17" type="noConversion"/>
  </si>
  <si>
    <r>
      <rPr>
        <sz val="11"/>
        <rFont val="ＭＳ Ｐ明朝"/>
        <family val="1"/>
        <charset val="128"/>
      </rPr>
      <t>①</t>
    </r>
    <r>
      <rPr>
        <sz val="11"/>
        <rFont val="Times New Roman"/>
        <family val="1"/>
      </rPr>
      <t xml:space="preserve"> Run the following command
# mkdir /mnt/sata
# mount /dev/sda1 /mnt/sata
# dd if=/dev/zero of=/mnt/sata/dmy_100M bs=512 count=204800
(Carry out "Ctrl-C" quickly here.)
# dd if=/dev/zero of=/mnt/sata/dmy_100M bs=512 count=204800
# ls -alh /mnt/sata/dmy_100M
# rm /mnt/sata/dmy_100M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</si>
  <si>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dd if=/dev/zero of=/mnt/sata/dmy_100M bs=512 count=204800
^C
(Check the interruption)
# dd if=/dev/zero of=/mnt/sata/dmy_100M bs=512 count=204800
# ls -alh /mnt/sata/dmy_100M
(check file size 100MB )
# rm /mnt/sata/dmy_100M
# sync
# umount /mnt/sata
# rmdir /mnt/sata
</t>
    </r>
    <phoneticPr fontId="17" type="noConversion"/>
  </si>
  <si>
    <r>
      <rPr>
        <sz val="11"/>
        <rFont val="ＭＳ Ｐ明朝"/>
        <family val="1"/>
        <charset val="128"/>
      </rPr>
      <t>①</t>
    </r>
    <r>
      <rPr>
        <sz val="11"/>
        <rFont val="Times New Roman"/>
        <family val="1"/>
      </rPr>
      <t xml:space="preserve"> Run the following command
# mkdir /mnt/sata
# mount /dev/sda1 /mnt/sata
# dd if=/dev/zero of=/mnt/sata/dmy_1000M bs=1M count=1000
(Carry out "Ctrl-Z" quickly here.)
# fg
# ls -alh /mnt/sata/dmy_1000M
# rm /mnt/sata/dmy_1000M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</si>
  <si>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sda1</t>
    </r>
    <r>
      <rPr>
        <sz val="11"/>
        <rFont val="Times New Roman"/>
        <family val="1"/>
      </rPr>
      <t xml:space="preserve"> /mnt/sata
EXT4-fs (</t>
    </r>
    <r>
      <rPr>
        <u/>
        <sz val="11"/>
        <rFont val="Times New Roman"/>
        <family val="1"/>
      </rPr>
      <t>sda</t>
    </r>
    <r>
      <rPr>
        <sz val="11"/>
        <rFont val="Times New Roman"/>
        <family val="1"/>
      </rPr>
      <t xml:space="preserve">): mounted filesystem with ordered data mode. Opts: (null)
# dd if=/dev/zero of=/mnt/sata/dmy_1000M bs=1M count=1000
^Z
[1] *stopped   dd if=/dev/zero of=/mnt/sata/dmy_1000M bs=1M count=1000
# fg
dd if=/dev/zero of=/mnt/sata/dmy_1000M bs=1M count=1000
(Check copy file successful)
# ls -alh /mnt/sata/dmy_1000M
(Check file size "dmy_1000M" 1GB)
# rm /mnt/sata/dmy_1000M
# sync
# umount /mnt/sata
# rmdir /mnt/sata
</t>
    </r>
    <phoneticPr fontId="17" type="noConversion"/>
  </si>
  <si>
    <t xml:space="preserve">1. Clear previous warning
# echo scan  &gt; /sys/kernel/debug/kmemleak
# echo clear &gt; /sys/kernel/debug/kmemleak
2. Perform the following test
 - 2.3.Boundary Value Test No.1-10
3. Memory leak check
# echo scan &gt; /sys/kernel/debug/kmemleak
4. Check memory leak details
# cat /sys/kernel/debug/kmemleak
</t>
    <phoneticPr fontId="17" type="noConversion"/>
  </si>
  <si>
    <t>Make sure that there is no memory leak error. 
- Use sata_boundary.sh (HDD)</t>
    <phoneticPr fontId="17" type="noConversion"/>
  </si>
  <si>
    <t>Make sure that no warning about system deadlock is output to the log.
- Use onepass/hdd.sh</t>
    <phoneticPr fontId="17" type="noConversion"/>
  </si>
  <si>
    <r>
      <t xml:space="preserve">(1) Make sure no error message about SATA output to the screen log.
(2) During the execution of the command </t>
    </r>
    <r>
      <rPr>
        <sz val="11"/>
        <rFont val="ＭＳ Ｐ明朝"/>
        <family val="1"/>
        <charset val="128"/>
      </rPr>
      <t>②</t>
    </r>
    <r>
      <rPr>
        <sz val="11"/>
        <rFont val="Times New Roman"/>
        <family val="1"/>
      </rPr>
      <t xml:space="preserve">, verify the following output.
</t>
    </r>
    <r>
      <rPr>
        <sz val="11"/>
        <rFont val="ＭＳ Ｐゴシック"/>
        <family val="3"/>
        <charset val="128"/>
      </rPr>
      <t>・</t>
    </r>
    <r>
      <rPr>
        <sz val="11"/>
        <rFont val="Times New Roman"/>
        <family val="1"/>
      </rPr>
      <t>Transfer mode</t>
    </r>
    <r>
      <rPr>
        <sz val="11"/>
        <rFont val="ＭＳ Ｐゴシック"/>
        <family val="3"/>
        <charset val="128"/>
      </rPr>
      <t>：</t>
    </r>
    <r>
      <rPr>
        <sz val="11"/>
        <rFont val="Times New Roman"/>
        <family val="1"/>
      </rPr>
      <t xml:space="preserve">the speed is 1.5Gbps.
</t>
    </r>
    <r>
      <rPr>
        <sz val="11"/>
        <rFont val="ＭＳ Ｐ明朝"/>
        <family val="1"/>
        <charset val="128"/>
      </rPr>
      <t>※</t>
    </r>
    <r>
      <rPr>
        <sz val="11"/>
        <rFont val="Times New Roman"/>
        <family val="1"/>
      </rPr>
      <t xml:space="preserve"> The underlined portion is dependent on the generation order and the partition of the device file, So the message may be different. Make sure that there is no error message near the underlined part.
# dmesg | grep ata1
ata1: SATA max UDMA/133 irq 31
ata1: link resume succeeded after 1 retries
ata1: SATA link up 1.5 Gbps (SStatus 113 SControl 300)
ata1.00: ATAPI: hp      BDDVDRW CH20L, BC33, max UDMA/100
ata1.00: configured for UDMA/100
# dmesg | grep scsi
scsi host0: sata_rcar
</t>
    </r>
    <r>
      <rPr>
        <u/>
        <sz val="11"/>
        <rFont val="Times New Roman"/>
        <family val="1"/>
      </rPr>
      <t>scsi 0</t>
    </r>
    <r>
      <rPr>
        <sz val="11"/>
        <rFont val="Times New Roman"/>
        <family val="1"/>
      </rPr>
      <t xml:space="preserve">:0:0:0: </t>
    </r>
    <r>
      <rPr>
        <u/>
        <sz val="11"/>
        <rFont val="Times New Roman"/>
        <family val="1"/>
      </rPr>
      <t>CD-ROM            hp       BDDVDRW CH20L    BC33 PQ: 0 ANSI: 5
sr 0</t>
    </r>
    <r>
      <rPr>
        <sz val="11"/>
        <rFont val="Times New Roman"/>
        <family val="1"/>
      </rPr>
      <t xml:space="preserve">:0:0:0: [sr0] </t>
    </r>
    <r>
      <rPr>
        <u/>
        <sz val="11"/>
        <rFont val="Times New Roman"/>
        <family val="1"/>
      </rPr>
      <t>scsi3-mmc drive: 125x/125x writer dvd-ram cd/rw xa/form2 cdda tray
sr 0</t>
    </r>
    <r>
      <rPr>
        <sz val="11"/>
        <rFont val="Times New Roman"/>
        <family val="1"/>
      </rPr>
      <t xml:space="preserve">:0:0:0: </t>
    </r>
    <r>
      <rPr>
        <u/>
        <sz val="11"/>
        <rFont val="Times New Roman"/>
        <family val="1"/>
      </rPr>
      <t xml:space="preserve">Attached scsi CD-ROM sr0
</t>
    </r>
    <r>
      <rPr>
        <sz val="11"/>
        <rFont val="Times New Roman"/>
        <family val="1"/>
      </rPr>
      <t xml:space="preserve">
# dmesg | grep CD-ROM
</t>
    </r>
    <r>
      <rPr>
        <u/>
        <sz val="11"/>
        <rFont val="Times New Roman"/>
        <family val="1"/>
      </rPr>
      <t>scsi 0</t>
    </r>
    <r>
      <rPr>
        <sz val="11"/>
        <rFont val="Times New Roman"/>
        <family val="1"/>
      </rPr>
      <t xml:space="preserve">:0:0:0: </t>
    </r>
    <r>
      <rPr>
        <u/>
        <sz val="11"/>
        <rFont val="Times New Roman"/>
        <family val="1"/>
      </rPr>
      <t xml:space="preserve">CD-ROM            hp       BDDVDRW CH20L    BC33 PQ: 0 ANSI: 5
cdrom: Uniform CD-ROM driver Revision: 3.20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</si>
  <si>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Copying the file from file system on the BD-ROM to the root file system is possible
</t>
    </r>
    <r>
      <rPr>
        <sz val="11"/>
        <rFont val="ＭＳ Ｐゴシック"/>
        <family val="3"/>
        <charset val="128"/>
      </rPr>
      <t>・</t>
    </r>
    <r>
      <rPr>
        <sz val="11"/>
        <rFont val="Times New Roman"/>
        <family val="1"/>
      </rPr>
      <t xml:space="preserve">There is no difference between files (destination file and source file)
</t>
    </r>
    <r>
      <rPr>
        <sz val="11"/>
        <rFont val="ＭＳ Ｐ明朝"/>
        <family val="1"/>
        <charset val="128"/>
      </rPr>
      <t>※</t>
    </r>
    <r>
      <rPr>
        <sz val="11"/>
        <rFont val="Times New Roman"/>
        <family val="1"/>
      </rPr>
      <t xml:space="preserve"> Device file of the underlined portion is different depending on the configuration of the partition.
# mkdir /mnt/sata
# mount /dev/</t>
    </r>
    <r>
      <rPr>
        <u/>
        <sz val="11"/>
        <rFont val="Times New Roman"/>
        <family val="1"/>
      </rPr>
      <t>sr0</t>
    </r>
    <r>
      <rPr>
        <sz val="11"/>
        <rFont val="Times New Roman"/>
        <family val="1"/>
      </rPr>
      <t xml:space="preserve"> /mnt/sata
mount: /dev/</t>
    </r>
    <r>
      <rPr>
        <u/>
        <sz val="11"/>
        <rFont val="Times New Roman"/>
        <family val="1"/>
      </rPr>
      <t>sr0</t>
    </r>
    <r>
      <rPr>
        <sz val="11"/>
        <rFont val="Times New Roman"/>
        <family val="1"/>
      </rPr>
      <t xml:space="preserve"> is write-protected, mounting read-only
# ls /mnt/sata
(File/folder name that exist on the media is displayed, check file md5sum.txt(any name) )
# cp /mnt/sata/md5sum.txt ./
# diff md5sum.txt /mnt/sata/md5sum.txt
# rm md5sum.txt
# sync
# umount /mnt/sata
# rmdir /mnt/sata 
</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</si>
  <si>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 dd if=/dev/sr0 of=/dev/null bs=2048 count=1 skip=175198
1+0 records in
1+0 records out
2048 bytes (2.0 kB) copied, 0.106358 s, 19.3 kB/s
</t>
    </r>
    <phoneticPr fontId="17" type="noConversion"/>
  </si>
  <si>
    <r>
      <rPr>
        <sz val="11"/>
        <rFont val="ＭＳ Ｐ明朝"/>
        <family val="1"/>
        <charset val="128"/>
      </rPr>
      <t>①</t>
    </r>
    <r>
      <rPr>
        <sz val="11"/>
        <rFont val="Times New Roman"/>
        <family val="1"/>
      </rPr>
      <t xml:space="preserve"> Run the following command
# dd if=/dev/sr0 of=./dmy_10m bs=2048 count=5120 iflag=direct
(Carry out "Ctrl-C" quickly here.)
# dd if=/dev/sr0 of=./dmy_10m bs=2048 count=5120 iflag=direct
# ls -alh | grep dmy_10m
# rm dmy_10m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</si>
  <si>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dd if=/dev/</t>
    </r>
    <r>
      <rPr>
        <u/>
        <sz val="11"/>
        <rFont val="Times New Roman"/>
        <family val="1"/>
      </rPr>
      <t>sr0</t>
    </r>
    <r>
      <rPr>
        <sz val="11"/>
        <rFont val="Times New Roman"/>
        <family val="1"/>
      </rPr>
      <t xml:space="preserve"> of=./dmy_10m bs=2048 count=5120
^C
(Check the interruption)
# dd if=/dev/</t>
    </r>
    <r>
      <rPr>
        <u/>
        <sz val="11"/>
        <rFont val="Times New Roman"/>
        <family val="1"/>
      </rPr>
      <t>sr0</t>
    </r>
    <r>
      <rPr>
        <sz val="11"/>
        <rFont val="Times New Roman"/>
        <family val="1"/>
      </rPr>
      <t xml:space="preserve"> of=./dmy_10m bs=2048 count=5120
# ls -alh | grep dmy_10m
(check file size 10MB )
# rm dmy_10m
# sync
# umount /mnt/sata
# rmdir /mnt/sata
</t>
    </r>
    <phoneticPr fontId="17" type="noConversion"/>
  </si>
  <si>
    <r>
      <rPr>
        <sz val="11"/>
        <rFont val="ＭＳ Ｐ明朝"/>
        <family val="1"/>
        <charset val="128"/>
      </rPr>
      <t>①</t>
    </r>
    <r>
      <rPr>
        <sz val="11"/>
        <rFont val="Times New Roman"/>
        <family val="1"/>
      </rPr>
      <t xml:space="preserve"> Run the following command
# dd if=/dev/sr0 of=./dmy_10m bs=2048 count=5120 iflag=firect
(Carry out "Ctrl-Z" quickly here.)
# fg
# ls -alh | grep dmy_10m
# rm dmy_10m
# sync
# umount /mnt/sata
# rmdir /mnt/sata</t>
    </r>
    <phoneticPr fontId="17" type="noConversion"/>
  </si>
  <si>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The commands execution completed successfully.
</t>
    </r>
    <r>
      <rPr>
        <sz val="11"/>
        <rFont val="ＭＳ Ｐゴシック"/>
        <family val="3"/>
        <charset val="128"/>
      </rPr>
      <t>・</t>
    </r>
    <r>
      <rPr>
        <sz val="11"/>
        <rFont val="Times New Roman"/>
        <family val="1"/>
      </rPr>
      <t xml:space="preserve">Kernel does not hang up during command execution
</t>
    </r>
    <r>
      <rPr>
        <sz val="11"/>
        <rFont val="ＭＳ Ｐ明朝"/>
        <family val="1"/>
        <charset val="128"/>
      </rPr>
      <t>※</t>
    </r>
    <r>
      <rPr>
        <sz val="11"/>
        <rFont val="Times New Roman"/>
        <family val="1"/>
      </rPr>
      <t xml:space="preserve"> Device file of the underlined portion is different depending on the configuration of the 
partition
# dd if=/dev/sr0 of=./dmy_10m bs=2048 count=5120 iflag=direct
^Z
[1] *stopped   dd if=/dev/</t>
    </r>
    <r>
      <rPr>
        <u/>
        <sz val="11"/>
        <rFont val="Times New Roman"/>
        <family val="1"/>
      </rPr>
      <t>sr0</t>
    </r>
    <r>
      <rPr>
        <sz val="11"/>
        <rFont val="Times New Roman"/>
        <family val="1"/>
      </rPr>
      <t xml:space="preserve"> of=./dmy_10m bs=2048 count=5120 iflag=direct
# fg
dd if=/dev/</t>
    </r>
    <r>
      <rPr>
        <u/>
        <sz val="11"/>
        <rFont val="Times New Roman"/>
        <family val="1"/>
      </rPr>
      <t>sr0</t>
    </r>
    <r>
      <rPr>
        <sz val="11"/>
        <rFont val="Times New Roman"/>
        <family val="1"/>
      </rPr>
      <t xml:space="preserve"> of=./dmy_10m bs=2048 count=5120 iflag=direct
(Check copy file successful)
# ls -alh | grep dmy_10m
(check file size 10MB )
# rm dmy_10m
# sync
# umount /mnt/sata
# rmdir /mnt/sata
</t>
    </r>
    <phoneticPr fontId="17" type="noConversion"/>
  </si>
  <si>
    <t xml:space="preserve">1. Clear previous warning
# echo scan  &gt; /sys/kernel/debug/kmemleak
# echo clear &gt; /sys/kernel/debug/kmemleak
2. Perform the following test
 - 2.3.Boundary Value Test No.11-13
3. Memory leak check
# echo scan &gt; /sys/kernel/debug/kmemleak
4. Check memory leak details
# cat /sys/kernel/debug/kmemleak
</t>
    <phoneticPr fontId="17" type="noConversion"/>
  </si>
  <si>
    <t>Make sure that there is no memory leak error. 
- Use sata_boundary.sh (DVD)</t>
    <phoneticPr fontId="17" type="noConversion"/>
  </si>
  <si>
    <t xml:space="preserve">1. Perform the following test
 - 2.1.Normal System Test
No.16-23 Mount/Unmount, DVD read
(Onepass test DVD)
</t>
    <phoneticPr fontId="17" type="noConversion"/>
  </si>
  <si>
    <t>Make sure that no warning about system deadlock is output to the log.
- Use onepass/dvd.sh</t>
    <phoneticPr fontId="17" type="noConversion"/>
  </si>
  <si>
    <r>
      <t xml:space="preserve">(1) During the execution of the command </t>
    </r>
    <r>
      <rPr>
        <sz val="11"/>
        <rFont val="ＭＳ Ｐ明朝"/>
        <family val="1"/>
        <charset val="128"/>
      </rPr>
      <t>①</t>
    </r>
    <r>
      <rPr>
        <sz val="11"/>
        <rFont val="Times New Roman"/>
        <family val="1"/>
      </rPr>
      <t xml:space="preserve">, Make sure that the clock is supplied.
BIT15 is set to 0(enable).
SATA-IF : BIT15    00000000
# echo rd 0xe61509a0 &gt; /proc/reg
  mem read [E61509A0] : 01F16FF5
</t>
    </r>
    <phoneticPr fontId="17" type="noConversion"/>
  </si>
  <si>
    <r>
      <rPr>
        <sz val="11"/>
        <rFont val="ＭＳ Ｐゴシック"/>
        <family val="3"/>
        <charset val="128"/>
      </rPr>
      <t>①</t>
    </r>
    <r>
      <rPr>
        <sz val="11"/>
        <rFont val="Times New Roman"/>
        <family val="1"/>
      </rPr>
      <t xml:space="preserve"> Run the following command.
# dmesg | grep iommu
# mkdir -p /mnt/sata
# mount /dev/sda1 /mnt/sata
# cp /home/TP/UT/LinuxBSP/data/f128m.txt /mnt/sata/f128m.txt
# cmp /home/TP/UT/LinuxBSP/data/f128m.txt /mnt/sata/f128m.txt
# sync
# cp /mnt/sata/f128m.txt /tmp/f128m.txt
# cmp /home/TP/UT/LinuxBSP/data/f128m.txt /tmp/f128m.txt
# rm /tmp/f128m.txt
# sync
# umount /mnt/sata
# rmdir /mnt/sata
</t>
    </r>
    <phoneticPr fontId="17" type="noConversion"/>
  </si>
  <si>
    <r>
      <t xml:space="preserve">(1) Make sure execute each command in </t>
    </r>
    <r>
      <rPr>
        <sz val="11"/>
        <rFont val="ＭＳ Ｐゴシック"/>
        <family val="3"/>
        <charset val="128"/>
      </rPr>
      <t>①</t>
    </r>
    <r>
      <rPr>
        <sz val="11"/>
        <rFont val="Times New Roman"/>
        <family val="1"/>
      </rPr>
      <t xml:space="preserve"> successfully.
dmesg | grep iommu
[    9.100776] iommu: Adding device ee300000.sata to group 0</t>
    </r>
    <phoneticPr fontId="17" type="noConversion"/>
  </si>
  <si>
    <r>
      <rPr>
        <sz val="11"/>
        <rFont val="ＭＳ Ｐ明朝"/>
        <family val="1"/>
        <charset val="128"/>
      </rPr>
      <t>①</t>
    </r>
    <r>
      <rPr>
        <sz val="11"/>
        <rFont val="Times New Roman"/>
        <family val="1"/>
      </rPr>
      <t xml:space="preserve"> Run the following command
# dd if=/dev/sda of=/dev/null bs=512 count=1</t>
    </r>
    <phoneticPr fontId="3"/>
  </si>
  <si>
    <r>
      <t xml:space="preserve">(1) During the execution of the command </t>
    </r>
    <r>
      <rPr>
        <sz val="11"/>
        <rFont val="ＭＳ Ｐ明朝"/>
        <family val="1"/>
        <charset val="128"/>
      </rPr>
      <t>①</t>
    </r>
    <r>
      <rPr>
        <sz val="11"/>
        <rFont val="Times New Roman"/>
        <family val="1"/>
      </rPr>
      <t xml:space="preserve">, verify the following output.
</t>
    </r>
    <r>
      <rPr>
        <sz val="11"/>
        <rFont val="ＭＳ Ｐゴシック"/>
        <family val="3"/>
        <charset val="128"/>
      </rPr>
      <t>・</t>
    </r>
    <r>
      <rPr>
        <sz val="11"/>
        <rFont val="Times New Roman"/>
        <family val="1"/>
      </rPr>
      <t xml:space="preserve">Command finished normally. 
</t>
    </r>
    <r>
      <rPr>
        <sz val="11"/>
        <rFont val="ＭＳ Ｐゴシック"/>
        <family val="3"/>
        <charset val="128"/>
      </rPr>
      <t>・</t>
    </r>
    <r>
      <rPr>
        <sz val="11"/>
        <rFont val="Times New Roman"/>
        <family val="1"/>
      </rPr>
      <t xml:space="preserve">No error message is output. 
</t>
    </r>
    <r>
      <rPr>
        <sz val="11"/>
        <rFont val="ＭＳ Ｐゴシック"/>
        <family val="3"/>
        <charset val="128"/>
      </rPr>
      <t>・</t>
    </r>
    <r>
      <rPr>
        <sz val="11"/>
        <rFont val="Times New Roman"/>
        <family val="1"/>
      </rPr>
      <t xml:space="preserve">Size of the read dump file is 512, data content has become to 0 Byte.
# dd if=/dev/sda of=/dev/null bs=512 count=1
1+0 records in
1+0 records out
512 bytes (512 B) copied, 0.045673 s, 11.2 kB/s
</t>
    </r>
    <phoneticPr fontId="3"/>
  </si>
  <si>
    <t>Perform gcov test. Environment construction methods: please see  "Kernel evaluation specification"  chapter "5.1.gcov build".</t>
    <phoneticPr fontId="3"/>
  </si>
  <si>
    <t xml:space="preserve">1. Power ON
2. Enable DDR Backup mode in PMIC with below i2c-tool command
      "i2cset -f -y 7 0x30 0x20 0x0F"
3. Turn switch SW23 to OFF (ON -&gt; OFF)
4. Type in "echo mem &gt; /sys/power/state" 
5. Wait for 10 seconds.
6. Turn switch SW23 to ON (OFF -&gt; ON) to wake up the system.
7. Run the following command.
---- Salvator-XS only ------
Execute Salvator-XS SATA iniailaize.
--------------------------------
# mkdir -p /mnt/sata
# mount /dev/sda1 /mnt/sata
# cp /home/TP/UT/LinuxBSP/data/f128m.txt /mnt/sata/
# cmp /home/TP/UT/LinuxBSP/data/f128m.txt /mnt/sata/f128m.txt
# rm /mnt/sata/f128m.txt
# sync
# umount /mnt/sata
# rmdir /mnt/sata
</t>
    <phoneticPr fontId="3"/>
  </si>
  <si>
    <t xml:space="preserve">1. Power ON
2. Run the following command.
# mkdir -p /mnt/sata
# mount /dev/sda1 /mnt/sata
# cp /home/TP/UT/LinuxBSP/data/f128m.txt /mnt/sata/ &amp;
3. Enable DDR Backup mode in PMIC with below i2c-tool command
      "i2cset -f -y 7 0x30 0x20 0x0F"
4. Turn switch SW23 to OFF (ON -&gt; OFF)
5. Type in "echo mem &gt; /sys/power/state" 
6. Wait for 10 seconds.
7. Turn switch SW23 to ON (OFF -&gt; ON) to wake up the system.
8. Run the following command.
# wait &lt;cp command PID&gt;
# sync
# cmp /home/TP/UT/LinuxBSP/data/f128m.txt /mnt/sata/f128m.txt
# sync
# umount /mnt/sata
# rmdir /mnt/sata
</t>
    <phoneticPr fontId="3"/>
  </si>
  <si>
    <t xml:space="preserve">(1) Make sure that the lamp on the board does not disappear by step 4.
(2) Make sure that the lamp in the vicinity of the Ethernet is off by step 5. Also, check that the lamp in the vicinity of the SW23 is on.
(3) Make sure that Linux is resumed by step 7. Also, to verify that return from the  suspended state.
(4) Make sure source file and destination file is same after copying.
Note)
Salvator-XS can not execute this test.
Because Salvator-XS should be unload module before S2R.
</t>
    <phoneticPr fontId="3"/>
  </si>
  <si>
    <t xml:space="preserve">1. Power ON
2. Run the following command.
# cat /sys/kernel/debug/clk/sata0/clk_rate
# mkdir -p /mnt/sata
# mount /dev/sda1 /mnt/sata
# cp /home/TP/UT/LinuxBSP/data/f128m.txt /mnt/sata/ &amp;
3. Enable DDR Backup mode in PMIC with below i2c-tool command
      "i2cset -f -y 7 0x30 0x20 0x0F"
4. Turn switch SW23 to OFF (ON -&gt; OFF)
5. Type in "echo mem &gt; /sys/power/state" 
6. Wait for 10 seconds.
7. Turn switch SW23 to ON (OFF -&gt; ON) to wake up the system.
8. Run the following command.
# cat /sys/kernel/debug/clk/sata0/clk_rate
# sync
# umount /mnt/sata
# rmdir /mnt/sata
</t>
    <phoneticPr fontId="3"/>
  </si>
  <si>
    <t>Make sure that the clock rate is not change before and after S2R.
Note)
Salvator-XS can not execute this test.
Because Salvator-XS should be unload module before S2R.</t>
    <phoneticPr fontId="3"/>
  </si>
  <si>
    <t xml:space="preserve">1.Power ON
2. Run the following command.
---- Salvator-XS only ------
Execute Salvator-XS SATA iniailaize.
--------------------------------
# cat /sys/kernel/debug/clk/sata0/clk_rate
---- Salvator-XS only ------
# rmmod sata_rcar
--------------------------------
3. Enable DDR Backup mode in PMIC with below i2c-tool command
      "i2cset -f -y 7 0x30 0x20 0x0F"
4. Turn switch SW23 to OFF (ON -&gt; OFF)
5. Type in "echo mem &gt; /sys/power/state" 
6. Wait for 10 seconds.
7. Turn switch SW23 to ON (OFF -&gt; ON) to wake up the system.
8. Run the following command.
---- Salvator-XS only ------
Execute Salvator-XS SATA iniailaize.
--------------------------------
# cat /sys/kernel/debug/clk/sata0/clk_rate
</t>
    <phoneticPr fontId="3"/>
  </si>
  <si>
    <t xml:space="preserve">1. Power ON
2. Run the following command.
---- Salvator-XS only ------
Execute Salvator-XS SATA iniailaize.
--------------------------------
# time dd iflag=direct if=/dev/sda1 of=/dev/null bs=1M count=1024 skip=1000
# time dd oflag=direct if=/dev/zero of=/dev/sda1 bs=1M count=1024 seek=1000
---- Salvator-XS only ------
# rmmod sata_rcar
--------------------------------
3. Enable DDR Backup mode in PMIC with below i2c-tool command
      "i2cset -f -y 7 0x30 0x20 0x0F"
4. Turn switch SW23 to OFF (ON -&gt; OFF)
5. Type in "echo mem &gt; /sys/power/state" 
6. Wait for 10 seconds.
7. Turn switch SW23 to ON (OFF -&gt; ON) to wake up the system.
8. Run the following command.
---- Salvator-XS only ------
Execute Salvator-XS SATA iniailaize.
--------------------------------
# time dd iflag=direct if=/dev/sda1 of=/dev/null bs=1M count=1024 skip=1000
# time dd oflag=direct if=/dev/zero of=/dev/sda1 bs=1M count=1024 seek=1000
</t>
    <phoneticPr fontId="3"/>
  </si>
  <si>
    <t xml:space="preserve">1. Only if necessary boot up Linux system.
2. Run the following command.
# time dd iflag=direct if=/dev/sda1 of=/dev/null bs=1M count=1024 skip=1000
# time dd oflag=direct if=/dev/zero of=/dev/sda1 bs=1M count=1024 seek=1000
# dd iflag=direct if=/dev/sda of=/dev/null bs=1M count=1024 skip=1000 &amp;
3. Enable DDR Backup mode in PMIC with below i2c-tool command
      "i2cset -f -y 7 0x30 0x20 0x0F"
4. Turn switch SW23 to OFF (ON -&gt; OFF)
5. Type in "echo mem &gt; /sys/power/state" 
6. Wait for 10 seconds.
7. Turn switch SW23 to ON (OFF -&gt; ON) to wake up the system.
8. Run the following command.
# wait &lt;dd command PID&gt;
# sync
# time dd iflag=direct if=/dev/sda1 of=/dev/null bs=1M count=1024 skip=1000
# time dd oflag=direct if=/dev/zero of=/dev/sda1 bs=1M count=1024 seek=1000
</t>
    <phoneticPr fontId="3"/>
  </si>
  <si>
    <t xml:space="preserve">1. Power ON
2. Enable DDR Backup mode in PMIC with below i2c-tool command
      "i2cset -f -y 7 0x30 0x20 0x0F"
3. Turn switch SW23 to OFF (ON -&gt; OFF)
4. Type in "echo mem &gt; /sys/power/state" 
5. Wait for 10 seconds.
6. Turn switch SW23 to ON (OFF -&gt; ON) to wake up the system.
7. Run the following command.
---- Salvator-XS only ------
Execute Salvator-XS SATA iniailaize.
--------------------------------
# mkdir -p /mnt/sata
# mount /dev/sr0 /mnt/sata
# cp /mnt/sata/md5sum.txt ./
# cmp /mnt/sata/md5sum.txt ./md5sum.txt
# rm ./md5sum.txt
# sync
# umount /mnt/sata
# rmdir /mnt/sata
</t>
    <phoneticPr fontId="3"/>
  </si>
  <si>
    <t xml:space="preserve">1. Only if necessary boot up Linux system.
2. Run the following command.
# dd iflag=direct if=/dev/sr0 of=/dev/null bs=2048 count=1024 &amp;
3. Enable DDR Backup mode in PMIC with below i2c-tool command
      "i2cset -f -y 7 0x30 0x20 0x0F"
4. Turn switch SW23 to OFF (ON -&gt; OFF)
5. Type in "echo mem &gt; /sys/power/state" 
6. Wait for 10 seconds.
7. Turn switch SW23 to ON (OFF -&gt; ON) to wake up the system.
8. Run the following command.
# wait &lt;dd command PID&gt;
# mkdir -p /mnt/sata
# mount /dev/sr0 /mnt/sata
# cp /mnt/sata/md5sum.txt ./
# cmp /mnt/sata/md5sum.txt ./md5sum.txt
# rm ./md5sum.txt
# sync
# umount /mnt/sata
# rmdir /mnt/sata
</t>
    <phoneticPr fontId="3"/>
  </si>
  <si>
    <t>(1) Make sure that the lamp on the board does not disappear by step 4.
(2) Make sure that the lamp in the vicinity of the Ethernet is off by step 5. Also, check that the lamp in the vicinity of the SW23 is on.
(3) Make sure that Linux is resumed by step 7. Also, to verify that return from the  suspended state.
(4) Make sure source file and destination file is same after copying.
Note)
Salvator-XS can not execute this test.
Because Salvator-XS should be unload module before S2R.</t>
    <phoneticPr fontId="3"/>
  </si>
  <si>
    <t xml:space="preserve">1. Only if necessary boot up Linux system.
2. Run the following command.
# cat /sys/kernel/debug/clk/sata0/clk_rate
# dd iflag=direct if=/dev/sr0 of=/dev/null bs=2048 count=1024 &amp;
3. Enable DDR Backup mode in PMIC with below i2c-tool command
      "i2cset -f -y 7 0x30 0x20 0x0F"
4. Turn switch SW23 to OFF (ON -&gt; OFF)
5. Type in "echo mem &gt; /sys/power/state" 
6. Wait for 10 seconds.
7. Turn switch SW23 to ON (OFF -&gt; ON) to wake up the system.
8. Run the following command.
# wait &lt;dd command PID&gt;
# cat /sys/kernel/debug/clk/sata0/clk_rate
</t>
    <phoneticPr fontId="3"/>
  </si>
  <si>
    <t xml:space="preserve">1. Only if necessary boot up Linux system.
2. Run the following command.
---- Salvator-XS only ------
Execute Salvator-XS SATA iniailaize.
--------------------------------
# cat /sys/kernel/debug/clk/sata0/clk_rate
---- Salvator-XS only ------
# rmmod sata_rcar
--------------------------------
3. Enable DDR Backup mode in PMIC with below i2c-tool command
      "i2cset -f -y 7 0x30 0x20 0x0F"
4. Turn switch SW23 to OFF (ON -&gt; OFF)
5. Type in "echo mem &gt; /sys/power/state" 
6. Wait for 10 seconds.
7. Turn switch SW23 to ON (OFF -&gt; ON) to wake up the system.
8. Run the following command.
---- Salvator-XS only ------
Execute Salvator-XS SATA iniailaize.
--------------------------------
# cat /sys/kernel/debug/clk/sata0/clk_rate
</t>
    <phoneticPr fontId="3"/>
  </si>
  <si>
    <t xml:space="preserve">1. Only if necessary boot up Linux system.
2. Run the following command.
---- Salvator-XS only ------
Execute Salvator-XS SATA iniailaize.
--------------------------------
# time dd iflag=direct if=/dev/sr0 of=/dev/null bs=1M count=512
---- Salvator-XS only ------
# rmmod sata_rcar
--------------------------------
3. Enable DDR Backup mode in PMIC with below i2c-tool command
      "i2cset -f -y 7 0x30 0x20 0x0F"
4. Turn switch SW23 to OFF (ON -&gt; OFF)
5. Type in "echo mem &gt; /sys/power/state" 
6. Wait for 10 seconds.
7. Turn switch SW23 to ON (OFF -&gt; ON) to wake up the system.
8. Run the following command.
---- Salvator-XS only ------
Execute Salvator-XS SATA iniailaize.
--------------------------------
# time dd iflag=direct if=/dev/sr0 of=/dev/null bs=1M count=512
</t>
    <phoneticPr fontId="3"/>
  </si>
  <si>
    <t xml:space="preserve">1. Only if necessary boot up Linux system.
2. Run the following command.
# time dd iflag=direct if=/dev/sr0 of=/dev/null bs=1M count=512
# dd iflag=direct if=/dev/sr0 of=/dev/null bs=1M count=1024 &amp;
3. Enable DDR Backup mode in PMIC with below i2c-tool command
      "i2cset -f -y 7 0x30 0x20 0x0F"
4. Turn switch SW23 to OFF (ON -&gt; OFF)
5. Type in "echo mem &gt; /sys/power/state" 
6. Wait for 10 seconds.
7. Turn switch SW23 to ON (OFF -&gt; ON) to wake up the system.
8. Run the following command.
# wait &lt;dd command PID&gt;
# time dd iflag=direct if=/dev/sr0 of=/dev/null bs=1M count=512
</t>
    <phoneticPr fontId="3"/>
  </si>
  <si>
    <r>
      <t xml:space="preserve">1. After connecting HDD to the evaluation board, Linux is started.
2. Run the following command
</t>
    </r>
    <r>
      <rPr>
        <b/>
        <sz val="11"/>
        <rFont val="Times New Roman"/>
        <family val="1"/>
      </rPr>
      <t xml:space="preserve">[Read]
</t>
    </r>
    <r>
      <rPr>
        <sz val="11"/>
        <rFont val="Times New Roman"/>
        <family val="1"/>
      </rPr>
      <t xml:space="preserve"># for (( c=1; c&lt;=5; c++ )); do time dd iflag=direct if=/dev/sda1 of=/dev/null bs=1M count=1024 skip=1000; done
</t>
    </r>
    <r>
      <rPr>
        <b/>
        <sz val="11"/>
        <rFont val="Times New Roman"/>
        <family val="1"/>
      </rPr>
      <t xml:space="preserve">[Write]
</t>
    </r>
    <r>
      <rPr>
        <sz val="11"/>
        <rFont val="Times New Roman"/>
        <family val="1"/>
      </rPr>
      <t># for (( c=1; c&lt;=5; c++ )); do time dd oflag=direct if=/dev/zero of=/dev/sda1 bs=1M count=1024 seek=1000; done</t>
    </r>
    <phoneticPr fontId="3"/>
  </si>
  <si>
    <r>
      <t xml:space="preserve">(1) Confirming that the following throughput which is a performance target of a development plan is satisfied.
</t>
    </r>
    <r>
      <rPr>
        <b/>
        <sz val="11"/>
        <rFont val="Times New Roman"/>
        <family val="1"/>
      </rPr>
      <t xml:space="preserve">Expected value
</t>
    </r>
    <r>
      <rPr>
        <u/>
        <sz val="11"/>
        <rFont val="Times New Roman"/>
        <family val="1"/>
      </rPr>
      <t>Read</t>
    </r>
    <r>
      <rPr>
        <u/>
        <sz val="11"/>
        <rFont val="ＭＳ Ｐゴシック"/>
        <family val="3"/>
        <charset val="128"/>
      </rPr>
      <t>：　</t>
    </r>
    <r>
      <rPr>
        <u/>
        <sz val="11"/>
        <rFont val="Times New Roman"/>
        <family val="1"/>
      </rPr>
      <t xml:space="preserve"> 221 MB/s
Write</t>
    </r>
    <r>
      <rPr>
        <u/>
        <sz val="11"/>
        <rFont val="ＭＳ Ｐゴシック"/>
        <family val="3"/>
        <charset val="128"/>
      </rPr>
      <t>：</t>
    </r>
    <r>
      <rPr>
        <u/>
        <sz val="11"/>
        <rFont val="Times New Roman"/>
        <family val="1"/>
      </rPr>
      <t xml:space="preserve">   185 MB/s
</t>
    </r>
    <r>
      <rPr>
        <sz val="11"/>
        <rFont val="Times New Roman"/>
        <family val="1"/>
      </rPr>
      <t xml:space="preserve">
</t>
    </r>
    <r>
      <rPr>
        <sz val="11"/>
        <rFont val="ＭＳ Ｐ明朝"/>
        <family val="1"/>
        <charset val="128"/>
      </rPr>
      <t>※</t>
    </r>
    <r>
      <rPr>
        <sz val="11"/>
        <rFont val="ＭＳ Ｐゴシック"/>
        <family val="3"/>
        <charset val="128"/>
      </rPr>
      <t>「</t>
    </r>
    <r>
      <rPr>
        <sz val="11"/>
        <rFont val="Times New Roman"/>
        <family val="1"/>
      </rPr>
      <t>Caution</t>
    </r>
    <r>
      <rPr>
        <sz val="11"/>
        <rFont val="ＭＳ Ｐゴシック"/>
        <family val="3"/>
        <charset val="128"/>
      </rPr>
      <t>」</t>
    </r>
    <r>
      <rPr>
        <sz val="11"/>
        <rFont val="Times New Roman"/>
        <family val="1"/>
      </rPr>
      <t xml:space="preserve"> if can't measure well by the time command,
# mkfs -t ext4 /dev/sda1
Measure after the format is done by this command.
The mkfs command doesn't sometimes exist by a file system, so be careful.
sata_pfm_rw.sh [-xs]</t>
    </r>
    <phoneticPr fontId="3"/>
  </si>
  <si>
    <r>
      <t xml:space="preserve">1. After connecting HDD to the evaluation board, Linux is started.
2. Run the following command
</t>
    </r>
    <r>
      <rPr>
        <b/>
        <sz val="11"/>
        <rFont val="Times New Roman"/>
        <family val="1"/>
      </rPr>
      <t xml:space="preserve">[Read]
</t>
    </r>
    <r>
      <rPr>
        <sz val="11"/>
        <rFont val="Times New Roman"/>
        <family val="1"/>
      </rPr>
      <t xml:space="preserve"># time dd iflag=direct if=/dev/sda of=/dev/null bs=1M count=1024 skip=1000 &amp; top -b -d 1 -n 10 &gt; aaa.txt
 - If the data transfer is completed, command is forced stop after input of Ctrl-C.
</t>
    </r>
    <r>
      <rPr>
        <b/>
        <sz val="11"/>
        <rFont val="Times New Roman"/>
        <family val="1"/>
      </rPr>
      <t xml:space="preserve">
[Write]
</t>
    </r>
    <r>
      <rPr>
        <sz val="11"/>
        <rFont val="Times New Roman"/>
        <family val="1"/>
      </rPr>
      <t xml:space="preserve"># time dd oflag=direct if=/dev/zero of=/dev/sda bs=1M count=1024 seek=1000 &amp; top -b -d 1 -n 10 &gt; bbb.txt
 - If the data transfer is completed, command is forced stop after input of Ctrl-C.
</t>
    </r>
    <phoneticPr fontId="3"/>
  </si>
  <si>
    <r>
      <t xml:space="preserve">(1) Confirming that the following throughput which is a performance target of a development plan is satisfied.
</t>
    </r>
    <r>
      <rPr>
        <b/>
        <sz val="11"/>
        <rFont val="Times New Roman"/>
        <family val="1"/>
      </rPr>
      <t xml:space="preserve">Expected value
</t>
    </r>
    <r>
      <rPr>
        <u/>
        <sz val="11"/>
        <rFont val="Times New Roman"/>
        <family val="1"/>
      </rPr>
      <t>Read</t>
    </r>
    <r>
      <rPr>
        <u/>
        <sz val="11"/>
        <rFont val="ＭＳ Ｐゴシック"/>
        <family val="3"/>
        <charset val="128"/>
      </rPr>
      <t>：　</t>
    </r>
    <r>
      <rPr>
        <u/>
        <sz val="11"/>
        <rFont val="Times New Roman"/>
        <family val="1"/>
      </rPr>
      <t xml:space="preserve"> 221 MB/s
Write</t>
    </r>
    <r>
      <rPr>
        <u/>
        <sz val="11"/>
        <rFont val="ＭＳ Ｐゴシック"/>
        <family val="3"/>
        <charset val="128"/>
      </rPr>
      <t>：</t>
    </r>
    <r>
      <rPr>
        <u/>
        <sz val="11"/>
        <rFont val="Times New Roman"/>
        <family val="1"/>
      </rPr>
      <t xml:space="preserve">   185 MB/s
</t>
    </r>
    <r>
      <rPr>
        <sz val="11"/>
        <rFont val="Times New Roman"/>
        <family val="1"/>
      </rPr>
      <t xml:space="preserve">
</t>
    </r>
    <r>
      <rPr>
        <sz val="11"/>
        <rFont val="ＭＳ Ｐ明朝"/>
        <family val="1"/>
        <charset val="128"/>
      </rPr>
      <t>※</t>
    </r>
    <r>
      <rPr>
        <sz val="11"/>
        <rFont val="ＭＳ Ｐゴシック"/>
        <family val="3"/>
        <charset val="128"/>
      </rPr>
      <t>「</t>
    </r>
    <r>
      <rPr>
        <sz val="11"/>
        <rFont val="Times New Roman"/>
        <family val="1"/>
      </rPr>
      <t>Caution</t>
    </r>
    <r>
      <rPr>
        <sz val="11"/>
        <rFont val="ＭＳ Ｐゴシック"/>
        <family val="3"/>
        <charset val="128"/>
      </rPr>
      <t>」</t>
    </r>
    <r>
      <rPr>
        <sz val="11"/>
        <rFont val="Times New Roman"/>
        <family val="1"/>
      </rPr>
      <t xml:space="preserve"> if can't measure well by the time command,
# mkfs -t ext4 /dev/sda1
Measure after the format is done by this command.
The mkfs command doesn't sometimes exist by a file system, so be careful.
sata_pfm_qos.sh [-xs] &lt;QoS cvs file&gt;</t>
    </r>
    <phoneticPr fontId="3"/>
  </si>
  <si>
    <t>1. After connecting HDD to the evaluation board, Linux is started.
2. Run the following command
[H3]
# taskset -c 0 ./sata_pfm_onece.sh &amp;
# taskset -c 1 ./sata_pfm_onece.sh &amp;
# taskset -c 2 ./sata_pfm_onece.sh &amp;
# taskset -c 3 ./sata_pfm_onece.sh
[M3N]
# taskset -c 0 ./sata_pfm_onece.sh &amp;
# taskset -c 1 ./sata_pfm_onece.sh</t>
    <phoneticPr fontId="3"/>
  </si>
  <si>
    <r>
      <t xml:space="preserve">Refer to "4. Test application" for the contents of a shell script.
</t>
    </r>
    <r>
      <rPr>
        <sz val="11"/>
        <rFont val="ＭＳ Ｐ明朝"/>
        <family val="1"/>
        <charset val="128"/>
      </rPr>
      <t>※</t>
    </r>
    <r>
      <rPr>
        <sz val="11"/>
        <rFont val="Times New Roman"/>
        <family val="1"/>
      </rPr>
      <t xml:space="preserve">Implementation time: Change the number of seconds at END_TIME of  sata_durability.sh
</t>
    </r>
    <phoneticPr fontId="3"/>
  </si>
  <si>
    <t xml:space="preserve">1. After connecting HDD to the evaluation board, Linux is started.
2. Run the following command
# stress --cpu 4 --io 4 --vm 2 --vm-bytes 20M --timeout 1800s &amp;
3. run script file
# ./sata_durability.sh [-xs]
In 30 minutes.
</t>
    <phoneticPr fontId="3"/>
  </si>
  <si>
    <t>2.5.1</t>
    <phoneticPr fontId="3"/>
  </si>
  <si>
    <t>Update entry column.</t>
    <phoneticPr fontId="3"/>
  </si>
  <si>
    <r>
      <t xml:space="preserve">1. After connecting HDD to the evaluation board, Linux is started.
2. Run the following command
# </t>
    </r>
    <r>
      <rPr>
        <sz val="11"/>
        <color rgb="FFFF0000"/>
        <rFont val="Times New Roman"/>
        <family val="1"/>
      </rPr>
      <t>modprobe</t>
    </r>
    <r>
      <rPr>
        <sz val="11"/>
        <rFont val="Times New Roman"/>
        <family val="1"/>
      </rPr>
      <t xml:space="preserve"> qos
# qos_tp setall &lt;QoS file&gt;
# qos_tp switch
</t>
    </r>
    <r>
      <rPr>
        <b/>
        <sz val="11"/>
        <rFont val="Times New Roman"/>
        <family val="1"/>
      </rPr>
      <t xml:space="preserve">[Read]
</t>
    </r>
    <r>
      <rPr>
        <sz val="11"/>
        <rFont val="Times New Roman"/>
        <family val="1"/>
      </rPr>
      <t># for (( c=1; c&lt;=5; c++ )); do time dd iflag=direct if=/dev/sda1 of=/dev/null bs=1M count=1024 skip=1000; done</t>
    </r>
    <r>
      <rPr>
        <b/>
        <sz val="11"/>
        <rFont val="Times New Roman"/>
        <family val="1"/>
      </rPr>
      <t xml:space="preserve">
[Write]
</t>
    </r>
    <r>
      <rPr>
        <sz val="11"/>
        <rFont val="Times New Roman"/>
        <family val="1"/>
      </rPr>
      <t># for (( c=1; c&lt;=5; c++ )); do time dd oflag=direct if=/dev/zero of=/dev/sda1 bs=1M count=1024 seek=1000; done</t>
    </r>
    <phoneticPr fontId="3"/>
  </si>
  <si>
    <t xml:space="preserve">1. Run the following command
# ./sata_init.sh   (Salvator-XS only)
# trace-cmd record -p function_graph -l sata_rcar_interrupt ./sata_pfm_irq.sh
2. The result is output by following command
# trace-cmd report
</t>
    <phoneticPr fontId="3"/>
  </si>
  <si>
    <r>
      <t xml:space="preserve">1. After connecting HDD to the evaluation board, Linux is started.
2. Run the following command
# </t>
    </r>
    <r>
      <rPr>
        <sz val="11"/>
        <color rgb="FFFF0000"/>
        <rFont val="Times New Roman"/>
        <family val="1"/>
      </rPr>
      <t>modprobe</t>
    </r>
    <r>
      <rPr>
        <sz val="11"/>
        <rFont val="Times New Roman"/>
        <family val="1"/>
      </rPr>
      <t xml:space="preserve"> qos
# qos_tp setall &lt;QoS file&gt;
# qos_tp switch
</t>
    </r>
    <r>
      <rPr>
        <b/>
        <sz val="11"/>
        <rFont val="Times New Roman"/>
        <family val="1"/>
      </rPr>
      <t xml:space="preserve">[Read]
</t>
    </r>
    <r>
      <rPr>
        <sz val="11"/>
        <rFont val="Times New Roman"/>
        <family val="1"/>
      </rPr>
      <t xml:space="preserve"># time dd iflag=direct if=/dev/sda of=/dev/null bs=1M count=1024 skip=1000 &amp; top -b -d 1 -n 10 &gt; aaa.txt
 - If the data transfer is completed, command is forced stop after input of Ctrl-C.
</t>
    </r>
    <r>
      <rPr>
        <b/>
        <sz val="11"/>
        <rFont val="Times New Roman"/>
        <family val="1"/>
      </rPr>
      <t xml:space="preserve">
[Write]
</t>
    </r>
    <r>
      <rPr>
        <sz val="11"/>
        <rFont val="Times New Roman"/>
        <family val="1"/>
      </rPr>
      <t xml:space="preserve"># time dd oflag=direct if=/dev/zero of=/dev/sda bs=1M count=1024 seek=1000 &amp; top -b -d 1 -n 10 &gt; bbb.txt
 - If the data transfer is completed, command is forced stop after input of Ctrl-C.
</t>
    </r>
    <phoneticPr fontId="3"/>
  </si>
  <si>
    <r>
      <t>1. Before connecting HDD to the evaluation board, Linux is started.
2. Run the following command
#</t>
    </r>
    <r>
      <rPr>
        <sz val="11"/>
        <color rgb="FFFF0000"/>
        <rFont val="Times New Roman"/>
        <family val="1"/>
      </rPr>
      <t xml:space="preserve"> insmod &lt;PATH&gt; sata_rcar.ko</t>
    </r>
    <r>
      <rPr>
        <sz val="11"/>
        <rFont val="Times New Roman"/>
        <family val="1"/>
      </rPr>
      <t xml:space="preserve">
# lsmod
3. After connecting HDD, the following command is carried out.
# mkdir -p /mnt/sata
# mount /dev/sda1 /mnt/sata
# echo test &gt; test.txt
# cp test.txt /mnt/sata
# sync
# cmp test.txt /mnt/sata/test.txt
# umount /mnt/sata
# rmdir /mnt/sata
</t>
    </r>
    <phoneticPr fontId="3"/>
  </si>
  <si>
    <r>
      <t xml:space="preserve">1. Run the following command
# </t>
    </r>
    <r>
      <rPr>
        <sz val="11"/>
        <color rgb="FFFF0000"/>
        <rFont val="Times New Roman"/>
        <family val="1"/>
      </rPr>
      <t>insmod &lt;PATH&gt; sata_rcar.ko</t>
    </r>
    <r>
      <rPr>
        <sz val="11"/>
        <rFont val="Times New Roman"/>
        <family val="1"/>
      </rPr>
      <t xml:space="preserve">
# lsmod
2. Run the following command
# mkdir -p /mnt/sata
# mount /dev/sda1 /mnt/sata
# cp /mnt/sata/test.txt test1.txt
# sync
# cmp test.txt test1.txt
# rm test.txt test1.txt /mnt/sata/test.txt
# sync
# umount /mnt/sata
# rmdir /mnt/sata
</t>
    </r>
    <phoneticPr fontId="3"/>
  </si>
  <si>
    <r>
      <t xml:space="preserve">(1) Make sure that the lamp on the board does not disappear by step 3.
(2) Make sure that the lamp in the vicinity of the Ethernet is off by step 4. Also, check that the lamp in the vicinity of the SW23 is on.
(3) Make sure that Linux is resumed by step 6. Also, to verify that return from the  suspended state.
(4) Make sure source file and destination file is same after copying.
[Salvator-XS SATA initialize]
# i2cset -y -f 4 0x20 0x02 0x00
# i2cset -y -f 4 0x20 0x03 0x7f
# i2cset -y -f 4 0x20 0x01 0x7f
</t>
    </r>
    <r>
      <rPr>
        <sz val="10.5"/>
        <color rgb="FFFF0000"/>
        <rFont val="Times New Roman"/>
        <family val="1"/>
      </rPr>
      <t># insmod &lt;PATH&gt; sata_rcar.ko</t>
    </r>
    <phoneticPr fontId="3"/>
  </si>
  <si>
    <r>
      <t xml:space="preserve">[Salvator-XS SATA initialize]
# i2cset -y -f 4 0x20 0x02 0x00
# i2cset -y -f 4 0x20 0x03 0x7f
# i2cset -y -f 4 0x20 0x01 0x7f
# </t>
    </r>
    <r>
      <rPr>
        <sz val="10.5"/>
        <color rgb="FFFF0000"/>
        <rFont val="Times New Roman"/>
        <family val="1"/>
      </rPr>
      <t>insmod &lt;PATH&gt; sata_rcar.ko</t>
    </r>
    <phoneticPr fontId="3"/>
  </si>
  <si>
    <r>
      <t xml:space="preserve">Make sure that the performance is not change before and after S2R.
[Salvator-XS SATA initialize]
# i2cset -y -f 4 0x20 0x02 0x00
# i2cset -y -f 4 0x20 0x03 0x7f
# i2cset -y -f 4 0x20 0x01 0x7f
# </t>
    </r>
    <r>
      <rPr>
        <sz val="10.5"/>
        <color rgb="FFFF0000"/>
        <rFont val="Times New Roman"/>
        <family val="1"/>
      </rPr>
      <t>insmod &lt;PATH&gt; sata_rcar.ko</t>
    </r>
    <r>
      <rPr>
        <sz val="10.5"/>
        <rFont val="Times New Roman"/>
        <family val="1"/>
      </rPr>
      <t xml:space="preserve">
</t>
    </r>
    <phoneticPr fontId="3"/>
  </si>
  <si>
    <r>
      <t xml:space="preserve">(1) Make sure that the lamp on the board does not disappear by step 3.
(2) Make sure that the lamp in the vicinity of the Ethernet is off by step 4. Also, check that the lamp in the vicinity of the SW23 is on.
(3) Make sure that Linux is resumed by step 6. Also, to verify that return from the  suspended state.
(4) Make sure source file and destination file is same after copying.
[Salvator-XS SATA initialize]
# i2cset -y -f 4 0x20 0x02 0x00
# i2cset -y -f 4 0x20 0x03 0x7f
# i2cset -y -f 4 0x20 0x01 0x7f
# </t>
    </r>
    <r>
      <rPr>
        <sz val="10.5"/>
        <color rgb="FFFF0000"/>
        <rFont val="Times New Roman"/>
        <family val="1"/>
      </rPr>
      <t>insmod &lt;PATH&gt; sata_rcar.ko</t>
    </r>
    <r>
      <rPr>
        <sz val="10.5"/>
        <rFont val="Times New Roman"/>
        <family val="1"/>
      </rPr>
      <t xml:space="preserve">
</t>
    </r>
    <phoneticPr fontId="3"/>
  </si>
  <si>
    <r>
      <t xml:space="preserve">[Salvator-XS SATA initialize]
# i2cset -y -f 4 0x20 0x02 0x00
# i2cset -y -f 4 0x20 0x03 0x7f
# i2cset -y -f 4 0x20 0x01 0x7f
# </t>
    </r>
    <r>
      <rPr>
        <sz val="10.5"/>
        <color rgb="FFFF0000"/>
        <rFont val="Times New Roman"/>
        <family val="1"/>
      </rPr>
      <t>insmod &lt;PATH&gt; sata_rcar.ko</t>
    </r>
    <r>
      <rPr>
        <sz val="10.5"/>
        <rFont val="Times New Roman"/>
        <family val="1"/>
      </rPr>
      <t xml:space="preserve">
</t>
    </r>
    <phoneticPr fontId="3"/>
  </si>
  <si>
    <t>Use modprobe command for qos.ko</t>
    <phoneticPr fontId="3"/>
  </si>
  <si>
    <t>Use insmod commonad for sata_rcar.ko</t>
    <phoneticPr fontId="3"/>
  </si>
  <si>
    <t>2.4, 2.6</t>
    <phoneticPr fontId="3"/>
  </si>
  <si>
    <t>2019.4.17</t>
    <phoneticPr fontId="3"/>
  </si>
  <si>
    <t>Jun. 11, 2019</t>
    <phoneticPr fontId="3"/>
  </si>
  <si>
    <r>
      <t>This test items are also used for intermediate release, but the target of last test is</t>
    </r>
    <r>
      <rPr>
        <sz val="11"/>
        <color rgb="FFFF0000"/>
        <rFont val="Times New Roman"/>
        <family val="1"/>
      </rPr>
      <t xml:space="preserve"> Final3 version (April, 2019). </t>
    </r>
    <phoneticPr fontId="3"/>
  </si>
  <si>
    <t># mkfs.ext4 /dev/sda1</t>
    <phoneticPr fontId="3"/>
  </si>
  <si>
    <t># e2fsck /dev/sda1</t>
    <phoneticPr fontId="3"/>
  </si>
  <si>
    <r>
      <t>R-Car H3/M3N SATA Unit Test Specification Ver 2.</t>
    </r>
    <r>
      <rPr>
        <sz val="11"/>
        <color rgb="FFFF0000"/>
        <rFont val="Times New Roman"/>
        <family val="1"/>
      </rPr>
      <t>6</t>
    </r>
    <phoneticPr fontId="3"/>
  </si>
  <si>
    <r>
      <rPr>
        <sz val="11"/>
        <color rgb="FFFF0000"/>
        <rFont val="ＭＳ Ｐゴシック"/>
        <family val="3"/>
        <charset val="128"/>
      </rPr>
      <t xml:space="preserve">$ </t>
    </r>
    <r>
      <rPr>
        <sz val="11"/>
        <color rgb="FFFF0000"/>
        <rFont val="Times New Roman"/>
        <family val="3"/>
      </rPr>
      <t>make modules_install INSTALL_MOD_PATH=&lt;Root file system directory&gt;</t>
    </r>
    <phoneticPr fontId="3"/>
  </si>
  <si>
    <t>Update module install command.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</si>
</sst>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Red]&quot;¥&quot;\-#,##0"/>
    <numFmt numFmtId="8" formatCode="&quot;¥&quot;#,##0.00;[Red]&quot;¥&quot;\-#,##0.00"/>
    <numFmt numFmtId="41" formatCode="_ * #,##0_ ;_ * \-#,##0_ ;_ * &quot;-&quot;_ ;_ @_ "/>
    <numFmt numFmtId="43" formatCode="_ * #,##0.00_ ;_ * \-#,##0.00_ ;_ * &quot;-&quot;??_ ;_ @_ "/>
    <numFmt numFmtId="176" formatCode="&quot;¥&quot;#,##0.00;[Red]\-&quot;¥&quot;#,##0.00"/>
    <numFmt numFmtId="177" formatCode="_(* #,##0_);_(* \(#,##0\);_(* &quot;-&quot;_);_(@_)"/>
    <numFmt numFmtId="178" formatCode="_(&quot;$&quot;* #,##0.00_);_(&quot;$&quot;* \(#,##0.00\);_(&quot;$&quot;* &quot;-&quot;??_);_(@_)"/>
    <numFmt numFmtId="179" formatCode="_(* #,##0.00_);_(* \(#,##0.00\);_(* &quot;-&quot;??_);_(@_)"/>
    <numFmt numFmtId="180" formatCode="0.0_ "/>
    <numFmt numFmtId="181" formatCode="#,##0.0000"/>
    <numFmt numFmtId="182" formatCode="0.00_)"/>
    <numFmt numFmtId="183" formatCode="\!\$#,##0.00_);\!\(\!\$#,##0.00\!\)"/>
    <numFmt numFmtId="184" formatCode="0.0_);[Red]\(0.0\)"/>
    <numFmt numFmtId="185" formatCode="AM/PMh&quot;时&quot;mm&quot;分&quot;ss&quot;秒&quot;"/>
    <numFmt numFmtId="186" formatCode="0_);[Red]\(0\)"/>
    <numFmt numFmtId="187" formatCode="m/d/yyyy"/>
    <numFmt numFmtId="188" formatCode="0.00_ "/>
  </numFmts>
  <fonts count="82">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団"/>
      <family val="3"/>
      <charset val="128"/>
    </font>
    <font>
      <sz val="10"/>
      <name val="ＭＳ 明朝"/>
      <family val="1"/>
      <charset val="128"/>
    </font>
    <font>
      <sz val="10"/>
      <name val="Arial"/>
      <family val="2"/>
    </font>
    <font>
      <b/>
      <sz val="12"/>
      <name val="Arial"/>
      <family val="2"/>
    </font>
    <font>
      <b/>
      <sz val="13"/>
      <color indexed="60"/>
      <name val="Arial"/>
      <family val="2"/>
    </font>
    <font>
      <b/>
      <i/>
      <sz val="16"/>
      <name val="Helv"/>
      <family val="2"/>
    </font>
    <font>
      <sz val="9"/>
      <name val="ＭＳ ゴシック"/>
      <family val="3"/>
      <charset val="128"/>
    </font>
    <font>
      <u/>
      <sz val="11"/>
      <color indexed="12"/>
      <name val="ＭＳ Ｐゴシック"/>
      <family val="3"/>
      <charset val="128"/>
    </font>
    <font>
      <sz val="9"/>
      <color indexed="8"/>
      <name val="ＭＳ Ｐゴシック"/>
      <family val="3"/>
      <charset val="128"/>
    </font>
    <font>
      <b/>
      <sz val="11"/>
      <name val="ＭＳ Ｐゴシック"/>
      <family val="3"/>
      <charset val="128"/>
    </font>
    <font>
      <sz val="14"/>
      <name val="ＭＳ Ｐゴシック"/>
      <family val="3"/>
      <charset val="128"/>
    </font>
    <font>
      <sz val="9.35"/>
      <name val="ＭＳ Ｐゴシック"/>
      <family val="3"/>
      <charset val="128"/>
    </font>
    <font>
      <sz val="9"/>
      <name val="宋体"/>
      <family val="3"/>
      <charset val="128"/>
    </font>
    <font>
      <sz val="12"/>
      <name val="宋体"/>
      <charset val="128"/>
    </font>
    <font>
      <sz val="12"/>
      <name val="Arial"/>
      <family val="2"/>
    </font>
    <font>
      <sz val="10.5"/>
      <name val="ＭＳ Ｐゴシック"/>
      <family val="3"/>
      <charset val="128"/>
    </font>
    <font>
      <u/>
      <sz val="11"/>
      <name val="ＭＳ Ｐゴシック"/>
      <family val="3"/>
      <charset val="128"/>
    </font>
    <font>
      <sz val="11"/>
      <name val="ＭＳ Ｐゴシック"/>
      <family val="3"/>
      <charset val="1"/>
    </font>
    <font>
      <sz val="11"/>
      <name val="Times New Roman"/>
      <family val="1"/>
      <charset val="1"/>
    </font>
    <font>
      <sz val="10.5"/>
      <name val="Times New Roman"/>
      <family val="1"/>
      <charset val="1"/>
    </font>
    <font>
      <sz val="11"/>
      <name val="ＭＳ Ｐ明朝"/>
      <family val="1"/>
      <charset val="128"/>
    </font>
    <font>
      <sz val="11"/>
      <name val="Times New Roman"/>
      <family val="1"/>
    </font>
    <font>
      <u/>
      <sz val="11"/>
      <name val="Times New Roman"/>
      <family val="1"/>
    </font>
    <font>
      <sz val="11"/>
      <color indexed="8"/>
      <name val="Times New Roman"/>
      <family val="1"/>
    </font>
    <font>
      <b/>
      <sz val="11"/>
      <name val="Times New Roman"/>
      <family val="1"/>
    </font>
    <font>
      <b/>
      <sz val="11"/>
      <color theme="0"/>
      <name val="Times New Roman"/>
      <family val="1"/>
    </font>
    <font>
      <sz val="12"/>
      <name val="Times New Roman"/>
      <family val="1"/>
    </font>
    <font>
      <sz val="10.5"/>
      <name val="ＭＳ Ｐ明朝"/>
      <family val="1"/>
      <charset val="128"/>
    </font>
    <font>
      <sz val="10.5"/>
      <color indexed="8"/>
      <name val="Times New Roman"/>
      <family val="1"/>
    </font>
    <font>
      <b/>
      <sz val="14"/>
      <name val="Times New Roman"/>
      <family val="1"/>
    </font>
    <font>
      <sz val="20"/>
      <name val="Times New Roman"/>
      <family val="1"/>
    </font>
    <font>
      <sz val="14"/>
      <name val="Times New Roman"/>
      <family val="1"/>
    </font>
    <font>
      <b/>
      <sz val="11"/>
      <color indexed="9"/>
      <name val="Times New Roman"/>
      <family val="1"/>
    </font>
    <font>
      <sz val="9"/>
      <name val="Times New Roman"/>
      <family val="1"/>
    </font>
    <font>
      <sz val="11"/>
      <color rgb="FF00B0F0"/>
      <name val="Times New Roman"/>
      <family val="1"/>
    </font>
    <font>
      <sz val="11"/>
      <color indexed="9"/>
      <name val="Times New Roman"/>
      <family val="1"/>
    </font>
    <font>
      <b/>
      <sz val="16"/>
      <name val="Times New Roman"/>
      <family val="1"/>
    </font>
    <font>
      <b/>
      <sz val="12"/>
      <name val="Times New Roman"/>
      <family val="1"/>
    </font>
    <font>
      <b/>
      <sz val="14"/>
      <color indexed="8"/>
      <name val="Times New Roman"/>
      <family val="1"/>
    </font>
    <font>
      <sz val="11"/>
      <color indexed="10"/>
      <name val="Times New Roman"/>
      <family val="1"/>
    </font>
    <font>
      <strike/>
      <sz val="11"/>
      <color indexed="8"/>
      <name val="Times New Roman"/>
      <family val="1"/>
    </font>
    <font>
      <b/>
      <sz val="11"/>
      <color indexed="8"/>
      <name val="Times New Roman"/>
      <family val="1"/>
    </font>
    <font>
      <sz val="10"/>
      <name val="Times New Roman"/>
      <family val="1"/>
    </font>
    <font>
      <b/>
      <sz val="20"/>
      <name val="Times New Roman"/>
      <family val="1"/>
    </font>
    <font>
      <sz val="10.5"/>
      <name val="Times New Roman"/>
      <family val="1"/>
    </font>
    <font>
      <strike/>
      <sz val="11"/>
      <name val="Times New Roman"/>
      <family val="1"/>
    </font>
    <font>
      <u/>
      <sz val="11"/>
      <color indexed="12"/>
      <name val="Times New Roman"/>
      <family val="1"/>
    </font>
    <font>
      <b/>
      <sz val="16"/>
      <color indexed="63"/>
      <name val="Times New Roman"/>
      <family val="1"/>
    </font>
    <font>
      <sz val="24"/>
      <name val="Times New Roman"/>
      <family val="1"/>
    </font>
    <font>
      <sz val="6"/>
      <name val="ＭＳ ゴシック"/>
      <family val="3"/>
      <charset val="128"/>
    </font>
    <font>
      <sz val="11"/>
      <name val="ＭＳ Ｐゴシック"/>
      <family val="3"/>
    </font>
    <font>
      <sz val="6"/>
      <name val="ＭＳ Ｐゴシック"/>
      <family val="3"/>
      <charset val="128"/>
      <scheme val="minor"/>
    </font>
    <font>
      <sz val="11"/>
      <color rgb="FFFFFFFF"/>
      <name val="Times New Roman"/>
      <family val="1"/>
    </font>
    <font>
      <b/>
      <sz val="10.5"/>
      <name val="Times New Roman"/>
      <family val="1"/>
    </font>
    <font>
      <sz val="7"/>
      <name val="Times New Roman"/>
      <family val="1"/>
    </font>
    <font>
      <sz val="9"/>
      <name val="宋体"/>
      <charset val="128"/>
    </font>
    <font>
      <sz val="11"/>
      <name val="Times New Roman"/>
      <family val="1"/>
      <charset val="128"/>
    </font>
    <font>
      <sz val="11"/>
      <name val="Times New Roman"/>
      <family val="3"/>
      <charset val="128"/>
    </font>
    <font>
      <u/>
      <sz val="11"/>
      <color rgb="FF0000FF"/>
      <name val="ＭＳ Ｐゴシック"/>
      <family val="3"/>
      <charset val="128"/>
    </font>
    <font>
      <sz val="11"/>
      <color theme="1"/>
      <name val="ＭＳ Ｐゴシック"/>
      <family val="3"/>
      <charset val="128"/>
      <scheme val="minor"/>
    </font>
    <font>
      <b/>
      <sz val="11"/>
      <color rgb="FFFF0000"/>
      <name val="Times New Roman"/>
      <family val="1"/>
    </font>
    <font>
      <b/>
      <sz val="11"/>
      <color rgb="FF00B050"/>
      <name val="Times New Roman"/>
      <family val="1"/>
    </font>
    <font>
      <b/>
      <sz val="11"/>
      <color rgb="FF7030A0"/>
      <name val="Times New Roman"/>
      <family val="1"/>
    </font>
    <font>
      <sz val="9.5"/>
      <color rgb="FF484848"/>
      <name val="Verdana"/>
      <family val="2"/>
    </font>
    <font>
      <sz val="11"/>
      <color rgb="FFFF0000"/>
      <name val="Times New Roman"/>
      <family val="1"/>
    </font>
    <font>
      <b/>
      <sz val="16"/>
      <name val="Arial"/>
      <family val="2"/>
    </font>
    <font>
      <sz val="11"/>
      <name val="Arial"/>
      <family val="2"/>
    </font>
    <font>
      <b/>
      <sz val="11"/>
      <name val="Arial"/>
      <family val="2"/>
    </font>
    <font>
      <sz val="14"/>
      <name val="Arial"/>
      <family val="2"/>
    </font>
    <font>
      <b/>
      <sz val="14"/>
      <name val="Arial"/>
      <family val="2"/>
    </font>
    <font>
      <sz val="11"/>
      <name val="メイリオ"/>
      <family val="3"/>
      <charset val="128"/>
    </font>
    <font>
      <sz val="22"/>
      <color rgb="FFFF0000"/>
      <name val="Times New Roman"/>
      <family val="1"/>
    </font>
    <font>
      <sz val="10.5"/>
      <color rgb="FFFF0000"/>
      <name val="Times New Roman"/>
      <family val="1"/>
    </font>
    <font>
      <sz val="11"/>
      <color rgb="FFFF0000"/>
      <name val="Times New Roman"/>
      <family val="1"/>
      <charset val="1"/>
    </font>
    <font>
      <sz val="11"/>
      <color rgb="FFFF0000"/>
      <name val="Times New Roman"/>
      <family val="3"/>
      <charset val="128"/>
    </font>
    <font>
      <sz val="11"/>
      <color rgb="FFFF0000"/>
      <name val="ＭＳ Ｐゴシック"/>
      <family val="3"/>
      <charset val="128"/>
    </font>
    <font>
      <sz val="11"/>
      <color rgb="FFFF0000"/>
      <name val="Times New Roman"/>
      <family val="3"/>
    </font>
  </fonts>
  <fills count="14">
    <fill>
      <patternFill patternType="none"/>
    </fill>
    <fill>
      <patternFill patternType="gray125"/>
    </fill>
    <fill>
      <patternFill patternType="solid">
        <fgColor indexed="48"/>
        <bgColor indexed="30"/>
      </patternFill>
    </fill>
    <fill>
      <patternFill patternType="solid">
        <fgColor indexed="12"/>
        <bgColor indexed="64"/>
      </patternFill>
    </fill>
    <fill>
      <patternFill patternType="solid">
        <fgColor indexed="22"/>
        <bgColor indexed="44"/>
      </patternFill>
    </fill>
    <fill>
      <patternFill patternType="solid">
        <fgColor indexed="9"/>
        <bgColor indexed="26"/>
      </patternFill>
    </fill>
    <fill>
      <patternFill patternType="solid">
        <fgColor indexed="50"/>
        <bgColor indexed="22"/>
      </patternFill>
    </fill>
    <fill>
      <patternFill patternType="solid">
        <fgColor theme="0" tint="-0.14999847407452621"/>
        <bgColor indexed="44"/>
      </patternFill>
    </fill>
    <fill>
      <patternFill patternType="solid">
        <fgColor rgb="FF3366FF"/>
        <bgColor indexed="64"/>
      </patternFill>
    </fill>
    <fill>
      <patternFill patternType="solid">
        <fgColor theme="0"/>
        <bgColor indexed="64"/>
      </patternFill>
    </fill>
    <fill>
      <patternFill patternType="solid">
        <fgColor rgb="FF3366FF"/>
        <bgColor rgb="FF0066CC"/>
      </patternFill>
    </fill>
    <fill>
      <patternFill patternType="solid">
        <fgColor rgb="FF3366FF"/>
        <bgColor indexed="30"/>
      </patternFill>
    </fill>
    <fill>
      <patternFill patternType="solid">
        <fgColor rgb="FF92D050"/>
        <bgColor indexed="22"/>
      </patternFill>
    </fill>
    <fill>
      <patternFill patternType="solid">
        <fgColor rgb="FF7030A0"/>
        <bgColor indexed="22"/>
      </patternFill>
    </fill>
  </fills>
  <borders count="86">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0"/>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medium">
        <color indexed="64"/>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style="double">
        <color indexed="8"/>
      </top>
      <bottom style="thin">
        <color indexed="8"/>
      </bottom>
      <diagonal/>
    </border>
    <border>
      <left style="thin">
        <color indexed="8"/>
      </left>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top/>
      <bottom/>
      <diagonal/>
    </border>
    <border>
      <left style="thin">
        <color indexed="64"/>
      </left>
      <right style="thin">
        <color indexed="64"/>
      </right>
      <top/>
      <bottom style="thin">
        <color indexed="64"/>
      </bottom>
      <diagonal/>
    </border>
    <border>
      <left style="medium">
        <color indexed="64"/>
      </left>
      <right style="medium">
        <color indexed="8"/>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style="medium">
        <color auto="1"/>
      </top>
      <bottom/>
      <diagonal/>
    </border>
  </borders>
  <cellStyleXfs count="44">
    <xf numFmtId="0" fontId="0" fillId="0" borderId="0">
      <alignment vertical="center"/>
    </xf>
    <xf numFmtId="178" fontId="5" fillId="0" borderId="0" applyFont="0" applyFill="0" applyBorder="0" applyAlignment="0" applyProtection="0"/>
    <xf numFmtId="176" fontId="6" fillId="0" borderId="0" applyFont="0" applyFill="0" applyBorder="0" applyAlignment="0" applyProtection="0"/>
    <xf numFmtId="181" fontId="2" fillId="0" borderId="0" applyFill="0" applyBorder="0" applyAlignment="0"/>
    <xf numFmtId="41" fontId="7" fillId="0" borderId="0" applyFont="0" applyFill="0" applyBorder="0" applyAlignment="0" applyProtection="0"/>
    <xf numFmtId="43" fontId="7" fillId="0" borderId="0" applyFont="0" applyFill="0" applyBorder="0" applyAlignment="0" applyProtection="0"/>
    <xf numFmtId="183" fontId="2" fillId="0" borderId="0" applyFont="0" applyFill="0" applyBorder="0" applyAlignment="0" applyProtection="0"/>
    <xf numFmtId="178" fontId="7" fillId="0" borderId="0" applyFont="0" applyFill="0" applyBorder="0" applyAlignment="0" applyProtection="0"/>
    <xf numFmtId="0" fontId="8" fillId="0" borderId="1" applyNumberFormat="0" applyAlignment="0" applyProtection="0">
      <alignment horizontal="left" vertical="center"/>
    </xf>
    <xf numFmtId="0" fontId="8" fillId="0" borderId="2">
      <alignment horizontal="left" vertical="center"/>
    </xf>
    <xf numFmtId="0" fontId="9" fillId="0" borderId="3">
      <alignment horizontal="left" vertical="top" wrapText="1"/>
    </xf>
    <xf numFmtId="182" fontId="10" fillId="0" borderId="0"/>
    <xf numFmtId="0" fontId="7" fillId="0" borderId="0"/>
    <xf numFmtId="0" fontId="11" fillId="0" borderId="4" applyNumberFormat="0" applyFont="0" applyFill="0" applyAlignment="0" applyProtection="0">
      <alignment vertical="center" wrapText="1"/>
    </xf>
    <xf numFmtId="0" fontId="12" fillId="0" borderId="0" applyNumberFormat="0" applyFill="0" applyBorder="0" applyAlignment="0" applyProtection="0">
      <alignment vertical="top"/>
      <protection locked="0"/>
    </xf>
    <xf numFmtId="40" fontId="5" fillId="0" borderId="0" applyFont="0" applyFill="0" applyBorder="0" applyAlignment="0" applyProtection="0"/>
    <xf numFmtId="38" fontId="5" fillId="0" borderId="0" applyFont="0" applyFill="0" applyBorder="0" applyAlignment="0" applyProtection="0"/>
    <xf numFmtId="177" fontId="5" fillId="0" borderId="0" applyFont="0" applyFill="0" applyBorder="0" applyAlignment="0" applyProtection="0"/>
    <xf numFmtId="179" fontId="13" fillId="0" borderId="0" applyFont="0" applyFill="0" applyBorder="0" applyAlignment="0" applyProtection="0"/>
    <xf numFmtId="179" fontId="13" fillId="0" borderId="0" applyFont="0" applyFill="0" applyBorder="0" applyAlignment="0" applyProtection="0"/>
    <xf numFmtId="40" fontId="2" fillId="0" borderId="0" applyFont="0" applyFill="0" applyBorder="0" applyAlignment="0" applyProtection="0"/>
    <xf numFmtId="177" fontId="5" fillId="0" borderId="0" applyFont="0" applyFill="0" applyBorder="0" applyAlignment="0" applyProtection="0"/>
    <xf numFmtId="0" fontId="1" fillId="0" borderId="0">
      <alignment vertical="center"/>
    </xf>
    <xf numFmtId="0" fontId="18" fillId="0" borderId="0">
      <alignment vertical="center"/>
    </xf>
    <xf numFmtId="8" fontId="5" fillId="0" borderId="0" applyFont="0" applyFill="0" applyBorder="0" applyAlignment="0" applyProtection="0"/>
    <xf numFmtId="6" fontId="5" fillId="0" borderId="0" applyFont="0" applyFill="0" applyBorder="0" applyAlignment="0" applyProtection="0"/>
    <xf numFmtId="0" fontId="2" fillId="0" borderId="5">
      <alignment vertical="center" wrapText="1"/>
    </xf>
    <xf numFmtId="0" fontId="2" fillId="0" borderId="0"/>
    <xf numFmtId="0" fontId="2" fillId="0" borderId="0"/>
    <xf numFmtId="0" fontId="2" fillId="0" borderId="0"/>
    <xf numFmtId="0" fontId="15" fillId="0" borderId="0"/>
    <xf numFmtId="8" fontId="4"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0" fontId="22" fillId="0" borderId="0"/>
    <xf numFmtId="0" fontId="1" fillId="0" borderId="0"/>
    <xf numFmtId="0" fontId="1" fillId="0" borderId="0">
      <alignment vertical="center"/>
    </xf>
    <xf numFmtId="0" fontId="1" fillId="0" borderId="0"/>
    <xf numFmtId="0" fontId="55" fillId="0" borderId="0"/>
    <xf numFmtId="0" fontId="1" fillId="0" borderId="0"/>
    <xf numFmtId="0" fontId="63" fillId="0" borderId="0" applyBorder="0" applyProtection="0">
      <alignment vertical="center"/>
    </xf>
    <xf numFmtId="0" fontId="64" fillId="0" borderId="0">
      <alignment vertical="center"/>
    </xf>
    <xf numFmtId="8" fontId="4" fillId="0" borderId="0" applyFont="0" applyFill="0" applyBorder="0" applyAlignment="0" applyProtection="0"/>
    <xf numFmtId="0" fontId="1" fillId="0" borderId="0"/>
  </cellStyleXfs>
  <cellXfs count="540">
    <xf numFmtId="0" fontId="0" fillId="0" borderId="0" xfId="0">
      <alignment vertical="center"/>
    </xf>
    <xf numFmtId="0" fontId="26" fillId="0" borderId="6" xfId="0" applyFont="1" applyBorder="1" applyAlignment="1">
      <alignment vertical="top" wrapText="1"/>
    </xf>
    <xf numFmtId="0" fontId="30" fillId="2" borderId="6" xfId="36" applyFont="1" applyFill="1" applyBorder="1" applyAlignment="1">
      <alignment horizontal="center" vertical="center" wrapText="1"/>
    </xf>
    <xf numFmtId="0" fontId="30" fillId="6" borderId="6" xfId="36" applyFont="1" applyFill="1" applyBorder="1" applyAlignment="1">
      <alignment horizontal="center" vertical="center" wrapText="1"/>
    </xf>
    <xf numFmtId="0" fontId="31" fillId="0" borderId="6" xfId="36" applyFont="1" applyBorder="1" applyAlignment="1">
      <alignment vertical="top" wrapText="1"/>
    </xf>
    <xf numFmtId="0" fontId="31" fillId="0" borderId="6" xfId="0" applyFont="1" applyBorder="1" applyAlignment="1">
      <alignment vertical="top" wrapText="1"/>
    </xf>
    <xf numFmtId="0" fontId="28" fillId="0" borderId="0" xfId="36" applyFont="1" applyAlignment="1">
      <alignment vertical="center"/>
    </xf>
    <xf numFmtId="0" fontId="26" fillId="0" borderId="0" xfId="14" applyFont="1" applyBorder="1" applyAlignment="1" applyProtection="1">
      <alignment horizontal="left"/>
    </xf>
    <xf numFmtId="0" fontId="34" fillId="0" borderId="0" xfId="36" applyFont="1" applyAlignment="1">
      <alignment vertical="top"/>
    </xf>
    <xf numFmtId="0" fontId="30" fillId="8" borderId="5" xfId="0" applyNumberFormat="1" applyFont="1" applyFill="1" applyBorder="1" applyAlignment="1">
      <alignment horizontal="center" vertical="center" wrapText="1"/>
    </xf>
    <xf numFmtId="0" fontId="26" fillId="0" borderId="0" xfId="36" applyFont="1">
      <alignment vertical="center"/>
    </xf>
    <xf numFmtId="0" fontId="35" fillId="0" borderId="0" xfId="36" applyFont="1" applyAlignment="1">
      <alignment vertical="center"/>
    </xf>
    <xf numFmtId="0" fontId="35" fillId="0" borderId="0" xfId="36" applyFont="1" applyAlignment="1">
      <alignment horizontal="center" vertical="center"/>
    </xf>
    <xf numFmtId="0" fontId="26" fillId="0" borderId="0" xfId="36" applyFont="1" applyAlignment="1">
      <alignment vertical="center" wrapText="1"/>
    </xf>
    <xf numFmtId="0" fontId="26" fillId="0" borderId="0" xfId="0" applyFont="1" applyAlignment="1">
      <alignment vertical="center"/>
    </xf>
    <xf numFmtId="0" fontId="36" fillId="0" borderId="0" xfId="36" applyFont="1" applyAlignment="1">
      <alignment vertical="top"/>
    </xf>
    <xf numFmtId="0" fontId="26" fillId="0" borderId="0" xfId="36" applyFont="1" applyAlignment="1">
      <alignment vertical="center"/>
    </xf>
    <xf numFmtId="0" fontId="26" fillId="0" borderId="0" xfId="36" applyFont="1" applyAlignment="1">
      <alignment horizontal="center" vertical="center"/>
    </xf>
    <xf numFmtId="0" fontId="35" fillId="0" borderId="0" xfId="36" applyFont="1" applyBorder="1" applyAlignment="1">
      <alignment vertical="center"/>
    </xf>
    <xf numFmtId="0" fontId="35" fillId="0" borderId="0" xfId="36" applyFont="1" applyBorder="1" applyAlignment="1">
      <alignment horizontal="center" vertical="center"/>
    </xf>
    <xf numFmtId="0" fontId="26" fillId="0" borderId="0" xfId="36" applyFont="1" applyBorder="1" applyAlignment="1">
      <alignment vertical="center"/>
    </xf>
    <xf numFmtId="0" fontId="29" fillId="0" borderId="0" xfId="36" applyFont="1" applyAlignment="1">
      <alignment vertical="center"/>
    </xf>
    <xf numFmtId="0" fontId="37" fillId="2" borderId="6" xfId="36" applyFont="1" applyFill="1" applyBorder="1" applyAlignment="1">
      <alignment horizontal="center" vertical="center" wrapText="1"/>
    </xf>
    <xf numFmtId="0" fontId="37" fillId="6" borderId="6" xfId="36" applyFont="1" applyFill="1" applyBorder="1" applyAlignment="1">
      <alignment horizontal="center" vertical="center" wrapText="1"/>
    </xf>
    <xf numFmtId="0" fontId="29" fillId="0" borderId="0" xfId="0" applyFont="1" applyFill="1" applyAlignment="1">
      <alignment vertical="center"/>
    </xf>
    <xf numFmtId="0" fontId="29" fillId="3" borderId="0" xfId="0" applyFont="1" applyFill="1" applyAlignment="1">
      <alignment vertical="center"/>
    </xf>
    <xf numFmtId="0" fontId="38" fillId="0" borderId="0" xfId="36" applyFont="1" applyAlignment="1">
      <alignment vertical="center"/>
    </xf>
    <xf numFmtId="0" fontId="26" fillId="0" borderId="9" xfId="0" applyFont="1" applyBorder="1" applyAlignment="1">
      <alignment vertical="top" wrapText="1"/>
    </xf>
    <xf numFmtId="0" fontId="26" fillId="0" borderId="9" xfId="36" applyFont="1" applyBorder="1" applyAlignment="1">
      <alignment vertical="top" wrapText="1"/>
    </xf>
    <xf numFmtId="0" fontId="38" fillId="0" borderId="0" xfId="0" applyFont="1" applyAlignment="1">
      <alignment vertical="center"/>
    </xf>
    <xf numFmtId="0" fontId="26" fillId="0" borderId="6" xfId="0" applyFont="1" applyBorder="1" applyAlignment="1">
      <alignment horizontal="center" vertical="top" wrapText="1"/>
    </xf>
    <xf numFmtId="0" fontId="26" fillId="0" borderId="6" xfId="0" applyFont="1" applyBorder="1" applyAlignment="1">
      <alignment horizontal="center" vertical="top"/>
    </xf>
    <xf numFmtId="187" fontId="26" fillId="0" borderId="6" xfId="0" applyNumberFormat="1" applyFont="1" applyBorder="1" applyAlignment="1">
      <alignment horizontal="center" vertical="center" wrapText="1"/>
    </xf>
    <xf numFmtId="0" fontId="26" fillId="0" borderId="0" xfId="0" applyFont="1" applyAlignment="1">
      <alignment horizontal="center" vertical="center"/>
    </xf>
    <xf numFmtId="0" fontId="26" fillId="0" borderId="6" xfId="0" applyFont="1" applyBorder="1" applyAlignment="1">
      <alignment vertical="top"/>
    </xf>
    <xf numFmtId="0" fontId="26" fillId="0" borderId="6" xfId="36" applyFont="1" applyBorder="1" applyAlignment="1">
      <alignment vertical="center" wrapText="1"/>
    </xf>
    <xf numFmtId="0" fontId="26" fillId="0" borderId="0" xfId="36" applyFont="1" applyAlignment="1">
      <alignment horizontal="left" vertical="center"/>
    </xf>
    <xf numFmtId="0" fontId="34" fillId="0" borderId="0" xfId="36" applyFont="1" applyAlignment="1">
      <alignment horizontal="left" vertical="center"/>
    </xf>
    <xf numFmtId="0" fontId="34" fillId="0" borderId="0" xfId="0" applyFont="1" applyAlignment="1">
      <alignment horizontal="left" vertical="center"/>
    </xf>
    <xf numFmtId="0" fontId="35" fillId="0" borderId="0" xfId="36" applyFont="1" applyAlignment="1">
      <alignment horizontal="left" vertical="center"/>
    </xf>
    <xf numFmtId="0" fontId="26" fillId="0" borderId="0" xfId="0" applyFont="1">
      <alignment vertical="center"/>
    </xf>
    <xf numFmtId="0" fontId="29" fillId="0" borderId="0" xfId="36" applyFont="1" applyAlignment="1">
      <alignment horizontal="left" vertical="center"/>
    </xf>
    <xf numFmtId="0" fontId="37" fillId="2" borderId="13" xfId="36" applyFont="1" applyFill="1" applyBorder="1" applyAlignment="1">
      <alignment horizontal="left" vertical="center"/>
    </xf>
    <xf numFmtId="0" fontId="40" fillId="2" borderId="10" xfId="36" applyFont="1" applyFill="1" applyBorder="1" applyAlignment="1">
      <alignment horizontal="left" vertical="center"/>
    </xf>
    <xf numFmtId="0" fontId="37" fillId="2" borderId="6" xfId="36" applyFont="1" applyFill="1" applyBorder="1" applyAlignment="1">
      <alignment horizontal="left"/>
    </xf>
    <xf numFmtId="0" fontId="37" fillId="2" borderId="6" xfId="36" applyFont="1" applyFill="1" applyBorder="1" applyAlignment="1">
      <alignment horizontal="left" wrapText="1"/>
    </xf>
    <xf numFmtId="0" fontId="37" fillId="2" borderId="6" xfId="0" applyFont="1" applyFill="1" applyBorder="1" applyAlignment="1">
      <alignment horizontal="left" wrapText="1"/>
    </xf>
    <xf numFmtId="0" fontId="26" fillId="0" borderId="6" xfId="36" applyFont="1" applyBorder="1" applyAlignment="1">
      <alignment horizontal="left" vertical="top"/>
    </xf>
    <xf numFmtId="0" fontId="26" fillId="0" borderId="6" xfId="0" applyFont="1" applyBorder="1" applyAlignment="1">
      <alignment vertical="center" wrapText="1"/>
    </xf>
    <xf numFmtId="0" fontId="26" fillId="0" borderId="0" xfId="0" applyFont="1" applyAlignment="1"/>
    <xf numFmtId="0" fontId="35" fillId="0" borderId="0" xfId="0" applyFont="1" applyAlignment="1">
      <alignment horizontal="left" vertical="center"/>
    </xf>
    <xf numFmtId="0" fontId="26" fillId="0" borderId="0" xfId="0" applyFont="1" applyAlignment="1">
      <alignment horizontal="left" vertical="center"/>
    </xf>
    <xf numFmtId="0" fontId="37" fillId="2" borderId="6" xfId="0" applyFont="1" applyFill="1" applyBorder="1" applyAlignment="1">
      <alignment horizontal="left"/>
    </xf>
    <xf numFmtId="0" fontId="26" fillId="0" borderId="6" xfId="0" applyFont="1" applyBorder="1" applyAlignment="1">
      <alignment horizontal="left" vertical="top"/>
    </xf>
    <xf numFmtId="0" fontId="26" fillId="0" borderId="6" xfId="36" applyFont="1" applyBorder="1" applyAlignment="1">
      <alignment vertical="center"/>
    </xf>
    <xf numFmtId="0" fontId="26" fillId="0" borderId="6" xfId="0" applyFont="1" applyBorder="1" applyAlignment="1">
      <alignment vertical="center"/>
    </xf>
    <xf numFmtId="0" fontId="41" fillId="0" borderId="0" xfId="36" applyFont="1" applyAlignment="1">
      <alignment vertical="center"/>
    </xf>
    <xf numFmtId="0" fontId="42" fillId="0" borderId="0" xfId="36" applyFont="1" applyAlignment="1">
      <alignment vertical="top"/>
    </xf>
    <xf numFmtId="0" fontId="31" fillId="0" borderId="0" xfId="36" applyFont="1" applyAlignment="1">
      <alignment vertical="center"/>
    </xf>
    <xf numFmtId="0" fontId="43" fillId="0" borderId="0" xfId="36" applyFont="1" applyAlignment="1">
      <alignment vertical="top"/>
    </xf>
    <xf numFmtId="0" fontId="29" fillId="0" borderId="0" xfId="36" applyFont="1" applyAlignment="1">
      <alignment vertical="top"/>
    </xf>
    <xf numFmtId="0" fontId="44" fillId="5" borderId="0" xfId="36" applyFont="1" applyFill="1" applyAlignment="1">
      <alignment vertical="center"/>
    </xf>
    <xf numFmtId="0" fontId="26" fillId="0" borderId="6" xfId="0" applyFont="1" applyBorder="1" applyAlignment="1">
      <alignment horizontal="left" vertical="top" wrapText="1"/>
    </xf>
    <xf numFmtId="0" fontId="26" fillId="0" borderId="6" xfId="0" quotePrefix="1" applyFont="1" applyFill="1" applyBorder="1" applyAlignment="1">
      <alignment horizontal="center" vertical="center" wrapText="1"/>
    </xf>
    <xf numFmtId="0" fontId="26" fillId="0" borderId="13" xfId="0" applyFont="1" applyBorder="1" applyAlignment="1">
      <alignment vertical="top" wrapText="1"/>
    </xf>
    <xf numFmtId="0" fontId="28" fillId="0" borderId="0" xfId="36" applyFont="1">
      <alignment vertical="center"/>
    </xf>
    <xf numFmtId="0" fontId="28" fillId="0" borderId="0" xfId="36" applyFont="1" applyAlignment="1">
      <alignment horizontal="center" vertical="center"/>
    </xf>
    <xf numFmtId="0" fontId="28" fillId="0" borderId="0" xfId="36" applyFont="1" applyBorder="1" applyAlignment="1">
      <alignment horizontal="center" vertical="center" wrapText="1"/>
    </xf>
    <xf numFmtId="187" fontId="28" fillId="0" borderId="0" xfId="36" applyNumberFormat="1" applyFont="1" applyBorder="1" applyAlignment="1">
      <alignment horizontal="center" vertical="center" wrapText="1"/>
    </xf>
    <xf numFmtId="0" fontId="28" fillId="0" borderId="0" xfId="0" applyFont="1" applyBorder="1" applyAlignment="1">
      <alignment horizontal="center" vertical="center" wrapText="1"/>
    </xf>
    <xf numFmtId="0" fontId="45" fillId="0" borderId="0" xfId="36" applyFont="1" applyBorder="1" applyAlignment="1">
      <alignment vertical="center" wrapText="1"/>
    </xf>
    <xf numFmtId="0" fontId="46" fillId="0" borderId="0" xfId="36" applyFont="1" applyAlignment="1">
      <alignment horizontal="left" vertical="center"/>
    </xf>
    <xf numFmtId="0" fontId="28" fillId="0" borderId="0" xfId="36" applyFont="1" applyBorder="1" applyAlignment="1">
      <alignment vertical="center" wrapText="1"/>
    </xf>
    <xf numFmtId="187" fontId="28" fillId="0" borderId="0" xfId="36" applyNumberFormat="1" applyFont="1" applyBorder="1" applyAlignment="1">
      <alignment horizontal="center" vertical="center"/>
    </xf>
    <xf numFmtId="0" fontId="28" fillId="0" borderId="0" xfId="36" applyFont="1" applyBorder="1" applyAlignment="1">
      <alignment horizontal="center" vertical="center"/>
    </xf>
    <xf numFmtId="0" fontId="28" fillId="0" borderId="0" xfId="36" applyFont="1" applyBorder="1" applyAlignment="1">
      <alignment vertical="center"/>
    </xf>
    <xf numFmtId="0" fontId="26" fillId="0" borderId="0" xfId="34" applyFont="1" applyAlignment="1"/>
    <xf numFmtId="0" fontId="48" fillId="0" borderId="0" xfId="34" applyFont="1" applyBorder="1" applyAlignment="1">
      <alignment vertical="top"/>
    </xf>
    <xf numFmtId="187" fontId="26" fillId="0" borderId="0" xfId="34" applyNumberFormat="1" applyFont="1" applyAlignment="1"/>
    <xf numFmtId="0" fontId="26" fillId="0" borderId="0" xfId="34" applyFont="1" applyAlignment="1">
      <alignment horizontal="center"/>
    </xf>
    <xf numFmtId="0" fontId="26" fillId="0" borderId="0" xfId="27" applyFont="1"/>
    <xf numFmtId="0" fontId="26" fillId="0" borderId="0" xfId="34" applyFont="1"/>
    <xf numFmtId="0" fontId="31" fillId="0" borderId="0" xfId="34" applyFont="1" applyAlignment="1">
      <alignment vertical="center"/>
    </xf>
    <xf numFmtId="0" fontId="31" fillId="0" borderId="0" xfId="23" applyFont="1">
      <alignment vertical="center"/>
    </xf>
    <xf numFmtId="14" fontId="26" fillId="0" borderId="0" xfId="27" applyNumberFormat="1" applyFont="1"/>
    <xf numFmtId="0" fontId="26" fillId="0" borderId="0" xfId="27" applyFont="1" applyAlignment="1">
      <alignment horizontal="center"/>
    </xf>
    <xf numFmtId="0" fontId="37" fillId="2" borderId="9" xfId="36" applyFont="1" applyFill="1" applyBorder="1" applyAlignment="1">
      <alignment horizontal="center" vertical="center" wrapText="1"/>
    </xf>
    <xf numFmtId="0" fontId="37" fillId="6" borderId="9" xfId="36" applyFont="1" applyFill="1" applyBorder="1" applyAlignment="1">
      <alignment horizontal="center" vertical="center" wrapText="1"/>
    </xf>
    <xf numFmtId="0" fontId="26" fillId="0" borderId="5" xfId="0" applyFont="1" applyBorder="1" applyAlignment="1">
      <alignment vertical="top" wrapText="1"/>
    </xf>
    <xf numFmtId="0" fontId="26" fillId="0" borderId="5" xfId="36" applyFont="1" applyBorder="1" applyAlignment="1">
      <alignment vertical="top"/>
    </xf>
    <xf numFmtId="0" fontId="26" fillId="0" borderId="5" xfId="36" applyFont="1" applyBorder="1" applyAlignment="1">
      <alignment horizontal="center" vertical="top"/>
    </xf>
    <xf numFmtId="0" fontId="26" fillId="0" borderId="5" xfId="36" applyFont="1" applyBorder="1" applyAlignment="1">
      <alignment vertical="top" wrapText="1"/>
    </xf>
    <xf numFmtId="0" fontId="26" fillId="0" borderId="46" xfId="36" applyFont="1" applyBorder="1" applyAlignment="1">
      <alignment horizontal="center" vertical="top" wrapText="1"/>
    </xf>
    <xf numFmtId="0" fontId="26" fillId="0" borderId="46" xfId="0" applyFont="1" applyBorder="1" applyAlignment="1">
      <alignment horizontal="center" vertical="top" wrapText="1"/>
    </xf>
    <xf numFmtId="0" fontId="26" fillId="0" borderId="47" xfId="0" applyFont="1" applyBorder="1" applyAlignment="1">
      <alignment vertical="top" wrapText="1"/>
    </xf>
    <xf numFmtId="0" fontId="26" fillId="0" borderId="45" xfId="0" applyFont="1" applyBorder="1" applyAlignment="1">
      <alignment vertical="top" wrapText="1"/>
    </xf>
    <xf numFmtId="0" fontId="26" fillId="0" borderId="48" xfId="0" applyFont="1" applyBorder="1" applyAlignment="1">
      <alignment vertical="top" wrapText="1"/>
    </xf>
    <xf numFmtId="0" fontId="26" fillId="0" borderId="40" xfId="0" applyFont="1" applyBorder="1" applyAlignment="1">
      <alignment vertical="top" wrapText="1"/>
    </xf>
    <xf numFmtId="0" fontId="26" fillId="0" borderId="6" xfId="36" applyFont="1" applyBorder="1" applyAlignment="1">
      <alignment vertical="top"/>
    </xf>
    <xf numFmtId="0" fontId="38" fillId="0" borderId="0" xfId="36" applyFont="1" applyAlignment="1">
      <alignment horizontal="center" vertical="center"/>
    </xf>
    <xf numFmtId="0" fontId="26" fillId="0" borderId="11" xfId="36" applyFont="1" applyBorder="1" applyAlignment="1">
      <alignment vertical="top" wrapText="1"/>
    </xf>
    <xf numFmtId="0" fontId="26" fillId="0" borderId="12" xfId="36" applyFont="1" applyBorder="1" applyAlignment="1">
      <alignment vertical="top" wrapText="1"/>
    </xf>
    <xf numFmtId="0" fontId="26" fillId="0" borderId="0" xfId="0" applyFont="1" applyFill="1" applyBorder="1" applyAlignment="1">
      <alignment horizontal="center" vertical="center" wrapText="1"/>
    </xf>
    <xf numFmtId="0" fontId="26" fillId="0" borderId="0" xfId="0" applyNumberFormat="1" applyFont="1" applyFill="1" applyBorder="1" applyAlignment="1">
      <alignment vertical="center" wrapText="1"/>
    </xf>
    <xf numFmtId="0" fontId="26" fillId="0" borderId="8" xfId="36" applyFont="1" applyBorder="1" applyAlignment="1">
      <alignment vertical="top" wrapText="1"/>
    </xf>
    <xf numFmtId="0" fontId="26" fillId="0" borderId="6" xfId="36" applyFont="1" applyBorder="1" applyAlignment="1">
      <alignment horizontal="center" vertical="top"/>
    </xf>
    <xf numFmtId="0" fontId="26" fillId="0" borderId="16" xfId="36" applyFont="1" applyBorder="1" applyAlignment="1">
      <alignment vertical="center"/>
    </xf>
    <xf numFmtId="0" fontId="26" fillId="0" borderId="8" xfId="36" applyFont="1" applyBorder="1" applyAlignment="1">
      <alignment horizontal="left" vertical="top" wrapText="1"/>
    </xf>
    <xf numFmtId="0" fontId="26" fillId="0" borderId="9" xfId="36" applyFont="1" applyBorder="1" applyAlignment="1">
      <alignment horizontal="left" vertical="top" wrapText="1"/>
    </xf>
    <xf numFmtId="0" fontId="49" fillId="0" borderId="9" xfId="0" applyFont="1" applyBorder="1" applyAlignment="1">
      <alignment horizontal="left" vertical="top" wrapText="1"/>
    </xf>
    <xf numFmtId="0" fontId="26" fillId="0" borderId="16" xfId="0" applyFont="1" applyBorder="1" applyAlignment="1">
      <alignment vertical="center"/>
    </xf>
    <xf numFmtId="0" fontId="41" fillId="0" borderId="0" xfId="36" applyFont="1">
      <alignment vertical="center"/>
    </xf>
    <xf numFmtId="0" fontId="34" fillId="0" borderId="0" xfId="36" applyFont="1" applyAlignment="1">
      <alignment horizontal="left" vertical="top"/>
    </xf>
    <xf numFmtId="0" fontId="26" fillId="0" borderId="0" xfId="36" applyFont="1" applyAlignment="1">
      <alignment horizontal="left" vertical="top"/>
    </xf>
    <xf numFmtId="0" fontId="35" fillId="0" borderId="0" xfId="36" applyFont="1" applyBorder="1" applyAlignment="1">
      <alignment horizontal="left" vertical="center"/>
    </xf>
    <xf numFmtId="0" fontId="26" fillId="0" borderId="0" xfId="36" applyFont="1" applyBorder="1" applyAlignment="1">
      <alignment vertical="center" wrapText="1"/>
    </xf>
    <xf numFmtId="0" fontId="26" fillId="0" borderId="0" xfId="36" applyFont="1" applyBorder="1" applyAlignment="1">
      <alignment horizontal="left" vertical="top"/>
    </xf>
    <xf numFmtId="0" fontId="26" fillId="0" borderId="6" xfId="36" applyFont="1" applyBorder="1" applyAlignment="1">
      <alignment horizontal="center" vertical="top" wrapText="1"/>
    </xf>
    <xf numFmtId="0" fontId="26" fillId="0" borderId="5" xfId="0" applyFont="1" applyFill="1" applyBorder="1" applyAlignment="1">
      <alignment horizontal="center" vertical="center" wrapText="1"/>
    </xf>
    <xf numFmtId="187" fontId="26" fillId="0" borderId="6" xfId="36" applyNumberFormat="1" applyFont="1" applyBorder="1" applyAlignment="1">
      <alignment horizontal="center" vertical="center" wrapText="1"/>
    </xf>
    <xf numFmtId="0" fontId="26" fillId="0" borderId="0" xfId="0" applyFont="1" applyAlignment="1">
      <alignment vertical="center" wrapText="1"/>
    </xf>
    <xf numFmtId="0" fontId="26" fillId="0" borderId="0" xfId="0" applyFont="1" applyAlignment="1">
      <alignment horizontal="left" vertical="top"/>
    </xf>
    <xf numFmtId="56" fontId="26" fillId="0" borderId="0" xfId="0" applyNumberFormat="1" applyFont="1" applyFill="1" applyBorder="1" applyAlignment="1">
      <alignment horizontal="center" vertical="center" wrapText="1"/>
    </xf>
    <xf numFmtId="56" fontId="26" fillId="0" borderId="0" xfId="0" applyNumberFormat="1" applyFont="1" applyBorder="1" applyAlignment="1">
      <alignment horizontal="center" vertical="center"/>
    </xf>
    <xf numFmtId="0" fontId="26" fillId="0" borderId="0" xfId="0" applyFont="1" applyBorder="1" applyAlignment="1">
      <alignment horizontal="center" vertical="center"/>
    </xf>
    <xf numFmtId="0" fontId="50" fillId="0" borderId="0" xfId="0" applyNumberFormat="1" applyFont="1" applyFill="1" applyBorder="1" applyAlignment="1">
      <alignment vertical="center" wrapText="1"/>
    </xf>
    <xf numFmtId="0" fontId="34" fillId="0" borderId="0" xfId="28" applyFont="1" applyBorder="1" applyAlignment="1"/>
    <xf numFmtId="0" fontId="34" fillId="0" borderId="0" xfId="34" applyFont="1" applyBorder="1" applyAlignment="1">
      <alignment vertical="top"/>
    </xf>
    <xf numFmtId="0" fontId="34" fillId="0" borderId="0" xfId="34" applyFont="1" applyBorder="1" applyAlignment="1"/>
    <xf numFmtId="0" fontId="34" fillId="0" borderId="0" xfId="28" applyFont="1" applyBorder="1" applyAlignment="1">
      <alignment vertical="top"/>
    </xf>
    <xf numFmtId="0" fontId="34" fillId="0" borderId="0" xfId="28" applyFont="1" applyBorder="1" applyAlignment="1">
      <alignment horizontal="left" vertical="top" wrapText="1"/>
    </xf>
    <xf numFmtId="0" fontId="34" fillId="0" borderId="0" xfId="28" applyFont="1" applyBorder="1"/>
    <xf numFmtId="0" fontId="34" fillId="0" borderId="0" xfId="28" applyFont="1" applyBorder="1" applyAlignment="1">
      <alignment horizontal="left"/>
    </xf>
    <xf numFmtId="0" fontId="26" fillId="0" borderId="0" xfId="22" applyFont="1">
      <alignment vertical="center"/>
    </xf>
    <xf numFmtId="0" fontId="26" fillId="0" borderId="0" xfId="22" applyFont="1" applyAlignment="1">
      <alignment vertical="center"/>
    </xf>
    <xf numFmtId="185" fontId="26" fillId="0" borderId="6" xfId="22" applyNumberFormat="1" applyFont="1" applyBorder="1" applyAlignment="1">
      <alignment horizontal="left" vertical="center"/>
    </xf>
    <xf numFmtId="0" fontId="26" fillId="0" borderId="10" xfId="14" applyFont="1" applyBorder="1" applyAlignment="1" applyProtection="1">
      <alignment horizontal="center" vertical="center"/>
    </xf>
    <xf numFmtId="186" fontId="26" fillId="0" borderId="6" xfId="22" applyNumberFormat="1" applyFont="1" applyFill="1" applyBorder="1" applyAlignment="1">
      <alignment horizontal="center" vertical="center"/>
    </xf>
    <xf numFmtId="0" fontId="26" fillId="0" borderId="6" xfId="22" applyFont="1" applyBorder="1" applyAlignment="1">
      <alignment vertical="center" wrapText="1"/>
    </xf>
    <xf numFmtId="0" fontId="39" fillId="0" borderId="6" xfId="22" applyFont="1" applyBorder="1" applyAlignment="1">
      <alignment vertical="center" wrapText="1"/>
    </xf>
    <xf numFmtId="0" fontId="26" fillId="0" borderId="8" xfId="22" applyFont="1" applyBorder="1" applyAlignment="1">
      <alignment horizontal="center" vertical="center"/>
    </xf>
    <xf numFmtId="0" fontId="26" fillId="0" borderId="10" xfId="22" applyFont="1" applyBorder="1" applyAlignment="1">
      <alignment horizontal="center" vertical="center"/>
    </xf>
    <xf numFmtId="186" fontId="26" fillId="0" borderId="6" xfId="22" applyNumberFormat="1" applyFont="1" applyBorder="1" applyAlignment="1">
      <alignment horizontal="center" vertical="center"/>
    </xf>
    <xf numFmtId="0" fontId="26" fillId="0" borderId="6" xfId="22" applyFont="1" applyBorder="1" applyAlignment="1">
      <alignment vertical="center"/>
    </xf>
    <xf numFmtId="9" fontId="26" fillId="0" borderId="0" xfId="22" applyNumberFormat="1" applyFont="1" applyFill="1" applyAlignment="1">
      <alignment vertical="center"/>
    </xf>
    <xf numFmtId="0" fontId="26" fillId="0" borderId="0" xfId="28" applyFont="1" applyBorder="1" applyAlignment="1"/>
    <xf numFmtId="0" fontId="26" fillId="0" borderId="0" xfId="28" applyFont="1" applyBorder="1" applyAlignment="1">
      <alignment horizontal="center"/>
    </xf>
    <xf numFmtId="0" fontId="26" fillId="0" borderId="0" xfId="28" applyFont="1" applyBorder="1" applyAlignment="1">
      <alignment vertical="top"/>
    </xf>
    <xf numFmtId="0" fontId="26" fillId="0" borderId="0" xfId="28" applyFont="1" applyBorder="1" applyAlignment="1">
      <alignment horizontal="center" vertical="top"/>
    </xf>
    <xf numFmtId="0" fontId="26" fillId="0" borderId="7" xfId="28" applyFont="1" applyBorder="1" applyAlignment="1"/>
    <xf numFmtId="0" fontId="26" fillId="0" borderId="0" xfId="34" applyFont="1" applyBorder="1" applyAlignment="1"/>
    <xf numFmtId="0" fontId="26" fillId="0" borderId="0" xfId="34" applyFont="1" applyBorder="1" applyAlignment="1">
      <alignment vertical="top"/>
    </xf>
    <xf numFmtId="0" fontId="26" fillId="0" borderId="0" xfId="28" applyFont="1" applyAlignment="1"/>
    <xf numFmtId="0" fontId="26" fillId="0" borderId="0" xfId="34" applyFont="1" applyAlignment="1">
      <alignment horizontal="right"/>
    </xf>
    <xf numFmtId="0" fontId="37" fillId="0" borderId="0" xfId="34" applyFont="1" applyBorder="1" applyAlignment="1">
      <alignment horizontal="center"/>
    </xf>
    <xf numFmtId="0" fontId="26" fillId="0" borderId="0" xfId="34" applyFont="1" applyBorder="1" applyAlignment="1">
      <alignment horizontal="center"/>
    </xf>
    <xf numFmtId="0" fontId="26" fillId="0" borderId="0" xfId="28" applyFont="1"/>
    <xf numFmtId="0" fontId="26" fillId="0" borderId="0" xfId="34" applyFont="1" applyAlignment="1">
      <alignment vertical="top"/>
    </xf>
    <xf numFmtId="0" fontId="26" fillId="0" borderId="0" xfId="28" applyFont="1" applyAlignment="1">
      <alignment vertical="top"/>
    </xf>
    <xf numFmtId="0" fontId="26" fillId="0" borderId="0" xfId="0" applyFont="1" applyFill="1">
      <alignment vertical="center"/>
    </xf>
    <xf numFmtId="0" fontId="26" fillId="0" borderId="0" xfId="0" applyFont="1" applyFill="1" applyAlignment="1">
      <alignment vertical="center"/>
    </xf>
    <xf numFmtId="0" fontId="29" fillId="0" borderId="0" xfId="0" applyFont="1">
      <alignment vertical="center"/>
    </xf>
    <xf numFmtId="0" fontId="49" fillId="0" borderId="0" xfId="36" applyFont="1" applyAlignment="1">
      <alignment horizontal="left" vertical="center"/>
    </xf>
    <xf numFmtId="0" fontId="26" fillId="0" borderId="0" xfId="27" applyFont="1" applyAlignment="1">
      <alignment horizontal="left" wrapText="1"/>
    </xf>
    <xf numFmtId="0" fontId="26" fillId="0" borderId="0" xfId="34" applyFont="1" applyAlignment="1">
      <alignment wrapText="1"/>
    </xf>
    <xf numFmtId="0" fontId="42" fillId="0" borderId="0" xfId="36" applyFont="1" applyAlignment="1">
      <alignment vertical="center"/>
    </xf>
    <xf numFmtId="187" fontId="52" fillId="0" borderId="0" xfId="34" applyNumberFormat="1" applyFont="1" applyAlignment="1"/>
    <xf numFmtId="0" fontId="33" fillId="0" borderId="0" xfId="36" applyFont="1">
      <alignment vertical="center"/>
    </xf>
    <xf numFmtId="0" fontId="26" fillId="7" borderId="31" xfId="34" applyFont="1" applyFill="1" applyBorder="1" applyAlignment="1">
      <alignment wrapText="1"/>
    </xf>
    <xf numFmtId="187" fontId="26" fillId="7" borderId="31" xfId="34" applyNumberFormat="1" applyFont="1" applyFill="1" applyBorder="1" applyAlignment="1"/>
    <xf numFmtId="0" fontId="26" fillId="7" borderId="31" xfId="34" applyFont="1" applyFill="1" applyBorder="1" applyAlignment="1"/>
    <xf numFmtId="0" fontId="26" fillId="7" borderId="31" xfId="34" applyFont="1" applyFill="1" applyBorder="1" applyAlignment="1">
      <alignment horizontal="center"/>
    </xf>
    <xf numFmtId="0" fontId="26" fillId="0" borderId="24" xfId="34" applyFont="1" applyBorder="1" applyAlignment="1">
      <alignment horizontal="center" vertical="center" wrapText="1"/>
    </xf>
    <xf numFmtId="187" fontId="26" fillId="0" borderId="24" xfId="34" applyNumberFormat="1" applyFont="1" applyBorder="1" applyAlignment="1">
      <alignment horizontal="center" vertical="center"/>
    </xf>
    <xf numFmtId="0" fontId="26" fillId="0" borderId="24" xfId="34" applyFont="1" applyBorder="1" applyAlignment="1">
      <alignment vertical="center" wrapText="1"/>
    </xf>
    <xf numFmtId="180" fontId="26" fillId="0" borderId="24" xfId="34" applyNumberFormat="1" applyFont="1" applyBorder="1" applyAlignment="1">
      <alignment horizontal="center" vertical="center"/>
    </xf>
    <xf numFmtId="0" fontId="26" fillId="0" borderId="0" xfId="27" applyFont="1" applyAlignment="1">
      <alignment wrapText="1"/>
    </xf>
    <xf numFmtId="0" fontId="34" fillId="0" borderId="0" xfId="34" applyFont="1" applyBorder="1" applyAlignment="1">
      <alignment vertical="top" wrapText="1"/>
    </xf>
    <xf numFmtId="0" fontId="29" fillId="0" borderId="0" xfId="34" applyFont="1" applyBorder="1" applyAlignment="1">
      <alignment vertical="top" wrapText="1"/>
    </xf>
    <xf numFmtId="0" fontId="31" fillId="0" borderId="0" xfId="23" applyFont="1" applyAlignment="1">
      <alignment vertical="center" wrapText="1"/>
    </xf>
    <xf numFmtId="0" fontId="26" fillId="0" borderId="0" xfId="34" applyFont="1" applyAlignment="1">
      <alignment horizontal="left" vertical="center" wrapText="1"/>
    </xf>
    <xf numFmtId="0" fontId="29" fillId="0" borderId="0" xfId="34" applyFont="1" applyAlignment="1">
      <alignment vertical="center" wrapText="1"/>
    </xf>
    <xf numFmtId="0" fontId="26" fillId="0" borderId="0" xfId="36" applyFont="1" applyAlignment="1">
      <alignment horizontal="justify" vertical="center"/>
    </xf>
    <xf numFmtId="0" fontId="26" fillId="4" borderId="41" xfId="36" applyFont="1" applyFill="1" applyBorder="1" applyAlignment="1">
      <alignment horizontal="justify" vertical="center" wrapText="1"/>
    </xf>
    <xf numFmtId="0" fontId="26" fillId="0" borderId="40" xfId="36" applyFont="1" applyBorder="1" applyAlignment="1">
      <alignment horizontal="justify" vertical="center" wrapText="1"/>
    </xf>
    <xf numFmtId="0" fontId="26" fillId="0" borderId="0" xfId="29" applyFont="1"/>
    <xf numFmtId="0" fontId="26" fillId="0" borderId="17" xfId="34" applyFont="1" applyBorder="1" applyAlignment="1"/>
    <xf numFmtId="0" fontId="26" fillId="0" borderId="18" xfId="34" applyFont="1" applyBorder="1" applyAlignment="1"/>
    <xf numFmtId="0" fontId="26" fillId="0" borderId="19" xfId="34" applyFont="1" applyBorder="1" applyAlignment="1"/>
    <xf numFmtId="0" fontId="26" fillId="0" borderId="20" xfId="34" applyFont="1" applyBorder="1" applyAlignment="1"/>
    <xf numFmtId="0" fontId="26" fillId="0" borderId="21" xfId="34" applyFont="1" applyBorder="1" applyAlignment="1"/>
    <xf numFmtId="184" fontId="26" fillId="0" borderId="9" xfId="34" applyNumberFormat="1" applyFont="1" applyBorder="1" applyAlignment="1">
      <alignment horizontal="center" vertical="top"/>
    </xf>
    <xf numFmtId="14" fontId="26" fillId="0" borderId="45" xfId="37" applyNumberFormat="1" applyFont="1" applyBorder="1" applyAlignment="1">
      <alignment horizontal="center" vertical="top"/>
    </xf>
    <xf numFmtId="0" fontId="26" fillId="0" borderId="9" xfId="34" applyFont="1" applyBorder="1" applyAlignment="1">
      <alignment vertical="top"/>
    </xf>
    <xf numFmtId="0" fontId="26" fillId="0" borderId="9" xfId="34" applyFont="1" applyBorder="1" applyAlignment="1">
      <alignment vertical="top" wrapText="1"/>
    </xf>
    <xf numFmtId="0" fontId="26" fillId="0" borderId="5" xfId="0" applyFont="1" applyBorder="1" applyAlignment="1">
      <alignment vertical="top"/>
    </xf>
    <xf numFmtId="0" fontId="40" fillId="2" borderId="6" xfId="22" applyFont="1" applyFill="1" applyBorder="1" applyAlignment="1">
      <alignment horizontal="center"/>
    </xf>
    <xf numFmtId="0" fontId="26" fillId="0" borderId="0" xfId="0" applyFont="1" applyBorder="1">
      <alignment vertical="center"/>
    </xf>
    <xf numFmtId="0" fontId="26" fillId="0" borderId="47" xfId="38" applyFont="1" applyBorder="1" applyAlignment="1">
      <alignment vertical="top" wrapText="1"/>
    </xf>
    <xf numFmtId="0" fontId="26" fillId="0" borderId="47" xfId="0" applyFont="1" applyBorder="1" applyAlignment="1">
      <alignment vertical="top"/>
    </xf>
    <xf numFmtId="0" fontId="26" fillId="0" borderId="40" xfId="37" applyFont="1" applyBorder="1" applyAlignment="1">
      <alignment horizontal="left" vertical="top"/>
    </xf>
    <xf numFmtId="0" fontId="26" fillId="0" borderId="45" xfId="37" applyFont="1" applyBorder="1" applyAlignment="1">
      <alignment horizontal="left" vertical="top"/>
    </xf>
    <xf numFmtId="0" fontId="26" fillId="0" borderId="47" xfId="0" applyFont="1" applyBorder="1">
      <alignment vertical="center"/>
    </xf>
    <xf numFmtId="0" fontId="26" fillId="0" borderId="5" xfId="0" applyFont="1" applyBorder="1">
      <alignment vertical="center"/>
    </xf>
    <xf numFmtId="184" fontId="57" fillId="10" borderId="5" xfId="34" applyNumberFormat="1" applyFont="1" applyFill="1" applyBorder="1" applyAlignment="1">
      <alignment horizontal="center"/>
    </xf>
    <xf numFmtId="0" fontId="26" fillId="0" borderId="24" xfId="34" applyFont="1" applyBorder="1" applyAlignment="1">
      <alignment horizontal="center" vertical="center"/>
    </xf>
    <xf numFmtId="0" fontId="26" fillId="0" borderId="0" xfId="36" applyFont="1" applyBorder="1" applyAlignment="1">
      <alignment horizontal="center" vertical="center"/>
    </xf>
    <xf numFmtId="0" fontId="28" fillId="0" borderId="0" xfId="36" applyFont="1" applyBorder="1" applyAlignment="1">
      <alignment horizontal="left" vertical="center"/>
    </xf>
    <xf numFmtId="0" fontId="26" fillId="0" borderId="5" xfId="36" applyFont="1" applyBorder="1" applyAlignment="1">
      <alignment horizontal="justify" vertical="center" wrapText="1"/>
    </xf>
    <xf numFmtId="0" fontId="26" fillId="0" borderId="0" xfId="34" applyFont="1" applyBorder="1" applyAlignment="1">
      <alignment horizontal="left" vertical="center"/>
    </xf>
    <xf numFmtId="0" fontId="26" fillId="0" borderId="6" xfId="36" applyFont="1" applyBorder="1" applyAlignment="1">
      <alignment vertical="top" wrapText="1"/>
    </xf>
    <xf numFmtId="0" fontId="26" fillId="4" borderId="42" xfId="36" applyFont="1" applyFill="1" applyBorder="1" applyAlignment="1">
      <alignment horizontal="justify" vertical="center" wrapText="1"/>
    </xf>
    <xf numFmtId="0" fontId="26" fillId="0" borderId="0" xfId="34" applyFont="1" applyAlignment="1">
      <alignment horizontal="left"/>
    </xf>
    <xf numFmtId="0" fontId="29" fillId="0" borderId="0" xfId="34" applyFont="1" applyAlignment="1">
      <alignment horizontal="left"/>
    </xf>
    <xf numFmtId="0" fontId="29" fillId="0" borderId="0" xfId="34" applyFont="1" applyAlignment="1">
      <alignment horizontal="left" wrapText="1"/>
    </xf>
    <xf numFmtId="187" fontId="26" fillId="0" borderId="0" xfId="34" applyNumberFormat="1" applyFont="1" applyAlignment="1">
      <alignment horizontal="left"/>
    </xf>
    <xf numFmtId="0" fontId="26" fillId="0" borderId="0" xfId="34" applyFont="1" applyAlignment="1">
      <alignment horizontal="left" wrapText="1"/>
    </xf>
    <xf numFmtId="0" fontId="26" fillId="7" borderId="22" xfId="36" applyFont="1" applyFill="1" applyBorder="1" applyAlignment="1">
      <alignment horizontal="left" vertical="center" wrapText="1"/>
    </xf>
    <xf numFmtId="0" fontId="26" fillId="7" borderId="30" xfId="36" applyFont="1" applyFill="1" applyBorder="1" applyAlignment="1">
      <alignment horizontal="justify" vertical="center" wrapText="1"/>
    </xf>
    <xf numFmtId="0" fontId="26" fillId="0" borderId="32" xfId="36" applyFont="1" applyBorder="1" applyAlignment="1">
      <alignment horizontal="left" vertical="center" wrapText="1"/>
    </xf>
    <xf numFmtId="0" fontId="26" fillId="0" borderId="21" xfId="36" applyFont="1" applyBorder="1" applyAlignment="1">
      <alignment horizontal="justify" vertical="center" wrapText="1"/>
    </xf>
    <xf numFmtId="0" fontId="26" fillId="0" borderId="33" xfId="36" applyFont="1" applyBorder="1" applyAlignment="1">
      <alignment horizontal="left" vertical="center" wrapText="1"/>
    </xf>
    <xf numFmtId="0" fontId="26" fillId="0" borderId="34" xfId="36" applyFont="1" applyBorder="1" applyAlignment="1">
      <alignment horizontal="justify" vertical="center" wrapText="1"/>
    </xf>
    <xf numFmtId="0" fontId="26" fillId="0" borderId="34" xfId="36" applyFont="1" applyBorder="1" applyAlignment="1">
      <alignment horizontal="left" vertical="center" wrapText="1"/>
    </xf>
    <xf numFmtId="0" fontId="29" fillId="0" borderId="0" xfId="36" applyFont="1" applyAlignment="1">
      <alignment horizontal="justify" vertical="center"/>
    </xf>
    <xf numFmtId="0" fontId="34" fillId="0" borderId="0" xfId="36" applyFont="1" applyAlignment="1">
      <alignment vertical="center"/>
    </xf>
    <xf numFmtId="0" fontId="26" fillId="0" borderId="0" xfId="36" applyFont="1" applyBorder="1">
      <alignment vertical="center"/>
    </xf>
    <xf numFmtId="0" fontId="47" fillId="0" borderId="0" xfId="36" applyFont="1">
      <alignment vertical="center"/>
    </xf>
    <xf numFmtId="0" fontId="26" fillId="7" borderId="37" xfId="36" applyFont="1" applyFill="1" applyBorder="1" applyAlignment="1">
      <alignment vertical="top"/>
    </xf>
    <xf numFmtId="0" fontId="47" fillId="7" borderId="38" xfId="36" applyFont="1" applyFill="1" applyBorder="1">
      <alignment vertical="center"/>
    </xf>
    <xf numFmtId="0" fontId="47" fillId="5" borderId="13" xfId="36" applyFont="1" applyFill="1" applyBorder="1" applyAlignment="1">
      <alignment vertical="top"/>
    </xf>
    <xf numFmtId="0" fontId="47" fillId="0" borderId="10" xfId="36" applyFont="1" applyBorder="1">
      <alignment vertical="center"/>
    </xf>
    <xf numFmtId="0" fontId="47" fillId="5" borderId="10" xfId="36" applyFont="1" applyFill="1" applyBorder="1" applyAlignment="1">
      <alignment vertical="top"/>
    </xf>
    <xf numFmtId="0" fontId="29" fillId="0" borderId="0" xfId="36" applyFont="1">
      <alignment vertical="center"/>
    </xf>
    <xf numFmtId="0" fontId="49" fillId="7" borderId="6" xfId="36" applyFont="1" applyFill="1" applyBorder="1" applyAlignment="1">
      <alignment horizontal="justify" vertical="center" wrapText="1"/>
    </xf>
    <xf numFmtId="0" fontId="26" fillId="7" borderId="6" xfId="36" applyFont="1" applyFill="1" applyBorder="1" applyAlignment="1">
      <alignment horizontal="left" vertical="center" wrapText="1"/>
    </xf>
    <xf numFmtId="0" fontId="49" fillId="0" borderId="6" xfId="36" applyFont="1" applyBorder="1" applyAlignment="1">
      <alignment horizontal="justify" vertical="center" wrapText="1"/>
    </xf>
    <xf numFmtId="0" fontId="49" fillId="0" borderId="6" xfId="36" applyFont="1" applyBorder="1" applyAlignment="1">
      <alignment vertical="center" wrapText="1"/>
    </xf>
    <xf numFmtId="0" fontId="49" fillId="0" borderId="0" xfId="36" applyFont="1" applyAlignment="1">
      <alignment horizontal="justify" vertical="center"/>
    </xf>
    <xf numFmtId="0" fontId="26" fillId="0" borderId="0" xfId="0" applyFont="1" applyBorder="1" applyAlignment="1">
      <alignment vertical="center" wrapText="1"/>
    </xf>
    <xf numFmtId="0" fontId="26" fillId="0" borderId="50" xfId="0" applyFont="1" applyFill="1" applyBorder="1">
      <alignment vertical="center"/>
    </xf>
    <xf numFmtId="0" fontId="26" fillId="0" borderId="43" xfId="0" applyFont="1" applyBorder="1">
      <alignment vertical="center"/>
    </xf>
    <xf numFmtId="0" fontId="26" fillId="0" borderId="44" xfId="0" applyFont="1" applyBorder="1">
      <alignment vertical="center"/>
    </xf>
    <xf numFmtId="0" fontId="26" fillId="0" borderId="51" xfId="0" applyFont="1" applyFill="1" applyBorder="1">
      <alignment vertical="center"/>
    </xf>
    <xf numFmtId="0" fontId="26" fillId="9" borderId="0" xfId="0" applyFont="1" applyFill="1" applyBorder="1">
      <alignment vertical="center"/>
    </xf>
    <xf numFmtId="0" fontId="26" fillId="0" borderId="7" xfId="0" applyFont="1" applyBorder="1">
      <alignment vertical="center"/>
    </xf>
    <xf numFmtId="0" fontId="26" fillId="0" borderId="51" xfId="0" applyFont="1" applyBorder="1">
      <alignment vertical="center"/>
    </xf>
    <xf numFmtId="0" fontId="26" fillId="9" borderId="52" xfId="0" applyFont="1" applyFill="1" applyBorder="1">
      <alignment vertical="center"/>
    </xf>
    <xf numFmtId="0" fontId="26" fillId="0" borderId="53" xfId="0" applyFont="1" applyBorder="1">
      <alignment vertical="center"/>
    </xf>
    <xf numFmtId="0" fontId="26" fillId="0" borderId="54" xfId="0" applyFont="1" applyBorder="1">
      <alignment vertical="center"/>
    </xf>
    <xf numFmtId="0" fontId="38" fillId="0" borderId="0" xfId="36" applyFont="1" applyAlignment="1">
      <alignment horizontal="center" vertical="center" wrapText="1"/>
    </xf>
    <xf numFmtId="0" fontId="31" fillId="0" borderId="0" xfId="36" applyFont="1" applyAlignment="1">
      <alignment vertical="top"/>
    </xf>
    <xf numFmtId="0" fontId="42" fillId="0" borderId="0" xfId="36" applyFont="1">
      <alignment vertical="center"/>
    </xf>
    <xf numFmtId="0" fontId="42" fillId="0" borderId="0" xfId="36" applyFont="1" applyAlignment="1">
      <alignment horizontal="right" vertical="center"/>
    </xf>
    <xf numFmtId="0" fontId="26" fillId="0" borderId="5" xfId="34" applyFont="1" applyBorder="1" applyAlignment="1">
      <alignment vertical="top" wrapText="1"/>
    </xf>
    <xf numFmtId="0" fontId="26" fillId="0" borderId="5" xfId="37" applyFont="1" applyBorder="1" applyAlignment="1">
      <alignment horizontal="left" vertical="top"/>
    </xf>
    <xf numFmtId="0" fontId="26" fillId="0" borderId="47" xfId="38" applyFont="1" applyBorder="1" applyAlignment="1">
      <alignment vertical="center" wrapText="1"/>
    </xf>
    <xf numFmtId="0" fontId="26" fillId="0" borderId="5" xfId="38" applyFont="1" applyBorder="1" applyAlignment="1">
      <alignment vertical="center" wrapText="1"/>
    </xf>
    <xf numFmtId="0" fontId="26" fillId="0" borderId="6" xfId="36" applyFont="1" applyBorder="1" applyAlignment="1">
      <alignment vertical="top" wrapText="1"/>
    </xf>
    <xf numFmtId="0" fontId="34" fillId="0" borderId="0" xfId="0" applyFont="1" applyAlignment="1">
      <alignment vertical="top"/>
    </xf>
    <xf numFmtId="0" fontId="35" fillId="0" borderId="0" xfId="0" applyFont="1" applyAlignment="1">
      <alignment vertical="center"/>
    </xf>
    <xf numFmtId="0" fontId="35" fillId="0" borderId="0" xfId="0" applyFont="1" applyBorder="1" applyAlignment="1">
      <alignment vertical="center"/>
    </xf>
    <xf numFmtId="0" fontId="26" fillId="0" borderId="0" xfId="0" applyFont="1" applyBorder="1" applyAlignment="1">
      <alignment vertical="center"/>
    </xf>
    <xf numFmtId="0" fontId="30" fillId="10" borderId="5" xfId="0" applyFont="1" applyFill="1" applyBorder="1" applyAlignment="1">
      <alignment horizontal="center" vertical="center" wrapText="1"/>
    </xf>
    <xf numFmtId="0" fontId="30" fillId="10" borderId="45" xfId="0" applyFont="1" applyFill="1" applyBorder="1" applyAlignment="1">
      <alignment horizontal="center" vertical="center" wrapText="1"/>
    </xf>
    <xf numFmtId="0" fontId="30" fillId="11" borderId="9" xfId="0" applyFont="1" applyFill="1" applyBorder="1" applyAlignment="1">
      <alignment horizontal="center" vertical="center" wrapText="1"/>
    </xf>
    <xf numFmtId="0" fontId="30" fillId="12" borderId="9" xfId="0" applyFont="1" applyFill="1" applyBorder="1" applyAlignment="1">
      <alignment horizontal="center" vertical="center" wrapText="1"/>
    </xf>
    <xf numFmtId="0" fontId="30" fillId="8" borderId="9" xfId="0" applyNumberFormat="1" applyFont="1" applyFill="1" applyBorder="1" applyAlignment="1">
      <alignment horizontal="center" vertical="center" wrapText="1"/>
    </xf>
    <xf numFmtId="0" fontId="26" fillId="0" borderId="0" xfId="34" applyFont="1" applyAlignment="1">
      <alignment horizontal="center" vertical="center"/>
    </xf>
    <xf numFmtId="0" fontId="26" fillId="0" borderId="5" xfId="0" applyNumberFormat="1" applyFont="1" applyFill="1" applyBorder="1" applyAlignment="1">
      <alignment vertical="center" wrapText="1"/>
    </xf>
    <xf numFmtId="0" fontId="26" fillId="0" borderId="5" xfId="0" quotePrefix="1" applyFont="1" applyFill="1" applyBorder="1" applyAlignment="1">
      <alignment horizontal="left" vertical="top" wrapText="1"/>
    </xf>
    <xf numFmtId="0" fontId="61" fillId="0" borderId="6" xfId="0" applyFont="1" applyBorder="1" applyAlignment="1">
      <alignment vertical="top" wrapText="1"/>
    </xf>
    <xf numFmtId="0" fontId="26" fillId="0" borderId="47" xfId="34" applyFont="1" applyBorder="1" applyAlignment="1">
      <alignment vertical="top" wrapText="1"/>
    </xf>
    <xf numFmtId="0" fontId="29" fillId="0" borderId="0" xfId="0" applyFont="1" applyBorder="1">
      <alignment vertical="center"/>
    </xf>
    <xf numFmtId="0" fontId="26" fillId="0" borderId="5" xfId="36" applyFont="1" applyBorder="1" applyAlignment="1">
      <alignment horizontal="center" vertical="top" wrapText="1"/>
    </xf>
    <xf numFmtId="0" fontId="26" fillId="0" borderId="5" xfId="0" applyFont="1" applyFill="1" applyBorder="1" applyAlignment="1">
      <alignment vertical="top" wrapText="1"/>
    </xf>
    <xf numFmtId="0" fontId="26" fillId="0" borderId="5" xfId="0" applyFont="1" applyFill="1" applyBorder="1" applyAlignment="1">
      <alignment horizontal="left" vertical="top" wrapText="1"/>
    </xf>
    <xf numFmtId="0" fontId="26" fillId="0" borderId="12" xfId="36" applyFont="1" applyBorder="1" applyAlignment="1">
      <alignment vertical="top"/>
    </xf>
    <xf numFmtId="0" fontId="26" fillId="0" borderId="6" xfId="0" applyFont="1" applyFill="1" applyBorder="1" applyAlignment="1">
      <alignment horizontal="center" vertical="top" wrapText="1"/>
    </xf>
    <xf numFmtId="0" fontId="26" fillId="0" borderId="16" xfId="0" applyFont="1" applyFill="1" applyBorder="1" applyAlignment="1">
      <alignment vertical="top" wrapText="1"/>
    </xf>
    <xf numFmtId="0" fontId="26" fillId="0" borderId="6" xfId="0" applyFont="1" applyFill="1" applyBorder="1" applyAlignment="1">
      <alignment vertical="top" wrapText="1"/>
    </xf>
    <xf numFmtId="0" fontId="26" fillId="0" borderId="48" xfId="0" applyFont="1" applyFill="1" applyBorder="1" applyAlignment="1">
      <alignment vertical="top" wrapText="1"/>
    </xf>
    <xf numFmtId="0" fontId="26" fillId="0" borderId="45" xfId="0" applyFont="1" applyFill="1" applyBorder="1" applyAlignment="1">
      <alignment horizontal="left" vertical="top" wrapText="1"/>
    </xf>
    <xf numFmtId="0" fontId="26" fillId="0" borderId="9" xfId="36" applyFont="1" applyBorder="1" applyAlignment="1">
      <alignment vertical="top"/>
    </xf>
    <xf numFmtId="0" fontId="62" fillId="0" borderId="45" xfId="0" applyFont="1" applyFill="1" applyBorder="1" applyAlignment="1">
      <alignment vertical="top" wrapText="1"/>
    </xf>
    <xf numFmtId="0" fontId="61" fillId="0" borderId="9" xfId="36" applyFont="1" applyBorder="1" applyAlignment="1">
      <alignment horizontal="left" vertical="top" wrapText="1"/>
    </xf>
    <xf numFmtId="0" fontId="26" fillId="0" borderId="43" xfId="0" applyFont="1" applyFill="1" applyBorder="1">
      <alignment vertical="center"/>
    </xf>
    <xf numFmtId="0" fontId="26" fillId="0" borderId="44" xfId="0" applyFont="1" applyFill="1" applyBorder="1">
      <alignment vertical="center"/>
    </xf>
    <xf numFmtId="0" fontId="26" fillId="0" borderId="0" xfId="0" applyFont="1" applyFill="1" applyBorder="1">
      <alignment vertical="center"/>
    </xf>
    <xf numFmtId="0" fontId="26" fillId="0" borderId="7" xfId="0" applyFont="1" applyFill="1" applyBorder="1">
      <alignment vertical="center"/>
    </xf>
    <xf numFmtId="0" fontId="26" fillId="0" borderId="52" xfId="0" applyFont="1" applyFill="1" applyBorder="1">
      <alignment vertical="center"/>
    </xf>
    <xf numFmtId="0" fontId="26" fillId="0" borderId="53" xfId="0" applyFont="1" applyFill="1" applyBorder="1">
      <alignment vertical="center"/>
    </xf>
    <xf numFmtId="0" fontId="26" fillId="0" borderId="54" xfId="0" applyFont="1" applyFill="1" applyBorder="1">
      <alignment vertical="center"/>
    </xf>
    <xf numFmtId="0" fontId="26" fillId="0" borderId="0" xfId="0" applyFont="1">
      <alignment vertical="center"/>
    </xf>
    <xf numFmtId="0" fontId="26" fillId="0" borderId="0" xfId="0" applyFont="1" applyAlignment="1">
      <alignment vertical="center"/>
    </xf>
    <xf numFmtId="0" fontId="26" fillId="0" borderId="0" xfId="0" applyFont="1" applyAlignment="1">
      <alignment vertical="center" wrapText="1"/>
    </xf>
    <xf numFmtId="0" fontId="26" fillId="0" borderId="0" xfId="0" applyFont="1" applyAlignment="1">
      <alignment horizontal="center" vertical="center"/>
    </xf>
    <xf numFmtId="0" fontId="26" fillId="0" borderId="0" xfId="0" applyFont="1" applyBorder="1" applyAlignment="1">
      <alignment vertical="center"/>
    </xf>
    <xf numFmtId="0" fontId="34" fillId="0" borderId="0" xfId="0" applyFont="1" applyAlignment="1">
      <alignment vertical="top"/>
    </xf>
    <xf numFmtId="0" fontId="26" fillId="0" borderId="5" xfId="0" applyFont="1" applyBorder="1" applyAlignment="1">
      <alignment horizontal="center" vertical="top" wrapText="1"/>
    </xf>
    <xf numFmtId="0" fontId="26" fillId="0" borderId="5" xfId="0" applyFont="1" applyFill="1" applyBorder="1" applyAlignment="1">
      <alignment horizontal="center" vertical="center" wrapText="1"/>
    </xf>
    <xf numFmtId="0" fontId="26" fillId="0" borderId="5" xfId="0" applyFont="1" applyBorder="1" applyAlignment="1">
      <alignment horizontal="left" vertical="top" wrapText="1"/>
    </xf>
    <xf numFmtId="0" fontId="35" fillId="0" borderId="0" xfId="0" applyFont="1" applyAlignment="1">
      <alignment vertical="center"/>
    </xf>
    <xf numFmtId="0" fontId="38" fillId="0" borderId="0" xfId="0" applyFont="1" applyAlignment="1">
      <alignment vertical="center"/>
    </xf>
    <xf numFmtId="0" fontId="26" fillId="0" borderId="15" xfId="0" applyNumberFormat="1" applyFont="1" applyFill="1" applyBorder="1" applyAlignment="1">
      <alignment horizontal="center" vertical="top" wrapText="1"/>
    </xf>
    <xf numFmtId="0" fontId="26" fillId="0" borderId="5" xfId="0" quotePrefix="1" applyFont="1" applyFill="1" applyBorder="1" applyAlignment="1">
      <alignment vertical="top" wrapText="1"/>
    </xf>
    <xf numFmtId="0" fontId="26" fillId="0" borderId="5" xfId="0" applyNumberFormat="1" applyFont="1" applyFill="1" applyBorder="1" applyAlignment="1">
      <alignment vertical="center" wrapText="1"/>
    </xf>
    <xf numFmtId="0" fontId="49" fillId="0" borderId="5" xfId="0" applyFont="1" applyBorder="1" applyAlignment="1">
      <alignment horizontal="left" vertical="top" wrapText="1"/>
    </xf>
    <xf numFmtId="0" fontId="26" fillId="0" borderId="47" xfId="0" applyFont="1" applyBorder="1" applyAlignment="1">
      <alignment vertical="top" wrapText="1"/>
    </xf>
    <xf numFmtId="0" fontId="26" fillId="0" borderId="6" xfId="0" applyFont="1" applyBorder="1" applyAlignment="1">
      <alignment horizontal="center" vertical="center" wrapText="1"/>
    </xf>
    <xf numFmtId="0" fontId="26" fillId="0" borderId="6" xfId="0" applyFont="1" applyBorder="1" applyAlignment="1">
      <alignment horizontal="left" vertical="top" wrapText="1"/>
    </xf>
    <xf numFmtId="0" fontId="26" fillId="0" borderId="45" xfId="0" applyFont="1" applyBorder="1" applyAlignment="1">
      <alignment vertical="top" wrapText="1"/>
    </xf>
    <xf numFmtId="0" fontId="26" fillId="0" borderId="40" xfId="0" applyFont="1" applyFill="1" applyBorder="1" applyAlignment="1">
      <alignment vertical="top" wrapText="1"/>
    </xf>
    <xf numFmtId="0" fontId="26" fillId="0" borderId="45" xfId="0" quotePrefix="1" applyFont="1" applyFill="1" applyBorder="1" applyAlignment="1">
      <alignment horizontal="left" vertical="top" wrapText="1"/>
    </xf>
    <xf numFmtId="0" fontId="49" fillId="0" borderId="45" xfId="0" applyFont="1" applyBorder="1" applyAlignment="1">
      <alignment horizontal="left" vertical="top" wrapText="1"/>
    </xf>
    <xf numFmtId="0" fontId="26" fillId="0" borderId="5" xfId="34" applyFont="1" applyBorder="1" applyAlignment="1">
      <alignment horizontal="left" vertical="top"/>
    </xf>
    <xf numFmtId="0" fontId="26" fillId="0" borderId="5" xfId="27" applyFont="1" applyBorder="1" applyAlignment="1">
      <alignment horizontal="left"/>
    </xf>
    <xf numFmtId="0" fontId="26" fillId="0" borderId="5" xfId="27" applyFont="1" applyBorder="1" applyAlignment="1"/>
    <xf numFmtId="0" fontId="26" fillId="0" borderId="6" xfId="36" applyFont="1" applyFill="1" applyBorder="1" applyAlignment="1">
      <alignment horizontal="center" vertical="top" wrapText="1"/>
    </xf>
    <xf numFmtId="0" fontId="26" fillId="0" borderId="12" xfId="36" applyFont="1" applyFill="1" applyBorder="1" applyAlignment="1">
      <alignment horizontal="center" vertical="top" wrapText="1"/>
    </xf>
    <xf numFmtId="0" fontId="26" fillId="0" borderId="9" xfId="36" applyFont="1" applyFill="1" applyBorder="1" applyAlignment="1">
      <alignment horizontal="center" vertical="top" wrapText="1"/>
    </xf>
    <xf numFmtId="0" fontId="26" fillId="0" borderId="0" xfId="0" applyFont="1" applyFill="1" applyBorder="1" applyAlignment="1">
      <alignment vertical="center"/>
    </xf>
    <xf numFmtId="0" fontId="26" fillId="0" borderId="40" xfId="0" quotePrefix="1" applyFont="1" applyFill="1" applyBorder="1" applyAlignment="1">
      <alignment vertical="top" wrapText="1"/>
    </xf>
    <xf numFmtId="0" fontId="26" fillId="0" borderId="0" xfId="0" applyFont="1" applyFill="1" applyAlignment="1">
      <alignment horizontal="center" vertical="center"/>
    </xf>
    <xf numFmtId="0" fontId="38" fillId="0" borderId="0" xfId="0" applyFont="1" applyAlignment="1">
      <alignment horizontal="center" vertical="center"/>
    </xf>
    <xf numFmtId="0" fontId="29" fillId="0" borderId="0" xfId="0" applyFont="1" applyFill="1" applyAlignment="1">
      <alignment horizontal="center" vertical="center"/>
    </xf>
    <xf numFmtId="0" fontId="29" fillId="0" borderId="6" xfId="34" applyFont="1" applyBorder="1" applyAlignment="1">
      <alignment horizontal="right" vertical="center" wrapText="1"/>
    </xf>
    <xf numFmtId="0" fontId="30" fillId="13" borderId="6" xfId="36" applyFont="1" applyFill="1" applyBorder="1" applyAlignment="1">
      <alignment horizontal="center" vertical="center" wrapText="1"/>
    </xf>
    <xf numFmtId="0" fontId="37" fillId="13" borderId="6" xfId="36" applyFont="1" applyFill="1" applyBorder="1" applyAlignment="1">
      <alignment horizontal="center" vertical="center" wrapText="1"/>
    </xf>
    <xf numFmtId="0" fontId="37" fillId="13" borderId="9" xfId="36" applyFont="1" applyFill="1" applyBorder="1" applyAlignment="1">
      <alignment horizontal="center" vertical="center" wrapText="1"/>
    </xf>
    <xf numFmtId="0" fontId="30" fillId="13" borderId="9" xfId="0" applyFont="1" applyFill="1" applyBorder="1" applyAlignment="1">
      <alignment horizontal="center" vertical="center" wrapText="1"/>
    </xf>
    <xf numFmtId="0" fontId="26" fillId="0" borderId="57" xfId="0" applyFont="1" applyBorder="1" applyAlignment="1">
      <alignment horizontal="center" vertical="center" wrapText="1"/>
    </xf>
    <xf numFmtId="0" fontId="65" fillId="2" borderId="61" xfId="43" applyFont="1" applyFill="1" applyBorder="1" applyAlignment="1">
      <alignment horizontal="center" vertical="center" wrapText="1"/>
    </xf>
    <xf numFmtId="0" fontId="66" fillId="0" borderId="61" xfId="0" applyFont="1" applyFill="1" applyBorder="1" applyAlignment="1">
      <alignment horizontal="center" vertical="center" wrapText="1"/>
    </xf>
    <xf numFmtId="0" fontId="67" fillId="0" borderId="61" xfId="0" applyFont="1" applyFill="1" applyBorder="1" applyAlignment="1">
      <alignment horizontal="center" vertical="center" wrapText="1"/>
    </xf>
    <xf numFmtId="0" fontId="26" fillId="0" borderId="61" xfId="0" applyFont="1" applyBorder="1">
      <alignment vertical="center"/>
    </xf>
    <xf numFmtId="0" fontId="38" fillId="0" borderId="61" xfId="0" applyFont="1" applyBorder="1" applyAlignment="1">
      <alignment vertical="center"/>
    </xf>
    <xf numFmtId="0" fontId="26" fillId="0" borderId="62" xfId="0" applyFont="1" applyBorder="1" applyAlignment="1">
      <alignment vertical="top" wrapText="1"/>
    </xf>
    <xf numFmtId="0" fontId="26" fillId="0" borderId="62" xfId="0" applyFont="1" applyFill="1" applyBorder="1" applyAlignment="1">
      <alignment vertical="top" wrapText="1"/>
    </xf>
    <xf numFmtId="0" fontId="61" fillId="0" borderId="62" xfId="0" applyFont="1" applyBorder="1" applyAlignment="1">
      <alignment horizontal="left" vertical="top" wrapText="1"/>
    </xf>
    <xf numFmtId="0" fontId="26" fillId="0" borderId="62" xfId="0" applyFont="1" applyBorder="1" applyAlignment="1">
      <alignment horizontal="left" vertical="top" wrapText="1"/>
    </xf>
    <xf numFmtId="0" fontId="26" fillId="0" borderId="6" xfId="36" applyFont="1" applyBorder="1" applyAlignment="1">
      <alignment horizontal="right" vertical="center"/>
    </xf>
    <xf numFmtId="0" fontId="26" fillId="0" borderId="57" xfId="34" applyFont="1" applyBorder="1" applyAlignment="1">
      <alignment horizontal="right" vertical="center" wrapText="1"/>
    </xf>
    <xf numFmtId="0" fontId="26" fillId="0" borderId="57" xfId="34" applyFont="1" applyBorder="1" applyAlignment="1">
      <alignment horizontal="right" vertical="top" wrapText="1"/>
    </xf>
    <xf numFmtId="0" fontId="26" fillId="0" borderId="63" xfId="34" applyFont="1" applyBorder="1" applyAlignment="1">
      <alignment horizontal="left" vertical="top"/>
    </xf>
    <xf numFmtId="0" fontId="26" fillId="0" borderId="65" xfId="38" applyFont="1" applyBorder="1" applyAlignment="1">
      <alignment vertical="top" wrapText="1"/>
    </xf>
    <xf numFmtId="0" fontId="26" fillId="0" borderId="63" xfId="27" applyFont="1" applyBorder="1" applyAlignment="1">
      <alignment horizontal="left"/>
    </xf>
    <xf numFmtId="0" fontId="26" fillId="0" borderId="63" xfId="34" applyFont="1" applyBorder="1" applyAlignment="1">
      <alignment vertical="top" wrapText="1"/>
    </xf>
    <xf numFmtId="187" fontId="25" fillId="0" borderId="6" xfId="36" applyNumberFormat="1" applyFont="1" applyBorder="1" applyAlignment="1">
      <alignment horizontal="center" vertical="center" wrapText="1"/>
    </xf>
    <xf numFmtId="0" fontId="68" fillId="0" borderId="0" xfId="0" applyFont="1">
      <alignment vertical="center"/>
    </xf>
    <xf numFmtId="0" fontId="14" fillId="0" borderId="0" xfId="0" applyFont="1">
      <alignment vertical="center"/>
    </xf>
    <xf numFmtId="0" fontId="26" fillId="0" borderId="66" xfId="34" applyFont="1" applyBorder="1" applyAlignment="1">
      <alignment vertical="top"/>
    </xf>
    <xf numFmtId="0" fontId="26" fillId="0" borderId="66" xfId="34" applyFont="1" applyBorder="1" applyAlignment="1">
      <alignment vertical="top" wrapText="1"/>
    </xf>
    <xf numFmtId="0" fontId="26" fillId="0" borderId="66" xfId="34" applyFont="1" applyBorder="1" applyAlignment="1">
      <alignment horizontal="left" vertical="top"/>
    </xf>
    <xf numFmtId="0" fontId="26" fillId="0" borderId="9" xfId="36" applyFont="1" applyBorder="1" applyAlignment="1">
      <alignment horizontal="right" vertical="center"/>
    </xf>
    <xf numFmtId="49" fontId="70" fillId="0" borderId="0" xfId="0" applyNumberFormat="1" applyFont="1" applyAlignment="1">
      <alignment vertical="top"/>
    </xf>
    <xf numFmtId="49" fontId="70" fillId="0" borderId="0" xfId="0" applyNumberFormat="1" applyFont="1" applyAlignment="1">
      <alignment vertical="top" wrapText="1"/>
    </xf>
    <xf numFmtId="0" fontId="71" fillId="0" borderId="0" xfId="0" applyFont="1">
      <alignment vertical="center"/>
    </xf>
    <xf numFmtId="0" fontId="71" fillId="0" borderId="0" xfId="0" applyFont="1" applyAlignment="1">
      <alignment vertical="top"/>
    </xf>
    <xf numFmtId="49" fontId="71" fillId="0" borderId="0" xfId="0" applyNumberFormat="1" applyFont="1" applyAlignment="1">
      <alignment vertical="top"/>
    </xf>
    <xf numFmtId="49" fontId="72" fillId="0" borderId="0" xfId="0" applyNumberFormat="1" applyFont="1" applyAlignment="1">
      <alignment vertical="top"/>
    </xf>
    <xf numFmtId="49" fontId="72" fillId="0" borderId="0" xfId="0" applyNumberFormat="1" applyFont="1" applyAlignment="1">
      <alignment vertical="top" wrapText="1"/>
    </xf>
    <xf numFmtId="0" fontId="71" fillId="0" borderId="0" xfId="0" applyFont="1" applyBorder="1" applyAlignment="1">
      <alignment vertical="top"/>
    </xf>
    <xf numFmtId="0" fontId="71" fillId="0" borderId="0" xfId="0" applyFont="1" applyBorder="1" applyAlignment="1">
      <alignment horizontal="center" vertical="top"/>
    </xf>
    <xf numFmtId="0" fontId="71" fillId="0" borderId="0" xfId="0" applyFont="1" applyAlignment="1">
      <alignment horizontal="right" vertical="top"/>
    </xf>
    <xf numFmtId="0" fontId="73" fillId="0" borderId="0" xfId="0" applyFont="1" applyAlignment="1">
      <alignment vertical="top"/>
    </xf>
    <xf numFmtId="0" fontId="74" fillId="0" borderId="0" xfId="0" applyFont="1" applyAlignment="1">
      <alignment vertical="top"/>
    </xf>
    <xf numFmtId="0" fontId="73" fillId="0" borderId="0" xfId="0" applyFont="1" applyAlignment="1">
      <alignment vertical="top" wrapText="1"/>
    </xf>
    <xf numFmtId="0" fontId="8" fillId="0" borderId="0" xfId="0" applyFont="1" applyAlignment="1">
      <alignment vertical="top"/>
    </xf>
    <xf numFmtId="0" fontId="19" fillId="0" borderId="0" xfId="0" applyFont="1" applyAlignment="1">
      <alignment vertical="top"/>
    </xf>
    <xf numFmtId="0" fontId="72" fillId="0" borderId="0" xfId="0" applyFont="1" applyAlignment="1">
      <alignment vertical="top"/>
    </xf>
    <xf numFmtId="14" fontId="8" fillId="0" borderId="0" xfId="0" applyNumberFormat="1" applyFont="1" applyAlignment="1">
      <alignment vertical="top"/>
    </xf>
    <xf numFmtId="14" fontId="71" fillId="0" borderId="0" xfId="0" applyNumberFormat="1" applyFont="1" applyAlignment="1">
      <alignment horizontal="right" vertical="top"/>
    </xf>
    <xf numFmtId="14" fontId="71" fillId="0" borderId="0" xfId="0" applyNumberFormat="1" applyFont="1" applyAlignment="1">
      <alignment vertical="top"/>
    </xf>
    <xf numFmtId="0" fontId="71" fillId="0" borderId="0" xfId="0" quotePrefix="1" applyFont="1" applyAlignment="1">
      <alignment horizontal="right" vertical="top"/>
    </xf>
    <xf numFmtId="0" fontId="71" fillId="0" borderId="0" xfId="0" applyFont="1" applyBorder="1" applyAlignment="1">
      <alignment vertical="top" wrapText="1"/>
    </xf>
    <xf numFmtId="0" fontId="71" fillId="0" borderId="0" xfId="0" quotePrefix="1" applyFont="1" applyAlignment="1">
      <alignment vertical="top"/>
    </xf>
    <xf numFmtId="0" fontId="71" fillId="0" borderId="0" xfId="0" applyFont="1" applyAlignment="1">
      <alignment vertical="top" wrapText="1"/>
    </xf>
    <xf numFmtId="0" fontId="28" fillId="0" borderId="0" xfId="0" applyFont="1" applyBorder="1" applyAlignment="1">
      <alignment vertical="center"/>
    </xf>
    <xf numFmtId="0" fontId="28" fillId="0" borderId="0" xfId="36" applyFont="1" applyBorder="1">
      <alignment vertical="center"/>
    </xf>
    <xf numFmtId="0" fontId="26" fillId="0" borderId="84" xfId="0" applyFont="1" applyBorder="1">
      <alignment vertical="center"/>
    </xf>
    <xf numFmtId="0" fontId="31" fillId="0" borderId="0" xfId="0" applyFont="1" applyBorder="1" applyAlignment="1">
      <alignment vertical="center"/>
    </xf>
    <xf numFmtId="0" fontId="26" fillId="0" borderId="63" xfId="27" applyFont="1" applyBorder="1"/>
    <xf numFmtId="14" fontId="26" fillId="0" borderId="63" xfId="27" applyNumberFormat="1" applyFont="1" applyBorder="1"/>
    <xf numFmtId="0" fontId="26" fillId="0" borderId="63" xfId="27" applyFont="1" applyBorder="1" applyAlignment="1">
      <alignment horizontal="center"/>
    </xf>
    <xf numFmtId="0" fontId="26" fillId="0" borderId="85" xfId="0" applyFont="1" applyBorder="1">
      <alignment vertical="center"/>
    </xf>
    <xf numFmtId="0" fontId="26" fillId="0" borderId="13" xfId="36" applyFont="1" applyBorder="1" applyAlignment="1">
      <alignment vertical="top" wrapText="1"/>
    </xf>
    <xf numFmtId="0" fontId="26" fillId="0" borderId="0" xfId="36" applyFont="1" applyBorder="1" applyAlignment="1">
      <alignment horizontal="center" vertical="center"/>
    </xf>
    <xf numFmtId="0" fontId="26" fillId="0" borderId="6" xfId="36" applyFont="1" applyBorder="1" applyAlignment="1">
      <alignment horizontal="left" vertical="top" wrapText="1"/>
    </xf>
    <xf numFmtId="0" fontId="26" fillId="0" borderId="82" xfId="0" applyFont="1" applyBorder="1">
      <alignment vertical="center"/>
    </xf>
    <xf numFmtId="0" fontId="26" fillId="0" borderId="83" xfId="0" applyFont="1" applyBorder="1">
      <alignment vertical="center"/>
    </xf>
    <xf numFmtId="0" fontId="29" fillId="0" borderId="51" xfId="0" applyFont="1" applyBorder="1" applyAlignment="1">
      <alignment horizontal="right" vertical="center"/>
    </xf>
    <xf numFmtId="0" fontId="26" fillId="0" borderId="52" xfId="0" applyFont="1" applyBorder="1">
      <alignment vertical="center"/>
    </xf>
    <xf numFmtId="0" fontId="29" fillId="0" borderId="51" xfId="0" applyFont="1" applyFill="1" applyBorder="1" applyAlignment="1">
      <alignment horizontal="right" vertical="center"/>
    </xf>
    <xf numFmtId="0" fontId="26" fillId="0" borderId="52" xfId="0" applyFont="1" applyBorder="1" applyAlignment="1">
      <alignment vertical="center"/>
    </xf>
    <xf numFmtId="0" fontId="31" fillId="0" borderId="0" xfId="36" applyFont="1" applyAlignment="1">
      <alignment vertical="center" wrapText="1"/>
    </xf>
    <xf numFmtId="0" fontId="42" fillId="0" borderId="0" xfId="36" applyFont="1" applyAlignment="1">
      <alignment horizontal="left" vertical="center"/>
    </xf>
    <xf numFmtId="0" fontId="26" fillId="0" borderId="63" xfId="36" applyFont="1" applyBorder="1" applyAlignment="1">
      <alignment horizontal="left" vertical="center"/>
    </xf>
    <xf numFmtId="0" fontId="26" fillId="0" borderId="63" xfId="36" applyFont="1" applyBorder="1" applyAlignment="1">
      <alignment vertical="center"/>
    </xf>
    <xf numFmtId="0" fontId="26" fillId="0" borderId="63" xfId="36" applyFont="1" applyBorder="1" applyAlignment="1">
      <alignment horizontal="center" vertical="center"/>
    </xf>
    <xf numFmtId="0" fontId="26" fillId="0" borderId="63" xfId="36" applyFont="1" applyBorder="1" applyAlignment="1">
      <alignment horizontal="right" vertical="center"/>
    </xf>
    <xf numFmtId="188" fontId="78" fillId="0" borderId="56" xfId="34" applyNumberFormat="1" applyFont="1" applyBorder="1" applyAlignment="1">
      <alignment horizontal="center" vertical="center"/>
    </xf>
    <xf numFmtId="0" fontId="78" fillId="0" borderId="56" xfId="34" applyFont="1" applyBorder="1" applyAlignment="1">
      <alignment horizontal="center" vertical="center"/>
    </xf>
    <xf numFmtId="0" fontId="26" fillId="0" borderId="28" xfId="34" applyFont="1" applyBorder="1" applyAlignment="1">
      <alignment vertical="top" wrapText="1"/>
    </xf>
    <xf numFmtId="187" fontId="26" fillId="0" borderId="26" xfId="34" applyNumberFormat="1" applyFont="1" applyBorder="1" applyAlignment="1">
      <alignment horizontal="center" vertical="center"/>
    </xf>
    <xf numFmtId="0" fontId="23" fillId="0" borderId="55" xfId="34" applyFont="1" applyBorder="1" applyAlignment="1">
      <alignment horizontal="center" vertical="center" wrapText="1"/>
    </xf>
    <xf numFmtId="0" fontId="26" fillId="0" borderId="55" xfId="34" applyFont="1" applyBorder="1" applyAlignment="1">
      <alignment horizontal="center" vertical="center" wrapText="1"/>
    </xf>
    <xf numFmtId="0" fontId="26" fillId="0" borderId="70" xfId="34" applyFont="1" applyBorder="1" applyAlignment="1">
      <alignment horizontal="center" vertical="center"/>
    </xf>
    <xf numFmtId="0" fontId="26" fillId="0" borderId="70" xfId="34" applyFont="1" applyBorder="1" applyAlignment="1">
      <alignment horizontal="center" vertical="center" wrapText="1"/>
    </xf>
    <xf numFmtId="0" fontId="26" fillId="0" borderId="27" xfId="34" applyFont="1" applyBorder="1" applyAlignment="1">
      <alignment horizontal="center" vertical="center" wrapText="1"/>
    </xf>
    <xf numFmtId="0" fontId="26" fillId="0" borderId="29" xfId="34" applyFont="1" applyBorder="1" applyAlignment="1">
      <alignment horizontal="center" vertical="center" wrapText="1"/>
    </xf>
    <xf numFmtId="0" fontId="53" fillId="0" borderId="22" xfId="34" applyFont="1" applyBorder="1" applyAlignment="1">
      <alignment horizontal="center" vertical="center" wrapText="1"/>
    </xf>
    <xf numFmtId="0" fontId="76" fillId="0" borderId="0" xfId="34" applyFont="1" applyBorder="1" applyAlignment="1">
      <alignment horizontal="center" vertical="center"/>
    </xf>
    <xf numFmtId="0" fontId="26" fillId="0" borderId="23" xfId="34" applyFont="1" applyBorder="1" applyAlignment="1">
      <alignment horizontal="center" vertical="center"/>
    </xf>
    <xf numFmtId="0" fontId="26" fillId="0" borderId="24" xfId="34" applyFont="1" applyBorder="1" applyAlignment="1">
      <alignment horizontal="center" vertical="center"/>
    </xf>
    <xf numFmtId="0" fontId="26" fillId="0" borderId="25" xfId="34" applyFont="1" applyBorder="1" applyAlignment="1">
      <alignment horizontal="center" vertical="center"/>
    </xf>
    <xf numFmtId="0" fontId="26" fillId="0" borderId="5" xfId="36" applyFont="1" applyBorder="1" applyAlignment="1">
      <alignment horizontal="justify" vertical="center" wrapText="1"/>
    </xf>
    <xf numFmtId="0" fontId="26" fillId="0" borderId="0" xfId="34" applyFont="1" applyBorder="1" applyAlignment="1">
      <alignment horizontal="left" vertical="center"/>
    </xf>
    <xf numFmtId="0" fontId="26" fillId="0" borderId="0" xfId="36" applyFont="1" applyBorder="1" applyAlignment="1">
      <alignment horizontal="center" vertical="center"/>
    </xf>
    <xf numFmtId="0" fontId="26" fillId="0" borderId="0" xfId="36" applyFont="1" applyBorder="1" applyAlignment="1">
      <alignment horizontal="left" vertical="center"/>
    </xf>
    <xf numFmtId="0" fontId="26" fillId="0" borderId="0" xfId="34" applyFont="1" applyAlignment="1">
      <alignment vertical="center"/>
    </xf>
    <xf numFmtId="0" fontId="26" fillId="0" borderId="0" xfId="34" applyFont="1" applyBorder="1" applyAlignment="1">
      <alignment vertical="center"/>
    </xf>
    <xf numFmtId="0" fontId="28" fillId="0" borderId="0" xfId="34" applyFont="1" applyBorder="1" applyAlignment="1">
      <alignment horizontal="left" vertical="center" wrapText="1"/>
    </xf>
    <xf numFmtId="0" fontId="26" fillId="0" borderId="22" xfId="36" applyFont="1" applyBorder="1" applyAlignment="1">
      <alignment horizontal="justify" vertical="center"/>
    </xf>
    <xf numFmtId="0" fontId="26" fillId="0" borderId="22" xfId="36" applyFont="1" applyBorder="1" applyAlignment="1">
      <alignment horizontal="justify" vertical="center" wrapText="1"/>
    </xf>
    <xf numFmtId="0" fontId="26" fillId="0" borderId="22" xfId="36" applyFont="1" applyBorder="1" applyAlignment="1">
      <alignment vertical="center" wrapText="1"/>
    </xf>
    <xf numFmtId="0" fontId="26" fillId="0" borderId="6" xfId="36" applyFont="1" applyBorder="1" applyAlignment="1">
      <alignment horizontal="center" vertical="center"/>
    </xf>
    <xf numFmtId="0" fontId="26" fillId="0" borderId="6" xfId="36" applyFont="1" applyBorder="1">
      <alignment vertical="center"/>
    </xf>
    <xf numFmtId="0" fontId="26" fillId="0" borderId="12" xfId="36" applyFont="1" applyBorder="1">
      <alignment vertical="center"/>
    </xf>
    <xf numFmtId="0" fontId="47" fillId="0" borderId="6" xfId="36" applyFont="1" applyBorder="1" applyAlignment="1">
      <alignment vertical="center"/>
    </xf>
    <xf numFmtId="0" fontId="26" fillId="0" borderId="9" xfId="36" applyFont="1" applyBorder="1" applyAlignment="1">
      <alignment vertical="center"/>
    </xf>
    <xf numFmtId="0" fontId="27" fillId="0" borderId="12" xfId="14" applyFont="1" applyBorder="1" applyAlignment="1" applyProtection="1">
      <alignment vertical="center"/>
    </xf>
    <xf numFmtId="0" fontId="47" fillId="5" borderId="6" xfId="36" applyFont="1" applyFill="1" applyBorder="1" applyAlignment="1">
      <alignment vertical="top"/>
    </xf>
    <xf numFmtId="0" fontId="47" fillId="5" borderId="6" xfId="36" applyFont="1" applyFill="1" applyBorder="1" applyAlignment="1">
      <alignment horizontal="left" vertical="top" wrapText="1"/>
    </xf>
    <xf numFmtId="0" fontId="26" fillId="5" borderId="6" xfId="36" applyFont="1" applyFill="1" applyBorder="1" applyAlignment="1">
      <alignment vertical="top"/>
    </xf>
    <xf numFmtId="0" fontId="26" fillId="5" borderId="6" xfId="36" applyFont="1" applyFill="1" applyBorder="1" applyAlignment="1">
      <alignment horizontal="left" vertical="top" wrapText="1"/>
    </xf>
    <xf numFmtId="0" fontId="26" fillId="7" borderId="6" xfId="36" applyFont="1" applyFill="1" applyBorder="1" applyAlignment="1">
      <alignment vertical="center" wrapText="1"/>
    </xf>
    <xf numFmtId="0" fontId="47" fillId="0" borderId="6" xfId="36" applyFont="1" applyBorder="1" applyAlignment="1">
      <alignment horizontal="left" vertical="top" wrapText="1"/>
    </xf>
    <xf numFmtId="0" fontId="26" fillId="7" borderId="35" xfId="36" applyFont="1" applyFill="1" applyBorder="1" applyAlignment="1">
      <alignment vertical="top"/>
    </xf>
    <xf numFmtId="0" fontId="47" fillId="7" borderId="35" xfId="36" applyFont="1" applyFill="1" applyBorder="1" applyAlignment="1">
      <alignment vertical="top"/>
    </xf>
    <xf numFmtId="0" fontId="49" fillId="0" borderId="6" xfId="36" applyFont="1" applyBorder="1" applyAlignment="1">
      <alignment vertical="center" wrapText="1"/>
    </xf>
    <xf numFmtId="0" fontId="26" fillId="0" borderId="36" xfId="36" applyFont="1" applyBorder="1" applyAlignment="1">
      <alignment horizontal="center" vertical="center"/>
    </xf>
    <xf numFmtId="0" fontId="26" fillId="7" borderId="35" xfId="36" applyFont="1" applyFill="1" applyBorder="1" applyAlignment="1">
      <alignment horizontal="left" vertical="center"/>
    </xf>
    <xf numFmtId="0" fontId="26" fillId="7" borderId="35" xfId="36" applyFont="1" applyFill="1" applyBorder="1">
      <alignment vertical="center"/>
    </xf>
    <xf numFmtId="0" fontId="26" fillId="0" borderId="36" xfId="36" applyFont="1" applyBorder="1">
      <alignment vertical="center"/>
    </xf>
    <xf numFmtId="0" fontId="26" fillId="0" borderId="49" xfId="0" applyFont="1" applyBorder="1" applyAlignment="1">
      <alignment vertical="center" wrapText="1"/>
    </xf>
    <xf numFmtId="0" fontId="26" fillId="0" borderId="1" xfId="0" applyFont="1" applyBorder="1" applyAlignment="1">
      <alignment vertical="center" wrapText="1"/>
    </xf>
    <xf numFmtId="0" fontId="26" fillId="0" borderId="42" xfId="0" applyFont="1" applyBorder="1" applyAlignment="1">
      <alignment vertical="center" wrapText="1"/>
    </xf>
    <xf numFmtId="0" fontId="26" fillId="0" borderId="36" xfId="36" applyFont="1" applyBorder="1" applyAlignment="1">
      <alignment vertical="center" wrapText="1"/>
    </xf>
    <xf numFmtId="0" fontId="26" fillId="0" borderId="71" xfId="36" applyFont="1" applyBorder="1" applyAlignment="1">
      <alignment vertical="center" wrapText="1"/>
    </xf>
    <xf numFmtId="0" fontId="26" fillId="0" borderId="72" xfId="36" applyFont="1" applyBorder="1" applyAlignment="1">
      <alignment vertical="center" wrapText="1"/>
    </xf>
    <xf numFmtId="0" fontId="26" fillId="0" borderId="30" xfId="36" applyFont="1" applyBorder="1" applyAlignment="1">
      <alignment vertical="center" wrapText="1"/>
    </xf>
    <xf numFmtId="0" fontId="79" fillId="0" borderId="22" xfId="36" applyFont="1" applyBorder="1" applyAlignment="1">
      <alignment vertical="center" wrapText="1"/>
    </xf>
    <xf numFmtId="0" fontId="69" fillId="0" borderId="22" xfId="36" applyFont="1" applyBorder="1" applyAlignment="1">
      <alignment vertical="center" wrapText="1"/>
    </xf>
    <xf numFmtId="0" fontId="26" fillId="5" borderId="36" xfId="36" applyFont="1" applyFill="1" applyBorder="1" applyAlignment="1">
      <alignment vertical="top"/>
    </xf>
    <xf numFmtId="0" fontId="47" fillId="5" borderId="36" xfId="36" applyFont="1" applyFill="1" applyBorder="1" applyAlignment="1">
      <alignment vertical="top" wrapText="1"/>
    </xf>
    <xf numFmtId="0" fontId="26" fillId="0" borderId="6" xfId="36" applyFont="1" applyBorder="1" applyAlignment="1">
      <alignment horizontal="left" vertical="top" wrapText="1"/>
    </xf>
    <xf numFmtId="0" fontId="26" fillId="0" borderId="6" xfId="14" applyFont="1" applyBorder="1" applyAlignment="1" applyProtection="1">
      <alignment vertical="center"/>
    </xf>
    <xf numFmtId="0" fontId="29" fillId="0" borderId="9" xfId="34" applyFont="1" applyBorder="1" applyAlignment="1">
      <alignment horizontal="right" vertical="center"/>
    </xf>
    <xf numFmtId="0" fontId="29" fillId="0" borderId="12" xfId="34" applyFont="1" applyBorder="1" applyAlignment="1">
      <alignment horizontal="right" vertical="center"/>
    </xf>
    <xf numFmtId="0" fontId="29" fillId="0" borderId="9" xfId="34" applyFont="1" applyBorder="1" applyAlignment="1">
      <alignment horizontal="right" vertical="center" wrapText="1"/>
    </xf>
    <xf numFmtId="0" fontId="29" fillId="0" borderId="12" xfId="34" applyFont="1" applyBorder="1" applyAlignment="1">
      <alignment horizontal="right" vertical="center" wrapText="1"/>
    </xf>
    <xf numFmtId="0" fontId="26" fillId="0" borderId="6" xfId="34" applyFont="1" applyBorder="1" applyAlignment="1">
      <alignment horizontal="left" vertical="top" wrapText="1"/>
    </xf>
    <xf numFmtId="0" fontId="26" fillId="0" borderId="57" xfId="34" applyFont="1" applyBorder="1" applyAlignment="1">
      <alignment horizontal="left" vertical="center" wrapText="1"/>
    </xf>
    <xf numFmtId="0" fontId="26" fillId="0" borderId="57" xfId="34" applyFont="1" applyBorder="1" applyAlignment="1">
      <alignment horizontal="left" vertical="top" wrapText="1"/>
    </xf>
    <xf numFmtId="0" fontId="40" fillId="2" borderId="6" xfId="22" applyFont="1" applyFill="1" applyBorder="1" applyAlignment="1">
      <alignment horizontal="center" vertical="center"/>
    </xf>
    <xf numFmtId="0" fontId="40" fillId="2" borderId="9" xfId="39" applyFont="1" applyFill="1" applyBorder="1" applyAlignment="1">
      <alignment horizontal="center" vertical="center" wrapText="1"/>
    </xf>
    <xf numFmtId="0" fontId="40" fillId="2" borderId="12" xfId="39" applyFont="1" applyFill="1" applyBorder="1" applyAlignment="1">
      <alignment horizontal="center" vertical="center" wrapText="1"/>
    </xf>
    <xf numFmtId="0" fontId="26" fillId="0" borderId="6" xfId="14" applyFont="1" applyBorder="1" applyAlignment="1" applyProtection="1">
      <alignment horizontal="left"/>
    </xf>
    <xf numFmtId="0" fontId="26" fillId="0" borderId="6" xfId="34" applyFont="1" applyBorder="1" applyAlignment="1">
      <alignment horizontal="left" vertical="center" wrapText="1"/>
    </xf>
    <xf numFmtId="0" fontId="40" fillId="2" borderId="6" xfId="39" applyFont="1" applyFill="1" applyBorder="1" applyAlignment="1">
      <alignment horizontal="center"/>
    </xf>
    <xf numFmtId="0" fontId="51" fillId="0" borderId="6" xfId="14" applyFont="1" applyBorder="1" applyAlignment="1" applyProtection="1">
      <alignment horizontal="center" vertical="center"/>
    </xf>
    <xf numFmtId="0" fontId="26" fillId="0" borderId="58" xfId="28" applyNumberFormat="1" applyFont="1" applyFill="1" applyBorder="1" applyAlignment="1">
      <alignment vertical="top" wrapText="1"/>
    </xf>
    <xf numFmtId="0" fontId="26" fillId="0" borderId="59" xfId="28" applyNumberFormat="1" applyFont="1" applyFill="1" applyBorder="1" applyAlignment="1">
      <alignment vertical="top" wrapText="1"/>
    </xf>
    <xf numFmtId="0" fontId="26" fillId="0" borderId="60" xfId="28" applyNumberFormat="1" applyFont="1" applyFill="1" applyBorder="1" applyAlignment="1">
      <alignment vertical="top" wrapText="1"/>
    </xf>
    <xf numFmtId="0" fontId="26" fillId="0" borderId="9" xfId="14" applyFont="1" applyBorder="1" applyAlignment="1" applyProtection="1">
      <alignment vertical="top"/>
    </xf>
    <xf numFmtId="0" fontId="26" fillId="0" borderId="12" xfId="14" applyFont="1" applyBorder="1" applyAlignment="1" applyProtection="1">
      <alignment vertical="top"/>
    </xf>
    <xf numFmtId="0" fontId="26" fillId="0" borderId="13" xfId="34" applyFont="1" applyBorder="1" applyAlignment="1">
      <alignment horizontal="left" vertical="center" wrapText="1"/>
    </xf>
    <xf numFmtId="0" fontId="26" fillId="0" borderId="69" xfId="34" applyFont="1" applyBorder="1" applyAlignment="1">
      <alignment horizontal="left" vertical="center" wrapText="1"/>
    </xf>
    <xf numFmtId="0" fontId="26" fillId="0" borderId="10" xfId="34" applyFont="1" applyBorder="1" applyAlignment="1">
      <alignment horizontal="left" vertical="center" wrapText="1"/>
    </xf>
    <xf numFmtId="0" fontId="26" fillId="0" borderId="9" xfId="14" applyFont="1" applyBorder="1" applyAlignment="1" applyProtection="1">
      <alignment horizontal="left" vertical="top"/>
    </xf>
    <xf numFmtId="0" fontId="26" fillId="0" borderId="12" xfId="14" applyFont="1" applyBorder="1" applyAlignment="1" applyProtection="1">
      <alignment horizontal="left" vertical="top"/>
    </xf>
    <xf numFmtId="0" fontId="26" fillId="0" borderId="6" xfId="34" applyFont="1" applyBorder="1" applyAlignment="1">
      <alignment horizontal="center" vertical="center"/>
    </xf>
    <xf numFmtId="0" fontId="26" fillId="0" borderId="14" xfId="36" applyFont="1" applyBorder="1" applyAlignment="1">
      <alignment vertical="top" wrapText="1"/>
    </xf>
    <xf numFmtId="0" fontId="26" fillId="0" borderId="39" xfId="36" applyFont="1" applyBorder="1" applyAlignment="1">
      <alignment vertical="top" wrapText="1"/>
    </xf>
    <xf numFmtId="0" fontId="26" fillId="0" borderId="15" xfId="36" applyFont="1" applyBorder="1" applyAlignment="1">
      <alignment vertical="top" wrapText="1"/>
    </xf>
    <xf numFmtId="0" fontId="26" fillId="0" borderId="46" xfId="36" applyFont="1" applyBorder="1" applyAlignment="1">
      <alignment horizontal="center" vertical="center"/>
    </xf>
    <xf numFmtId="0" fontId="26" fillId="0" borderId="65" xfId="36" applyFont="1" applyBorder="1" applyAlignment="1">
      <alignment horizontal="center" vertical="center"/>
    </xf>
    <xf numFmtId="0" fontId="26" fillId="0" borderId="46" xfId="36" applyFont="1" applyBorder="1" applyAlignment="1">
      <alignment horizontal="left" vertical="center"/>
    </xf>
    <xf numFmtId="0" fontId="26" fillId="0" borderId="59" xfId="36" applyFont="1" applyBorder="1" applyAlignment="1">
      <alignment horizontal="left" vertical="center"/>
    </xf>
    <xf numFmtId="0" fontId="26" fillId="0" borderId="65" xfId="36" applyFont="1" applyBorder="1" applyAlignment="1">
      <alignment horizontal="left" vertical="center"/>
    </xf>
    <xf numFmtId="0" fontId="26" fillId="0" borderId="64" xfId="36" applyFont="1" applyBorder="1" applyAlignment="1">
      <alignment horizontal="right" vertical="center"/>
    </xf>
    <xf numFmtId="0" fontId="26" fillId="0" borderId="48" xfId="36" applyFont="1" applyBorder="1" applyAlignment="1">
      <alignment horizontal="right" vertical="center"/>
    </xf>
    <xf numFmtId="0" fontId="26" fillId="0" borderId="40" xfId="36" applyFont="1" applyBorder="1" applyAlignment="1">
      <alignment horizontal="right" vertical="center"/>
    </xf>
    <xf numFmtId="0" fontId="26" fillId="0" borderId="64" xfId="36" applyFont="1" applyBorder="1" applyAlignment="1">
      <alignment horizontal="left" vertical="center"/>
    </xf>
    <xf numFmtId="0" fontId="26" fillId="0" borderId="48" xfId="36" applyFont="1" applyBorder="1" applyAlignment="1">
      <alignment horizontal="left" vertical="center"/>
    </xf>
    <xf numFmtId="0" fontId="26" fillId="0" borderId="40" xfId="36" applyFont="1" applyBorder="1" applyAlignment="1">
      <alignment horizontal="left" vertical="center"/>
    </xf>
    <xf numFmtId="0" fontId="26" fillId="0" borderId="64" xfId="27" applyFont="1" applyBorder="1" applyAlignment="1">
      <alignment horizontal="center" vertical="top"/>
    </xf>
    <xf numFmtId="0" fontId="26" fillId="0" borderId="48" xfId="27" applyFont="1" applyBorder="1" applyAlignment="1">
      <alignment horizontal="center" vertical="top"/>
    </xf>
    <xf numFmtId="0" fontId="26" fillId="0" borderId="40" xfId="27" applyFont="1" applyBorder="1" applyAlignment="1">
      <alignment horizontal="center" vertical="top"/>
    </xf>
    <xf numFmtId="14" fontId="26" fillId="0" borderId="64" xfId="27" applyNumberFormat="1" applyFont="1" applyBorder="1" applyAlignment="1">
      <alignment horizontal="center" vertical="top"/>
    </xf>
    <xf numFmtId="14" fontId="26" fillId="0" borderId="48" xfId="27" applyNumberFormat="1" applyFont="1" applyBorder="1" applyAlignment="1">
      <alignment horizontal="center" vertical="top"/>
    </xf>
    <xf numFmtId="14" fontId="26" fillId="0" borderId="40" xfId="27" applyNumberFormat="1" applyFont="1" applyBorder="1" applyAlignment="1">
      <alignment horizontal="center" vertical="top"/>
    </xf>
    <xf numFmtId="14" fontId="26" fillId="0" borderId="67" xfId="37" applyNumberFormat="1" applyFont="1" applyBorder="1" applyAlignment="1">
      <alignment horizontal="center" vertical="top"/>
    </xf>
    <xf numFmtId="14" fontId="26" fillId="0" borderId="11" xfId="37" applyNumberFormat="1" applyFont="1" applyBorder="1" applyAlignment="1">
      <alignment horizontal="center" vertical="top"/>
    </xf>
    <xf numFmtId="14" fontId="26" fillId="0" borderId="68" xfId="37" applyNumberFormat="1" applyFont="1" applyBorder="1" applyAlignment="1">
      <alignment horizontal="center" vertical="top"/>
    </xf>
    <xf numFmtId="184" fontId="26" fillId="0" borderId="67" xfId="34" applyNumberFormat="1" applyFont="1" applyBorder="1" applyAlignment="1">
      <alignment horizontal="center" vertical="top"/>
    </xf>
    <xf numFmtId="184" fontId="26" fillId="0" borderId="11" xfId="34" applyNumberFormat="1" applyFont="1" applyBorder="1" applyAlignment="1">
      <alignment horizontal="center" vertical="top"/>
    </xf>
    <xf numFmtId="184" fontId="26" fillId="0" borderId="68" xfId="34" applyNumberFormat="1" applyFont="1" applyBorder="1" applyAlignment="1">
      <alignment horizontal="center" vertical="top"/>
    </xf>
    <xf numFmtId="184" fontId="26" fillId="0" borderId="63" xfId="34" applyNumberFormat="1" applyFont="1" applyBorder="1" applyAlignment="1">
      <alignment horizontal="center" vertical="top"/>
    </xf>
    <xf numFmtId="14" fontId="26" fillId="0" borderId="63" xfId="37" applyNumberFormat="1" applyFont="1" applyBorder="1" applyAlignment="1">
      <alignment horizontal="center" vertical="top"/>
    </xf>
    <xf numFmtId="184" fontId="26" fillId="0" borderId="64" xfId="34" applyNumberFormat="1" applyFont="1" applyBorder="1" applyAlignment="1">
      <alignment horizontal="center" vertical="top"/>
    </xf>
    <xf numFmtId="184" fontId="26" fillId="0" borderId="40" xfId="34" applyNumberFormat="1" applyFont="1" applyBorder="1" applyAlignment="1">
      <alignment horizontal="center" vertical="top"/>
    </xf>
    <xf numFmtId="184" fontId="26" fillId="0" borderId="5" xfId="34" applyNumberFormat="1" applyFont="1" applyBorder="1" applyAlignment="1">
      <alignment horizontal="center" vertical="top"/>
    </xf>
    <xf numFmtId="14" fontId="26" fillId="0" borderId="5" xfId="37" applyNumberFormat="1" applyFont="1" applyBorder="1" applyAlignment="1">
      <alignment horizontal="center" vertical="top"/>
    </xf>
    <xf numFmtId="184" fontId="26" fillId="0" borderId="45" xfId="34" applyNumberFormat="1" applyFont="1" applyBorder="1" applyAlignment="1">
      <alignment horizontal="center" vertical="top"/>
    </xf>
    <xf numFmtId="14" fontId="26" fillId="0" borderId="46" xfId="37" applyNumberFormat="1" applyFont="1" applyBorder="1" applyAlignment="1">
      <alignment horizontal="center" vertical="top"/>
    </xf>
    <xf numFmtId="0" fontId="71" fillId="0" borderId="73" xfId="0" applyFont="1" applyBorder="1" applyAlignment="1">
      <alignment vertical="top" wrapText="1"/>
    </xf>
    <xf numFmtId="0" fontId="71" fillId="0" borderId="74" xfId="0" applyFont="1" applyBorder="1" applyAlignment="1">
      <alignment vertical="top" wrapText="1"/>
    </xf>
    <xf numFmtId="0" fontId="71" fillId="0" borderId="75" xfId="0" applyFont="1" applyBorder="1" applyAlignment="1">
      <alignment vertical="top" wrapText="1"/>
    </xf>
    <xf numFmtId="0" fontId="71" fillId="0" borderId="76" xfId="0" applyFont="1" applyBorder="1" applyAlignment="1">
      <alignment vertical="top" wrapText="1"/>
    </xf>
    <xf numFmtId="0" fontId="71" fillId="0" borderId="0" xfId="0" applyFont="1" applyBorder="1" applyAlignment="1">
      <alignment vertical="top" wrapText="1"/>
    </xf>
    <xf numFmtId="0" fontId="71" fillId="0" borderId="77" xfId="0" applyFont="1" applyBorder="1" applyAlignment="1">
      <alignment vertical="top" wrapText="1"/>
    </xf>
    <xf numFmtId="0" fontId="71" fillId="0" borderId="81" xfId="0" applyFont="1" applyBorder="1" applyAlignment="1">
      <alignment vertical="top" wrapText="1"/>
    </xf>
    <xf numFmtId="0" fontId="71" fillId="0" borderId="79" xfId="0" applyFont="1" applyBorder="1" applyAlignment="1">
      <alignment vertical="top" wrapText="1"/>
    </xf>
    <xf numFmtId="0" fontId="71" fillId="0" borderId="80" xfId="0" applyFont="1" applyBorder="1" applyAlignment="1">
      <alignment vertical="top" wrapText="1"/>
    </xf>
    <xf numFmtId="0" fontId="71" fillId="0" borderId="0" xfId="0" applyFont="1" applyAlignment="1">
      <alignment vertical="top" wrapText="1"/>
    </xf>
    <xf numFmtId="0" fontId="71" fillId="0" borderId="73" xfId="0" applyFont="1" applyBorder="1" applyAlignment="1">
      <alignment horizontal="left" vertical="top" wrapText="1"/>
    </xf>
    <xf numFmtId="0" fontId="71" fillId="0" borderId="74" xfId="0" applyFont="1" applyBorder="1" applyAlignment="1">
      <alignment horizontal="left" vertical="top" wrapText="1"/>
    </xf>
    <xf numFmtId="0" fontId="71" fillId="0" borderId="75" xfId="0" applyFont="1" applyBorder="1" applyAlignment="1">
      <alignment horizontal="left" vertical="top" wrapText="1"/>
    </xf>
    <xf numFmtId="0" fontId="71" fillId="0" borderId="76" xfId="0" applyFont="1" applyBorder="1" applyAlignment="1">
      <alignment horizontal="left" vertical="top" wrapText="1"/>
    </xf>
    <xf numFmtId="0" fontId="71" fillId="0" borderId="0" xfId="0" applyFont="1" applyAlignment="1">
      <alignment horizontal="left" vertical="top" wrapText="1"/>
    </xf>
    <xf numFmtId="0" fontId="71" fillId="0" borderId="77" xfId="0" applyFont="1" applyBorder="1" applyAlignment="1">
      <alignment horizontal="left" vertical="top" wrapText="1"/>
    </xf>
    <xf numFmtId="0" fontId="71" fillId="0" borderId="81" xfId="0" applyFont="1" applyBorder="1" applyAlignment="1">
      <alignment horizontal="left" vertical="top" wrapText="1"/>
    </xf>
    <xf numFmtId="0" fontId="71" fillId="0" borderId="79" xfId="0" applyFont="1" applyBorder="1" applyAlignment="1">
      <alignment horizontal="left" vertical="top" wrapText="1"/>
    </xf>
    <xf numFmtId="0" fontId="71" fillId="0" borderId="80" xfId="0" applyFont="1" applyBorder="1" applyAlignment="1">
      <alignment horizontal="left" vertical="top" wrapText="1"/>
    </xf>
    <xf numFmtId="0" fontId="71" fillId="0" borderId="0" xfId="0" applyFont="1" applyBorder="1" applyAlignment="1">
      <alignment horizontal="left" vertical="top" wrapText="1"/>
    </xf>
    <xf numFmtId="0" fontId="71" fillId="0" borderId="78" xfId="0" applyFont="1" applyBorder="1" applyAlignment="1">
      <alignment vertical="top" wrapText="1"/>
    </xf>
    <xf numFmtId="0" fontId="71" fillId="0" borderId="73" xfId="0" quotePrefix="1" applyFont="1" applyBorder="1" applyAlignment="1">
      <alignment vertical="top" wrapText="1"/>
    </xf>
    <xf numFmtId="0" fontId="71" fillId="0" borderId="76" xfId="0" quotePrefix="1" applyFont="1" applyBorder="1" applyAlignment="1">
      <alignment vertical="top" wrapText="1"/>
    </xf>
  </cellXfs>
  <cellStyles count="44">
    <cellStyle name="_Tu-Ka検討" xfId="1" xr:uid="{00000000-0005-0000-0000-000000000000}"/>
    <cellStyle name="_Tu-Ka検討_1" xfId="2" xr:uid="{00000000-0005-0000-0000-000001000000}"/>
    <cellStyle name="Calc Currency (0)" xfId="3" xr:uid="{00000000-0005-0000-0000-000002000000}"/>
    <cellStyle name="Comma [0]_0e82ylkxXsZu1YOSbMwizTl2F" xfId="4" xr:uid="{00000000-0005-0000-0000-000003000000}"/>
    <cellStyle name="Comma_0e82ylkxXsZu1YOSbMwizTl2F" xfId="5" xr:uid="{00000000-0005-0000-0000-000004000000}"/>
    <cellStyle name="Currency [0]_0e82ylkxXsZu1YOSbMwizTl2F" xfId="6" xr:uid="{00000000-0005-0000-0000-000005000000}"/>
    <cellStyle name="Currency_0e82ylkxXsZu1YOSbMwizTl2F" xfId="7" xr:uid="{00000000-0005-0000-0000-000006000000}"/>
    <cellStyle name="Excel Built-in Excel Built-in Excel Built-in Excel Built-in Excel Built-in Excel Built-in Excel Built-in TableStyleLight1" xfId="43" xr:uid="{9CEDAF22-0371-472C-9545-489D8C43DFEB}"/>
    <cellStyle name="Excel Built-in Excel Built-in 標準_smp_jffs2_T1_cover" xfId="35" xr:uid="{00000000-0005-0000-0000-000007000000}"/>
    <cellStyle name="Excel Built-in Normal" xfId="36" xr:uid="{00000000-0005-0000-0000-000008000000}"/>
    <cellStyle name="Excel Built-in TableStyleLight1" xfId="39" xr:uid="{00000000-0005-0000-0000-000009000000}"/>
    <cellStyle name="Header1" xfId="8" xr:uid="{00000000-0005-0000-0000-00000A000000}"/>
    <cellStyle name="Header2" xfId="9" xr:uid="{00000000-0005-0000-0000-00000B000000}"/>
    <cellStyle name="Heading" xfId="10" xr:uid="{00000000-0005-0000-0000-00000C000000}"/>
    <cellStyle name="Normal - Style1" xfId="11" xr:uid="{00000000-0005-0000-0000-00000D000000}"/>
    <cellStyle name="Normal_#18-Internet" xfId="12" xr:uid="{00000000-0005-0000-0000-00000E000000}"/>
    <cellStyle name="TableStyleLight1" xfId="34" xr:uid="{00000000-0005-0000-0000-00000F000000}"/>
    <cellStyle name="ｼﾅﾘｵ標準" xfId="13" xr:uid="{00000000-0005-0000-0000-000010000000}"/>
    <cellStyle name="ハイパーリンク" xfId="14" builtinId="8"/>
    <cellStyle name="ハイパーリンク 2" xfId="40" xr:uid="{00000000-0005-0000-0000-000012000000}"/>
    <cellStyle name="桁蟻唇Ｆ [0.00]_Sheet1" xfId="15" xr:uid="{00000000-0005-0000-0000-000013000000}"/>
    <cellStyle name="桁蟻唇Ｆ_Sheet1" xfId="16" xr:uid="{00000000-0005-0000-0000-000014000000}"/>
    <cellStyle name="桁区切?_notev300" xfId="17" xr:uid="{00000000-0005-0000-0000-000015000000}"/>
    <cellStyle name="桁区切り [0.00]?修正ファイル" xfId="18" xr:uid="{00000000-0005-0000-0000-000016000000}"/>
    <cellStyle name="桁区切り [0.00]㳟修正ファイル" xfId="19" xr:uid="{00000000-0005-0000-0000-000017000000}"/>
    <cellStyle name="桁区切り![0.00]_ドコモ1213_ans (1)" xfId="20" xr:uid="{00000000-0005-0000-0000-000018000000}"/>
    <cellStyle name="桁区切ⶊ_notev300" xfId="21" xr:uid="{00000000-0005-0000-0000-000019000000}"/>
    <cellStyle name="常规_（日文）EMEV_Android1.6_OMFDEC_UTReport" xfId="22" xr:uid="{00000000-0005-0000-0000-00001A000000}"/>
    <cellStyle name="常规_Jap_EMEV_Android1.6_Template_UTReport" xfId="23" xr:uid="{00000000-0005-0000-0000-00001B000000}"/>
    <cellStyle name="脱浦 [0.00]_￠    ￡ PORTABLE" xfId="24" xr:uid="{00000000-0005-0000-0000-00001C000000}"/>
    <cellStyle name="脱浦_￠    ￡ PORTABLE" xfId="25" xr:uid="{00000000-0005-0000-0000-00001D000000}"/>
    <cellStyle name="坪井" xfId="26" xr:uid="{00000000-0005-0000-0000-00001E000000}"/>
    <cellStyle name="標準" xfId="0" builtinId="0"/>
    <cellStyle name="標準 2" xfId="41" xr:uid="{00000000-0005-0000-0000-000020000000}"/>
    <cellStyle name="標準_EBISU_NPドライバ_フローチャート(review)版" xfId="27" xr:uid="{00000000-0005-0000-0000-000021000000}"/>
    <cellStyle name="標準_M2_SPI_Validation" xfId="38" xr:uid="{00000000-0005-0000-0000-000022000000}"/>
    <cellStyle name="標準_RockHopper4 ACPU IrDAドライバT1試験仕様書AnnexA" xfId="28" xr:uid="{00000000-0005-0000-0000-000023000000}"/>
    <cellStyle name="標準_RockHopper4_Kernel_単体試験仕様書(FileSystem編)_1_0" xfId="37" xr:uid="{00000000-0005-0000-0000-000024000000}"/>
    <cellStyle name="標準_smp_jffs2_T1_cover" xfId="29" xr:uid="{00000000-0005-0000-0000-000025000000}"/>
    <cellStyle name="未定義" xfId="30" xr:uid="{00000000-0005-0000-0000-000026000000}"/>
    <cellStyle name="样式 1" xfId="31" xr:uid="{00000000-0005-0000-0000-000027000000}"/>
    <cellStyle name="样式 1 2" xfId="42" xr:uid="{00000000-0005-0000-0000-000028000000}"/>
    <cellStyle name="样式 2" xfId="32" xr:uid="{00000000-0005-0000-0000-000029000000}"/>
    <cellStyle name="样式 3" xfId="33" xr:uid="{00000000-0005-0000-0000-00002A000000}"/>
  </cellStyles>
  <dxfs count="751">
    <dxf>
      <font>
        <b val="0"/>
        <condense val="0"/>
        <extend val="0"/>
        <sz val="11"/>
      </font>
    </dxf>
    <dxf>
      <font>
        <b val="0"/>
        <condense val="0"/>
        <extend val="0"/>
        <sz val="11"/>
      </font>
    </dxf>
    <dxf>
      <font>
        <b val="0"/>
        <condense val="0"/>
        <extend val="0"/>
        <sz val="11"/>
      </font>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ont>
        <b val="0"/>
        <condense val="0"/>
        <extend val="0"/>
        <sz val="11"/>
      </font>
    </dxf>
    <dxf>
      <fill>
        <patternFill>
          <bgColor indexed="22"/>
        </patternFill>
      </fill>
    </dxf>
    <dxf>
      <font>
        <b val="0"/>
        <condense val="0"/>
        <extend val="0"/>
        <sz val="11"/>
      </font>
    </dxf>
    <dxf>
      <font>
        <b val="0"/>
        <condense val="0"/>
        <extend val="0"/>
        <sz val="11"/>
      </font>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ill>
        <patternFill>
          <bgColor indexed="22"/>
        </patternFill>
      </fill>
    </dxf>
    <dxf>
      <font>
        <b/>
        <i val="0"/>
        <color rgb="FFFF0000"/>
      </font>
      <fill>
        <patternFill>
          <bgColor rgb="FFFFFFCC"/>
        </patternFill>
      </fill>
    </dxf>
    <dxf>
      <fill>
        <patternFill>
          <bgColor indexed="22"/>
        </patternFill>
      </fill>
    </dxf>
    <dxf>
      <font>
        <b/>
        <i val="0"/>
        <color rgb="FFFF0000"/>
      </font>
      <fill>
        <patternFill>
          <bgColor rgb="FFFFFFCC"/>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val="0"/>
        <condense val="0"/>
        <extend val="0"/>
        <sz val="11"/>
        <color indexed="10"/>
      </font>
    </dxf>
  </dxfs>
  <tableStyles count="0" defaultTableStyle="TableStyleMedium9" defaultPivotStyle="PivotStyleLight16"/>
  <colors>
    <mruColors>
      <color rgb="FFFFFFCC"/>
      <color rgb="FF3366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wmf"/><Relationship Id="rId5" Type="http://schemas.openxmlformats.org/officeDocument/2006/relationships/image" Target="../media/image5.wmf"/><Relationship Id="rId4" Type="http://schemas.openxmlformats.org/officeDocument/2006/relationships/image" Target="../media/image4.wmf"/></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1200150</xdr:colOff>
      <xdr:row>97</xdr:row>
      <xdr:rowOff>4763</xdr:rowOff>
    </xdr:from>
    <xdr:to>
      <xdr:col>4</xdr:col>
      <xdr:colOff>1514475</xdr:colOff>
      <xdr:row>97</xdr:row>
      <xdr:rowOff>4763</xdr:rowOff>
    </xdr:to>
    <xdr:cxnSp macro="">
      <xdr:nvCxnSpPr>
        <xdr:cNvPr id="3" name="直線矢印コネクタ 2">
          <a:extLst>
            <a:ext uri="{FF2B5EF4-FFF2-40B4-BE49-F238E27FC236}">
              <a16:creationId xmlns:a16="http://schemas.microsoft.com/office/drawing/2014/main" id="{00000000-0008-0000-0300-000003000000}"/>
            </a:ext>
          </a:extLst>
        </xdr:cNvPr>
        <xdr:cNvCxnSpPr>
          <a:stCxn id="17" idx="3"/>
          <a:endCxn id="12" idx="1"/>
        </xdr:cNvCxnSpPr>
      </xdr:nvCxnSpPr>
      <xdr:spPr bwMode="auto">
        <a:xfrm>
          <a:off x="4686300" y="14920913"/>
          <a:ext cx="31432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1504950</xdr:colOff>
      <xdr:row>94</xdr:row>
      <xdr:rowOff>95250</xdr:rowOff>
    </xdr:from>
    <xdr:to>
      <xdr:col>4</xdr:col>
      <xdr:colOff>2952749</xdr:colOff>
      <xdr:row>96</xdr:row>
      <xdr:rowOff>9525</xdr:rowOff>
    </xdr:to>
    <xdr:sp macro="" textlink="" fLocksText="0">
      <xdr:nvSpPr>
        <xdr:cNvPr id="10" name="CustomShape 1">
          <a:extLst>
            <a:ext uri="{FF2B5EF4-FFF2-40B4-BE49-F238E27FC236}">
              <a16:creationId xmlns:a16="http://schemas.microsoft.com/office/drawing/2014/main" id="{00000000-0008-0000-0300-00000A000000}"/>
            </a:ext>
          </a:extLst>
        </xdr:cNvPr>
        <xdr:cNvSpPr>
          <a:spLocks noChangeArrowheads="1"/>
        </xdr:cNvSpPr>
      </xdr:nvSpPr>
      <xdr:spPr bwMode="auto">
        <a:xfrm>
          <a:off x="4991100" y="14439900"/>
          <a:ext cx="1447799" cy="295275"/>
        </a:xfrm>
        <a:prstGeom prst="rect">
          <a:avLst/>
        </a:prstGeom>
        <a:solidFill>
          <a:srgbClr val="FFFFFF"/>
        </a:solidFill>
        <a:ln w="9360" cap="flat">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&lt; Detail description &gt;</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4</xdr:col>
      <xdr:colOff>1514475</xdr:colOff>
      <xdr:row>96</xdr:row>
      <xdr:rowOff>19050</xdr:rowOff>
    </xdr:from>
    <xdr:to>
      <xdr:col>5</xdr:col>
      <xdr:colOff>2724150</xdr:colOff>
      <xdr:row>97</xdr:row>
      <xdr:rowOff>180975</xdr:rowOff>
    </xdr:to>
    <xdr:sp macro="" textlink="" fLocksText="0">
      <xdr:nvSpPr>
        <xdr:cNvPr id="12" name="CustomShape 1">
          <a:extLst>
            <a:ext uri="{FF2B5EF4-FFF2-40B4-BE49-F238E27FC236}">
              <a16:creationId xmlns:a16="http://schemas.microsoft.com/office/drawing/2014/main" id="{00000000-0008-0000-0300-00000C000000}"/>
            </a:ext>
          </a:extLst>
        </xdr:cNvPr>
        <xdr:cNvSpPr>
          <a:spLocks noChangeArrowheads="1"/>
        </xdr:cNvSpPr>
      </xdr:nvSpPr>
      <xdr:spPr bwMode="auto">
        <a:xfrm>
          <a:off x="5000625" y="14744700"/>
          <a:ext cx="4400550" cy="35242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/dev/sda: 111.8 GiB, </a:t>
          </a:r>
          <a:r>
            <a:rPr lang="en-US" altLang="ja-JP" sz="900" b="1" i="0" baseline="0">
              <a:effectLst/>
              <a:latin typeface="Times New Roman" panose="02020603050405020304" pitchFamily="18" charset="0"/>
              <a:ea typeface="+mn-ea"/>
              <a:cs typeface="Times New Roman" panose="02020603050405020304" pitchFamily="18" charset="0"/>
            </a:rPr>
            <a:t>the last block number, the number of blocks</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2</xdr:col>
      <xdr:colOff>19050</xdr:colOff>
      <xdr:row>89</xdr:row>
      <xdr:rowOff>104775</xdr:rowOff>
    </xdr:from>
    <xdr:to>
      <xdr:col>4</xdr:col>
      <xdr:colOff>1200150</xdr:colOff>
      <xdr:row>104</xdr:row>
      <xdr:rowOff>95250</xdr:rowOff>
    </xdr:to>
    <xdr:sp macro="" textlink="" fLocksText="0">
      <xdr:nvSpPr>
        <xdr:cNvPr id="17" name="CustomShape 1">
          <a:extLst>
            <a:ext uri="{FF2B5EF4-FFF2-40B4-BE49-F238E27FC236}">
              <a16:creationId xmlns:a16="http://schemas.microsoft.com/office/drawing/2014/main" id="{00000000-0008-0000-0300-000011000000}"/>
            </a:ext>
          </a:extLst>
        </xdr:cNvPr>
        <xdr:cNvSpPr>
          <a:spLocks noChangeArrowheads="1"/>
        </xdr:cNvSpPr>
      </xdr:nvSpPr>
      <xdr:spPr bwMode="auto">
        <a:xfrm>
          <a:off x="457200" y="13496925"/>
          <a:ext cx="4229100" cy="284797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fdisk /dev/sda</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Welcome to fdisk (util-linux 2.24.1).</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Changes will remain in memory only, until you decide to write them.</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Be careful before using the write command.</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Device does not contain a recognized partition table.</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Created a new DOS disklabel with disk identifier 0x2ac0fdad.</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p</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/dev/sda: 111.8 GiB, </a:t>
          </a:r>
          <a:r>
            <a:rPr lang="en-US" altLang="ja-JP" sz="900" b="1" i="0" baseline="0">
              <a:effectLst/>
              <a:latin typeface="Times New Roman" panose="02020603050405020304" pitchFamily="18" charset="0"/>
              <a:ea typeface="+mn-ea"/>
              <a:cs typeface="Times New Roman" panose="02020603050405020304" pitchFamily="18" charset="0"/>
            </a:rPr>
            <a:t>120034123776 bytes, 234441648 sectors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Units: sectors of 1 * 512 = 512 bytes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Sector size (logical/physical): 512 bytes / 512 bytes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I/O size (minimum/optimal): 512 bytes / 512 bytes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Disklabel type: dos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identifier: 0x2ac0fdad</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q</a:t>
          </a:r>
        </a:p>
      </xdr:txBody>
    </xdr:sp>
    <xdr:clientData/>
  </xdr:twoCellAnchor>
  <xdr:twoCellAnchor>
    <xdr:from>
      <xdr:col>1</xdr:col>
      <xdr:colOff>219074</xdr:colOff>
      <xdr:row>117</xdr:row>
      <xdr:rowOff>123825</xdr:rowOff>
    </xdr:from>
    <xdr:to>
      <xdr:col>4</xdr:col>
      <xdr:colOff>2438400</xdr:colOff>
      <xdr:row>131</xdr:row>
      <xdr:rowOff>152400</xdr:rowOff>
    </xdr:to>
    <xdr:sp macro="" textlink="" fLocksText="0">
      <xdr:nvSpPr>
        <xdr:cNvPr id="24" name="CustomShape 1">
          <a:extLst>
            <a:ext uri="{FF2B5EF4-FFF2-40B4-BE49-F238E27FC236}">
              <a16:creationId xmlns:a16="http://schemas.microsoft.com/office/drawing/2014/main" id="{00000000-0008-0000-0300-000018000000}"/>
            </a:ext>
          </a:extLst>
        </xdr:cNvPr>
        <xdr:cNvSpPr>
          <a:spLocks noChangeArrowheads="1"/>
        </xdr:cNvSpPr>
      </xdr:nvSpPr>
      <xdr:spPr bwMode="auto">
        <a:xfrm>
          <a:off x="438149" y="18849975"/>
          <a:ext cx="5486401" cy="269557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fdisk /dev/sr0</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'/dev/sr0' is opened for read only</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Note: sector size is 2048 (not 512)</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Device contains neither a valid DOS partition table, nor Sun, SGI, OSF or GPT disklabel</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Building a new DOS disklabel. Changes will remain in memory only,</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until you decide to write them. After that the previous content</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won't be recoverable.</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p</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/dev/sr0: 717 MB, </a:t>
          </a:r>
          <a:r>
            <a:rPr lang="en-US" altLang="ja-JP" sz="900" b="1" i="0" baseline="0">
              <a:effectLst/>
              <a:latin typeface="Times New Roman" panose="02020603050405020304" pitchFamily="18" charset="0"/>
              <a:ea typeface="+mn-ea"/>
              <a:cs typeface="Times New Roman" panose="02020603050405020304" pitchFamily="18" charset="0"/>
            </a:rPr>
            <a:t>717613056 bytes</a:t>
          </a: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255 heads, 63 sectors/track, 21 cylinders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Units = cylinders of 16065 * 2048 = 32901120 bytes</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Device Boot      Start         End      Blocks  Id System</a:t>
          </a:r>
        </a:p>
        <a:p>
          <a:pPr algn="l" rtl="0">
            <a:defRPr sz="1000"/>
          </a:pPr>
          <a:endParaRPr lang="en-US" altLang="ja-JP" sz="900" b="0" i="0" baseline="0">
            <a:effectLst/>
            <a:latin typeface="Times New Roman" panose="02020603050405020304" pitchFamily="18" charset="0"/>
            <a:ea typeface="+mn-ea"/>
            <a:cs typeface="Times New Roman" panose="02020603050405020304" pitchFamily="18" charset="0"/>
          </a:endParaRP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Command (m for help): q</a:t>
          </a:r>
        </a:p>
      </xdr:txBody>
    </xdr:sp>
    <xdr:clientData/>
  </xdr:twoCellAnchor>
  <xdr:twoCellAnchor>
    <xdr:from>
      <xdr:col>4</xdr:col>
      <xdr:colOff>2838450</xdr:colOff>
      <xdr:row>123</xdr:row>
      <xdr:rowOff>152400</xdr:rowOff>
    </xdr:from>
    <xdr:to>
      <xdr:col>5</xdr:col>
      <xdr:colOff>2095500</xdr:colOff>
      <xdr:row>125</xdr:row>
      <xdr:rowOff>123825</xdr:rowOff>
    </xdr:to>
    <xdr:sp macro="" textlink="" fLocksText="0">
      <xdr:nvSpPr>
        <xdr:cNvPr id="26" name="CustomShape 1">
          <a:extLst>
            <a:ext uri="{FF2B5EF4-FFF2-40B4-BE49-F238E27FC236}">
              <a16:creationId xmlns:a16="http://schemas.microsoft.com/office/drawing/2014/main" id="{00000000-0008-0000-0300-00001A000000}"/>
            </a:ext>
          </a:extLst>
        </xdr:cNvPr>
        <xdr:cNvSpPr>
          <a:spLocks noChangeArrowheads="1"/>
        </xdr:cNvSpPr>
      </xdr:nvSpPr>
      <xdr:spPr bwMode="auto">
        <a:xfrm>
          <a:off x="6324600" y="20021550"/>
          <a:ext cx="2447925" cy="35242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Disk /dev/sr0: 717 MB, </a:t>
          </a:r>
          <a:r>
            <a:rPr lang="en-US" altLang="ja-JP" sz="900" b="1" i="0" baseline="0">
              <a:effectLst/>
              <a:latin typeface="Times New Roman" panose="02020603050405020304" pitchFamily="18" charset="0"/>
              <a:ea typeface="+mn-ea"/>
              <a:cs typeface="Times New Roman" panose="02020603050405020304" pitchFamily="18" charset="0"/>
            </a:rPr>
            <a:t>capacity</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4</xdr:col>
      <xdr:colOff>2828925</xdr:colOff>
      <xdr:row>122</xdr:row>
      <xdr:rowOff>38100</xdr:rowOff>
    </xdr:from>
    <xdr:to>
      <xdr:col>5</xdr:col>
      <xdr:colOff>1085849</xdr:colOff>
      <xdr:row>123</xdr:row>
      <xdr:rowOff>142875</xdr:rowOff>
    </xdr:to>
    <xdr:sp macro="" textlink="" fLocksText="0">
      <xdr:nvSpPr>
        <xdr:cNvPr id="27" name="CustomShape 1">
          <a:extLst>
            <a:ext uri="{FF2B5EF4-FFF2-40B4-BE49-F238E27FC236}">
              <a16:creationId xmlns:a16="http://schemas.microsoft.com/office/drawing/2014/main" id="{00000000-0008-0000-0300-00001B000000}"/>
            </a:ext>
          </a:extLst>
        </xdr:cNvPr>
        <xdr:cNvSpPr>
          <a:spLocks noChangeArrowheads="1"/>
        </xdr:cNvSpPr>
      </xdr:nvSpPr>
      <xdr:spPr bwMode="auto">
        <a:xfrm>
          <a:off x="6315075" y="19716750"/>
          <a:ext cx="1447799" cy="295275"/>
        </a:xfrm>
        <a:prstGeom prst="rect">
          <a:avLst/>
        </a:prstGeom>
        <a:solidFill>
          <a:srgbClr val="FFFFFF"/>
        </a:solidFill>
        <a:ln w="9360" cap="flat">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&lt; Detail description &gt;</a:t>
          </a:r>
          <a:endParaRPr lang="ja-JP" altLang="en-US" sz="900" b="1" i="0" u="none" strike="noStrike" baseline="0">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4</xdr:col>
      <xdr:colOff>2438400</xdr:colOff>
      <xdr:row>124</xdr:row>
      <xdr:rowOff>138113</xdr:rowOff>
    </xdr:from>
    <xdr:to>
      <xdr:col>4</xdr:col>
      <xdr:colOff>2838450</xdr:colOff>
      <xdr:row>124</xdr:row>
      <xdr:rowOff>138113</xdr:rowOff>
    </xdr:to>
    <xdr:cxnSp macro="">
      <xdr:nvCxnSpPr>
        <xdr:cNvPr id="28" name="直線矢印コネクタ 27">
          <a:extLst>
            <a:ext uri="{FF2B5EF4-FFF2-40B4-BE49-F238E27FC236}">
              <a16:creationId xmlns:a16="http://schemas.microsoft.com/office/drawing/2014/main" id="{00000000-0008-0000-0300-00001C000000}"/>
            </a:ext>
          </a:extLst>
        </xdr:cNvPr>
        <xdr:cNvCxnSpPr>
          <a:stCxn id="24" idx="3"/>
          <a:endCxn id="26" idx="1"/>
        </xdr:cNvCxnSpPr>
      </xdr:nvCxnSpPr>
      <xdr:spPr bwMode="auto">
        <a:xfrm>
          <a:off x="5924550" y="20197763"/>
          <a:ext cx="40005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38100</xdr:colOff>
      <xdr:row>19</xdr:row>
      <xdr:rowOff>114300</xdr:rowOff>
    </xdr:from>
    <xdr:to>
      <xdr:col>4</xdr:col>
      <xdr:colOff>771525</xdr:colOff>
      <xdr:row>29</xdr:row>
      <xdr:rowOff>85725</xdr:rowOff>
    </xdr:to>
    <xdr:sp macro="" textlink="" fLocksText="0">
      <xdr:nvSpPr>
        <xdr:cNvPr id="34" name="CustomShape 1">
          <a:extLst>
            <a:ext uri="{FF2B5EF4-FFF2-40B4-BE49-F238E27FC236}">
              <a16:creationId xmlns:a16="http://schemas.microsoft.com/office/drawing/2014/main" id="{00000000-0008-0000-0300-000022000000}"/>
            </a:ext>
          </a:extLst>
        </xdr:cNvPr>
        <xdr:cNvSpPr>
          <a:spLocks noChangeArrowheads="1"/>
        </xdr:cNvSpPr>
      </xdr:nvSpPr>
      <xdr:spPr bwMode="auto">
        <a:xfrm>
          <a:off x="476250" y="3733800"/>
          <a:ext cx="3781425" cy="1876425"/>
        </a:xfrm>
        <a:prstGeom prst="rect">
          <a:avLst/>
        </a:prstGeom>
        <a:solidFill>
          <a:srgbClr val="FFFFFF"/>
        </a:solidFill>
        <a:ln w="9360" cap="flat">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mount /dev/sda /mnt/sata/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EXT3-fs (sda): error: can't find ext3 filesystem on dev sda.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EXT2-fs (sda): error: can't find an ext2 filesystem on dev sda.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bogus number of reserved sectors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Can't find a valid FAT filesystem</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bogus number of reserved sectors</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FAT-fs (sda): Can't find a valid FAT filesystem</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ISOFS: Unable to identify CD-ROM format.</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mount: wrong fs type, bad option, bad superblock on /dev/sda,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missing codepage or helper program, or other error</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In some cases useful info is found in syslog - try</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dmesg | tail or so</a:t>
          </a:r>
        </a:p>
      </xdr:txBody>
    </xdr:sp>
    <xdr:clientData/>
  </xdr:twoCellAnchor>
  <xdr:twoCellAnchor>
    <xdr:from>
      <xdr:col>1</xdr:col>
      <xdr:colOff>171450</xdr:colOff>
      <xdr:row>32</xdr:row>
      <xdr:rowOff>19050</xdr:rowOff>
    </xdr:from>
    <xdr:to>
      <xdr:col>4</xdr:col>
      <xdr:colOff>2381250</xdr:colOff>
      <xdr:row>47</xdr:row>
      <xdr:rowOff>152400</xdr:rowOff>
    </xdr:to>
    <xdr:sp macro="" textlink="">
      <xdr:nvSpPr>
        <xdr:cNvPr id="2" name="テキスト ボックス 1">
          <a:extLst>
            <a:ext uri="{FF2B5EF4-FFF2-40B4-BE49-F238E27FC236}">
              <a16:creationId xmlns:a16="http://schemas.microsoft.com/office/drawing/2014/main" id="{AAA4EC65-4E3B-40A5-B707-4361D02C94A0}"/>
            </a:ext>
          </a:extLst>
        </xdr:cNvPr>
        <xdr:cNvSpPr txBox="1"/>
      </xdr:nvSpPr>
      <xdr:spPr>
        <a:xfrm>
          <a:off x="390525" y="6162675"/>
          <a:ext cx="5476875" cy="299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a:t>
          </a:r>
          <a:r>
            <a:rPr kumimoji="1" lang="en-US" altLang="ja-JP" sz="1100" baseline="0">
              <a:solidFill>
                <a:sysClr val="windowText" lastClr="000000"/>
              </a:solidFill>
            </a:rPr>
            <a:t> fdisk -u /dev/sda</a:t>
          </a:r>
          <a:endParaRPr kumimoji="1" lang="en-US" altLang="ja-JP" sz="1100">
            <a:solidFill>
              <a:sysClr val="windowText" lastClr="000000"/>
            </a:solidFill>
          </a:endParaRPr>
        </a:p>
        <a:p>
          <a:r>
            <a:rPr kumimoji="1" lang="en-US" altLang="ja-JP" sz="1100">
              <a:solidFill>
                <a:sysClr val="windowText" lastClr="000000"/>
              </a:solidFill>
            </a:rPr>
            <a:t>Command (m for help): n</a:t>
          </a:r>
        </a:p>
        <a:p>
          <a:r>
            <a:rPr kumimoji="1" lang="en-US" altLang="ja-JP" sz="1100">
              <a:solidFill>
                <a:sysClr val="windowText" lastClr="000000"/>
              </a:solidFill>
            </a:rPr>
            <a:t>Partition type</a:t>
          </a:r>
        </a:p>
        <a:p>
          <a:r>
            <a:rPr kumimoji="1" lang="en-US" altLang="ja-JP" sz="1100">
              <a:solidFill>
                <a:sysClr val="windowText" lastClr="000000"/>
              </a:solidFill>
            </a:rPr>
            <a:t>   p   primary (0 primary, 0 extended, 4 free)</a:t>
          </a:r>
        </a:p>
        <a:p>
          <a:r>
            <a:rPr kumimoji="1" lang="en-US" altLang="ja-JP" sz="1100">
              <a:solidFill>
                <a:sysClr val="windowText" lastClr="000000"/>
              </a:solidFill>
            </a:rPr>
            <a:t>   e   extended (container for logical partitions)</a:t>
          </a:r>
        </a:p>
        <a:p>
          <a:r>
            <a:rPr kumimoji="1" lang="en-US" altLang="ja-JP" sz="1100">
              <a:solidFill>
                <a:sysClr val="windowText" lastClr="000000"/>
              </a:solidFill>
            </a:rPr>
            <a:t>Select (default p): p</a:t>
          </a:r>
        </a:p>
        <a:p>
          <a:r>
            <a:rPr kumimoji="1" lang="en-US" altLang="ja-JP" sz="1100">
              <a:solidFill>
                <a:sysClr val="windowText" lastClr="000000"/>
              </a:solidFill>
            </a:rPr>
            <a:t>Partition number (1-4, default 1): 1</a:t>
          </a:r>
        </a:p>
        <a:p>
          <a:r>
            <a:rPr kumimoji="1" lang="en-US" altLang="ja-JP" sz="1100">
              <a:solidFill>
                <a:sysClr val="windowText" lastClr="000000"/>
              </a:solidFill>
            </a:rPr>
            <a:t>First sector (2048-234441647, default 2048): 8192</a:t>
          </a:r>
        </a:p>
        <a:p>
          <a:r>
            <a:rPr kumimoji="1" lang="en-US" altLang="ja-JP" sz="1100">
              <a:solidFill>
                <a:sysClr val="windowText" lastClr="000000"/>
              </a:solidFill>
            </a:rPr>
            <a:t>Last sector, +sectors or +size{K,M,G,T,P} (8192-234441647, default 234441647):</a:t>
          </a:r>
        </a:p>
        <a:p>
          <a:endParaRPr kumimoji="1" lang="en-US" altLang="ja-JP" sz="1100">
            <a:solidFill>
              <a:sysClr val="windowText" lastClr="000000"/>
            </a:solidFill>
          </a:endParaRPr>
        </a:p>
        <a:p>
          <a:r>
            <a:rPr kumimoji="1" lang="en-US" altLang="ja-JP" sz="1100">
              <a:solidFill>
                <a:sysClr val="windowText" lastClr="000000"/>
              </a:solidFill>
            </a:rPr>
            <a:t>Created a new partition 1 of type 'Linux' and of size 111.8 GiB.</a:t>
          </a:r>
        </a:p>
        <a:p>
          <a:endParaRPr kumimoji="1" lang="en-US" altLang="ja-JP" sz="1100">
            <a:solidFill>
              <a:sysClr val="windowText" lastClr="000000"/>
            </a:solidFill>
          </a:endParaRPr>
        </a:p>
        <a:p>
          <a:r>
            <a:rPr kumimoji="1" lang="en-US" altLang="ja-JP" sz="1100">
              <a:solidFill>
                <a:sysClr val="windowText" lastClr="000000"/>
              </a:solidFill>
            </a:rPr>
            <a:t>Command (m for help): w</a:t>
          </a:r>
        </a:p>
        <a:p>
          <a:r>
            <a:rPr kumimoji="1" lang="en-US" altLang="ja-JP" sz="1100">
              <a:solidFill>
                <a:sysClr val="windowText" lastClr="000000"/>
              </a:solidFill>
            </a:rPr>
            <a:t>The partition table has been altered.</a:t>
          </a:r>
        </a:p>
        <a:p>
          <a:r>
            <a:rPr kumimoji="1" lang="en-US" altLang="ja-JP" sz="1100">
              <a:solidFill>
                <a:sysClr val="windowText" lastClr="000000"/>
              </a:solidFill>
            </a:rPr>
            <a:t>C[  617.898626]  sda: sda1</a:t>
          </a:r>
        </a:p>
        <a:p>
          <a:r>
            <a:rPr kumimoji="1" lang="en-US" altLang="ja-JP" sz="1100">
              <a:solidFill>
                <a:sysClr val="windowText" lastClr="000000"/>
              </a:solidFill>
            </a:rPr>
            <a:t>alling ioctl() to re-read partition table.</a:t>
          </a:r>
        </a:p>
        <a:p>
          <a:r>
            <a:rPr kumimoji="1" lang="en-US" altLang="ja-JP" sz="1100">
              <a:solidFill>
                <a:sysClr val="windowText" lastClr="000000"/>
              </a:solidFill>
            </a:rPr>
            <a:t>Syncing disks.</a:t>
          </a:r>
        </a:p>
        <a:p>
          <a:endParaRPr kumimoji="1" lang="ja-JP" alt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666751</xdr:colOff>
      <xdr:row>28</xdr:row>
      <xdr:rowOff>85725</xdr:rowOff>
    </xdr:from>
    <xdr:to>
      <xdr:col>7</xdr:col>
      <xdr:colOff>971550</xdr:colOff>
      <xdr:row>47</xdr:row>
      <xdr:rowOff>85725</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942976" y="6067425"/>
          <a:ext cx="6524624" cy="3619500"/>
          <a:chOff x="942976" y="5686425"/>
          <a:chExt cx="6524624" cy="3619500"/>
        </a:xfrm>
      </xdr:grpSpPr>
      <xdr:sp macro="" textlink="">
        <xdr:nvSpPr>
          <xdr:cNvPr id="100978" name="AutoShape 1102">
            <a:extLst>
              <a:ext uri="{FF2B5EF4-FFF2-40B4-BE49-F238E27FC236}">
                <a16:creationId xmlns:a16="http://schemas.microsoft.com/office/drawing/2014/main" id="{00000000-0008-0000-0400-0000728A0100}"/>
              </a:ext>
            </a:extLst>
          </xdr:cNvPr>
          <xdr:cNvSpPr>
            <a:spLocks noChangeArrowheads="1"/>
          </xdr:cNvSpPr>
        </xdr:nvSpPr>
        <xdr:spPr bwMode="auto">
          <a:xfrm>
            <a:off x="966423" y="6053377"/>
            <a:ext cx="1783719" cy="815024"/>
          </a:xfrm>
          <a:prstGeom prst="flowChartAlternateProcess">
            <a:avLst/>
          </a:prstGeom>
          <a:solidFill>
            <a:srgbClr val="B8CCE4"/>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0981" name="AutoShape 1099">
            <a:extLst>
              <a:ext uri="{FF2B5EF4-FFF2-40B4-BE49-F238E27FC236}">
                <a16:creationId xmlns:a16="http://schemas.microsoft.com/office/drawing/2014/main" id="{00000000-0008-0000-0400-0000758A0100}"/>
              </a:ext>
            </a:extLst>
          </xdr:cNvPr>
          <xdr:cNvSpPr>
            <a:spLocks noChangeArrowheads="1"/>
          </xdr:cNvSpPr>
        </xdr:nvSpPr>
        <xdr:spPr bwMode="auto">
          <a:xfrm>
            <a:off x="3530353" y="8235471"/>
            <a:ext cx="862791" cy="370145"/>
          </a:xfrm>
          <a:prstGeom prst="cube">
            <a:avLst>
              <a:gd name="adj" fmla="val 70315"/>
            </a:avLst>
          </a:prstGeom>
          <a:solidFill>
            <a:srgbClr val="548DD4"/>
          </a:solidFill>
          <a:ln w="9525">
            <a:solidFill>
              <a:srgbClr val="000000"/>
            </a:solidFill>
            <a:miter lim="800000"/>
            <a:headEnd/>
            <a:tailEnd/>
          </a:ln>
        </xdr:spPr>
      </xdr:sp>
      <xdr:grpSp>
        <xdr:nvGrpSpPr>
          <xdr:cNvPr id="100982" name="Group 1095">
            <a:extLst>
              <a:ext uri="{FF2B5EF4-FFF2-40B4-BE49-F238E27FC236}">
                <a16:creationId xmlns:a16="http://schemas.microsoft.com/office/drawing/2014/main" id="{00000000-0008-0000-0400-0000768A0100}"/>
              </a:ext>
            </a:extLst>
          </xdr:cNvPr>
          <xdr:cNvGrpSpPr>
            <a:grpSpLocks/>
          </xdr:cNvGrpSpPr>
        </xdr:nvGrpSpPr>
        <xdr:grpSpPr bwMode="auto">
          <a:xfrm>
            <a:off x="4112374" y="8256622"/>
            <a:ext cx="179033" cy="70504"/>
            <a:chOff x="5571" y="7847"/>
            <a:chExt cx="271" cy="112"/>
          </a:xfrm>
        </xdr:grpSpPr>
        <xdr:cxnSp macro="">
          <xdr:nvCxnSpPr>
            <xdr:cNvPr id="101053" name="AutoShape 1098">
              <a:extLst>
                <a:ext uri="{FF2B5EF4-FFF2-40B4-BE49-F238E27FC236}">
                  <a16:creationId xmlns:a16="http://schemas.microsoft.com/office/drawing/2014/main" id="{00000000-0008-0000-0400-0000BD8A0100}"/>
                </a:ext>
              </a:extLst>
            </xdr:cNvPr>
            <xdr:cNvCxnSpPr>
              <a:cxnSpLocks noChangeShapeType="1"/>
            </xdr:cNvCxnSpPr>
          </xdr:nvCxnSpPr>
          <xdr:spPr bwMode="auto">
            <a:xfrm flipH="1">
              <a:off x="5571" y="7847"/>
              <a:ext cx="117" cy="112"/>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cxnSp>
        <xdr:cxnSp macro="">
          <xdr:nvCxnSpPr>
            <xdr:cNvPr id="101054" name="AutoShape 1097">
              <a:extLst>
                <a:ext uri="{FF2B5EF4-FFF2-40B4-BE49-F238E27FC236}">
                  <a16:creationId xmlns:a16="http://schemas.microsoft.com/office/drawing/2014/main" id="{00000000-0008-0000-0400-0000BE8A0100}"/>
                </a:ext>
              </a:extLst>
            </xdr:cNvPr>
            <xdr:cNvCxnSpPr>
              <a:cxnSpLocks noChangeShapeType="1"/>
            </xdr:cNvCxnSpPr>
          </xdr:nvCxnSpPr>
          <xdr:spPr bwMode="auto">
            <a:xfrm flipH="1">
              <a:off x="5644" y="7847"/>
              <a:ext cx="117" cy="112"/>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cxnSp>
        <xdr:cxnSp macro="">
          <xdr:nvCxnSpPr>
            <xdr:cNvPr id="101055" name="AutoShape 1096">
              <a:extLst>
                <a:ext uri="{FF2B5EF4-FFF2-40B4-BE49-F238E27FC236}">
                  <a16:creationId xmlns:a16="http://schemas.microsoft.com/office/drawing/2014/main" id="{00000000-0008-0000-0400-0000BF8A0100}"/>
                </a:ext>
              </a:extLst>
            </xdr:cNvPr>
            <xdr:cNvCxnSpPr>
              <a:cxnSpLocks noChangeShapeType="1"/>
            </xdr:cNvCxnSpPr>
          </xdr:nvCxnSpPr>
          <xdr:spPr bwMode="auto">
            <a:xfrm flipH="1">
              <a:off x="5725" y="7847"/>
              <a:ext cx="117" cy="112"/>
            </a:xfrm>
            <a:prstGeom prst="straightConnector1">
              <a:avLst/>
            </a:prstGeom>
            <a:noFill/>
            <a:ln w="19050">
              <a:solidFill>
                <a:srgbClr val="000000"/>
              </a:solidFill>
              <a:round/>
              <a:headEnd/>
              <a:tailEnd/>
            </a:ln>
            <a:extLst>
              <a:ext uri="{909E8E84-426E-40DD-AFC4-6F175D3DCCD1}">
                <a14:hiddenFill xmlns:a14="http://schemas.microsoft.com/office/drawing/2010/main">
                  <a:noFill/>
                </a14:hiddenFill>
              </a:ext>
            </a:extLst>
          </xdr:spPr>
        </xdr:cxnSp>
      </xdr:grpSp>
      <xdr:sp macro="" textlink="">
        <xdr:nvSpPr>
          <xdr:cNvPr id="100983" name="AutoShape 1094">
            <a:extLst>
              <a:ext uri="{FF2B5EF4-FFF2-40B4-BE49-F238E27FC236}">
                <a16:creationId xmlns:a16="http://schemas.microsoft.com/office/drawing/2014/main" id="{00000000-0008-0000-0400-0000778A0100}"/>
              </a:ext>
            </a:extLst>
          </xdr:cNvPr>
          <xdr:cNvSpPr>
            <a:spLocks noChangeArrowheads="1"/>
          </xdr:cNvSpPr>
        </xdr:nvSpPr>
        <xdr:spPr bwMode="auto">
          <a:xfrm>
            <a:off x="4071415" y="8344047"/>
            <a:ext cx="52190" cy="50763"/>
          </a:xfrm>
          <a:prstGeom prst="flowChartConnector">
            <a:avLst/>
          </a:prstGeom>
          <a:solidFill>
            <a:srgbClr val="FFFF00"/>
          </a:solidFill>
          <a:ln w="9525">
            <a:solidFill>
              <a:srgbClr val="17365D"/>
            </a:solidFill>
            <a:round/>
            <a:headEnd/>
            <a:tailEnd/>
          </a:ln>
        </xdr:spPr>
      </xdr:sp>
      <xdr:sp macro="" textlink="">
        <xdr:nvSpPr>
          <xdr:cNvPr id="100984" name="AutoShape 1093">
            <a:extLst>
              <a:ext uri="{FF2B5EF4-FFF2-40B4-BE49-F238E27FC236}">
                <a16:creationId xmlns:a16="http://schemas.microsoft.com/office/drawing/2014/main" id="{00000000-0008-0000-0400-0000788A0100}"/>
              </a:ext>
            </a:extLst>
          </xdr:cNvPr>
          <xdr:cNvSpPr>
            <a:spLocks noChangeArrowheads="1"/>
          </xdr:cNvSpPr>
        </xdr:nvSpPr>
        <xdr:spPr bwMode="auto">
          <a:xfrm>
            <a:off x="4150691" y="8343342"/>
            <a:ext cx="52190" cy="50763"/>
          </a:xfrm>
          <a:prstGeom prst="flowChartConnector">
            <a:avLst/>
          </a:prstGeom>
          <a:solidFill>
            <a:srgbClr val="FFFF00"/>
          </a:solidFill>
          <a:ln w="9525">
            <a:solidFill>
              <a:srgbClr val="17365D"/>
            </a:solidFill>
            <a:round/>
            <a:headEnd/>
            <a:tailEnd/>
          </a:ln>
        </xdr:spPr>
      </xdr:sp>
      <xdr:sp macro="" textlink="">
        <xdr:nvSpPr>
          <xdr:cNvPr id="100985" name="AutoShape 1092">
            <a:extLst>
              <a:ext uri="{FF2B5EF4-FFF2-40B4-BE49-F238E27FC236}">
                <a16:creationId xmlns:a16="http://schemas.microsoft.com/office/drawing/2014/main" id="{00000000-0008-0000-0400-0000798A0100}"/>
              </a:ext>
            </a:extLst>
          </xdr:cNvPr>
          <xdr:cNvSpPr>
            <a:spLocks noChangeArrowheads="1"/>
          </xdr:cNvSpPr>
        </xdr:nvSpPr>
        <xdr:spPr bwMode="auto">
          <a:xfrm>
            <a:off x="4007994" y="8405385"/>
            <a:ext cx="52190" cy="50763"/>
          </a:xfrm>
          <a:prstGeom prst="flowChartConnector">
            <a:avLst/>
          </a:prstGeom>
          <a:solidFill>
            <a:srgbClr val="FFFF00"/>
          </a:solidFill>
          <a:ln w="9525">
            <a:solidFill>
              <a:srgbClr val="17365D"/>
            </a:solidFill>
            <a:round/>
            <a:headEnd/>
            <a:tailEnd/>
          </a:ln>
        </xdr:spPr>
      </xdr:sp>
      <xdr:sp macro="" textlink="">
        <xdr:nvSpPr>
          <xdr:cNvPr id="100986" name="AutoShape 1091">
            <a:extLst>
              <a:ext uri="{FF2B5EF4-FFF2-40B4-BE49-F238E27FC236}">
                <a16:creationId xmlns:a16="http://schemas.microsoft.com/office/drawing/2014/main" id="{00000000-0008-0000-0400-00007A8A0100}"/>
              </a:ext>
            </a:extLst>
          </xdr:cNvPr>
          <xdr:cNvSpPr>
            <a:spLocks noChangeArrowheads="1"/>
          </xdr:cNvSpPr>
        </xdr:nvSpPr>
        <xdr:spPr bwMode="auto">
          <a:xfrm>
            <a:off x="4087270" y="8404680"/>
            <a:ext cx="52190" cy="50763"/>
          </a:xfrm>
          <a:prstGeom prst="flowChartConnector">
            <a:avLst/>
          </a:prstGeom>
          <a:solidFill>
            <a:srgbClr val="FFFF00"/>
          </a:solidFill>
          <a:ln w="9525">
            <a:solidFill>
              <a:srgbClr val="17365D"/>
            </a:solidFill>
            <a:round/>
            <a:headEnd/>
            <a:tailEnd/>
          </a:ln>
        </xdr:spPr>
      </xdr:sp>
      <xdr:sp macro="" textlink="">
        <xdr:nvSpPr>
          <xdr:cNvPr id="100990" name="AutoShape 1087" descr="横線">
            <a:extLst>
              <a:ext uri="{FF2B5EF4-FFF2-40B4-BE49-F238E27FC236}">
                <a16:creationId xmlns:a16="http://schemas.microsoft.com/office/drawing/2014/main" id="{00000000-0008-0000-0400-00007E8A0100}"/>
              </a:ext>
            </a:extLst>
          </xdr:cNvPr>
          <xdr:cNvSpPr>
            <a:spLocks noChangeArrowheads="1"/>
          </xdr:cNvSpPr>
        </xdr:nvSpPr>
        <xdr:spPr bwMode="auto">
          <a:xfrm rot="941868">
            <a:off x="2884251" y="8061326"/>
            <a:ext cx="951317" cy="224202"/>
          </a:xfrm>
          <a:prstGeom prst="wave">
            <a:avLst>
              <a:gd name="adj1" fmla="val 20644"/>
              <a:gd name="adj2" fmla="val 0"/>
            </a:avLst>
          </a:prstGeom>
          <a:pattFill prst="ltHorz">
            <a:fgClr>
              <a:srgbClr val="A5A5A5"/>
            </a:fgClr>
            <a:bgClr>
              <a:srgbClr val="D8D8D8"/>
            </a:bgClr>
          </a:pattFill>
          <a:ln w="9525">
            <a:solidFill>
              <a:srgbClr val="000000"/>
            </a:solidFill>
            <a:round/>
            <a:headEnd/>
            <a:tailEnd/>
          </a:ln>
        </xdr:spPr>
      </xdr:sp>
      <xdr:sp macro="" textlink="">
        <xdr:nvSpPr>
          <xdr:cNvPr id="100991" name="AutoShape 1086">
            <a:extLst>
              <a:ext uri="{FF2B5EF4-FFF2-40B4-BE49-F238E27FC236}">
                <a16:creationId xmlns:a16="http://schemas.microsoft.com/office/drawing/2014/main" id="{00000000-0008-0000-0400-00007F8A0100}"/>
              </a:ext>
            </a:extLst>
          </xdr:cNvPr>
          <xdr:cNvSpPr>
            <a:spLocks noChangeArrowheads="1"/>
          </xdr:cNvSpPr>
        </xdr:nvSpPr>
        <xdr:spPr bwMode="auto">
          <a:xfrm>
            <a:off x="3679657" y="8253802"/>
            <a:ext cx="359386" cy="204461"/>
          </a:xfrm>
          <a:prstGeom prst="cube">
            <a:avLst>
              <a:gd name="adj" fmla="val 70690"/>
            </a:avLst>
          </a:prstGeom>
          <a:solidFill>
            <a:srgbClr val="F2F2F2"/>
          </a:solidFill>
          <a:ln w="9525">
            <a:solidFill>
              <a:srgbClr val="000000"/>
            </a:solidFill>
            <a:miter lim="800000"/>
            <a:headEnd/>
            <a:tailEnd/>
          </a:ln>
        </xdr:spPr>
      </xdr:sp>
      <xdr:sp macro="" textlink="">
        <xdr:nvSpPr>
          <xdr:cNvPr id="100992" name="AutoShape 1085">
            <a:extLst>
              <a:ext uri="{FF2B5EF4-FFF2-40B4-BE49-F238E27FC236}">
                <a16:creationId xmlns:a16="http://schemas.microsoft.com/office/drawing/2014/main" id="{00000000-0008-0000-0400-0000808A0100}"/>
              </a:ext>
            </a:extLst>
          </xdr:cNvPr>
          <xdr:cNvSpPr>
            <a:spLocks noChangeArrowheads="1"/>
          </xdr:cNvSpPr>
        </xdr:nvSpPr>
        <xdr:spPr bwMode="auto">
          <a:xfrm>
            <a:off x="4291407" y="8327126"/>
            <a:ext cx="1361572" cy="100821"/>
          </a:xfrm>
          <a:prstGeom prst="cube">
            <a:avLst>
              <a:gd name="adj" fmla="val 39861"/>
            </a:avLst>
          </a:prstGeom>
          <a:solidFill>
            <a:srgbClr val="EEECE1"/>
          </a:solidFill>
          <a:ln w="9525">
            <a:solidFill>
              <a:srgbClr val="A5A5A5"/>
            </a:solidFill>
            <a:miter lim="800000"/>
            <a:headEnd/>
            <a:tailEnd/>
          </a:ln>
        </xdr:spPr>
      </xdr:sp>
      <xdr:sp macro="" textlink="">
        <xdr:nvSpPr>
          <xdr:cNvPr id="100993" name="Freeform 1084">
            <a:extLst>
              <a:ext uri="{FF2B5EF4-FFF2-40B4-BE49-F238E27FC236}">
                <a16:creationId xmlns:a16="http://schemas.microsoft.com/office/drawing/2014/main" id="{00000000-0008-0000-0400-0000818A0100}"/>
              </a:ext>
            </a:extLst>
          </xdr:cNvPr>
          <xdr:cNvSpPr>
            <a:spLocks/>
          </xdr:cNvSpPr>
        </xdr:nvSpPr>
        <xdr:spPr bwMode="auto">
          <a:xfrm>
            <a:off x="2488530" y="7552993"/>
            <a:ext cx="3241083" cy="549225"/>
          </a:xfrm>
          <a:custGeom>
            <a:avLst/>
            <a:gdLst>
              <a:gd name="T0" fmla="*/ 0 w 4906"/>
              <a:gd name="T1" fmla="*/ 309 h 779"/>
              <a:gd name="T2" fmla="*/ 715 w 4906"/>
              <a:gd name="T3" fmla="*/ 34 h 779"/>
              <a:gd name="T4" fmla="*/ 1802 w 4906"/>
              <a:gd name="T5" fmla="*/ 107 h 779"/>
              <a:gd name="T6" fmla="*/ 2671 w 4906"/>
              <a:gd name="T7" fmla="*/ 646 h 779"/>
              <a:gd name="T8" fmla="*/ 4906 w 4906"/>
              <a:gd name="T9" fmla="*/ 779 h 779"/>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4906" h="779">
                <a:moveTo>
                  <a:pt x="0" y="309"/>
                </a:moveTo>
                <a:cubicBezTo>
                  <a:pt x="207" y="188"/>
                  <a:pt x="415" y="68"/>
                  <a:pt x="715" y="34"/>
                </a:cubicBezTo>
                <a:cubicBezTo>
                  <a:pt x="1015" y="0"/>
                  <a:pt x="1476" y="5"/>
                  <a:pt x="1802" y="107"/>
                </a:cubicBezTo>
                <a:cubicBezTo>
                  <a:pt x="2128" y="209"/>
                  <a:pt x="2154" y="534"/>
                  <a:pt x="2671" y="646"/>
                </a:cubicBezTo>
                <a:cubicBezTo>
                  <a:pt x="3188" y="758"/>
                  <a:pt x="4047" y="768"/>
                  <a:pt x="4906" y="779"/>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0994" name="図 253" descr="MC900223550[1]">
            <a:extLst>
              <a:ext uri="{FF2B5EF4-FFF2-40B4-BE49-F238E27FC236}">
                <a16:creationId xmlns:a16="http://schemas.microsoft.com/office/drawing/2014/main" id="{00000000-0008-0000-0400-0000828A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2571" y="6487680"/>
            <a:ext cx="682438" cy="3320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0996" name="Freeform 1081">
            <a:extLst>
              <a:ext uri="{FF2B5EF4-FFF2-40B4-BE49-F238E27FC236}">
                <a16:creationId xmlns:a16="http://schemas.microsoft.com/office/drawing/2014/main" id="{00000000-0008-0000-0400-0000848A0100}"/>
              </a:ext>
            </a:extLst>
          </xdr:cNvPr>
          <xdr:cNvSpPr>
            <a:spLocks/>
          </xdr:cNvSpPr>
        </xdr:nvSpPr>
        <xdr:spPr bwMode="auto">
          <a:xfrm>
            <a:off x="4077361" y="6376989"/>
            <a:ext cx="1950860" cy="812909"/>
          </a:xfrm>
          <a:custGeom>
            <a:avLst/>
            <a:gdLst>
              <a:gd name="T0" fmla="*/ 0 w 2953"/>
              <a:gd name="T1" fmla="*/ 452 h 1153"/>
              <a:gd name="T2" fmla="*/ 416 w 2953"/>
              <a:gd name="T3" fmla="*/ 1097 h 1153"/>
              <a:gd name="T4" fmla="*/ 1441 w 2953"/>
              <a:gd name="T5" fmla="*/ 118 h 1153"/>
              <a:gd name="T6" fmla="*/ 2953 w 2953"/>
              <a:gd name="T7" fmla="*/ 392 h 115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953" h="1153">
                <a:moveTo>
                  <a:pt x="0" y="452"/>
                </a:moveTo>
                <a:cubicBezTo>
                  <a:pt x="88" y="802"/>
                  <a:pt x="176" y="1153"/>
                  <a:pt x="416" y="1097"/>
                </a:cubicBezTo>
                <a:cubicBezTo>
                  <a:pt x="656" y="1041"/>
                  <a:pt x="1018" y="236"/>
                  <a:pt x="1441" y="118"/>
                </a:cubicBezTo>
                <a:cubicBezTo>
                  <a:pt x="1864" y="0"/>
                  <a:pt x="2701" y="346"/>
                  <a:pt x="2953" y="392"/>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0997" name="図 256" descr="MC900431576[1]">
            <a:extLst>
              <a:ext uri="{FF2B5EF4-FFF2-40B4-BE49-F238E27FC236}">
                <a16:creationId xmlns:a16="http://schemas.microsoft.com/office/drawing/2014/main" id="{00000000-0008-0000-0400-0000858A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88064" y="6001204"/>
            <a:ext cx="1232087" cy="13233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0998" name="Freeform 1079">
            <a:extLst>
              <a:ext uri="{FF2B5EF4-FFF2-40B4-BE49-F238E27FC236}">
                <a16:creationId xmlns:a16="http://schemas.microsoft.com/office/drawing/2014/main" id="{00000000-0008-0000-0400-0000868A0100}"/>
              </a:ext>
            </a:extLst>
          </xdr:cNvPr>
          <xdr:cNvSpPr>
            <a:spLocks/>
          </xdr:cNvSpPr>
        </xdr:nvSpPr>
        <xdr:spPr bwMode="auto">
          <a:xfrm>
            <a:off x="3685603" y="6704832"/>
            <a:ext cx="3036286" cy="1293041"/>
          </a:xfrm>
          <a:custGeom>
            <a:avLst/>
            <a:gdLst>
              <a:gd name="T0" fmla="*/ 488 w 4596"/>
              <a:gd name="T1" fmla="*/ 0 h 1834"/>
              <a:gd name="T2" fmla="*/ 584 w 4596"/>
              <a:gd name="T3" fmla="*/ 1050 h 1834"/>
              <a:gd name="T4" fmla="*/ 3992 w 4596"/>
              <a:gd name="T5" fmla="*/ 975 h 1834"/>
              <a:gd name="T6" fmla="*/ 4210 w 4596"/>
              <a:gd name="T7" fmla="*/ 1834 h 183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96" h="1834">
                <a:moveTo>
                  <a:pt x="488" y="0"/>
                </a:moveTo>
                <a:cubicBezTo>
                  <a:pt x="244" y="444"/>
                  <a:pt x="0" y="888"/>
                  <a:pt x="584" y="1050"/>
                </a:cubicBezTo>
                <a:cubicBezTo>
                  <a:pt x="1168" y="1212"/>
                  <a:pt x="3388" y="844"/>
                  <a:pt x="3992" y="975"/>
                </a:cubicBezTo>
                <a:cubicBezTo>
                  <a:pt x="4596" y="1106"/>
                  <a:pt x="4403" y="1470"/>
                  <a:pt x="4210" y="1834"/>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0999" name="図 258" descr="notepc">
            <a:extLst>
              <a:ext uri="{FF2B5EF4-FFF2-40B4-BE49-F238E27FC236}">
                <a16:creationId xmlns:a16="http://schemas.microsoft.com/office/drawing/2014/main" id="{00000000-0008-0000-0400-0000878A01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30101" y="7628433"/>
            <a:ext cx="1040503" cy="10230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1002" name="Freeform 1075">
            <a:extLst>
              <a:ext uri="{FF2B5EF4-FFF2-40B4-BE49-F238E27FC236}">
                <a16:creationId xmlns:a16="http://schemas.microsoft.com/office/drawing/2014/main" id="{00000000-0008-0000-0400-00008A8A0100}"/>
              </a:ext>
            </a:extLst>
          </xdr:cNvPr>
          <xdr:cNvSpPr>
            <a:spLocks/>
          </xdr:cNvSpPr>
        </xdr:nvSpPr>
        <xdr:spPr bwMode="auto">
          <a:xfrm>
            <a:off x="1980500" y="6694257"/>
            <a:ext cx="1837891" cy="1066018"/>
          </a:xfrm>
          <a:custGeom>
            <a:avLst/>
            <a:gdLst>
              <a:gd name="T0" fmla="*/ 0 w 2782"/>
              <a:gd name="T1" fmla="*/ 1512 h 1512"/>
              <a:gd name="T2" fmla="*/ 910 w 2782"/>
              <a:gd name="T3" fmla="*/ 879 h 1512"/>
              <a:gd name="T4" fmla="*/ 2131 w 2782"/>
              <a:gd name="T5" fmla="*/ 793 h 1512"/>
              <a:gd name="T6" fmla="*/ 2782 w 2782"/>
              <a:gd name="T7" fmla="*/ 0 h 15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82" h="1512">
                <a:moveTo>
                  <a:pt x="0" y="1512"/>
                </a:moveTo>
                <a:cubicBezTo>
                  <a:pt x="277" y="1255"/>
                  <a:pt x="555" y="999"/>
                  <a:pt x="910" y="879"/>
                </a:cubicBezTo>
                <a:cubicBezTo>
                  <a:pt x="1265" y="759"/>
                  <a:pt x="1819" y="940"/>
                  <a:pt x="2131" y="793"/>
                </a:cubicBezTo>
                <a:cubicBezTo>
                  <a:pt x="2443" y="646"/>
                  <a:pt x="2612" y="323"/>
                  <a:pt x="2782" y="0"/>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pic>
        <xdr:nvPicPr>
          <xdr:cNvPr id="101005" name="図 264" descr="MC900398441[1]">
            <a:extLst>
              <a:ext uri="{FF2B5EF4-FFF2-40B4-BE49-F238E27FC236}">
                <a16:creationId xmlns:a16="http://schemas.microsoft.com/office/drawing/2014/main" id="{00000000-0008-0000-0400-00008D8A01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rot="20700000" flipH="1">
            <a:off x="1082695" y="6305780"/>
            <a:ext cx="458482" cy="5139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1006" name="図 265" descr="MC900398479[1]">
            <a:extLst>
              <a:ext uri="{FF2B5EF4-FFF2-40B4-BE49-F238E27FC236}">
                <a16:creationId xmlns:a16="http://schemas.microsoft.com/office/drawing/2014/main" id="{00000000-0008-0000-0400-00008E8A01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rot="21398053" flipH="1">
            <a:off x="1714263" y="6327637"/>
            <a:ext cx="933480" cy="4314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101007" name="Group 1031">
            <a:extLst>
              <a:ext uri="{FF2B5EF4-FFF2-40B4-BE49-F238E27FC236}">
                <a16:creationId xmlns:a16="http://schemas.microsoft.com/office/drawing/2014/main" id="{00000000-0008-0000-0400-00008F8A0100}"/>
              </a:ext>
            </a:extLst>
          </xdr:cNvPr>
          <xdr:cNvGrpSpPr>
            <a:grpSpLocks/>
          </xdr:cNvGrpSpPr>
        </xdr:nvGrpSpPr>
        <xdr:grpSpPr bwMode="auto">
          <a:xfrm>
            <a:off x="1327130" y="7694706"/>
            <a:ext cx="2050616" cy="1202091"/>
            <a:chOff x="2086" y="5893"/>
            <a:chExt cx="3104" cy="1705"/>
          </a:xfrm>
        </xdr:grpSpPr>
        <xdr:sp macro="" textlink="">
          <xdr:nvSpPr>
            <xdr:cNvPr id="101014" name="AutoShape 1070">
              <a:extLst>
                <a:ext uri="{FF2B5EF4-FFF2-40B4-BE49-F238E27FC236}">
                  <a16:creationId xmlns:a16="http://schemas.microsoft.com/office/drawing/2014/main" id="{00000000-0008-0000-0400-0000968A0100}"/>
                </a:ext>
              </a:extLst>
            </xdr:cNvPr>
            <xdr:cNvSpPr>
              <a:spLocks noChangeArrowheads="1"/>
            </xdr:cNvSpPr>
          </xdr:nvSpPr>
          <xdr:spPr bwMode="auto">
            <a:xfrm>
              <a:off x="2099" y="6338"/>
              <a:ext cx="3091" cy="1260"/>
            </a:xfrm>
            <a:prstGeom prst="parallelogram">
              <a:avLst>
                <a:gd name="adj" fmla="val 63567"/>
              </a:avLst>
            </a:prstGeom>
            <a:solidFill>
              <a:srgbClr val="FFFFFF"/>
            </a:solidFill>
            <a:ln w="9525">
              <a:solidFill>
                <a:srgbClr val="000000"/>
              </a:solidFill>
              <a:miter lim="800000"/>
              <a:headEnd/>
              <a:tailEnd/>
            </a:ln>
          </xdr:spPr>
        </xdr:sp>
        <xdr:sp macro="" textlink="">
          <xdr:nvSpPr>
            <xdr:cNvPr id="101015" name="AutoShape 1069">
              <a:extLst>
                <a:ext uri="{FF2B5EF4-FFF2-40B4-BE49-F238E27FC236}">
                  <a16:creationId xmlns:a16="http://schemas.microsoft.com/office/drawing/2014/main" id="{00000000-0008-0000-0400-0000978A0100}"/>
                </a:ext>
              </a:extLst>
            </xdr:cNvPr>
            <xdr:cNvSpPr>
              <a:spLocks noChangeArrowheads="1"/>
            </xdr:cNvSpPr>
          </xdr:nvSpPr>
          <xdr:spPr bwMode="auto">
            <a:xfrm>
              <a:off x="3844" y="7326"/>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101016" name="AutoShape 1068">
              <a:extLst>
                <a:ext uri="{FF2B5EF4-FFF2-40B4-BE49-F238E27FC236}">
                  <a16:creationId xmlns:a16="http://schemas.microsoft.com/office/drawing/2014/main" id="{00000000-0008-0000-0400-0000988A0100}"/>
                </a:ext>
              </a:extLst>
            </xdr:cNvPr>
            <xdr:cNvSpPr>
              <a:spLocks noChangeArrowheads="1"/>
            </xdr:cNvSpPr>
          </xdr:nvSpPr>
          <xdr:spPr bwMode="auto">
            <a:xfrm>
              <a:off x="2086" y="6117"/>
              <a:ext cx="3091" cy="1260"/>
            </a:xfrm>
            <a:prstGeom prst="parallelogram">
              <a:avLst>
                <a:gd name="adj" fmla="val 63567"/>
              </a:avLst>
            </a:prstGeom>
            <a:solidFill>
              <a:srgbClr val="76923C"/>
            </a:solidFill>
            <a:ln w="9525">
              <a:solidFill>
                <a:srgbClr val="000000"/>
              </a:solidFill>
              <a:miter lim="800000"/>
              <a:headEnd/>
              <a:tailEnd/>
            </a:ln>
          </xdr:spPr>
        </xdr:sp>
        <xdr:sp macro="" textlink="">
          <xdr:nvSpPr>
            <xdr:cNvPr id="101017" name="AutoShape 1067">
              <a:extLst>
                <a:ext uri="{FF2B5EF4-FFF2-40B4-BE49-F238E27FC236}">
                  <a16:creationId xmlns:a16="http://schemas.microsoft.com/office/drawing/2014/main" id="{00000000-0008-0000-0400-0000998A0100}"/>
                </a:ext>
              </a:extLst>
            </xdr:cNvPr>
            <xdr:cNvSpPr>
              <a:spLocks noChangeArrowheads="1"/>
            </xdr:cNvSpPr>
          </xdr:nvSpPr>
          <xdr:spPr bwMode="auto">
            <a:xfrm>
              <a:off x="4246" y="6870"/>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101018" name="AutoShape 1066">
              <a:extLst>
                <a:ext uri="{FF2B5EF4-FFF2-40B4-BE49-F238E27FC236}">
                  <a16:creationId xmlns:a16="http://schemas.microsoft.com/office/drawing/2014/main" id="{00000000-0008-0000-0400-00009A8A0100}"/>
                </a:ext>
              </a:extLst>
            </xdr:cNvPr>
            <xdr:cNvSpPr>
              <a:spLocks noChangeArrowheads="1"/>
            </xdr:cNvSpPr>
          </xdr:nvSpPr>
          <xdr:spPr bwMode="auto">
            <a:xfrm>
              <a:off x="4246" y="6840"/>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101019" name="AutoShape 1065">
              <a:extLst>
                <a:ext uri="{FF2B5EF4-FFF2-40B4-BE49-F238E27FC236}">
                  <a16:creationId xmlns:a16="http://schemas.microsoft.com/office/drawing/2014/main" id="{00000000-0008-0000-0400-00009B8A0100}"/>
                </a:ext>
              </a:extLst>
            </xdr:cNvPr>
            <xdr:cNvSpPr>
              <a:spLocks noChangeArrowheads="1"/>
            </xdr:cNvSpPr>
          </xdr:nvSpPr>
          <xdr:spPr bwMode="auto">
            <a:xfrm>
              <a:off x="2609" y="6323"/>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101020" name="AutoShape 1064">
              <a:extLst>
                <a:ext uri="{FF2B5EF4-FFF2-40B4-BE49-F238E27FC236}">
                  <a16:creationId xmlns:a16="http://schemas.microsoft.com/office/drawing/2014/main" id="{00000000-0008-0000-0400-00009C8A0100}"/>
                </a:ext>
              </a:extLst>
            </xdr:cNvPr>
            <xdr:cNvSpPr>
              <a:spLocks noChangeArrowheads="1"/>
            </xdr:cNvSpPr>
          </xdr:nvSpPr>
          <xdr:spPr bwMode="auto">
            <a:xfrm>
              <a:off x="2609" y="6293"/>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101021" name="AutoShape 1063">
              <a:extLst>
                <a:ext uri="{FF2B5EF4-FFF2-40B4-BE49-F238E27FC236}">
                  <a16:creationId xmlns:a16="http://schemas.microsoft.com/office/drawing/2014/main" id="{00000000-0008-0000-0400-00009D8A0100}"/>
                </a:ext>
              </a:extLst>
            </xdr:cNvPr>
            <xdr:cNvSpPr>
              <a:spLocks noChangeArrowheads="1"/>
            </xdr:cNvSpPr>
          </xdr:nvSpPr>
          <xdr:spPr bwMode="auto">
            <a:xfrm>
              <a:off x="2223" y="7179"/>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101022" name="AutoShape 1062">
              <a:extLst>
                <a:ext uri="{FF2B5EF4-FFF2-40B4-BE49-F238E27FC236}">
                  <a16:creationId xmlns:a16="http://schemas.microsoft.com/office/drawing/2014/main" id="{00000000-0008-0000-0400-00009E8A0100}"/>
                </a:ext>
              </a:extLst>
            </xdr:cNvPr>
            <xdr:cNvSpPr>
              <a:spLocks noChangeArrowheads="1"/>
            </xdr:cNvSpPr>
          </xdr:nvSpPr>
          <xdr:spPr bwMode="auto">
            <a:xfrm>
              <a:off x="2822" y="7004"/>
              <a:ext cx="524" cy="110"/>
            </a:xfrm>
            <a:prstGeom prst="parallelogram">
              <a:avLst>
                <a:gd name="adj" fmla="val 66713"/>
              </a:avLst>
            </a:prstGeom>
            <a:solidFill>
              <a:srgbClr val="FFC000"/>
            </a:solidFill>
            <a:ln w="9525">
              <a:solidFill>
                <a:srgbClr val="E36C0A"/>
              </a:solidFill>
              <a:miter lim="800000"/>
              <a:headEnd/>
              <a:tailEnd/>
            </a:ln>
          </xdr:spPr>
        </xdr:sp>
        <xdr:sp macro="" textlink="">
          <xdr:nvSpPr>
            <xdr:cNvPr id="101023" name="AutoShape 1061">
              <a:extLst>
                <a:ext uri="{FF2B5EF4-FFF2-40B4-BE49-F238E27FC236}">
                  <a16:creationId xmlns:a16="http://schemas.microsoft.com/office/drawing/2014/main" id="{00000000-0008-0000-0400-00009F8A0100}"/>
                </a:ext>
              </a:extLst>
            </xdr:cNvPr>
            <xdr:cNvSpPr>
              <a:spLocks noChangeArrowheads="1"/>
            </xdr:cNvSpPr>
          </xdr:nvSpPr>
          <xdr:spPr bwMode="auto">
            <a:xfrm>
              <a:off x="2767" y="7114"/>
              <a:ext cx="524" cy="110"/>
            </a:xfrm>
            <a:prstGeom prst="parallelogram">
              <a:avLst>
                <a:gd name="adj" fmla="val 66713"/>
              </a:avLst>
            </a:prstGeom>
            <a:solidFill>
              <a:srgbClr val="D8D8D8"/>
            </a:solidFill>
            <a:ln w="9525">
              <a:solidFill>
                <a:srgbClr val="404040"/>
              </a:solidFill>
              <a:miter lim="800000"/>
              <a:headEnd/>
              <a:tailEnd/>
            </a:ln>
          </xdr:spPr>
        </xdr:sp>
        <xdr:grpSp>
          <xdr:nvGrpSpPr>
            <xdr:cNvPr id="101024" name="Group 1056">
              <a:extLst>
                <a:ext uri="{FF2B5EF4-FFF2-40B4-BE49-F238E27FC236}">
                  <a16:creationId xmlns:a16="http://schemas.microsoft.com/office/drawing/2014/main" id="{00000000-0008-0000-0400-0000A08A0100}"/>
                </a:ext>
              </a:extLst>
            </xdr:cNvPr>
            <xdr:cNvGrpSpPr>
              <a:grpSpLocks/>
            </xdr:cNvGrpSpPr>
          </xdr:nvGrpSpPr>
          <xdr:grpSpPr bwMode="auto">
            <a:xfrm>
              <a:off x="2767" y="7107"/>
              <a:ext cx="263" cy="278"/>
              <a:chOff x="2750" y="7579"/>
              <a:chExt cx="263" cy="278"/>
            </a:xfrm>
          </xdr:grpSpPr>
          <xdr:sp macro="" textlink="">
            <xdr:nvSpPr>
              <xdr:cNvPr id="101049" name="AutoShape 1060">
                <a:extLst>
                  <a:ext uri="{FF2B5EF4-FFF2-40B4-BE49-F238E27FC236}">
                    <a16:creationId xmlns:a16="http://schemas.microsoft.com/office/drawing/2014/main" id="{00000000-0008-0000-0400-0000B98A0100}"/>
                  </a:ext>
                </a:extLst>
              </xdr:cNvPr>
              <xdr:cNvSpPr>
                <a:spLocks noChangeArrowheads="1"/>
              </xdr:cNvSpPr>
            </xdr:nvSpPr>
            <xdr:spPr bwMode="auto">
              <a:xfrm>
                <a:off x="2750"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101050" name="AutoShape 1059">
                <a:extLst>
                  <a:ext uri="{FF2B5EF4-FFF2-40B4-BE49-F238E27FC236}">
                    <a16:creationId xmlns:a16="http://schemas.microsoft.com/office/drawing/2014/main" id="{00000000-0008-0000-0400-0000BA8A0100}"/>
                  </a:ext>
                </a:extLst>
              </xdr:cNvPr>
              <xdr:cNvSpPr>
                <a:spLocks noChangeArrowheads="1"/>
              </xdr:cNvSpPr>
            </xdr:nvSpPr>
            <xdr:spPr bwMode="auto">
              <a:xfrm>
                <a:off x="2861"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101051" name="AutoShape 1058">
                <a:extLst>
                  <a:ext uri="{FF2B5EF4-FFF2-40B4-BE49-F238E27FC236}">
                    <a16:creationId xmlns:a16="http://schemas.microsoft.com/office/drawing/2014/main" id="{00000000-0008-0000-0400-0000BB8A0100}"/>
                  </a:ext>
                </a:extLst>
              </xdr:cNvPr>
              <xdr:cNvSpPr>
                <a:spLocks noChangeArrowheads="1"/>
              </xdr:cNvSpPr>
            </xdr:nvSpPr>
            <xdr:spPr bwMode="auto">
              <a:xfrm>
                <a:off x="2777" y="7579"/>
                <a:ext cx="94" cy="108"/>
              </a:xfrm>
              <a:prstGeom prst="can">
                <a:avLst>
                  <a:gd name="adj" fmla="val 57106"/>
                </a:avLst>
              </a:prstGeom>
              <a:solidFill>
                <a:srgbClr val="548DD4"/>
              </a:solidFill>
              <a:ln w="9525">
                <a:solidFill>
                  <a:srgbClr val="000000"/>
                </a:solidFill>
                <a:round/>
                <a:headEnd/>
                <a:tailEnd/>
              </a:ln>
            </xdr:spPr>
          </xdr:sp>
          <xdr:sp macro="" textlink="">
            <xdr:nvSpPr>
              <xdr:cNvPr id="101052" name="AutoShape 1057">
                <a:extLst>
                  <a:ext uri="{FF2B5EF4-FFF2-40B4-BE49-F238E27FC236}">
                    <a16:creationId xmlns:a16="http://schemas.microsoft.com/office/drawing/2014/main" id="{00000000-0008-0000-0400-0000BC8A0100}"/>
                  </a:ext>
                </a:extLst>
              </xdr:cNvPr>
              <xdr:cNvSpPr>
                <a:spLocks noChangeArrowheads="1"/>
              </xdr:cNvSpPr>
            </xdr:nvSpPr>
            <xdr:spPr bwMode="auto">
              <a:xfrm>
                <a:off x="2889" y="7584"/>
                <a:ext cx="94" cy="108"/>
              </a:xfrm>
              <a:prstGeom prst="can">
                <a:avLst>
                  <a:gd name="adj" fmla="val 57106"/>
                </a:avLst>
              </a:prstGeom>
              <a:solidFill>
                <a:srgbClr val="FF0000"/>
              </a:solidFill>
              <a:ln w="9525">
                <a:solidFill>
                  <a:srgbClr val="000000"/>
                </a:solidFill>
                <a:round/>
                <a:headEnd/>
                <a:tailEnd/>
              </a:ln>
            </xdr:spPr>
          </xdr:sp>
        </xdr:grpSp>
        <xdr:sp macro="" textlink="">
          <xdr:nvSpPr>
            <xdr:cNvPr id="101025" name="AutoShape 1055">
              <a:extLst>
                <a:ext uri="{FF2B5EF4-FFF2-40B4-BE49-F238E27FC236}">
                  <a16:creationId xmlns:a16="http://schemas.microsoft.com/office/drawing/2014/main" id="{00000000-0008-0000-0400-0000A18A0100}"/>
                </a:ext>
              </a:extLst>
            </xdr:cNvPr>
            <xdr:cNvSpPr>
              <a:spLocks noChangeArrowheads="1"/>
            </xdr:cNvSpPr>
          </xdr:nvSpPr>
          <xdr:spPr bwMode="auto">
            <a:xfrm>
              <a:off x="2459" y="6618"/>
              <a:ext cx="284" cy="295"/>
            </a:xfrm>
            <a:prstGeom prst="parallelogram">
              <a:avLst>
                <a:gd name="adj" fmla="val 69014"/>
              </a:avLst>
            </a:prstGeom>
            <a:solidFill>
              <a:srgbClr val="FFC000"/>
            </a:solidFill>
            <a:ln w="9525">
              <a:solidFill>
                <a:srgbClr val="E36C0A"/>
              </a:solidFill>
              <a:miter lim="800000"/>
              <a:headEnd/>
              <a:tailEnd/>
            </a:ln>
          </xdr:spPr>
        </xdr:sp>
        <xdr:sp macro="" textlink="">
          <xdr:nvSpPr>
            <xdr:cNvPr id="101026" name="AutoShape 1054">
              <a:extLst>
                <a:ext uri="{FF2B5EF4-FFF2-40B4-BE49-F238E27FC236}">
                  <a16:creationId xmlns:a16="http://schemas.microsoft.com/office/drawing/2014/main" id="{00000000-0008-0000-0400-0000A28A0100}"/>
                </a:ext>
              </a:extLst>
            </xdr:cNvPr>
            <xdr:cNvSpPr>
              <a:spLocks noChangeArrowheads="1"/>
            </xdr:cNvSpPr>
          </xdr:nvSpPr>
          <xdr:spPr bwMode="auto">
            <a:xfrm>
              <a:off x="2955"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101027" name="AutoShape 1053">
              <a:extLst>
                <a:ext uri="{FF2B5EF4-FFF2-40B4-BE49-F238E27FC236}">
                  <a16:creationId xmlns:a16="http://schemas.microsoft.com/office/drawing/2014/main" id="{00000000-0008-0000-0400-0000A38A0100}"/>
                </a:ext>
              </a:extLst>
            </xdr:cNvPr>
            <xdr:cNvSpPr>
              <a:spLocks noChangeArrowheads="1"/>
            </xdr:cNvSpPr>
          </xdr:nvSpPr>
          <xdr:spPr bwMode="auto">
            <a:xfrm>
              <a:off x="3093"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101028" name="AutoShape 1052">
              <a:extLst>
                <a:ext uri="{FF2B5EF4-FFF2-40B4-BE49-F238E27FC236}">
                  <a16:creationId xmlns:a16="http://schemas.microsoft.com/office/drawing/2014/main" id="{00000000-0008-0000-0400-0000A48A0100}"/>
                </a:ext>
              </a:extLst>
            </xdr:cNvPr>
            <xdr:cNvSpPr>
              <a:spLocks noChangeArrowheads="1"/>
            </xdr:cNvSpPr>
          </xdr:nvSpPr>
          <xdr:spPr bwMode="auto">
            <a:xfrm>
              <a:off x="3237" y="5942"/>
              <a:ext cx="173" cy="215"/>
            </a:xfrm>
            <a:prstGeom prst="cube">
              <a:avLst>
                <a:gd name="adj" fmla="val 25000"/>
              </a:avLst>
            </a:prstGeom>
            <a:solidFill>
              <a:srgbClr val="5A5A5A"/>
            </a:solidFill>
            <a:ln w="9525">
              <a:solidFill>
                <a:srgbClr val="000000"/>
              </a:solidFill>
              <a:miter lim="800000"/>
              <a:headEnd/>
              <a:tailEnd/>
            </a:ln>
          </xdr:spPr>
        </xdr:sp>
        <xdr:sp macro="" textlink="">
          <xdr:nvSpPr>
            <xdr:cNvPr id="101029" name="AutoShape 1051">
              <a:extLst>
                <a:ext uri="{FF2B5EF4-FFF2-40B4-BE49-F238E27FC236}">
                  <a16:creationId xmlns:a16="http://schemas.microsoft.com/office/drawing/2014/main" id="{00000000-0008-0000-0400-0000A58A0100}"/>
                </a:ext>
              </a:extLst>
            </xdr:cNvPr>
            <xdr:cNvSpPr>
              <a:spLocks noChangeArrowheads="1"/>
            </xdr:cNvSpPr>
          </xdr:nvSpPr>
          <xdr:spPr bwMode="auto">
            <a:xfrm>
              <a:off x="3626" y="5893"/>
              <a:ext cx="254" cy="264"/>
            </a:xfrm>
            <a:prstGeom prst="cube">
              <a:avLst>
                <a:gd name="adj" fmla="val 25000"/>
              </a:avLst>
            </a:prstGeom>
            <a:solidFill>
              <a:srgbClr val="5A5A5A"/>
            </a:solidFill>
            <a:ln w="9525">
              <a:solidFill>
                <a:srgbClr val="000000"/>
              </a:solidFill>
              <a:miter lim="800000"/>
              <a:headEnd/>
              <a:tailEnd/>
            </a:ln>
          </xdr:spPr>
        </xdr:sp>
        <xdr:sp macro="" textlink="">
          <xdr:nvSpPr>
            <xdr:cNvPr id="101030" name="AutoShape 1050">
              <a:extLst>
                <a:ext uri="{FF2B5EF4-FFF2-40B4-BE49-F238E27FC236}">
                  <a16:creationId xmlns:a16="http://schemas.microsoft.com/office/drawing/2014/main" id="{00000000-0008-0000-0400-0000A68A0100}"/>
                </a:ext>
              </a:extLst>
            </xdr:cNvPr>
            <xdr:cNvSpPr>
              <a:spLocks noChangeArrowheads="1"/>
            </xdr:cNvSpPr>
          </xdr:nvSpPr>
          <xdr:spPr bwMode="auto">
            <a:xfrm>
              <a:off x="455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101031" name="AutoShape 1049">
              <a:extLst>
                <a:ext uri="{FF2B5EF4-FFF2-40B4-BE49-F238E27FC236}">
                  <a16:creationId xmlns:a16="http://schemas.microsoft.com/office/drawing/2014/main" id="{00000000-0008-0000-0400-0000A78A0100}"/>
                </a:ext>
              </a:extLst>
            </xdr:cNvPr>
            <xdr:cNvSpPr>
              <a:spLocks noChangeArrowheads="1"/>
            </xdr:cNvSpPr>
          </xdr:nvSpPr>
          <xdr:spPr bwMode="auto">
            <a:xfrm>
              <a:off x="4663" y="5893"/>
              <a:ext cx="254" cy="264"/>
            </a:xfrm>
            <a:prstGeom prst="cube">
              <a:avLst>
                <a:gd name="adj" fmla="val 25000"/>
              </a:avLst>
            </a:prstGeom>
            <a:solidFill>
              <a:srgbClr val="BFBFBF"/>
            </a:solidFill>
            <a:ln w="9525">
              <a:solidFill>
                <a:srgbClr val="000000"/>
              </a:solidFill>
              <a:miter lim="800000"/>
              <a:headEnd/>
              <a:tailEnd/>
            </a:ln>
          </xdr:spPr>
        </xdr:sp>
        <xdr:sp macro="" textlink="">
          <xdr:nvSpPr>
            <xdr:cNvPr id="101032" name="AutoShape 1048">
              <a:extLst>
                <a:ext uri="{FF2B5EF4-FFF2-40B4-BE49-F238E27FC236}">
                  <a16:creationId xmlns:a16="http://schemas.microsoft.com/office/drawing/2014/main" id="{00000000-0008-0000-0400-0000A88A0100}"/>
                </a:ext>
              </a:extLst>
            </xdr:cNvPr>
            <xdr:cNvSpPr>
              <a:spLocks noChangeArrowheads="1"/>
            </xdr:cNvSpPr>
          </xdr:nvSpPr>
          <xdr:spPr bwMode="auto">
            <a:xfrm>
              <a:off x="483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101033" name="AutoShape 1047">
              <a:extLst>
                <a:ext uri="{FF2B5EF4-FFF2-40B4-BE49-F238E27FC236}">
                  <a16:creationId xmlns:a16="http://schemas.microsoft.com/office/drawing/2014/main" id="{00000000-0008-0000-0400-0000A98A0100}"/>
                </a:ext>
              </a:extLst>
            </xdr:cNvPr>
            <xdr:cNvSpPr>
              <a:spLocks noChangeArrowheads="1"/>
            </xdr:cNvSpPr>
          </xdr:nvSpPr>
          <xdr:spPr bwMode="auto">
            <a:xfrm>
              <a:off x="3679" y="6731"/>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101034" name="AutoShape 1046">
              <a:extLst>
                <a:ext uri="{FF2B5EF4-FFF2-40B4-BE49-F238E27FC236}">
                  <a16:creationId xmlns:a16="http://schemas.microsoft.com/office/drawing/2014/main" id="{00000000-0008-0000-0400-0000AA8A0100}"/>
                </a:ext>
              </a:extLst>
            </xdr:cNvPr>
            <xdr:cNvSpPr>
              <a:spLocks noChangeArrowheads="1"/>
            </xdr:cNvSpPr>
          </xdr:nvSpPr>
          <xdr:spPr bwMode="auto">
            <a:xfrm>
              <a:off x="3468" y="6428"/>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101035" name="AutoShape 1045">
              <a:extLst>
                <a:ext uri="{FF2B5EF4-FFF2-40B4-BE49-F238E27FC236}">
                  <a16:creationId xmlns:a16="http://schemas.microsoft.com/office/drawing/2014/main" id="{00000000-0008-0000-0400-0000AB8A0100}"/>
                </a:ext>
              </a:extLst>
            </xdr:cNvPr>
            <xdr:cNvSpPr>
              <a:spLocks noChangeArrowheads="1"/>
            </xdr:cNvSpPr>
          </xdr:nvSpPr>
          <xdr:spPr bwMode="auto">
            <a:xfrm>
              <a:off x="2627" y="6840"/>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101036" name="AutoShape 1044">
              <a:extLst>
                <a:ext uri="{FF2B5EF4-FFF2-40B4-BE49-F238E27FC236}">
                  <a16:creationId xmlns:a16="http://schemas.microsoft.com/office/drawing/2014/main" id="{00000000-0008-0000-0400-0000AC8A0100}"/>
                </a:ext>
              </a:extLst>
            </xdr:cNvPr>
            <xdr:cNvSpPr>
              <a:spLocks noChangeArrowheads="1"/>
            </xdr:cNvSpPr>
          </xdr:nvSpPr>
          <xdr:spPr bwMode="auto">
            <a:xfrm>
              <a:off x="2718" y="6696"/>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101037" name="AutoShape 1043">
              <a:extLst>
                <a:ext uri="{FF2B5EF4-FFF2-40B4-BE49-F238E27FC236}">
                  <a16:creationId xmlns:a16="http://schemas.microsoft.com/office/drawing/2014/main" id="{00000000-0008-0000-0400-0000AD8A0100}"/>
                </a:ext>
              </a:extLst>
            </xdr:cNvPr>
            <xdr:cNvSpPr>
              <a:spLocks noChangeArrowheads="1"/>
            </xdr:cNvSpPr>
          </xdr:nvSpPr>
          <xdr:spPr bwMode="auto">
            <a:xfrm>
              <a:off x="3626" y="7087"/>
              <a:ext cx="162" cy="141"/>
            </a:xfrm>
            <a:prstGeom prst="can">
              <a:avLst>
                <a:gd name="adj" fmla="val 50000"/>
              </a:avLst>
            </a:prstGeom>
            <a:solidFill>
              <a:srgbClr val="BFBFBF"/>
            </a:solidFill>
            <a:ln w="3175">
              <a:solidFill>
                <a:srgbClr val="000000"/>
              </a:solidFill>
              <a:round/>
              <a:headEnd/>
              <a:tailEnd/>
            </a:ln>
          </xdr:spPr>
        </xdr:sp>
        <xdr:sp macro="" textlink="">
          <xdr:nvSpPr>
            <xdr:cNvPr id="101038" name="AutoShape 1042">
              <a:extLst>
                <a:ext uri="{FF2B5EF4-FFF2-40B4-BE49-F238E27FC236}">
                  <a16:creationId xmlns:a16="http://schemas.microsoft.com/office/drawing/2014/main" id="{00000000-0008-0000-0400-0000AE8A0100}"/>
                </a:ext>
              </a:extLst>
            </xdr:cNvPr>
            <xdr:cNvSpPr>
              <a:spLocks noChangeArrowheads="1"/>
            </xdr:cNvSpPr>
          </xdr:nvSpPr>
          <xdr:spPr bwMode="auto">
            <a:xfrm>
              <a:off x="3844" y="7086"/>
              <a:ext cx="162" cy="141"/>
            </a:xfrm>
            <a:prstGeom prst="can">
              <a:avLst>
                <a:gd name="adj" fmla="val 50000"/>
              </a:avLst>
            </a:prstGeom>
            <a:solidFill>
              <a:srgbClr val="BFBFBF"/>
            </a:solidFill>
            <a:ln w="3175">
              <a:solidFill>
                <a:srgbClr val="000000"/>
              </a:solidFill>
              <a:round/>
              <a:headEnd/>
              <a:tailEnd/>
            </a:ln>
          </xdr:spPr>
        </xdr:sp>
        <xdr:sp macro="" textlink="">
          <xdr:nvSpPr>
            <xdr:cNvPr id="101039" name="AutoShape 1041">
              <a:extLst>
                <a:ext uri="{FF2B5EF4-FFF2-40B4-BE49-F238E27FC236}">
                  <a16:creationId xmlns:a16="http://schemas.microsoft.com/office/drawing/2014/main" id="{00000000-0008-0000-0400-0000AF8A0100}"/>
                </a:ext>
              </a:extLst>
            </xdr:cNvPr>
            <xdr:cNvSpPr>
              <a:spLocks noChangeArrowheads="1"/>
            </xdr:cNvSpPr>
          </xdr:nvSpPr>
          <xdr:spPr bwMode="auto">
            <a:xfrm>
              <a:off x="3556" y="7185"/>
              <a:ext cx="162" cy="141"/>
            </a:xfrm>
            <a:prstGeom prst="can">
              <a:avLst>
                <a:gd name="adj" fmla="val 50000"/>
              </a:avLst>
            </a:prstGeom>
            <a:solidFill>
              <a:srgbClr val="BFBFBF"/>
            </a:solidFill>
            <a:ln w="3175">
              <a:solidFill>
                <a:srgbClr val="000000"/>
              </a:solidFill>
              <a:round/>
              <a:headEnd/>
              <a:tailEnd/>
            </a:ln>
          </xdr:spPr>
        </xdr:sp>
        <xdr:sp macro="" textlink="">
          <xdr:nvSpPr>
            <xdr:cNvPr id="101040" name="AutoShape 1040">
              <a:extLst>
                <a:ext uri="{FF2B5EF4-FFF2-40B4-BE49-F238E27FC236}">
                  <a16:creationId xmlns:a16="http://schemas.microsoft.com/office/drawing/2014/main" id="{00000000-0008-0000-0400-0000B08A0100}"/>
                </a:ext>
              </a:extLst>
            </xdr:cNvPr>
            <xdr:cNvSpPr>
              <a:spLocks noChangeArrowheads="1"/>
            </xdr:cNvSpPr>
          </xdr:nvSpPr>
          <xdr:spPr bwMode="auto">
            <a:xfrm>
              <a:off x="3774" y="7184"/>
              <a:ext cx="162" cy="141"/>
            </a:xfrm>
            <a:prstGeom prst="can">
              <a:avLst>
                <a:gd name="adj" fmla="val 50000"/>
              </a:avLst>
            </a:prstGeom>
            <a:solidFill>
              <a:srgbClr val="BFBFBF"/>
            </a:solidFill>
            <a:ln w="3175">
              <a:solidFill>
                <a:srgbClr val="000000"/>
              </a:solidFill>
              <a:round/>
              <a:headEnd/>
              <a:tailEnd/>
            </a:ln>
          </xdr:spPr>
        </xdr:sp>
        <xdr:sp macro="" textlink="">
          <xdr:nvSpPr>
            <xdr:cNvPr id="101041" name="AutoShape 1039">
              <a:extLst>
                <a:ext uri="{FF2B5EF4-FFF2-40B4-BE49-F238E27FC236}">
                  <a16:creationId xmlns:a16="http://schemas.microsoft.com/office/drawing/2014/main" id="{00000000-0008-0000-0400-0000B18A0100}"/>
                </a:ext>
              </a:extLst>
            </xdr:cNvPr>
            <xdr:cNvSpPr>
              <a:spLocks noChangeArrowheads="1"/>
            </xdr:cNvSpPr>
          </xdr:nvSpPr>
          <xdr:spPr bwMode="auto">
            <a:xfrm>
              <a:off x="4270" y="7169"/>
              <a:ext cx="173" cy="156"/>
            </a:xfrm>
            <a:prstGeom prst="cube">
              <a:avLst>
                <a:gd name="adj" fmla="val 25639"/>
              </a:avLst>
            </a:prstGeom>
            <a:solidFill>
              <a:srgbClr val="D8D8D8"/>
            </a:solidFill>
            <a:ln w="9525">
              <a:solidFill>
                <a:srgbClr val="000000"/>
              </a:solidFill>
              <a:miter lim="800000"/>
              <a:headEnd/>
              <a:tailEnd/>
            </a:ln>
          </xdr:spPr>
        </xdr:sp>
        <xdr:sp macro="" textlink="">
          <xdr:nvSpPr>
            <xdr:cNvPr id="101042" name="AutoShape 1038">
              <a:extLst>
                <a:ext uri="{FF2B5EF4-FFF2-40B4-BE49-F238E27FC236}">
                  <a16:creationId xmlns:a16="http://schemas.microsoft.com/office/drawing/2014/main" id="{00000000-0008-0000-0400-0000B28A0100}"/>
                </a:ext>
              </a:extLst>
            </xdr:cNvPr>
            <xdr:cNvSpPr>
              <a:spLocks noChangeArrowheads="1"/>
            </xdr:cNvSpPr>
          </xdr:nvSpPr>
          <xdr:spPr bwMode="auto">
            <a:xfrm>
              <a:off x="3237" y="7266"/>
              <a:ext cx="231" cy="105"/>
            </a:xfrm>
            <a:prstGeom prst="cube">
              <a:avLst>
                <a:gd name="adj" fmla="val 25000"/>
              </a:avLst>
            </a:prstGeom>
            <a:solidFill>
              <a:srgbClr val="FFFFFF"/>
            </a:solidFill>
            <a:ln w="9525">
              <a:solidFill>
                <a:srgbClr val="000000"/>
              </a:solidFill>
              <a:miter lim="800000"/>
              <a:headEnd/>
              <a:tailEnd/>
            </a:ln>
          </xdr:spPr>
        </xdr:sp>
        <xdr:sp macro="" textlink="">
          <xdr:nvSpPr>
            <xdr:cNvPr id="101043" name="Arc 1037">
              <a:extLst>
                <a:ext uri="{FF2B5EF4-FFF2-40B4-BE49-F238E27FC236}">
                  <a16:creationId xmlns:a16="http://schemas.microsoft.com/office/drawing/2014/main" id="{00000000-0008-0000-0400-0000B38A0100}"/>
                </a:ext>
              </a:extLst>
            </xdr:cNvPr>
            <xdr:cNvSpPr>
              <a:spLocks/>
            </xdr:cNvSpPr>
          </xdr:nvSpPr>
          <xdr:spPr bwMode="auto">
            <a:xfrm rot="15300000" flipH="1">
              <a:off x="3453" y="713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1044" name="Arc 1036">
              <a:extLst>
                <a:ext uri="{FF2B5EF4-FFF2-40B4-BE49-F238E27FC236}">
                  <a16:creationId xmlns:a16="http://schemas.microsoft.com/office/drawing/2014/main" id="{00000000-0008-0000-0400-0000B48A0100}"/>
                </a:ext>
              </a:extLst>
            </xdr:cNvPr>
            <xdr:cNvSpPr>
              <a:spLocks/>
            </xdr:cNvSpPr>
          </xdr:nvSpPr>
          <xdr:spPr bwMode="auto">
            <a:xfrm rot="15300000" flipH="1">
              <a:off x="3506" y="7138"/>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1045" name="AutoShape 1035">
              <a:extLst>
                <a:ext uri="{FF2B5EF4-FFF2-40B4-BE49-F238E27FC236}">
                  <a16:creationId xmlns:a16="http://schemas.microsoft.com/office/drawing/2014/main" id="{00000000-0008-0000-0400-0000B58A0100}"/>
                </a:ext>
              </a:extLst>
            </xdr:cNvPr>
            <xdr:cNvSpPr>
              <a:spLocks noChangeArrowheads="1"/>
            </xdr:cNvSpPr>
          </xdr:nvSpPr>
          <xdr:spPr bwMode="auto">
            <a:xfrm>
              <a:off x="4130" y="6317"/>
              <a:ext cx="751" cy="306"/>
            </a:xfrm>
            <a:prstGeom prst="parallelogram">
              <a:avLst>
                <a:gd name="adj" fmla="val 63595"/>
              </a:avLst>
            </a:prstGeom>
            <a:solidFill>
              <a:srgbClr val="C2D69B"/>
            </a:solidFill>
            <a:ln w="9525">
              <a:solidFill>
                <a:srgbClr val="000000"/>
              </a:solidFill>
              <a:miter lim="800000"/>
              <a:headEnd/>
              <a:tailEnd/>
            </a:ln>
          </xdr:spPr>
        </xdr:sp>
        <xdr:sp macro="" textlink="">
          <xdr:nvSpPr>
            <xdr:cNvPr id="101046" name="AutoShape 1034">
              <a:extLst>
                <a:ext uri="{FF2B5EF4-FFF2-40B4-BE49-F238E27FC236}">
                  <a16:creationId xmlns:a16="http://schemas.microsoft.com/office/drawing/2014/main" id="{00000000-0008-0000-0400-0000B68A0100}"/>
                </a:ext>
              </a:extLst>
            </xdr:cNvPr>
            <xdr:cNvSpPr>
              <a:spLocks noChangeArrowheads="1"/>
            </xdr:cNvSpPr>
          </xdr:nvSpPr>
          <xdr:spPr bwMode="auto">
            <a:xfrm>
              <a:off x="4601" y="6428"/>
              <a:ext cx="238" cy="386"/>
            </a:xfrm>
            <a:prstGeom prst="cube">
              <a:avLst>
                <a:gd name="adj" fmla="val 55463"/>
              </a:avLst>
            </a:prstGeom>
            <a:solidFill>
              <a:srgbClr val="808080"/>
            </a:solidFill>
            <a:ln w="9525">
              <a:solidFill>
                <a:srgbClr val="000000"/>
              </a:solidFill>
              <a:miter lim="800000"/>
              <a:headEnd/>
              <a:tailEnd/>
            </a:ln>
          </xdr:spPr>
        </xdr:sp>
        <xdr:sp macro="" textlink="">
          <xdr:nvSpPr>
            <xdr:cNvPr id="101047" name="AutoShape 1033">
              <a:extLst>
                <a:ext uri="{FF2B5EF4-FFF2-40B4-BE49-F238E27FC236}">
                  <a16:creationId xmlns:a16="http://schemas.microsoft.com/office/drawing/2014/main" id="{00000000-0008-0000-0400-0000B78A0100}"/>
                </a:ext>
              </a:extLst>
            </xdr:cNvPr>
            <xdr:cNvSpPr>
              <a:spLocks noChangeArrowheads="1"/>
            </xdr:cNvSpPr>
          </xdr:nvSpPr>
          <xdr:spPr bwMode="auto">
            <a:xfrm>
              <a:off x="4294" y="6317"/>
              <a:ext cx="489" cy="167"/>
            </a:xfrm>
            <a:prstGeom prst="cube">
              <a:avLst>
                <a:gd name="adj" fmla="val 28787"/>
              </a:avLst>
            </a:prstGeom>
            <a:solidFill>
              <a:srgbClr val="FFFFCC"/>
            </a:solidFill>
            <a:ln w="9525">
              <a:solidFill>
                <a:srgbClr val="000000"/>
              </a:solidFill>
              <a:miter lim="800000"/>
              <a:headEnd/>
              <a:tailEnd/>
            </a:ln>
          </xdr:spPr>
        </xdr:sp>
        <xdr:sp macro="" textlink="">
          <xdr:nvSpPr>
            <xdr:cNvPr id="101048" name="AutoShape 1032">
              <a:extLst>
                <a:ext uri="{FF2B5EF4-FFF2-40B4-BE49-F238E27FC236}">
                  <a16:creationId xmlns:a16="http://schemas.microsoft.com/office/drawing/2014/main" id="{00000000-0008-0000-0400-0000B88A0100}"/>
                </a:ext>
              </a:extLst>
            </xdr:cNvPr>
            <xdr:cNvSpPr>
              <a:spLocks noChangeArrowheads="1"/>
            </xdr:cNvSpPr>
          </xdr:nvSpPr>
          <xdr:spPr bwMode="auto">
            <a:xfrm>
              <a:off x="3371" y="6628"/>
              <a:ext cx="173" cy="215"/>
            </a:xfrm>
            <a:prstGeom prst="cube">
              <a:avLst>
                <a:gd name="adj" fmla="val 25000"/>
              </a:avLst>
            </a:prstGeom>
            <a:solidFill>
              <a:srgbClr val="5A5A5A"/>
            </a:solidFill>
            <a:ln w="9525">
              <a:solidFill>
                <a:srgbClr val="000000"/>
              </a:solidFill>
              <a:miter lim="800000"/>
              <a:headEnd/>
              <a:tailEnd/>
            </a:ln>
          </xdr:spPr>
        </xdr:sp>
      </xdr:grpSp>
      <xdr:sp macro="" textlink="">
        <xdr:nvSpPr>
          <xdr:cNvPr id="101008" name="AutoShape 1030" descr="横線">
            <a:extLst>
              <a:ext uri="{FF2B5EF4-FFF2-40B4-BE49-F238E27FC236}">
                <a16:creationId xmlns:a16="http://schemas.microsoft.com/office/drawing/2014/main" id="{00000000-0008-0000-0400-0000908A0100}"/>
              </a:ext>
            </a:extLst>
          </xdr:cNvPr>
          <xdr:cNvSpPr>
            <a:spLocks noChangeArrowheads="1"/>
          </xdr:cNvSpPr>
        </xdr:nvSpPr>
        <xdr:spPr bwMode="auto">
          <a:xfrm rot="4151413">
            <a:off x="1252351" y="7476171"/>
            <a:ext cx="1535574" cy="105702"/>
          </a:xfrm>
          <a:prstGeom prst="wave">
            <a:avLst>
              <a:gd name="adj1" fmla="val 20644"/>
              <a:gd name="adj2" fmla="val 0"/>
            </a:avLst>
          </a:prstGeom>
          <a:pattFill prst="ltHorz">
            <a:fgClr>
              <a:srgbClr val="FFFFFF"/>
            </a:fgClr>
            <a:bgClr>
              <a:srgbClr val="548DD4"/>
            </a:bgClr>
          </a:pattFill>
          <a:ln w="9525">
            <a:solidFill>
              <a:srgbClr val="000000"/>
            </a:solidFill>
            <a:round/>
            <a:headEnd/>
            <a:tailEnd/>
          </a:ln>
        </xdr:spPr>
      </xdr:sp>
      <xdr:sp macro="" textlink="" fLocksText="0">
        <xdr:nvSpPr>
          <xdr:cNvPr id="82" name="CustomShape 1">
            <a:extLst>
              <a:ext uri="{FF2B5EF4-FFF2-40B4-BE49-F238E27FC236}">
                <a16:creationId xmlns:a16="http://schemas.microsoft.com/office/drawing/2014/main" id="{00000000-0008-0000-0400-000052000000}"/>
              </a:ext>
            </a:extLst>
          </xdr:cNvPr>
          <xdr:cNvSpPr>
            <a:spLocks noChangeArrowheads="1"/>
          </xdr:cNvSpPr>
        </xdr:nvSpPr>
        <xdr:spPr bwMode="auto">
          <a:xfrm>
            <a:off x="942976" y="6010275"/>
            <a:ext cx="819150" cy="29527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HDD-Drive</a:t>
            </a:r>
          </a:p>
        </xdr:txBody>
      </xdr:sp>
      <xdr:sp macro="" textlink="" fLocksText="0">
        <xdr:nvSpPr>
          <xdr:cNvPr id="83" name="CustomShape 1">
            <a:extLst>
              <a:ext uri="{FF2B5EF4-FFF2-40B4-BE49-F238E27FC236}">
                <a16:creationId xmlns:a16="http://schemas.microsoft.com/office/drawing/2014/main" id="{00000000-0008-0000-0400-000053000000}"/>
              </a:ext>
            </a:extLst>
          </xdr:cNvPr>
          <xdr:cNvSpPr>
            <a:spLocks noChangeArrowheads="1"/>
          </xdr:cNvSpPr>
        </xdr:nvSpPr>
        <xdr:spPr bwMode="auto">
          <a:xfrm>
            <a:off x="1771651" y="6010275"/>
            <a:ext cx="819150" cy="29527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BD-Drive</a:t>
            </a:r>
          </a:p>
        </xdr:txBody>
      </xdr:sp>
      <xdr:sp macro="" textlink="" fLocksText="0">
        <xdr:nvSpPr>
          <xdr:cNvPr id="84" name="CustomShape 1">
            <a:extLst>
              <a:ext uri="{FF2B5EF4-FFF2-40B4-BE49-F238E27FC236}">
                <a16:creationId xmlns:a16="http://schemas.microsoft.com/office/drawing/2014/main" id="{00000000-0008-0000-0400-000054000000}"/>
              </a:ext>
            </a:extLst>
          </xdr:cNvPr>
          <xdr:cNvSpPr>
            <a:spLocks noChangeArrowheads="1"/>
          </xdr:cNvSpPr>
        </xdr:nvSpPr>
        <xdr:spPr bwMode="auto">
          <a:xfrm>
            <a:off x="1495426" y="6305550"/>
            <a:ext cx="352424" cy="29527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or</a:t>
            </a:r>
          </a:p>
        </xdr:txBody>
      </xdr:sp>
      <xdr:sp macro="" textlink="" fLocksText="0">
        <xdr:nvSpPr>
          <xdr:cNvPr id="85" name="CustomShape 1">
            <a:extLst>
              <a:ext uri="{FF2B5EF4-FFF2-40B4-BE49-F238E27FC236}">
                <a16:creationId xmlns:a16="http://schemas.microsoft.com/office/drawing/2014/main" id="{00000000-0008-0000-0400-000055000000}"/>
              </a:ext>
            </a:extLst>
          </xdr:cNvPr>
          <xdr:cNvSpPr>
            <a:spLocks noChangeArrowheads="1"/>
          </xdr:cNvSpPr>
        </xdr:nvSpPr>
        <xdr:spPr bwMode="auto">
          <a:xfrm>
            <a:off x="1390651" y="7124700"/>
            <a:ext cx="62864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SATA</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Cable</a:t>
            </a:r>
          </a:p>
        </xdr:txBody>
      </xdr:sp>
      <xdr:sp macro="" textlink="" fLocksText="0">
        <xdr:nvSpPr>
          <xdr:cNvPr id="86" name="CustomShape 1">
            <a:extLst>
              <a:ext uri="{FF2B5EF4-FFF2-40B4-BE49-F238E27FC236}">
                <a16:creationId xmlns:a16="http://schemas.microsoft.com/office/drawing/2014/main" id="{00000000-0008-0000-0400-000056000000}"/>
              </a:ext>
            </a:extLst>
          </xdr:cNvPr>
          <xdr:cNvSpPr>
            <a:spLocks noChangeArrowheads="1"/>
          </xdr:cNvSpPr>
        </xdr:nvSpPr>
        <xdr:spPr bwMode="auto">
          <a:xfrm>
            <a:off x="2495551" y="6962775"/>
            <a:ext cx="95249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Ethernet Cable</a:t>
            </a:r>
          </a:p>
        </xdr:txBody>
      </xdr:sp>
      <xdr:sp macro="" textlink="" fLocksText="0">
        <xdr:nvSpPr>
          <xdr:cNvPr id="87" name="CustomShape 1">
            <a:extLst>
              <a:ext uri="{FF2B5EF4-FFF2-40B4-BE49-F238E27FC236}">
                <a16:creationId xmlns:a16="http://schemas.microsoft.com/office/drawing/2014/main" id="{00000000-0008-0000-0400-000057000000}"/>
              </a:ext>
            </a:extLst>
          </xdr:cNvPr>
          <xdr:cNvSpPr>
            <a:spLocks noChangeArrowheads="1"/>
          </xdr:cNvSpPr>
        </xdr:nvSpPr>
        <xdr:spPr bwMode="auto">
          <a:xfrm>
            <a:off x="3752852" y="6191250"/>
            <a:ext cx="447674"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Hub</a:t>
            </a:r>
          </a:p>
        </xdr:txBody>
      </xdr:sp>
      <xdr:sp macro="" textlink="" fLocksText="0">
        <xdr:nvSpPr>
          <xdr:cNvPr id="89" name="CustomShape 1">
            <a:extLst>
              <a:ext uri="{FF2B5EF4-FFF2-40B4-BE49-F238E27FC236}">
                <a16:creationId xmlns:a16="http://schemas.microsoft.com/office/drawing/2014/main" id="{00000000-0008-0000-0400-000059000000}"/>
              </a:ext>
            </a:extLst>
          </xdr:cNvPr>
          <xdr:cNvSpPr>
            <a:spLocks noChangeArrowheads="1"/>
          </xdr:cNvSpPr>
        </xdr:nvSpPr>
        <xdr:spPr bwMode="auto">
          <a:xfrm>
            <a:off x="4495801" y="6191250"/>
            <a:ext cx="95249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Ethernet Cable</a:t>
            </a:r>
          </a:p>
        </xdr:txBody>
      </xdr:sp>
      <xdr:sp macro="" textlink="" fLocksText="0">
        <xdr:nvSpPr>
          <xdr:cNvPr id="90" name="CustomShape 1">
            <a:extLst>
              <a:ext uri="{FF2B5EF4-FFF2-40B4-BE49-F238E27FC236}">
                <a16:creationId xmlns:a16="http://schemas.microsoft.com/office/drawing/2014/main" id="{00000000-0008-0000-0400-00005A000000}"/>
              </a:ext>
            </a:extLst>
          </xdr:cNvPr>
          <xdr:cNvSpPr>
            <a:spLocks noChangeArrowheads="1"/>
          </xdr:cNvSpPr>
        </xdr:nvSpPr>
        <xdr:spPr bwMode="auto">
          <a:xfrm>
            <a:off x="4552951" y="7134225"/>
            <a:ext cx="95249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Ethernet Cable</a:t>
            </a:r>
          </a:p>
        </xdr:txBody>
      </xdr:sp>
      <xdr:sp macro="" textlink="" fLocksText="0">
        <xdr:nvSpPr>
          <xdr:cNvPr id="91" name="CustomShape 1">
            <a:extLst>
              <a:ext uri="{FF2B5EF4-FFF2-40B4-BE49-F238E27FC236}">
                <a16:creationId xmlns:a16="http://schemas.microsoft.com/office/drawing/2014/main" id="{00000000-0008-0000-0400-00005B000000}"/>
              </a:ext>
            </a:extLst>
          </xdr:cNvPr>
          <xdr:cNvSpPr>
            <a:spLocks noChangeArrowheads="1"/>
          </xdr:cNvSpPr>
        </xdr:nvSpPr>
        <xdr:spPr bwMode="auto">
          <a:xfrm>
            <a:off x="4352926" y="7724775"/>
            <a:ext cx="85724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USB Cable</a:t>
            </a:r>
          </a:p>
        </xdr:txBody>
      </xdr:sp>
      <xdr:sp macro="" textlink="" fLocksText="0">
        <xdr:nvSpPr>
          <xdr:cNvPr id="92" name="CustomShape 1">
            <a:extLst>
              <a:ext uri="{FF2B5EF4-FFF2-40B4-BE49-F238E27FC236}">
                <a16:creationId xmlns:a16="http://schemas.microsoft.com/office/drawing/2014/main" id="{00000000-0008-0000-0400-00005C000000}"/>
              </a:ext>
            </a:extLst>
          </xdr:cNvPr>
          <xdr:cNvSpPr>
            <a:spLocks noChangeArrowheads="1"/>
          </xdr:cNvSpPr>
        </xdr:nvSpPr>
        <xdr:spPr bwMode="auto">
          <a:xfrm>
            <a:off x="4381501" y="8382000"/>
            <a:ext cx="85724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USB Cable</a:t>
            </a:r>
          </a:p>
        </xdr:txBody>
      </xdr:sp>
      <xdr:sp macro="" textlink="" fLocksText="0">
        <xdr:nvSpPr>
          <xdr:cNvPr id="93" name="CustomShape 1">
            <a:extLst>
              <a:ext uri="{FF2B5EF4-FFF2-40B4-BE49-F238E27FC236}">
                <a16:creationId xmlns:a16="http://schemas.microsoft.com/office/drawing/2014/main" id="{00000000-0008-0000-0400-00005D000000}"/>
              </a:ext>
            </a:extLst>
          </xdr:cNvPr>
          <xdr:cNvSpPr>
            <a:spLocks noChangeArrowheads="1"/>
          </xdr:cNvSpPr>
        </xdr:nvSpPr>
        <xdr:spPr bwMode="auto">
          <a:xfrm>
            <a:off x="3400426" y="7886700"/>
            <a:ext cx="857249" cy="352425"/>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JTAG Cable</a:t>
            </a:r>
          </a:p>
        </xdr:txBody>
      </xdr:sp>
      <xdr:sp macro="" textlink="" fLocksText="0">
        <xdr:nvSpPr>
          <xdr:cNvPr id="94" name="CustomShape 1">
            <a:extLst>
              <a:ext uri="{FF2B5EF4-FFF2-40B4-BE49-F238E27FC236}">
                <a16:creationId xmlns:a16="http://schemas.microsoft.com/office/drawing/2014/main" id="{00000000-0008-0000-0400-00005E000000}"/>
              </a:ext>
            </a:extLst>
          </xdr:cNvPr>
          <xdr:cNvSpPr>
            <a:spLocks noChangeArrowheads="1"/>
          </xdr:cNvSpPr>
        </xdr:nvSpPr>
        <xdr:spPr bwMode="auto">
          <a:xfrm>
            <a:off x="1352551" y="8848725"/>
            <a:ext cx="1628774" cy="457200"/>
          </a:xfrm>
          <a:prstGeom prst="rect">
            <a:avLst/>
          </a:prstGeom>
          <a:noFill/>
          <a:ln w="9360" cap="flat">
            <a:no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R-Car H3</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System Evaluation Board</a:t>
            </a:r>
          </a:p>
        </xdr:txBody>
      </xdr:sp>
      <xdr:sp macro="" textlink="" fLocksText="0">
        <xdr:nvSpPr>
          <xdr:cNvPr id="96" name="CustomShape 1">
            <a:extLst>
              <a:ext uri="{FF2B5EF4-FFF2-40B4-BE49-F238E27FC236}">
                <a16:creationId xmlns:a16="http://schemas.microsoft.com/office/drawing/2014/main" id="{00000000-0008-0000-0400-000060000000}"/>
              </a:ext>
            </a:extLst>
          </xdr:cNvPr>
          <xdr:cNvSpPr>
            <a:spLocks noChangeArrowheads="1"/>
          </xdr:cNvSpPr>
        </xdr:nvSpPr>
        <xdr:spPr bwMode="auto">
          <a:xfrm>
            <a:off x="5343526" y="5686425"/>
            <a:ext cx="1695449" cy="447675"/>
          </a:xfrm>
          <a:prstGeom prst="rect">
            <a:avLst/>
          </a:prstGeom>
          <a:solidFill>
            <a:srgbClr val="FFFFCC"/>
          </a:solidFill>
          <a:ln w="9360" cap="flat">
            <a:noFill/>
            <a:miter lim="800000"/>
            <a:headEnd/>
            <a:tailEnd/>
          </a:ln>
          <a:effectLs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[Linux ServerPC]</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TFTP/NFS Server</a:t>
            </a:r>
          </a:p>
        </xdr:txBody>
      </xdr:sp>
      <xdr:sp macro="" textlink="" fLocksText="0">
        <xdr:nvSpPr>
          <xdr:cNvPr id="97" name="CustomShape 1">
            <a:extLst>
              <a:ext uri="{FF2B5EF4-FFF2-40B4-BE49-F238E27FC236}">
                <a16:creationId xmlns:a16="http://schemas.microsoft.com/office/drawing/2014/main" id="{00000000-0008-0000-0400-000061000000}"/>
              </a:ext>
            </a:extLst>
          </xdr:cNvPr>
          <xdr:cNvSpPr>
            <a:spLocks noChangeArrowheads="1"/>
          </xdr:cNvSpPr>
        </xdr:nvSpPr>
        <xdr:spPr bwMode="auto">
          <a:xfrm>
            <a:off x="5124451" y="8667750"/>
            <a:ext cx="2343149" cy="561975"/>
          </a:xfrm>
          <a:prstGeom prst="rect">
            <a:avLst/>
          </a:prstGeom>
          <a:solidFill>
            <a:srgbClr val="FFFFCC"/>
          </a:solidFill>
          <a:ln w="9360" cap="flat">
            <a:noFill/>
            <a:miter lim="800000"/>
            <a:headEnd/>
            <a:tailEnd/>
          </a:ln>
          <a:effectLst/>
          <a:extLst/>
        </xdr:spPr>
        <xdr:txBody>
          <a:bodyPr vertOverflow="clip" wrap="square" lIns="74160" tIns="9000" rIns="74160" bIns="9000" anchor="t"/>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[Windows7 Host PC]</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Terminal software for console show.</a:t>
            </a:r>
          </a:p>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 For Linux Host Operation SSH</a:t>
            </a:r>
          </a:p>
        </xdr:txBody>
      </xdr:sp>
      <xdr:sp macro="" textlink="" fLocksText="0">
        <xdr:nvSpPr>
          <xdr:cNvPr id="98" name="CustomShape 1">
            <a:extLst>
              <a:ext uri="{FF2B5EF4-FFF2-40B4-BE49-F238E27FC236}">
                <a16:creationId xmlns:a16="http://schemas.microsoft.com/office/drawing/2014/main" id="{00000000-0008-0000-0400-000062000000}"/>
              </a:ext>
            </a:extLst>
          </xdr:cNvPr>
          <xdr:cNvSpPr>
            <a:spLocks noChangeArrowheads="1"/>
          </xdr:cNvSpPr>
        </xdr:nvSpPr>
        <xdr:spPr bwMode="auto">
          <a:xfrm>
            <a:off x="1885951" y="8210550"/>
            <a:ext cx="438149" cy="238125"/>
          </a:xfrm>
          <a:prstGeom prst="rect">
            <a:avLst/>
          </a:prstGeom>
          <a:solidFill>
            <a:srgbClr val="FFFFFF"/>
          </a:solidFill>
          <a:ln w="9360" cap="flat">
            <a:solidFill>
              <a:srgbClr val="000000"/>
            </a:solidFill>
            <a:miter lim="800000"/>
            <a:headEnd/>
            <a:tailEnd/>
          </a:ln>
          <a:effectLst/>
          <a:extLst/>
        </xdr:spPr>
        <xdr:txBody>
          <a:bodyPr vertOverflow="clip" wrap="square" lIns="74160" tIns="9000" rIns="74160" bIns="9000" anchor="ctr"/>
          <a:lstStyle/>
          <a:p>
            <a:pPr algn="l" rtl="0">
              <a:defRPr sz="1000"/>
            </a:pPr>
            <a:r>
              <a:rPr lang="en-US" altLang="ja-JP" sz="900" b="0" i="0" baseline="0">
                <a:effectLst/>
                <a:latin typeface="Times New Roman" panose="02020603050405020304" pitchFamily="18" charset="0"/>
                <a:ea typeface="+mn-ea"/>
                <a:cs typeface="Times New Roman" panose="02020603050405020304" pitchFamily="18" charset="0"/>
              </a:rPr>
              <a:t>CN8</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152400</xdr:colOff>
      <xdr:row>6</xdr:row>
      <xdr:rowOff>95250</xdr:rowOff>
    </xdr:from>
    <xdr:to>
      <xdr:col>9</xdr:col>
      <xdr:colOff>523875</xdr:colOff>
      <xdr:row>19</xdr:row>
      <xdr:rowOff>152400</xdr:rowOff>
    </xdr:to>
    <xdr:pic>
      <xdr:nvPicPr>
        <xdr:cNvPr id="2" name="図 1">
          <a:extLst>
            <a:ext uri="{FF2B5EF4-FFF2-40B4-BE49-F238E27FC236}">
              <a16:creationId xmlns:a16="http://schemas.microsoft.com/office/drawing/2014/main" id="{8126C17A-218C-40B7-9541-39982FEB6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1190625"/>
          <a:ext cx="517207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571500</xdr:colOff>
      <xdr:row>27</xdr:row>
      <xdr:rowOff>85725</xdr:rowOff>
    </xdr:from>
    <xdr:ext cx="1906932" cy="609013"/>
    <xdr:sp macro="" textlink="">
      <xdr:nvSpPr>
        <xdr:cNvPr id="3" name="テキスト ボックス 2">
          <a:extLst>
            <a:ext uri="{FF2B5EF4-FFF2-40B4-BE49-F238E27FC236}">
              <a16:creationId xmlns:a16="http://schemas.microsoft.com/office/drawing/2014/main" id="{A84E74B7-870E-49F6-BDE2-37784629ED9F}"/>
            </a:ext>
          </a:extLst>
        </xdr:cNvPr>
        <xdr:cNvSpPr txBox="1"/>
      </xdr:nvSpPr>
      <xdr:spPr>
        <a:xfrm>
          <a:off x="1257300" y="4781550"/>
          <a:ext cx="190693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1100" b="0" i="0" u="none" strike="noStrike" baseline="0">
              <a:solidFill>
                <a:schemeClr val="tx1"/>
              </a:solidFill>
              <a:latin typeface="+mn-lt"/>
              <a:ea typeface="+mn-ea"/>
              <a:cs typeface="+mn-cs"/>
            </a:rPr>
            <a:t>$ i2cset -y -f 4 0x20 0x02 0x00</a:t>
          </a:r>
        </a:p>
        <a:p>
          <a:r>
            <a:rPr lang="en-US" altLang="ja-JP" sz="1100" b="0" i="0" u="none" strike="noStrike" baseline="0">
              <a:solidFill>
                <a:schemeClr val="tx1"/>
              </a:solidFill>
              <a:latin typeface="+mn-lt"/>
              <a:ea typeface="+mn-ea"/>
              <a:cs typeface="+mn-cs"/>
            </a:rPr>
            <a:t>$ i2cset -y -f 4 0x20 0x03 0x7f</a:t>
          </a:r>
        </a:p>
        <a:p>
          <a:r>
            <a:rPr lang="en-US" altLang="ja-JP" sz="1100" b="0" i="0" u="none" strike="noStrike" baseline="0">
              <a:solidFill>
                <a:schemeClr val="tx1"/>
              </a:solidFill>
              <a:latin typeface="+mn-lt"/>
              <a:ea typeface="+mn-ea"/>
              <a:cs typeface="+mn-cs"/>
            </a:rPr>
            <a:t>$ i2cset -y -f 4 0x20 0x01 0x7f</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419100</xdr:colOff>
      <xdr:row>22</xdr:row>
      <xdr:rowOff>57149</xdr:rowOff>
    </xdr:from>
    <xdr:to>
      <xdr:col>9</xdr:col>
      <xdr:colOff>171450</xdr:colOff>
      <xdr:row>103</xdr:row>
      <xdr:rowOff>0</xdr:rowOff>
    </xdr:to>
    <xdr:sp macro="" textlink="">
      <xdr:nvSpPr>
        <xdr:cNvPr id="2" name="テキスト ボックス 1">
          <a:extLst>
            <a:ext uri="{FF2B5EF4-FFF2-40B4-BE49-F238E27FC236}">
              <a16:creationId xmlns:a16="http://schemas.microsoft.com/office/drawing/2014/main" id="{5F5BDF35-06C2-44EA-AF96-3318EB020075}"/>
            </a:ext>
          </a:extLst>
        </xdr:cNvPr>
        <xdr:cNvSpPr txBox="1"/>
      </xdr:nvSpPr>
      <xdr:spPr>
        <a:xfrm>
          <a:off x="1104900" y="3829049"/>
          <a:ext cx="5781675" cy="13830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#!/bin/bash</a:t>
          </a:r>
        </a:p>
        <a:p>
          <a:endParaRPr kumimoji="1" lang="en-US" altLang="ja-JP" sz="1100">
            <a:solidFill>
              <a:sysClr val="windowText" lastClr="000000"/>
            </a:solidFill>
          </a:endParaRPr>
        </a:p>
        <a:p>
          <a:r>
            <a:rPr kumimoji="1" lang="en-US" altLang="ja-JP" sz="1100">
              <a:solidFill>
                <a:sysClr val="windowText" lastClr="000000"/>
              </a:solidFill>
            </a:rPr>
            <a:t>usage()</a:t>
          </a:r>
        </a:p>
        <a:p>
          <a:r>
            <a:rPr kumimoji="1" lang="en-US" altLang="ja-JP" sz="1100">
              <a:solidFill>
                <a:sysClr val="windowText" lastClr="000000"/>
              </a:solidFill>
            </a:rPr>
            <a:t>{</a:t>
          </a:r>
        </a:p>
        <a:p>
          <a:r>
            <a:rPr kumimoji="1" lang="en-US" altLang="ja-JP" sz="1100">
              <a:solidFill>
                <a:sysClr val="windowText" lastClr="000000"/>
              </a:solidFill>
            </a:rPr>
            <a:t>cat &lt;&lt; EOF</a:t>
          </a:r>
        </a:p>
        <a:p>
          <a:r>
            <a:rPr kumimoji="1" lang="en-US" altLang="ja-JP" sz="1100">
              <a:solidFill>
                <a:sysClr val="windowText" lastClr="000000"/>
              </a:solidFill>
            </a:rPr>
            <a:t>        usage: `basename $0` [-xs]</a:t>
          </a:r>
        </a:p>
        <a:p>
          <a:r>
            <a:rPr kumimoji="1" lang="en-US" altLang="ja-JP" sz="1100">
              <a:solidFill>
                <a:sysClr val="windowText" lastClr="000000"/>
              </a:solidFill>
            </a:rPr>
            <a:t>        -xs: Salvator-XS</a:t>
          </a:r>
        </a:p>
        <a:p>
          <a:endParaRPr kumimoji="1" lang="en-US" altLang="ja-JP" sz="1100">
            <a:solidFill>
              <a:sysClr val="windowText" lastClr="000000"/>
            </a:solidFill>
          </a:endParaRPr>
        </a:p>
        <a:p>
          <a:r>
            <a:rPr kumimoji="1" lang="en-US" altLang="ja-JP" sz="1100">
              <a:solidFill>
                <a:sysClr val="windowText" lastClr="000000"/>
              </a:solidFill>
            </a:rPr>
            <a:t>        Ex)</a:t>
          </a:r>
        </a:p>
        <a:p>
          <a:r>
            <a:rPr kumimoji="1" lang="en-US" altLang="ja-JP" sz="1100">
              <a:solidFill>
                <a:sysClr val="windowText" lastClr="000000"/>
              </a:solidFill>
            </a:rPr>
            <a:t>        `basename $0` -xs</a:t>
          </a:r>
        </a:p>
        <a:p>
          <a:r>
            <a:rPr kumimoji="1" lang="en-US" altLang="ja-JP" sz="1100">
              <a:solidFill>
                <a:sysClr val="windowText" lastClr="000000"/>
              </a:solidFill>
            </a:rPr>
            <a:t>EOF</a:t>
          </a:r>
        </a:p>
        <a:p>
          <a:r>
            <a:rPr kumimoji="1" lang="en-US" altLang="ja-JP" sz="1100">
              <a:solidFill>
                <a:sysClr val="windowText" lastClr="000000"/>
              </a:solidFill>
            </a:rPr>
            <a:t>}</a:t>
          </a:r>
        </a:p>
        <a:p>
          <a:endParaRPr kumimoji="1" lang="en-US" altLang="ja-JP" sz="1100">
            <a:solidFill>
              <a:sysClr val="windowText" lastClr="000000"/>
            </a:solidFill>
          </a:endParaRPr>
        </a:p>
        <a:p>
          <a:r>
            <a:rPr kumimoji="1" lang="en-US" altLang="ja-JP" sz="1100">
              <a:solidFill>
                <a:sysClr val="windowText" lastClr="000000"/>
              </a:solidFill>
            </a:rPr>
            <a:t>##### include #####</a:t>
          </a:r>
        </a:p>
        <a:p>
          <a:r>
            <a:rPr kumimoji="1" lang="en-US" altLang="ja-JP" sz="1100">
              <a:solidFill>
                <a:sysClr val="windowText" lastClr="000000"/>
              </a:solidFill>
            </a:rPr>
            <a:t>. `dirname $0`/sata_common.func</a:t>
          </a:r>
        </a:p>
        <a:p>
          <a:endParaRPr kumimoji="1" lang="en-US" altLang="ja-JP" sz="1100">
            <a:solidFill>
              <a:sysClr val="windowText" lastClr="000000"/>
            </a:solidFill>
          </a:endParaRPr>
        </a:p>
        <a:p>
          <a:r>
            <a:rPr kumimoji="1" lang="en-US" altLang="ja-JP" sz="1100">
              <a:solidFill>
                <a:sysClr val="windowText" lastClr="000000"/>
              </a:solidFill>
            </a:rPr>
            <a:t>##### argument #####</a:t>
          </a:r>
        </a:p>
        <a:p>
          <a:r>
            <a:rPr kumimoji="1" lang="en-US" altLang="ja-JP" sz="1100">
              <a:solidFill>
                <a:sysClr val="windowText" lastClr="000000"/>
              </a:solidFill>
            </a:rPr>
            <a:t>if [ $# -gt 1 ]; then</a:t>
          </a:r>
        </a:p>
        <a:p>
          <a:r>
            <a:rPr kumimoji="1" lang="en-US" altLang="ja-JP" sz="1100">
              <a:solidFill>
                <a:sysClr val="windowText" lastClr="000000"/>
              </a:solidFill>
            </a:rPr>
            <a:t>        usage</a:t>
          </a:r>
        </a:p>
        <a:p>
          <a:r>
            <a:rPr kumimoji="1" lang="en-US" altLang="ja-JP" sz="1100">
              <a:solidFill>
                <a:sysClr val="windowText" lastClr="000000"/>
              </a:solidFill>
            </a:rPr>
            <a:t>        exit 1</a:t>
          </a:r>
        </a:p>
        <a:p>
          <a:r>
            <a:rPr kumimoji="1" lang="en-US" altLang="ja-JP" sz="1100">
              <a:solidFill>
                <a:sysClr val="windowText" lastClr="000000"/>
              </a:solidFill>
            </a:rPr>
            <a:t>fi</a:t>
          </a:r>
        </a:p>
        <a:p>
          <a:endParaRPr kumimoji="1" lang="en-US" altLang="ja-JP" sz="1100">
            <a:solidFill>
              <a:sysClr val="windowText" lastClr="000000"/>
            </a:solidFill>
          </a:endParaRPr>
        </a:p>
        <a:p>
          <a:r>
            <a:rPr kumimoji="1" lang="en-US" altLang="ja-JP" sz="1100">
              <a:solidFill>
                <a:sysClr val="windowText" lastClr="000000"/>
              </a:solidFill>
            </a:rPr>
            <a:t>_salvator_xs=0</a:t>
          </a:r>
        </a:p>
        <a:p>
          <a:r>
            <a:rPr kumimoji="1" lang="en-US" altLang="ja-JP" sz="1100">
              <a:solidFill>
                <a:sysClr val="windowText" lastClr="000000"/>
              </a:solidFill>
            </a:rPr>
            <a:t>hile [ $# -gt 0 ]; do</a:t>
          </a:r>
        </a:p>
        <a:p>
          <a:r>
            <a:rPr kumimoji="1" lang="en-US" altLang="ja-JP" sz="1100">
              <a:solidFill>
                <a:sysClr val="windowText" lastClr="000000"/>
              </a:solidFill>
            </a:rPr>
            <a:t>        case "$1" in</a:t>
          </a:r>
        </a:p>
        <a:p>
          <a:r>
            <a:rPr kumimoji="1" lang="en-US" altLang="ja-JP" sz="1100">
              <a:solidFill>
                <a:sysClr val="windowText" lastClr="000000"/>
              </a:solidFill>
            </a:rPr>
            <a:t>                -xs)</a:t>
          </a:r>
        </a:p>
        <a:p>
          <a:r>
            <a:rPr kumimoji="1" lang="en-US" altLang="ja-JP" sz="1100">
              <a:solidFill>
                <a:sysClr val="windowText" lastClr="000000"/>
              </a:solidFill>
            </a:rPr>
            <a:t>                        _salvator_xs=1</a:t>
          </a:r>
        </a:p>
        <a:p>
          <a:r>
            <a:rPr kumimoji="1" lang="en-US" altLang="ja-JP" sz="1100">
              <a:solidFill>
                <a:sysClr val="windowText" lastClr="000000"/>
              </a:solidFill>
            </a:rPr>
            <a:t>                        ;;</a:t>
          </a:r>
        </a:p>
        <a:p>
          <a:r>
            <a:rPr kumimoji="1" lang="en-US" altLang="ja-JP" sz="1100">
              <a:solidFill>
                <a:sysClr val="windowText" lastClr="000000"/>
              </a:solidFill>
            </a:rPr>
            <a:t>                *)</a:t>
          </a:r>
        </a:p>
        <a:p>
          <a:r>
            <a:rPr kumimoji="1" lang="en-US" altLang="ja-JP" sz="1100">
              <a:solidFill>
                <a:sysClr val="windowText" lastClr="000000"/>
              </a:solidFill>
            </a:rPr>
            <a:t>                        usage</a:t>
          </a:r>
        </a:p>
        <a:p>
          <a:r>
            <a:rPr kumimoji="1" lang="en-US" altLang="ja-JP" sz="1100">
              <a:solidFill>
                <a:sysClr val="windowText" lastClr="000000"/>
              </a:solidFill>
            </a:rPr>
            <a:t>                        exit 1</a:t>
          </a:r>
        </a:p>
        <a:p>
          <a:r>
            <a:rPr kumimoji="1" lang="en-US" altLang="ja-JP" sz="1100">
              <a:solidFill>
                <a:sysClr val="windowText" lastClr="000000"/>
              </a:solidFill>
            </a:rPr>
            <a:t>                        ;;</a:t>
          </a:r>
        </a:p>
        <a:p>
          <a:r>
            <a:rPr kumimoji="1" lang="en-US" altLang="ja-JP" sz="1100">
              <a:solidFill>
                <a:sysClr val="windowText" lastClr="000000"/>
              </a:solidFill>
            </a:rPr>
            <a:t>        esac</a:t>
          </a:r>
        </a:p>
        <a:p>
          <a:r>
            <a:rPr kumimoji="1" lang="en-US" altLang="ja-JP" sz="1100">
              <a:solidFill>
                <a:sysClr val="windowText" lastClr="000000"/>
              </a:solidFill>
            </a:rPr>
            <a:t>        shift</a:t>
          </a:r>
        </a:p>
        <a:p>
          <a:r>
            <a:rPr kumimoji="1" lang="en-US" altLang="ja-JP" sz="1100">
              <a:solidFill>
                <a:sysClr val="windowText" lastClr="000000"/>
              </a:solidFill>
            </a:rPr>
            <a:t>done</a:t>
          </a:r>
        </a:p>
        <a:p>
          <a:endParaRPr kumimoji="1" lang="en-US" altLang="ja-JP" sz="1100">
            <a:solidFill>
              <a:sysClr val="windowText" lastClr="000000"/>
            </a:solidFill>
          </a:endParaRPr>
        </a:p>
        <a:p>
          <a:r>
            <a:rPr kumimoji="1" lang="en-US" altLang="ja-JP" sz="1100">
              <a:solidFill>
                <a:sysClr val="windowText" lastClr="000000"/>
              </a:solidFill>
            </a:rPr>
            <a:t>##### For Salvator-XS #####</a:t>
          </a:r>
        </a:p>
        <a:p>
          <a:r>
            <a:rPr kumimoji="1" lang="en-US" altLang="ja-JP" sz="1100">
              <a:solidFill>
                <a:sysClr val="windowText" lastClr="000000"/>
              </a:solidFill>
            </a:rPr>
            <a:t>if [ ${_salvator_xs} -eq 1 ]; then</a:t>
          </a:r>
        </a:p>
        <a:p>
          <a:r>
            <a:rPr kumimoji="1" lang="en-US" altLang="ja-JP" sz="1100">
              <a:solidFill>
                <a:sysClr val="windowText" lastClr="000000"/>
              </a:solidFill>
            </a:rPr>
            <a:t>        echo "Initialize for Salvator-XS"</a:t>
          </a:r>
        </a:p>
        <a:p>
          <a:r>
            <a:rPr kumimoji="1" lang="en-US" altLang="ja-JP" sz="1100">
              <a:solidFill>
                <a:sysClr val="windowText" lastClr="000000"/>
              </a:solidFill>
            </a:rPr>
            <a:t>        sata_start_i2c</a:t>
          </a:r>
        </a:p>
        <a:p>
          <a:r>
            <a:rPr kumimoji="1" lang="en-US" altLang="ja-JP" sz="1100">
              <a:solidFill>
                <a:sysClr val="windowText" lastClr="000000"/>
              </a:solidFill>
            </a:rPr>
            <a:t>        echo "modprobe sata_rcar"</a:t>
          </a:r>
        </a:p>
        <a:p>
          <a:r>
            <a:rPr kumimoji="1" lang="en-US" altLang="ja-JP" sz="1100">
              <a:solidFill>
                <a:sysClr val="windowText" lastClr="000000"/>
              </a:solidFill>
            </a:rPr>
            <a:t>        modprobe sata_rcar || error_msg "modprobe fail"</a:t>
          </a:r>
        </a:p>
        <a:p>
          <a:r>
            <a:rPr kumimoji="1" lang="en-US" altLang="ja-JP" sz="1100">
              <a:solidFill>
                <a:sysClr val="windowText" lastClr="000000"/>
              </a:solidFill>
            </a:rPr>
            <a:t>        echo "sleep 3"</a:t>
          </a:r>
        </a:p>
        <a:p>
          <a:r>
            <a:rPr kumimoji="1" lang="en-US" altLang="ja-JP" sz="1100">
              <a:solidFill>
                <a:sysClr val="windowText" lastClr="000000"/>
              </a:solidFill>
            </a:rPr>
            <a:t>        sleep 3</a:t>
          </a:r>
        </a:p>
        <a:p>
          <a:r>
            <a:rPr kumimoji="1" lang="en-US" altLang="ja-JP" sz="1100">
              <a:solidFill>
                <a:sysClr val="windowText" lastClr="000000"/>
              </a:solidFill>
            </a:rPr>
            <a:t>fi</a:t>
          </a:r>
        </a:p>
        <a:p>
          <a:endParaRPr kumimoji="1" lang="en-US" altLang="ja-JP" sz="1100">
            <a:solidFill>
              <a:sysClr val="windowText" lastClr="000000"/>
            </a:solidFill>
          </a:endParaRPr>
        </a:p>
        <a:p>
          <a:r>
            <a:rPr kumimoji="1" lang="en-US" altLang="ja-JP" sz="1100">
              <a:solidFill>
                <a:sysClr val="windowText" lastClr="000000"/>
              </a:solidFill>
            </a:rPr>
            <a:t>##### main #####</a:t>
          </a:r>
        </a:p>
        <a:p>
          <a:endParaRPr kumimoji="1" lang="en-US" altLang="ja-JP" sz="1100">
            <a:solidFill>
              <a:sysClr val="windowText" lastClr="000000"/>
            </a:solidFill>
          </a:endParaRPr>
        </a:p>
        <a:p>
          <a:r>
            <a:rPr kumimoji="1" lang="en-US" altLang="ja-JP" sz="1100">
              <a:solidFill>
                <a:sysClr val="windowText" lastClr="000000"/>
              </a:solidFill>
            </a:rPr>
            <a:t>echo</a:t>
          </a:r>
        </a:p>
        <a:p>
          <a:r>
            <a:rPr kumimoji="1" lang="en-US" altLang="ja-JP" sz="1100">
              <a:solidFill>
                <a:sysClr val="windowText" lastClr="000000"/>
              </a:solidFill>
            </a:rPr>
            <a:t>echo "2.1.Normal System Test No.1"</a:t>
          </a:r>
        </a:p>
        <a:p>
          <a:r>
            <a:rPr kumimoji="1" lang="en-US" altLang="ja-JP" sz="1100">
              <a:solidFill>
                <a:sysClr val="windowText" lastClr="000000"/>
              </a:solidFill>
            </a:rPr>
            <a:t>echo</a:t>
          </a:r>
        </a:p>
        <a:p>
          <a:endParaRPr kumimoji="1" lang="en-US" altLang="ja-JP" sz="1100">
            <a:solidFill>
              <a:sysClr val="windowText" lastClr="000000"/>
            </a:solidFill>
          </a:endParaRPr>
        </a:p>
        <a:p>
          <a:r>
            <a:rPr kumimoji="1" lang="en-US" altLang="ja-JP" sz="1100">
              <a:solidFill>
                <a:sysClr val="windowText" lastClr="000000"/>
              </a:solidFill>
            </a:rPr>
            <a:t>echo "dmesg | grep ata1"</a:t>
          </a:r>
        </a:p>
        <a:p>
          <a:r>
            <a:rPr kumimoji="1" lang="en-US" altLang="ja-JP" sz="1100">
              <a:solidFill>
                <a:sysClr val="windowText" lastClr="000000"/>
              </a:solidFill>
            </a:rPr>
            <a:t>dmesg | grep ata1</a:t>
          </a:r>
        </a:p>
        <a:p>
          <a:endParaRPr kumimoji="1" lang="en-US" altLang="ja-JP" sz="1100">
            <a:solidFill>
              <a:sysClr val="windowText" lastClr="000000"/>
            </a:solidFill>
          </a:endParaRPr>
        </a:p>
        <a:p>
          <a:r>
            <a:rPr kumimoji="1" lang="en-US" altLang="ja-JP" sz="1100">
              <a:solidFill>
                <a:sysClr val="windowText" lastClr="000000"/>
              </a:solidFill>
            </a:rPr>
            <a:t>echo</a:t>
          </a:r>
        </a:p>
        <a:p>
          <a:r>
            <a:rPr kumimoji="1" lang="en-US" altLang="ja-JP" sz="1100">
              <a:solidFill>
                <a:sysClr val="windowText" lastClr="000000"/>
              </a:solidFill>
            </a:rPr>
            <a:t>echo "expect No1 ex)"</a:t>
          </a:r>
        </a:p>
        <a:p>
          <a:r>
            <a:rPr kumimoji="1" lang="en-US" altLang="ja-JP" sz="1100">
              <a:solidFill>
                <a:sysClr val="windowText" lastClr="000000"/>
              </a:solidFill>
            </a:rPr>
            <a:t>echo "ata1: SATA max UDMA/133 irq 31"</a:t>
          </a:r>
        </a:p>
        <a:p>
          <a:r>
            <a:rPr kumimoji="1" lang="en-US" altLang="ja-JP" sz="1100">
              <a:solidFill>
                <a:sysClr val="windowText" lastClr="000000"/>
              </a:solidFill>
            </a:rPr>
            <a:t>echo "ata1: link resume succeeded after 1 retries"</a:t>
          </a:r>
        </a:p>
        <a:p>
          <a:r>
            <a:rPr kumimoji="1" lang="en-US" altLang="ja-JP" sz="1100">
              <a:solidFill>
                <a:sysClr val="windowText" lastClr="000000"/>
              </a:solidFill>
            </a:rPr>
            <a:t>echo "ata1: SATA link down (SStatus 0 SControl 300)"</a:t>
          </a:r>
        </a:p>
        <a:p>
          <a:endParaRPr kumimoji="1" lang="en-US" altLang="ja-JP" sz="1100">
            <a:solidFill>
              <a:sysClr val="windowText" lastClr="000000"/>
            </a:solidFill>
          </a:endParaRPr>
        </a:p>
        <a:p>
          <a:r>
            <a:rPr kumimoji="1" lang="en-US" altLang="ja-JP" sz="1100">
              <a:solidFill>
                <a:sysClr val="windowText" lastClr="000000"/>
              </a:solidFill>
            </a:rPr>
            <a:t>echo</a:t>
          </a:r>
        </a:p>
        <a:p>
          <a:r>
            <a:rPr kumimoji="1" lang="en-US" altLang="ja-JP" sz="1100">
              <a:solidFill>
                <a:sysClr val="windowText" lastClr="000000"/>
              </a:solidFill>
            </a:rPr>
            <a:t>echo "2.1.Normal System Test No.2"</a:t>
          </a:r>
        </a:p>
        <a:p>
          <a:r>
            <a:rPr kumimoji="1" lang="en-US" altLang="ja-JP" sz="1100">
              <a:solidFill>
                <a:sysClr val="windowText" lastClr="000000"/>
              </a:solidFill>
            </a:rPr>
            <a:t>echo</a:t>
          </a:r>
        </a:p>
        <a:p>
          <a:endParaRPr kumimoji="1" lang="en-US" altLang="ja-JP" sz="1100">
            <a:solidFill>
              <a:sysClr val="windowText" lastClr="000000"/>
            </a:solidFill>
          </a:endParaRPr>
        </a:p>
        <a:p>
          <a:r>
            <a:rPr kumimoji="1" lang="en-US" altLang="ja-JP" sz="1100">
              <a:solidFill>
                <a:sysClr val="windowText" lastClr="000000"/>
              </a:solidFill>
            </a:rPr>
            <a:t>echo "cat /proc/interrupts | grep sata"</a:t>
          </a:r>
        </a:p>
        <a:p>
          <a:r>
            <a:rPr kumimoji="1" lang="en-US" altLang="ja-JP" sz="1100">
              <a:solidFill>
                <a:sysClr val="windowText" lastClr="000000"/>
              </a:solidFill>
            </a:rPr>
            <a:t>cat /proc/interrupts | grep sata</a:t>
          </a:r>
        </a:p>
        <a:p>
          <a:endParaRPr kumimoji="1" lang="en-US" altLang="ja-JP" sz="1100">
            <a:solidFill>
              <a:sysClr val="windowText" lastClr="000000"/>
            </a:solidFill>
          </a:endParaRPr>
        </a:p>
        <a:p>
          <a:r>
            <a:rPr kumimoji="1" lang="en-US" altLang="ja-JP" sz="1100">
              <a:solidFill>
                <a:sysClr val="windowText" lastClr="000000"/>
              </a:solidFill>
            </a:rPr>
            <a:t>echo</a:t>
          </a:r>
        </a:p>
        <a:p>
          <a:r>
            <a:rPr kumimoji="1" lang="en-US" altLang="ja-JP" sz="1100">
              <a:solidFill>
                <a:sysClr val="windowText" lastClr="000000"/>
              </a:solidFill>
            </a:rPr>
            <a:t>echo "2.1.Normal System Test No.2"</a:t>
          </a:r>
        </a:p>
        <a:p>
          <a:r>
            <a:rPr kumimoji="1" lang="en-US" altLang="ja-JP" sz="1100">
              <a:solidFill>
                <a:sysClr val="windowText" lastClr="000000"/>
              </a:solidFill>
            </a:rPr>
            <a:t>echo</a:t>
          </a:r>
        </a:p>
        <a:p>
          <a:endParaRPr kumimoji="1" lang="en-US" altLang="ja-JP" sz="1100">
            <a:solidFill>
              <a:sysClr val="windowText" lastClr="000000"/>
            </a:solidFill>
          </a:endParaRPr>
        </a:p>
        <a:p>
          <a:r>
            <a:rPr kumimoji="1" lang="en-US" altLang="ja-JP" sz="1100">
              <a:solidFill>
                <a:sysClr val="windowText" lastClr="000000"/>
              </a:solidFill>
            </a:rPr>
            <a:t>echo "cat /proc/interrupts | grep sata"</a:t>
          </a:r>
        </a:p>
        <a:p>
          <a:r>
            <a:rPr kumimoji="1" lang="en-US" altLang="ja-JP" sz="1100">
              <a:solidFill>
                <a:sysClr val="windowText" lastClr="000000"/>
              </a:solidFill>
            </a:rPr>
            <a:t>cat /proc/interrupts | grep sata</a:t>
          </a:r>
        </a:p>
        <a:p>
          <a:endParaRPr kumimoji="1" lang="en-US" altLang="ja-JP" sz="1100">
            <a:solidFill>
              <a:sysClr val="windowText" lastClr="000000"/>
            </a:solidFill>
          </a:endParaRPr>
        </a:p>
        <a:p>
          <a:r>
            <a:rPr kumimoji="1" lang="en-US" altLang="ja-JP" sz="1100">
              <a:solidFill>
                <a:sysClr val="windowText" lastClr="000000"/>
              </a:solidFill>
            </a:rPr>
            <a:t>echo</a:t>
          </a:r>
        </a:p>
        <a:p>
          <a:r>
            <a:rPr kumimoji="1" lang="en-US" altLang="ja-JP" sz="1100">
              <a:solidFill>
                <a:sysClr val="windowText" lastClr="000000"/>
              </a:solidFill>
            </a:rPr>
            <a:t>echo "expect No2 ex)"</a:t>
          </a:r>
        </a:p>
        <a:p>
          <a:r>
            <a:rPr kumimoji="1" lang="en-US" altLang="ja-JP" sz="1100">
              <a:solidFill>
                <a:sysClr val="windowText" lastClr="000000"/>
              </a:solidFill>
            </a:rPr>
            <a:t>echo " 31:          0          0          0          0       GIC 137 Level     ee300000.sata"</a:t>
          </a:r>
        </a:p>
        <a:p>
          <a:endParaRPr kumimoji="1" lang="en-US" altLang="ja-JP" sz="1100">
            <a:solidFill>
              <a:sysClr val="windowText" lastClr="000000"/>
            </a:solidFill>
          </a:endParaRPr>
        </a:p>
        <a:p>
          <a:r>
            <a:rPr kumimoji="1" lang="en-US" altLang="ja-JP" sz="1100">
              <a:solidFill>
                <a:sysClr val="windowText" lastClr="000000"/>
              </a:solidFill>
            </a:rPr>
            <a:t>echo "---- Finish -----"</a:t>
          </a:r>
        </a:p>
        <a:p>
          <a:endParaRPr kumimoji="1" lang="ja-JP" altLang="en-US" sz="11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un\&#21830;&#21697;&#20225;&#30011;\DOCOMO\N811\05b_&#27231;&#33021;&#19968;&#35239;(&#30002;&#26408;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一覧"/>
      <sheetName val="開発規模"/>
      <sheetName val="開発規模一覧"/>
      <sheetName val="規模変更理由"/>
      <sheetName val="★更新方法★"/>
      <sheetName val="____"/>
      <sheetName val="体制 (3)"/>
      <sheetName val="体制"/>
      <sheetName val="実際の体制表"/>
      <sheetName val="評価スポット対応及び名前のみ"/>
      <sheetName val="実際にはいないメンバー"/>
      <sheetName val="体制 (2)"/>
      <sheetName val="参考　チーム名一覧"/>
      <sheetName val="全タスク一覧"/>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refreshError="1"/>
      <sheetData sheetId="1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hyperlink" Target="http://www.silabs.com/products/mcu/Pages/USBtoUARTBridgeVCPDrivers.aspx"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8"/>
  <sheetViews>
    <sheetView showGridLines="0" view="pageBreakPreview" topLeftCell="A10" zoomScaleNormal="100" zoomScaleSheetLayoutView="100" workbookViewId="0">
      <selection activeCell="H4" sqref="H4"/>
    </sheetView>
  </sheetViews>
  <sheetFormatPr defaultRowHeight="15"/>
  <cols>
    <col min="1" max="1" width="2.875" style="185" customWidth="1"/>
    <col min="2" max="3" width="10.625" style="185" customWidth="1"/>
    <col min="4" max="12" width="4.625" style="185" customWidth="1"/>
    <col min="13" max="14" width="10.625" style="185" customWidth="1"/>
    <col min="15" max="15" width="3.5" style="185" customWidth="1"/>
    <col min="16" max="16384" width="9" style="185"/>
  </cols>
  <sheetData>
    <row r="1" spans="1:15" ht="15.75" thickBot="1">
      <c r="A1" s="76"/>
      <c r="B1" s="76"/>
      <c r="C1" s="76"/>
      <c r="D1" s="76"/>
      <c r="E1" s="76"/>
      <c r="F1" s="76"/>
      <c r="G1" s="76"/>
      <c r="H1" s="76"/>
      <c r="I1" s="76"/>
      <c r="J1" s="76"/>
      <c r="K1" s="76"/>
      <c r="L1" s="76"/>
      <c r="M1" s="76"/>
      <c r="N1" s="76"/>
      <c r="O1" s="76"/>
    </row>
    <row r="2" spans="1:15">
      <c r="A2" s="76"/>
      <c r="B2" s="186"/>
      <c r="C2" s="187"/>
      <c r="D2" s="187"/>
      <c r="E2" s="187"/>
      <c r="F2" s="187"/>
      <c r="G2" s="187"/>
      <c r="H2" s="187"/>
      <c r="I2" s="187"/>
      <c r="J2" s="187"/>
      <c r="K2" s="187"/>
      <c r="L2" s="187"/>
      <c r="M2" s="187"/>
      <c r="N2" s="188"/>
      <c r="O2" s="76"/>
    </row>
    <row r="3" spans="1:15">
      <c r="A3" s="76"/>
      <c r="B3" s="189"/>
      <c r="C3" s="150"/>
      <c r="D3" s="150"/>
      <c r="E3" s="150"/>
      <c r="F3" s="150"/>
      <c r="G3" s="150"/>
      <c r="H3" s="150"/>
      <c r="I3" s="150"/>
      <c r="J3" s="150"/>
      <c r="K3" s="150"/>
      <c r="L3" s="150"/>
      <c r="M3" s="150"/>
      <c r="N3" s="190"/>
      <c r="O3" s="76"/>
    </row>
    <row r="4" spans="1:15">
      <c r="A4" s="76"/>
      <c r="B4" s="189"/>
      <c r="C4" s="150"/>
      <c r="D4" s="150"/>
      <c r="E4" s="150"/>
      <c r="F4" s="150"/>
      <c r="G4" s="150"/>
      <c r="H4" s="150"/>
      <c r="I4" s="150"/>
      <c r="J4" s="150"/>
      <c r="K4" s="150"/>
      <c r="L4" s="150"/>
      <c r="M4" s="150"/>
      <c r="N4" s="190"/>
      <c r="O4" s="76"/>
    </row>
    <row r="5" spans="1:15">
      <c r="A5" s="76"/>
      <c r="B5" s="189"/>
      <c r="C5" s="150"/>
      <c r="D5" s="150"/>
      <c r="E5" s="150"/>
      <c r="F5" s="150"/>
      <c r="G5" s="150"/>
      <c r="H5" s="150"/>
      <c r="I5" s="150"/>
      <c r="J5" s="150"/>
      <c r="K5" s="150"/>
      <c r="L5" s="150"/>
      <c r="M5" s="150"/>
      <c r="N5" s="190"/>
      <c r="O5" s="76"/>
    </row>
    <row r="6" spans="1:15" ht="15.75" thickBot="1">
      <c r="A6" s="76"/>
      <c r="B6" s="189"/>
      <c r="C6" s="150"/>
      <c r="D6" s="150"/>
      <c r="E6" s="150"/>
      <c r="F6" s="150"/>
      <c r="G6" s="150"/>
      <c r="H6" s="150"/>
      <c r="I6" s="150"/>
      <c r="J6" s="150"/>
      <c r="K6" s="150"/>
      <c r="L6" s="150"/>
      <c r="M6" s="150"/>
      <c r="N6" s="190"/>
      <c r="O6" s="76"/>
    </row>
    <row r="7" spans="1:15" ht="13.5" customHeight="1" thickBot="1">
      <c r="A7" s="76"/>
      <c r="B7" s="189"/>
      <c r="C7" s="411" t="s">
        <v>806</v>
      </c>
      <c r="D7" s="411"/>
      <c r="E7" s="411"/>
      <c r="F7" s="411"/>
      <c r="G7" s="411"/>
      <c r="H7" s="411"/>
      <c r="I7" s="411"/>
      <c r="J7" s="411"/>
      <c r="K7" s="411"/>
      <c r="L7" s="411"/>
      <c r="M7" s="411"/>
      <c r="N7" s="190"/>
      <c r="O7" s="76"/>
    </row>
    <row r="8" spans="1:15" ht="13.5" customHeight="1" thickBot="1">
      <c r="A8" s="76"/>
      <c r="B8" s="189"/>
      <c r="C8" s="411"/>
      <c r="D8" s="411"/>
      <c r="E8" s="411"/>
      <c r="F8" s="411"/>
      <c r="G8" s="411"/>
      <c r="H8" s="411"/>
      <c r="I8" s="411"/>
      <c r="J8" s="411"/>
      <c r="K8" s="411"/>
      <c r="L8" s="411"/>
      <c r="M8" s="411"/>
      <c r="N8" s="190"/>
      <c r="O8" s="76"/>
    </row>
    <row r="9" spans="1:15" ht="13.5" customHeight="1" thickBot="1">
      <c r="A9" s="76"/>
      <c r="B9" s="189"/>
      <c r="C9" s="411"/>
      <c r="D9" s="411"/>
      <c r="E9" s="411"/>
      <c r="F9" s="411"/>
      <c r="G9" s="411"/>
      <c r="H9" s="411"/>
      <c r="I9" s="411"/>
      <c r="J9" s="411"/>
      <c r="K9" s="411"/>
      <c r="L9" s="411"/>
      <c r="M9" s="411"/>
      <c r="N9" s="190"/>
      <c r="O9" s="76"/>
    </row>
    <row r="10" spans="1:15" ht="13.5" customHeight="1" thickBot="1">
      <c r="A10" s="76"/>
      <c r="B10" s="189"/>
      <c r="C10" s="411"/>
      <c r="D10" s="411"/>
      <c r="E10" s="411"/>
      <c r="F10" s="411"/>
      <c r="G10" s="411"/>
      <c r="H10" s="411"/>
      <c r="I10" s="411"/>
      <c r="J10" s="411"/>
      <c r="K10" s="411"/>
      <c r="L10" s="411"/>
      <c r="M10" s="411"/>
      <c r="N10" s="190"/>
      <c r="O10" s="76"/>
    </row>
    <row r="11" spans="1:15" ht="13.5" customHeight="1" thickBot="1">
      <c r="A11" s="76"/>
      <c r="B11" s="189"/>
      <c r="C11" s="411"/>
      <c r="D11" s="411"/>
      <c r="E11" s="411"/>
      <c r="F11" s="411"/>
      <c r="G11" s="411"/>
      <c r="H11" s="411"/>
      <c r="I11" s="411"/>
      <c r="J11" s="411"/>
      <c r="K11" s="411"/>
      <c r="L11" s="411"/>
      <c r="M11" s="411"/>
      <c r="N11" s="190"/>
      <c r="O11" s="76"/>
    </row>
    <row r="12" spans="1:15" ht="13.5" customHeight="1" thickBot="1">
      <c r="A12" s="76"/>
      <c r="B12" s="189"/>
      <c r="C12" s="411"/>
      <c r="D12" s="411"/>
      <c r="E12" s="411"/>
      <c r="F12" s="411"/>
      <c r="G12" s="411"/>
      <c r="H12" s="411"/>
      <c r="I12" s="411"/>
      <c r="J12" s="411"/>
      <c r="K12" s="411"/>
      <c r="L12" s="411"/>
      <c r="M12" s="411"/>
      <c r="N12" s="190"/>
      <c r="O12" s="76"/>
    </row>
    <row r="13" spans="1:15" ht="13.5" customHeight="1" thickBot="1">
      <c r="A13" s="76"/>
      <c r="B13" s="189"/>
      <c r="C13" s="411"/>
      <c r="D13" s="411"/>
      <c r="E13" s="411"/>
      <c r="F13" s="411"/>
      <c r="G13" s="411"/>
      <c r="H13" s="411"/>
      <c r="I13" s="411"/>
      <c r="J13" s="411"/>
      <c r="K13" s="411"/>
      <c r="L13" s="411"/>
      <c r="M13" s="411"/>
      <c r="N13" s="190"/>
      <c r="O13" s="76"/>
    </row>
    <row r="14" spans="1:15" ht="13.5" customHeight="1" thickBot="1">
      <c r="A14" s="76"/>
      <c r="B14" s="189"/>
      <c r="C14" s="411"/>
      <c r="D14" s="411"/>
      <c r="E14" s="411"/>
      <c r="F14" s="411"/>
      <c r="G14" s="411"/>
      <c r="H14" s="411"/>
      <c r="I14" s="411"/>
      <c r="J14" s="411"/>
      <c r="K14" s="411"/>
      <c r="L14" s="411"/>
      <c r="M14" s="411"/>
      <c r="N14" s="190"/>
      <c r="O14" s="76"/>
    </row>
    <row r="15" spans="1:15" ht="14.25" customHeight="1" thickBot="1">
      <c r="A15" s="76"/>
      <c r="B15" s="189"/>
      <c r="C15" s="411"/>
      <c r="D15" s="411"/>
      <c r="E15" s="411"/>
      <c r="F15" s="411"/>
      <c r="G15" s="411"/>
      <c r="H15" s="411"/>
      <c r="I15" s="411"/>
      <c r="J15" s="411"/>
      <c r="K15" s="411"/>
      <c r="L15" s="411"/>
      <c r="M15" s="411"/>
      <c r="N15" s="190"/>
      <c r="O15" s="76"/>
    </row>
    <row r="16" spans="1:15">
      <c r="A16" s="76"/>
      <c r="B16" s="189"/>
      <c r="C16" s="150"/>
      <c r="D16" s="150"/>
      <c r="E16" s="150"/>
      <c r="F16" s="150"/>
      <c r="G16" s="150"/>
      <c r="H16" s="150"/>
      <c r="I16" s="150"/>
      <c r="J16" s="150"/>
      <c r="K16" s="150"/>
      <c r="L16" s="150"/>
      <c r="M16" s="150"/>
      <c r="N16" s="190"/>
      <c r="O16" s="76"/>
    </row>
    <row r="17" spans="1:15">
      <c r="A17" s="76"/>
      <c r="B17" s="189"/>
      <c r="C17" s="150"/>
      <c r="D17" s="150"/>
      <c r="E17" s="150"/>
      <c r="F17" s="150"/>
      <c r="G17" s="150"/>
      <c r="H17" s="150"/>
      <c r="I17" s="150"/>
      <c r="J17" s="150"/>
      <c r="K17" s="150" t="s">
        <v>343</v>
      </c>
      <c r="L17" s="150" t="s">
        <v>92</v>
      </c>
      <c r="M17" s="150"/>
      <c r="N17" s="190"/>
      <c r="O17" s="76"/>
    </row>
    <row r="18" spans="1:15">
      <c r="A18" s="76"/>
      <c r="B18" s="189"/>
      <c r="C18" s="150"/>
      <c r="D18" s="150"/>
      <c r="E18" s="150"/>
      <c r="F18" s="150"/>
      <c r="G18" s="150"/>
      <c r="H18" s="150"/>
      <c r="I18" s="150"/>
      <c r="J18" s="150"/>
      <c r="K18" s="150" t="s">
        <v>343</v>
      </c>
      <c r="L18" s="150" t="s">
        <v>574</v>
      </c>
      <c r="M18" s="150"/>
      <c r="N18" s="190"/>
      <c r="O18" s="76"/>
    </row>
    <row r="19" spans="1:15" ht="13.5" customHeight="1">
      <c r="A19" s="76"/>
      <c r="B19" s="189"/>
      <c r="C19" s="150"/>
      <c r="D19" s="150"/>
      <c r="E19" s="150"/>
      <c r="F19" s="412" t="s">
        <v>841</v>
      </c>
      <c r="G19" s="412"/>
      <c r="H19" s="412"/>
      <c r="I19" s="412"/>
      <c r="J19" s="412"/>
      <c r="K19" s="150"/>
      <c r="L19" s="150"/>
      <c r="M19" s="150"/>
      <c r="N19" s="190"/>
      <c r="O19" s="76"/>
    </row>
    <row r="20" spans="1:15" ht="13.5" customHeight="1">
      <c r="A20" s="76"/>
      <c r="B20" s="189"/>
      <c r="C20" s="150"/>
      <c r="D20" s="150"/>
      <c r="E20" s="150"/>
      <c r="F20" s="412"/>
      <c r="G20" s="412"/>
      <c r="H20" s="412"/>
      <c r="I20" s="412"/>
      <c r="J20" s="412"/>
      <c r="K20" s="150"/>
      <c r="L20" s="150"/>
      <c r="M20" s="150"/>
      <c r="N20" s="190"/>
      <c r="O20" s="76"/>
    </row>
    <row r="21" spans="1:15">
      <c r="A21" s="76"/>
      <c r="B21" s="189"/>
      <c r="C21" s="150"/>
      <c r="D21" s="150"/>
      <c r="E21" s="150"/>
      <c r="F21" s="150"/>
      <c r="G21" s="150"/>
      <c r="H21" s="150"/>
      <c r="I21" s="150"/>
      <c r="J21" s="150"/>
      <c r="K21" s="150"/>
      <c r="L21" s="150"/>
      <c r="M21" s="150"/>
      <c r="N21" s="190"/>
      <c r="O21" s="76"/>
    </row>
    <row r="22" spans="1:15">
      <c r="A22" s="76"/>
      <c r="B22" s="189"/>
      <c r="C22" s="150"/>
      <c r="D22" s="150"/>
      <c r="E22" s="150"/>
      <c r="F22" s="150"/>
      <c r="G22" s="150"/>
      <c r="H22" s="150"/>
      <c r="I22" s="150"/>
      <c r="J22" s="150"/>
      <c r="K22" s="150"/>
      <c r="L22" s="150"/>
      <c r="M22" s="150"/>
      <c r="N22" s="190"/>
      <c r="O22" s="76"/>
    </row>
    <row r="23" spans="1:15">
      <c r="A23" s="76"/>
      <c r="B23" s="189"/>
      <c r="C23" s="150"/>
      <c r="D23" s="150"/>
      <c r="E23" s="150"/>
      <c r="F23" s="150"/>
      <c r="G23" s="150"/>
      <c r="H23" s="150"/>
      <c r="I23" s="150"/>
      <c r="J23" s="150"/>
      <c r="K23" s="150"/>
      <c r="L23" s="150"/>
      <c r="M23" s="150"/>
      <c r="N23" s="190"/>
      <c r="O23" s="76"/>
    </row>
    <row r="24" spans="1:15">
      <c r="A24" s="76"/>
      <c r="B24" s="189"/>
      <c r="C24" s="150"/>
      <c r="D24" s="150"/>
      <c r="E24" s="150"/>
      <c r="F24" s="150"/>
      <c r="G24" s="150"/>
      <c r="H24" s="150"/>
      <c r="I24" s="150"/>
      <c r="J24" s="150"/>
      <c r="K24" s="150"/>
      <c r="L24" s="150"/>
      <c r="M24" s="150"/>
      <c r="N24" s="190"/>
      <c r="O24" s="76"/>
    </row>
    <row r="25" spans="1:15">
      <c r="A25" s="76"/>
      <c r="B25" s="189"/>
      <c r="C25" s="150"/>
      <c r="D25" s="150"/>
      <c r="E25" s="150"/>
      <c r="F25" s="150"/>
      <c r="G25" s="150"/>
      <c r="H25" s="150"/>
      <c r="I25" s="150"/>
      <c r="J25" s="150"/>
      <c r="K25" s="150"/>
      <c r="L25" s="150"/>
      <c r="M25" s="150"/>
      <c r="N25" s="190"/>
      <c r="O25" s="76"/>
    </row>
    <row r="26" spans="1:15">
      <c r="A26" s="76"/>
      <c r="B26" s="189"/>
      <c r="C26" s="150"/>
      <c r="D26" s="150"/>
      <c r="E26" s="150"/>
      <c r="F26" s="150"/>
      <c r="G26" s="150"/>
      <c r="H26" s="150"/>
      <c r="I26" s="150"/>
      <c r="J26" s="150"/>
      <c r="K26" s="150"/>
      <c r="L26" s="150"/>
      <c r="M26" s="150"/>
      <c r="N26" s="190"/>
      <c r="O26" s="76"/>
    </row>
    <row r="27" spans="1:15">
      <c r="A27" s="76"/>
      <c r="B27" s="189"/>
      <c r="C27" s="150"/>
      <c r="D27" s="150"/>
      <c r="E27" s="150"/>
      <c r="F27" s="150"/>
      <c r="G27" s="150"/>
      <c r="H27" s="150"/>
      <c r="I27" s="150"/>
      <c r="J27" s="150"/>
      <c r="K27" s="150"/>
      <c r="L27" s="150"/>
      <c r="M27" s="150"/>
      <c r="N27" s="190"/>
      <c r="O27" s="76"/>
    </row>
    <row r="28" spans="1:15">
      <c r="A28" s="76"/>
      <c r="B28" s="189"/>
      <c r="C28" s="150"/>
      <c r="D28" s="150"/>
      <c r="E28" s="150"/>
      <c r="F28" s="150"/>
      <c r="G28" s="150"/>
      <c r="H28" s="150"/>
      <c r="I28" s="150"/>
      <c r="J28" s="150"/>
      <c r="K28" s="150"/>
      <c r="L28" s="150"/>
      <c r="M28" s="150"/>
      <c r="N28" s="190"/>
      <c r="O28" s="76"/>
    </row>
    <row r="29" spans="1:15">
      <c r="A29" s="76"/>
      <c r="B29" s="189"/>
      <c r="C29" s="150"/>
      <c r="D29" s="150"/>
      <c r="E29" s="150"/>
      <c r="F29" s="150"/>
      <c r="G29" s="150"/>
      <c r="H29" s="150"/>
      <c r="I29" s="150"/>
      <c r="J29" s="150"/>
      <c r="K29" s="150"/>
      <c r="L29" s="150"/>
      <c r="M29" s="150"/>
      <c r="N29" s="190"/>
      <c r="O29" s="76"/>
    </row>
    <row r="30" spans="1:15">
      <c r="A30" s="76"/>
      <c r="B30" s="189"/>
      <c r="C30" s="150"/>
      <c r="D30" s="150"/>
      <c r="E30" s="150"/>
      <c r="F30" s="150"/>
      <c r="G30" s="150"/>
      <c r="H30" s="150"/>
      <c r="I30" s="150"/>
      <c r="J30" s="150"/>
      <c r="K30" s="150"/>
      <c r="L30" s="150"/>
      <c r="M30" s="150"/>
      <c r="N30" s="190"/>
      <c r="O30" s="76"/>
    </row>
    <row r="31" spans="1:15">
      <c r="A31" s="76"/>
      <c r="B31" s="189"/>
      <c r="C31" s="150"/>
      <c r="D31" s="150"/>
      <c r="E31" s="150"/>
      <c r="F31" s="150"/>
      <c r="G31" s="150"/>
      <c r="H31" s="150"/>
      <c r="I31" s="150"/>
      <c r="J31" s="150"/>
      <c r="K31" s="150"/>
      <c r="L31" s="150"/>
      <c r="M31" s="150"/>
      <c r="N31" s="190"/>
      <c r="O31" s="76"/>
    </row>
    <row r="32" spans="1:15">
      <c r="A32" s="76"/>
      <c r="B32" s="189"/>
      <c r="C32" s="150"/>
      <c r="D32" s="150"/>
      <c r="E32" s="150"/>
      <c r="F32" s="150"/>
      <c r="G32" s="150"/>
      <c r="H32" s="150"/>
      <c r="I32" s="150"/>
      <c r="J32" s="150"/>
      <c r="K32" s="150"/>
      <c r="L32" s="150"/>
      <c r="M32" s="150"/>
      <c r="N32" s="190"/>
      <c r="O32" s="76"/>
    </row>
    <row r="33" spans="1:15">
      <c r="A33" s="76"/>
      <c r="B33" s="189"/>
      <c r="C33" s="150"/>
      <c r="D33" s="150"/>
      <c r="E33" s="150"/>
      <c r="F33" s="150"/>
      <c r="G33" s="150"/>
      <c r="H33" s="150"/>
      <c r="I33" s="150"/>
      <c r="J33" s="150"/>
      <c r="K33" s="150"/>
      <c r="L33" s="150"/>
      <c r="M33" s="150"/>
      <c r="N33" s="190"/>
      <c r="O33" s="76"/>
    </row>
    <row r="34" spans="1:15">
      <c r="A34" s="76"/>
      <c r="B34" s="189"/>
      <c r="C34" s="150"/>
      <c r="D34" s="150"/>
      <c r="E34" s="150"/>
      <c r="F34" s="150"/>
      <c r="G34" s="150"/>
      <c r="H34" s="150"/>
      <c r="I34" s="150"/>
      <c r="J34" s="150"/>
      <c r="K34" s="150"/>
      <c r="L34" s="150"/>
      <c r="M34" s="150"/>
      <c r="N34" s="190"/>
      <c r="O34" s="76"/>
    </row>
    <row r="35" spans="1:15">
      <c r="A35" s="76"/>
      <c r="B35" s="189"/>
      <c r="C35" s="150"/>
      <c r="D35" s="150"/>
      <c r="E35" s="150"/>
      <c r="F35" s="150"/>
      <c r="G35" s="150"/>
      <c r="H35" s="150"/>
      <c r="I35" s="150"/>
      <c r="J35" s="150"/>
      <c r="K35" s="150"/>
      <c r="L35" s="150"/>
      <c r="M35" s="150"/>
      <c r="N35" s="190"/>
      <c r="O35" s="76"/>
    </row>
    <row r="36" spans="1:15">
      <c r="A36" s="76"/>
      <c r="B36" s="189"/>
      <c r="C36" s="150"/>
      <c r="D36" s="150"/>
      <c r="E36" s="150"/>
      <c r="F36" s="150"/>
      <c r="G36" s="150"/>
      <c r="H36" s="150"/>
      <c r="I36" s="150"/>
      <c r="J36" s="150"/>
      <c r="K36" s="150"/>
      <c r="L36" s="150"/>
      <c r="M36" s="150"/>
      <c r="N36" s="190"/>
      <c r="O36" s="76"/>
    </row>
    <row r="37" spans="1:15">
      <c r="A37" s="76"/>
      <c r="B37" s="189"/>
      <c r="C37" s="150"/>
      <c r="D37" s="150"/>
      <c r="E37" s="150"/>
      <c r="F37" s="150"/>
      <c r="G37" s="150"/>
      <c r="H37" s="150"/>
      <c r="I37" s="150"/>
      <c r="J37" s="150"/>
      <c r="K37" s="150"/>
      <c r="L37" s="150"/>
      <c r="M37" s="150"/>
      <c r="N37" s="190"/>
      <c r="O37" s="76"/>
    </row>
    <row r="38" spans="1:15">
      <c r="A38" s="76"/>
      <c r="B38" s="189"/>
      <c r="C38" s="150"/>
      <c r="D38" s="150"/>
      <c r="E38" s="150"/>
      <c r="F38" s="150"/>
      <c r="G38" s="150"/>
      <c r="H38" s="150"/>
      <c r="I38" s="150"/>
      <c r="J38" s="150"/>
      <c r="K38" s="150"/>
      <c r="L38" s="150"/>
      <c r="M38" s="150"/>
      <c r="N38" s="190"/>
      <c r="O38" s="76"/>
    </row>
    <row r="39" spans="1:15">
      <c r="A39" s="76"/>
      <c r="B39" s="189"/>
      <c r="C39" s="150"/>
      <c r="D39" s="150"/>
      <c r="E39" s="150"/>
      <c r="F39" s="150"/>
      <c r="G39" s="150"/>
      <c r="H39" s="150"/>
      <c r="I39" s="150"/>
      <c r="J39" s="150"/>
      <c r="K39" s="150"/>
      <c r="L39" s="150"/>
      <c r="M39" s="150"/>
      <c r="N39" s="190"/>
      <c r="O39" s="76"/>
    </row>
    <row r="40" spans="1:15">
      <c r="A40" s="76"/>
      <c r="B40" s="189"/>
      <c r="C40" s="150"/>
      <c r="D40" s="150"/>
      <c r="E40" s="150"/>
      <c r="F40" s="150"/>
      <c r="G40" s="150"/>
      <c r="H40" s="150"/>
      <c r="I40" s="150"/>
      <c r="J40" s="150"/>
      <c r="K40" s="150"/>
      <c r="L40" s="150"/>
      <c r="M40" s="150"/>
      <c r="N40" s="190"/>
      <c r="O40" s="76"/>
    </row>
    <row r="41" spans="1:15">
      <c r="A41" s="76"/>
      <c r="B41" s="189"/>
      <c r="C41" s="150"/>
      <c r="D41" s="150"/>
      <c r="E41" s="150"/>
      <c r="F41" s="150"/>
      <c r="G41" s="150"/>
      <c r="H41" s="150"/>
      <c r="I41" s="150"/>
      <c r="J41" s="150"/>
      <c r="K41" s="150"/>
      <c r="L41" s="150"/>
      <c r="M41" s="150"/>
      <c r="N41" s="190"/>
      <c r="O41" s="76"/>
    </row>
    <row r="42" spans="1:15" ht="15.75" thickBot="1">
      <c r="A42" s="76"/>
      <c r="B42" s="189"/>
      <c r="C42" s="150"/>
      <c r="D42" s="150"/>
      <c r="E42" s="150"/>
      <c r="F42" s="150"/>
      <c r="G42" s="150"/>
      <c r="H42" s="150"/>
      <c r="I42" s="150"/>
      <c r="J42" s="150"/>
      <c r="K42" s="150"/>
      <c r="L42" s="150"/>
      <c r="M42" s="150"/>
      <c r="N42" s="190"/>
      <c r="O42" s="76"/>
    </row>
    <row r="43" spans="1:15" ht="15" customHeight="1">
      <c r="A43" s="76"/>
      <c r="B43" s="413" t="s">
        <v>14</v>
      </c>
      <c r="C43" s="413"/>
      <c r="D43" s="413"/>
      <c r="E43" s="413"/>
      <c r="F43" s="413"/>
      <c r="G43" s="414" t="s">
        <v>15</v>
      </c>
      <c r="H43" s="414"/>
      <c r="I43" s="414" t="s">
        <v>16</v>
      </c>
      <c r="J43" s="414"/>
      <c r="K43" s="414" t="s">
        <v>17</v>
      </c>
      <c r="L43" s="414"/>
      <c r="M43" s="415" t="s">
        <v>18</v>
      </c>
      <c r="N43" s="415"/>
      <c r="O43" s="76"/>
    </row>
    <row r="44" spans="1:15" ht="23.25" customHeight="1">
      <c r="A44" s="76"/>
      <c r="B44" s="405" t="s">
        <v>633</v>
      </c>
      <c r="C44" s="406"/>
      <c r="D44" s="406"/>
      <c r="E44" s="406"/>
      <c r="F44" s="406"/>
      <c r="G44" s="407" t="s">
        <v>634</v>
      </c>
      <c r="H44" s="407"/>
      <c r="I44" s="407" t="s">
        <v>635</v>
      </c>
      <c r="J44" s="407"/>
      <c r="K44" s="408" t="s">
        <v>621</v>
      </c>
      <c r="L44" s="408"/>
      <c r="M44" s="404"/>
      <c r="N44" s="404"/>
      <c r="O44" s="76"/>
    </row>
    <row r="45" spans="1:15" ht="20.100000000000001" customHeight="1">
      <c r="A45" s="76"/>
      <c r="B45" s="406"/>
      <c r="C45" s="406"/>
      <c r="D45" s="406"/>
      <c r="E45" s="406"/>
      <c r="F45" s="406"/>
      <c r="G45" s="407"/>
      <c r="H45" s="407"/>
      <c r="I45" s="407"/>
      <c r="J45" s="407"/>
      <c r="K45" s="408"/>
      <c r="L45" s="408"/>
      <c r="M45" s="404"/>
      <c r="N45" s="404"/>
      <c r="O45" s="76"/>
    </row>
    <row r="46" spans="1:15" ht="12" customHeight="1" thickBot="1">
      <c r="A46" s="76"/>
      <c r="B46" s="409" t="s">
        <v>19</v>
      </c>
      <c r="C46" s="409"/>
      <c r="D46" s="409"/>
      <c r="E46" s="409"/>
      <c r="F46" s="409"/>
      <c r="G46" s="403"/>
      <c r="H46" s="403"/>
      <c r="I46" s="403"/>
      <c r="J46" s="403"/>
      <c r="K46" s="403"/>
      <c r="L46" s="403"/>
      <c r="M46" s="403"/>
      <c r="N46" s="403"/>
      <c r="O46" s="76"/>
    </row>
    <row r="47" spans="1:15" ht="25.5" customHeight="1" thickBot="1">
      <c r="A47" s="76"/>
      <c r="B47" s="410" t="s">
        <v>9</v>
      </c>
      <c r="C47" s="410"/>
      <c r="D47" s="410"/>
      <c r="E47" s="410"/>
      <c r="F47" s="410"/>
      <c r="G47" s="403"/>
      <c r="H47" s="403"/>
      <c r="I47" s="403"/>
      <c r="J47" s="403"/>
      <c r="K47" s="403"/>
      <c r="L47" s="403"/>
      <c r="M47" s="403"/>
      <c r="N47" s="403"/>
      <c r="O47" s="76"/>
    </row>
    <row r="48" spans="1:15">
      <c r="A48" s="76"/>
      <c r="B48" s="76"/>
      <c r="C48" s="76"/>
      <c r="D48" s="76"/>
      <c r="E48" s="76"/>
      <c r="F48" s="76"/>
      <c r="G48" s="76"/>
      <c r="H48" s="76"/>
      <c r="I48" s="76"/>
      <c r="J48" s="76"/>
      <c r="K48" s="76"/>
      <c r="L48" s="76"/>
      <c r="M48" s="76"/>
      <c r="N48" s="76"/>
      <c r="O48" s="76"/>
    </row>
  </sheetData>
  <customSheetViews>
    <customSheetView guid="{BAE6DCF4-0CDF-483F-8380-77ECB7F6E122}" scale="85" showRuler="0">
      <selection activeCell="I55" sqref="I55"/>
      <pageMargins left="0.75" right="0.75" top="1" bottom="1" header="0.51200000000000001" footer="0.51200000000000001"/>
      <pageSetup paperSize="9" orientation="portrait" r:id="rId1"/>
      <headerFooter alignWithMargins="0"/>
    </customSheetView>
    <customSheetView guid="{E3D4B150-C2C3-4007-8958-8E1C2F71E443}" scale="85" showRuler="0">
      <selection activeCell="I55" sqref="I55"/>
      <pageMargins left="0.75" right="0.75" top="1" bottom="1" header="0.51200000000000001" footer="0.51200000000000001"/>
      <pageSetup paperSize="9" orientation="portrait" r:id="rId2"/>
      <headerFooter alignWithMargins="0"/>
    </customSheetView>
    <customSheetView guid="{6F44B949-1803-4C1C-82AE-694A677CA00F}" scale="85">
      <selection activeCell="I55" sqref="I55"/>
      <pageMargins left="0.75" right="0.75" top="1" bottom="1" header="0.51200000000000001" footer="0.51200000000000001"/>
      <pageSetup paperSize="9" orientation="portrait" r:id="rId3"/>
      <headerFooter alignWithMargins="0"/>
    </customSheetView>
  </customSheetViews>
  <mergeCells count="15">
    <mergeCell ref="C7:M15"/>
    <mergeCell ref="F19:J20"/>
    <mergeCell ref="B43:F43"/>
    <mergeCell ref="G43:H43"/>
    <mergeCell ref="I43:J43"/>
    <mergeCell ref="K43:L43"/>
    <mergeCell ref="M43:N43"/>
    <mergeCell ref="G46:N47"/>
    <mergeCell ref="M44:N45"/>
    <mergeCell ref="B44:F45"/>
    <mergeCell ref="G44:H45"/>
    <mergeCell ref="I44:J45"/>
    <mergeCell ref="K44:L45"/>
    <mergeCell ref="B46:F46"/>
    <mergeCell ref="B47:F47"/>
  </mergeCells>
  <phoneticPr fontId="16"/>
  <pageMargins left="0.75" right="0.75" top="1" bottom="1" header="0.51200000000000001" footer="0.51200000000000001"/>
  <pageSetup paperSize="9" scale="96"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BO21"/>
  <sheetViews>
    <sheetView showGridLines="0" view="pageBreakPreview" zoomScale="85" zoomScaleNormal="55" zoomScaleSheetLayoutView="85" workbookViewId="0">
      <selection activeCell="I2" sqref="I2"/>
    </sheetView>
  </sheetViews>
  <sheetFormatPr defaultRowHeight="15"/>
  <cols>
    <col min="1" max="1" width="2.875" style="14" customWidth="1"/>
    <col min="2" max="2" width="6.25" style="33" customWidth="1"/>
    <col min="3" max="3" width="8.75" style="14" customWidth="1"/>
    <col min="4" max="4" width="17.375" style="14" customWidth="1"/>
    <col min="5" max="5" width="9.875" style="14" customWidth="1"/>
    <col min="6" max="6" width="9.375" style="33" bestFit="1" customWidth="1"/>
    <col min="7" max="8" width="21.875" style="14" customWidth="1"/>
    <col min="9" max="9" width="57.875" style="14" bestFit="1" customWidth="1"/>
    <col min="10" max="10" width="61.125" style="14" customWidth="1"/>
    <col min="11" max="11" width="8.625" style="14" customWidth="1"/>
    <col min="12" max="12" width="8.625" style="33" customWidth="1"/>
    <col min="13" max="13" width="11.125" style="33" customWidth="1"/>
    <col min="14" max="14" width="8.625" style="33" customWidth="1"/>
    <col min="15" max="15" width="8.625" style="294" customWidth="1"/>
    <col min="16" max="16" width="8.625" style="296" customWidth="1"/>
    <col min="17" max="17" width="11.125" style="296" customWidth="1"/>
    <col min="18" max="18" width="8.625" style="296" customWidth="1"/>
    <col min="19" max="19" width="53.25" style="14" customWidth="1"/>
    <col min="20" max="20" width="3.5" style="14" customWidth="1"/>
    <col min="21" max="21" width="9" style="14"/>
    <col min="22" max="22" width="9" style="296"/>
    <col min="23" max="16384" width="9" style="14"/>
  </cols>
  <sheetData>
    <row r="1" spans="1:67" ht="26.25">
      <c r="A1" s="10"/>
      <c r="B1" s="8" t="s">
        <v>133</v>
      </c>
      <c r="C1" s="8" t="s">
        <v>177</v>
      </c>
      <c r="D1" s="11"/>
      <c r="E1" s="11"/>
      <c r="F1" s="12"/>
      <c r="G1" s="13"/>
      <c r="H1" s="13"/>
      <c r="I1" s="13"/>
      <c r="J1" s="10"/>
      <c r="K1" s="10"/>
      <c r="L1" s="10"/>
      <c r="M1" s="10"/>
      <c r="N1" s="10"/>
      <c r="O1" s="10"/>
      <c r="P1" s="10"/>
      <c r="Q1" s="10"/>
      <c r="R1" s="10"/>
      <c r="S1" s="10"/>
      <c r="T1" s="10"/>
      <c r="U1" s="10"/>
    </row>
    <row r="2" spans="1:67" ht="26.25">
      <c r="A2" s="10"/>
      <c r="B2" s="8"/>
      <c r="C2" s="15"/>
      <c r="D2" s="11"/>
      <c r="E2" s="11"/>
      <c r="F2" s="12"/>
      <c r="G2" s="13"/>
      <c r="H2" s="13"/>
      <c r="I2" s="395" t="s">
        <v>776</v>
      </c>
      <c r="J2" s="13"/>
      <c r="K2" s="16"/>
      <c r="L2" s="17"/>
      <c r="M2" s="17"/>
      <c r="N2" s="17"/>
      <c r="O2" s="16"/>
      <c r="P2" s="17"/>
      <c r="Q2" s="17"/>
      <c r="R2" s="17"/>
      <c r="S2" s="16"/>
      <c r="T2" s="16"/>
      <c r="U2" s="16"/>
    </row>
    <row r="3" spans="1:67" ht="13.5" customHeight="1">
      <c r="A3" s="10"/>
      <c r="B3" s="17"/>
      <c r="C3" s="18"/>
      <c r="D3" s="18"/>
      <c r="E3" s="18"/>
      <c r="F3" s="19"/>
      <c r="G3" s="20"/>
      <c r="H3" s="20"/>
      <c r="I3" s="20"/>
      <c r="J3" s="20"/>
      <c r="K3" s="16"/>
      <c r="L3" s="17"/>
      <c r="M3" s="17"/>
      <c r="N3" s="17"/>
      <c r="O3" s="16"/>
      <c r="P3" s="17"/>
      <c r="Q3" s="17"/>
      <c r="R3" s="17"/>
      <c r="S3" s="16"/>
      <c r="T3" s="16"/>
      <c r="U3" s="16"/>
    </row>
    <row r="4" spans="1:67" s="25" customFormat="1" ht="42.75">
      <c r="A4" s="21"/>
      <c r="B4" s="9" t="s">
        <v>284</v>
      </c>
      <c r="C4" s="9" t="s">
        <v>285</v>
      </c>
      <c r="D4" s="9" t="s">
        <v>286</v>
      </c>
      <c r="E4" s="9" t="s">
        <v>287</v>
      </c>
      <c r="F4" s="9" t="s">
        <v>288</v>
      </c>
      <c r="G4" s="9" t="s">
        <v>289</v>
      </c>
      <c r="H4" s="9" t="s">
        <v>290</v>
      </c>
      <c r="I4" s="9" t="s">
        <v>291</v>
      </c>
      <c r="J4" s="9" t="s">
        <v>292</v>
      </c>
      <c r="K4" s="3" t="s">
        <v>214</v>
      </c>
      <c r="L4" s="23" t="s">
        <v>117</v>
      </c>
      <c r="M4" s="23" t="s">
        <v>118</v>
      </c>
      <c r="N4" s="23" t="s">
        <v>119</v>
      </c>
      <c r="O4" s="327" t="s">
        <v>583</v>
      </c>
      <c r="P4" s="328" t="s">
        <v>117</v>
      </c>
      <c r="Q4" s="328" t="s">
        <v>118</v>
      </c>
      <c r="R4" s="328" t="s">
        <v>119</v>
      </c>
      <c r="S4" s="22" t="s">
        <v>59</v>
      </c>
      <c r="T4" s="21"/>
      <c r="U4" s="17" t="s">
        <v>120</v>
      </c>
      <c r="V4" s="323" t="s">
        <v>568</v>
      </c>
      <c r="W4" s="24"/>
      <c r="X4" s="24"/>
      <c r="Y4" s="24"/>
      <c r="Z4" s="24"/>
      <c r="AA4" s="332" t="s">
        <v>588</v>
      </c>
      <c r="AB4" s="332" t="s">
        <v>589</v>
      </c>
      <c r="AC4" s="332" t="s">
        <v>590</v>
      </c>
      <c r="AD4" s="332" t="s">
        <v>591</v>
      </c>
      <c r="AE4" s="333" t="s">
        <v>592</v>
      </c>
      <c r="AF4" s="333" t="s">
        <v>593</v>
      </c>
      <c r="AG4" s="333" t="s">
        <v>594</v>
      </c>
      <c r="AH4" s="333" t="s">
        <v>595</v>
      </c>
      <c r="AI4" s="334" t="s">
        <v>596</v>
      </c>
      <c r="AJ4" s="334" t="s">
        <v>597</v>
      </c>
      <c r="AK4" s="334" t="s">
        <v>598</v>
      </c>
      <c r="AL4" s="334" t="s">
        <v>599</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135">
      <c r="A5" s="26"/>
      <c r="B5" s="30">
        <f t="shared" ref="B5:B18" si="0">ROW()-4</f>
        <v>1</v>
      </c>
      <c r="C5" s="28" t="s">
        <v>200</v>
      </c>
      <c r="D5" s="1" t="s">
        <v>201</v>
      </c>
      <c r="E5" s="98" t="s">
        <v>213</v>
      </c>
      <c r="F5" s="31">
        <f>COUNTIF(K5,"&lt;&gt;-")+COUNTIF(O5,"&lt;&gt;-")</f>
        <v>2</v>
      </c>
      <c r="G5" s="1" t="s">
        <v>249</v>
      </c>
      <c r="H5" s="1" t="s">
        <v>202</v>
      </c>
      <c r="I5" s="271" t="s">
        <v>486</v>
      </c>
      <c r="J5" s="1" t="s">
        <v>394</v>
      </c>
      <c r="K5" s="300"/>
      <c r="L5" s="119"/>
      <c r="M5" s="331"/>
      <c r="N5" s="331"/>
      <c r="O5" s="300"/>
      <c r="P5" s="119"/>
      <c r="Q5" s="331"/>
      <c r="R5" s="309"/>
      <c r="S5" s="1"/>
      <c r="T5" s="26"/>
      <c r="U5" s="99" t="s">
        <v>573</v>
      </c>
      <c r="V5" s="324"/>
      <c r="AA5" s="336">
        <f>SUM(AE5+AI5)</f>
        <v>0</v>
      </c>
      <c r="AB5" s="336">
        <f>SUM(AF5+AJ5)</f>
        <v>0</v>
      </c>
      <c r="AC5" s="336">
        <f>SUM(AG5+AK5)</f>
        <v>0</v>
      </c>
      <c r="AD5" s="336">
        <f>SUM(AH5+AL5)</f>
        <v>0</v>
      </c>
      <c r="AE5" s="335">
        <f>COUNTIF(K5,"OK")</f>
        <v>0</v>
      </c>
      <c r="AF5" s="335">
        <f>COUNTIF(K5,"NG")</f>
        <v>0</v>
      </c>
      <c r="AG5" s="335">
        <f>COUNTIF(K5,"NT")</f>
        <v>0</v>
      </c>
      <c r="AH5" s="335">
        <f>COUNTIF(K5,"NA")</f>
        <v>0</v>
      </c>
      <c r="AI5" s="335">
        <f>COUNTIF(O5,"OK")</f>
        <v>0</v>
      </c>
      <c r="AJ5" s="335">
        <f>COUNTIF(O5,"NG")</f>
        <v>0</v>
      </c>
      <c r="AK5" s="335">
        <f>COUNTIF(O5,"NT")</f>
        <v>0</v>
      </c>
      <c r="AL5" s="335">
        <f>COUNTIF(O5,"NA")</f>
        <v>0</v>
      </c>
    </row>
    <row r="6" spans="1:67" s="29" customFormat="1" ht="150">
      <c r="A6" s="26"/>
      <c r="B6" s="30">
        <f t="shared" si="0"/>
        <v>2</v>
      </c>
      <c r="C6" s="100"/>
      <c r="D6" s="1" t="s">
        <v>134</v>
      </c>
      <c r="E6" s="98" t="s">
        <v>213</v>
      </c>
      <c r="F6" s="31">
        <f t="shared" ref="F6:F18" si="1">COUNTIF(K6,"&lt;&gt;-")+COUNTIF(O6,"&lt;&gt;-")</f>
        <v>2</v>
      </c>
      <c r="G6" s="1" t="s">
        <v>250</v>
      </c>
      <c r="H6" s="1" t="s">
        <v>191</v>
      </c>
      <c r="I6" s="271" t="s">
        <v>876</v>
      </c>
      <c r="J6" s="1" t="s">
        <v>877</v>
      </c>
      <c r="K6" s="300"/>
      <c r="L6" s="119"/>
      <c r="M6" s="331"/>
      <c r="N6" s="331"/>
      <c r="O6" s="300"/>
      <c r="P6" s="119"/>
      <c r="Q6" s="331"/>
      <c r="R6" s="309"/>
      <c r="S6" s="1"/>
      <c r="T6" s="16"/>
      <c r="U6" s="99" t="s">
        <v>573</v>
      </c>
      <c r="V6" s="324"/>
      <c r="AA6" s="336">
        <f t="shared" ref="AA6:AA18" si="2">SUM(AE6+AI6)</f>
        <v>0</v>
      </c>
      <c r="AB6" s="336">
        <f t="shared" ref="AB6:AB18" si="3">SUM(AF6+AJ6)</f>
        <v>0</v>
      </c>
      <c r="AC6" s="336">
        <f t="shared" ref="AC6:AC18" si="4">SUM(AG6+AK6)</f>
        <v>0</v>
      </c>
      <c r="AD6" s="336">
        <f t="shared" ref="AD6:AD18" si="5">SUM(AH6+AL6)</f>
        <v>0</v>
      </c>
      <c r="AE6" s="335">
        <f t="shared" ref="AE6:AE18" si="6">COUNTIF(K6,"OK")</f>
        <v>0</v>
      </c>
      <c r="AF6" s="335">
        <f t="shared" ref="AF6:AF18" si="7">COUNTIF(K6,"NG")</f>
        <v>0</v>
      </c>
      <c r="AG6" s="335">
        <f t="shared" ref="AG6:AG18" si="8">COUNTIF(K6,"NT")</f>
        <v>0</v>
      </c>
      <c r="AH6" s="335">
        <f t="shared" ref="AH6:AH18" si="9">COUNTIF(K6,"NA")</f>
        <v>0</v>
      </c>
      <c r="AI6" s="335">
        <f t="shared" ref="AI6:AI18" si="10">COUNTIF(O6,"OK")</f>
        <v>0</v>
      </c>
      <c r="AJ6" s="335">
        <f t="shared" ref="AJ6:AJ18" si="11">COUNTIF(O6,"NG")</f>
        <v>0</v>
      </c>
      <c r="AK6" s="335">
        <f t="shared" ref="AK6:AK18" si="12">COUNTIF(O6,"NT")</f>
        <v>0</v>
      </c>
      <c r="AL6" s="335">
        <f t="shared" ref="AL6:AL18" si="13">COUNTIF(O6,"NA")</f>
        <v>0</v>
      </c>
    </row>
    <row r="7" spans="1:67" s="29" customFormat="1" ht="135">
      <c r="A7" s="26"/>
      <c r="B7" s="30">
        <f t="shared" si="0"/>
        <v>3</v>
      </c>
      <c r="C7" s="100"/>
      <c r="D7" s="1" t="s">
        <v>187</v>
      </c>
      <c r="E7" s="98" t="s">
        <v>213</v>
      </c>
      <c r="F7" s="31">
        <f t="shared" si="1"/>
        <v>2</v>
      </c>
      <c r="G7" s="1" t="s">
        <v>251</v>
      </c>
      <c r="H7" s="1" t="s">
        <v>395</v>
      </c>
      <c r="I7" s="271" t="s">
        <v>487</v>
      </c>
      <c r="J7" s="1" t="s">
        <v>396</v>
      </c>
      <c r="K7" s="300"/>
      <c r="L7" s="119"/>
      <c r="M7" s="331"/>
      <c r="N7" s="331"/>
      <c r="O7" s="300"/>
      <c r="P7" s="119"/>
      <c r="Q7" s="331"/>
      <c r="R7" s="309"/>
      <c r="S7" s="1"/>
      <c r="T7" s="16"/>
      <c r="U7" s="99" t="s">
        <v>573</v>
      </c>
      <c r="V7" s="324"/>
      <c r="AA7" s="336">
        <f t="shared" si="2"/>
        <v>0</v>
      </c>
      <c r="AB7" s="336">
        <f t="shared" si="3"/>
        <v>0</v>
      </c>
      <c r="AC7" s="336">
        <f t="shared" si="4"/>
        <v>0</v>
      </c>
      <c r="AD7" s="336">
        <f t="shared" si="5"/>
        <v>0</v>
      </c>
      <c r="AE7" s="335">
        <f t="shared" si="6"/>
        <v>0</v>
      </c>
      <c r="AF7" s="335">
        <f t="shared" si="7"/>
        <v>0</v>
      </c>
      <c r="AG7" s="335">
        <f t="shared" si="8"/>
        <v>0</v>
      </c>
      <c r="AH7" s="335">
        <f t="shared" si="9"/>
        <v>0</v>
      </c>
      <c r="AI7" s="335">
        <f t="shared" si="10"/>
        <v>0</v>
      </c>
      <c r="AJ7" s="335">
        <f t="shared" si="11"/>
        <v>0</v>
      </c>
      <c r="AK7" s="335">
        <f t="shared" si="12"/>
        <v>0</v>
      </c>
      <c r="AL7" s="335">
        <f t="shared" si="13"/>
        <v>0</v>
      </c>
    </row>
    <row r="8" spans="1:67" s="29" customFormat="1" ht="150">
      <c r="A8" s="26"/>
      <c r="B8" s="30">
        <f t="shared" si="0"/>
        <v>4</v>
      </c>
      <c r="C8" s="100"/>
      <c r="D8" s="1" t="s">
        <v>135</v>
      </c>
      <c r="E8" s="98" t="s">
        <v>213</v>
      </c>
      <c r="F8" s="31">
        <f t="shared" si="1"/>
        <v>2</v>
      </c>
      <c r="G8" s="1" t="s">
        <v>252</v>
      </c>
      <c r="H8" s="1" t="s">
        <v>397</v>
      </c>
      <c r="I8" s="271" t="s">
        <v>488</v>
      </c>
      <c r="J8" s="1" t="s">
        <v>334</v>
      </c>
      <c r="K8" s="300"/>
      <c r="L8" s="119"/>
      <c r="M8" s="331"/>
      <c r="N8" s="331"/>
      <c r="O8" s="300"/>
      <c r="P8" s="119"/>
      <c r="Q8" s="331"/>
      <c r="R8" s="309"/>
      <c r="S8" s="1"/>
      <c r="T8" s="16"/>
      <c r="U8" s="99" t="s">
        <v>573</v>
      </c>
      <c r="V8" s="324"/>
      <c r="AA8" s="336">
        <f t="shared" si="2"/>
        <v>0</v>
      </c>
      <c r="AB8" s="336">
        <f t="shared" si="3"/>
        <v>0</v>
      </c>
      <c r="AC8" s="336">
        <f t="shared" si="4"/>
        <v>0</v>
      </c>
      <c r="AD8" s="336">
        <f t="shared" si="5"/>
        <v>0</v>
      </c>
      <c r="AE8" s="335">
        <f t="shared" si="6"/>
        <v>0</v>
      </c>
      <c r="AF8" s="335">
        <f t="shared" si="7"/>
        <v>0</v>
      </c>
      <c r="AG8" s="335">
        <f t="shared" si="8"/>
        <v>0</v>
      </c>
      <c r="AH8" s="335">
        <f t="shared" si="9"/>
        <v>0</v>
      </c>
      <c r="AI8" s="335">
        <f t="shared" si="10"/>
        <v>0</v>
      </c>
      <c r="AJ8" s="335">
        <f t="shared" si="11"/>
        <v>0</v>
      </c>
      <c r="AK8" s="335">
        <f t="shared" si="12"/>
        <v>0</v>
      </c>
      <c r="AL8" s="335">
        <f t="shared" si="13"/>
        <v>0</v>
      </c>
    </row>
    <row r="9" spans="1:67" s="29" customFormat="1" ht="135">
      <c r="A9" s="26"/>
      <c r="B9" s="30">
        <f t="shared" si="0"/>
        <v>5</v>
      </c>
      <c r="C9" s="100"/>
      <c r="D9" s="1" t="s">
        <v>188</v>
      </c>
      <c r="E9" s="98" t="s">
        <v>213</v>
      </c>
      <c r="F9" s="31">
        <f t="shared" si="1"/>
        <v>2</v>
      </c>
      <c r="G9" s="1" t="s">
        <v>253</v>
      </c>
      <c r="H9" s="1" t="s">
        <v>395</v>
      </c>
      <c r="I9" s="271" t="s">
        <v>398</v>
      </c>
      <c r="J9" s="1" t="s">
        <v>399</v>
      </c>
      <c r="K9" s="300"/>
      <c r="L9" s="119"/>
      <c r="M9" s="331"/>
      <c r="N9" s="331"/>
      <c r="O9" s="300"/>
      <c r="P9" s="119"/>
      <c r="Q9" s="331"/>
      <c r="R9" s="309"/>
      <c r="S9" s="1"/>
      <c r="T9" s="16"/>
      <c r="U9" s="99" t="s">
        <v>573</v>
      </c>
      <c r="V9" s="324"/>
      <c r="AA9" s="336">
        <f t="shared" si="2"/>
        <v>0</v>
      </c>
      <c r="AB9" s="336">
        <f t="shared" si="3"/>
        <v>0</v>
      </c>
      <c r="AC9" s="336">
        <f t="shared" si="4"/>
        <v>0</v>
      </c>
      <c r="AD9" s="336">
        <f t="shared" si="5"/>
        <v>0</v>
      </c>
      <c r="AE9" s="335">
        <f t="shared" si="6"/>
        <v>0</v>
      </c>
      <c r="AF9" s="335">
        <f t="shared" si="7"/>
        <v>0</v>
      </c>
      <c r="AG9" s="335">
        <f t="shared" si="8"/>
        <v>0</v>
      </c>
      <c r="AH9" s="335">
        <f t="shared" si="9"/>
        <v>0</v>
      </c>
      <c r="AI9" s="335">
        <f t="shared" si="10"/>
        <v>0</v>
      </c>
      <c r="AJ9" s="335">
        <f t="shared" si="11"/>
        <v>0</v>
      </c>
      <c r="AK9" s="335">
        <f t="shared" si="12"/>
        <v>0</v>
      </c>
      <c r="AL9" s="335">
        <f t="shared" si="13"/>
        <v>0</v>
      </c>
    </row>
    <row r="10" spans="1:67" s="29" customFormat="1" ht="150">
      <c r="A10" s="26"/>
      <c r="B10" s="30">
        <f t="shared" si="0"/>
        <v>6</v>
      </c>
      <c r="C10" s="100"/>
      <c r="D10" s="1" t="s">
        <v>136</v>
      </c>
      <c r="E10" s="98" t="s">
        <v>213</v>
      </c>
      <c r="F10" s="31">
        <f t="shared" si="1"/>
        <v>2</v>
      </c>
      <c r="G10" s="1" t="s">
        <v>255</v>
      </c>
      <c r="H10" s="1" t="s">
        <v>397</v>
      </c>
      <c r="I10" s="271" t="s">
        <v>489</v>
      </c>
      <c r="J10" s="1" t="s">
        <v>400</v>
      </c>
      <c r="K10" s="300"/>
      <c r="L10" s="119"/>
      <c r="M10" s="331"/>
      <c r="N10" s="331"/>
      <c r="O10" s="300"/>
      <c r="P10" s="119"/>
      <c r="Q10" s="331"/>
      <c r="R10" s="309"/>
      <c r="S10" s="1"/>
      <c r="T10" s="16"/>
      <c r="U10" s="99" t="s">
        <v>573</v>
      </c>
      <c r="V10" s="324"/>
      <c r="AA10" s="336">
        <f t="shared" si="2"/>
        <v>0</v>
      </c>
      <c r="AB10" s="336">
        <f t="shared" si="3"/>
        <v>0</v>
      </c>
      <c r="AC10" s="336">
        <f t="shared" si="4"/>
        <v>0</v>
      </c>
      <c r="AD10" s="336">
        <f t="shared" si="5"/>
        <v>0</v>
      </c>
      <c r="AE10" s="335">
        <f t="shared" si="6"/>
        <v>0</v>
      </c>
      <c r="AF10" s="335">
        <f t="shared" si="7"/>
        <v>0</v>
      </c>
      <c r="AG10" s="335">
        <f t="shared" si="8"/>
        <v>0</v>
      </c>
      <c r="AH10" s="335">
        <f t="shared" si="9"/>
        <v>0</v>
      </c>
      <c r="AI10" s="335">
        <f t="shared" si="10"/>
        <v>0</v>
      </c>
      <c r="AJ10" s="335">
        <f t="shared" si="11"/>
        <v>0</v>
      </c>
      <c r="AK10" s="335">
        <f t="shared" si="12"/>
        <v>0</v>
      </c>
      <c r="AL10" s="335">
        <f t="shared" si="13"/>
        <v>0</v>
      </c>
    </row>
    <row r="11" spans="1:67" s="29" customFormat="1" ht="135">
      <c r="A11" s="26"/>
      <c r="B11" s="30">
        <f t="shared" si="0"/>
        <v>7</v>
      </c>
      <c r="C11" s="100"/>
      <c r="D11" s="1" t="s">
        <v>189</v>
      </c>
      <c r="E11" s="98" t="s">
        <v>213</v>
      </c>
      <c r="F11" s="31">
        <f t="shared" si="1"/>
        <v>2</v>
      </c>
      <c r="G11" s="1" t="s">
        <v>254</v>
      </c>
      <c r="H11" s="1" t="s">
        <v>395</v>
      </c>
      <c r="I11" s="271" t="s">
        <v>401</v>
      </c>
      <c r="J11" s="1" t="s">
        <v>335</v>
      </c>
      <c r="K11" s="300"/>
      <c r="L11" s="119"/>
      <c r="M11" s="331"/>
      <c r="N11" s="331"/>
      <c r="O11" s="300"/>
      <c r="P11" s="119"/>
      <c r="Q11" s="331"/>
      <c r="R11" s="309"/>
      <c r="S11" s="1"/>
      <c r="T11" s="16"/>
      <c r="U11" s="99" t="s">
        <v>573</v>
      </c>
      <c r="V11" s="324"/>
      <c r="AA11" s="336">
        <f t="shared" si="2"/>
        <v>0</v>
      </c>
      <c r="AB11" s="336">
        <f t="shared" si="3"/>
        <v>0</v>
      </c>
      <c r="AC11" s="336">
        <f t="shared" si="4"/>
        <v>0</v>
      </c>
      <c r="AD11" s="336">
        <f t="shared" si="5"/>
        <v>0</v>
      </c>
      <c r="AE11" s="335">
        <f t="shared" si="6"/>
        <v>0</v>
      </c>
      <c r="AF11" s="335">
        <f t="shared" si="7"/>
        <v>0</v>
      </c>
      <c r="AG11" s="335">
        <f t="shared" si="8"/>
        <v>0</v>
      </c>
      <c r="AH11" s="335">
        <f t="shared" si="9"/>
        <v>0</v>
      </c>
      <c r="AI11" s="335">
        <f t="shared" si="10"/>
        <v>0</v>
      </c>
      <c r="AJ11" s="335">
        <f t="shared" si="11"/>
        <v>0</v>
      </c>
      <c r="AK11" s="335">
        <f t="shared" si="12"/>
        <v>0</v>
      </c>
      <c r="AL11" s="335">
        <f t="shared" si="13"/>
        <v>0</v>
      </c>
    </row>
    <row r="12" spans="1:67" s="303" customFormat="1" ht="150">
      <c r="A12" s="26"/>
      <c r="B12" s="30">
        <f t="shared" si="0"/>
        <v>8</v>
      </c>
      <c r="C12" s="100"/>
      <c r="D12" s="1" t="s">
        <v>137</v>
      </c>
      <c r="E12" s="98" t="s">
        <v>202</v>
      </c>
      <c r="F12" s="31">
        <f t="shared" ref="F12" si="14">COUNTIF(K12,"&lt;&gt;-")+COUNTIF(O12,"&lt;&gt;-")</f>
        <v>2</v>
      </c>
      <c r="G12" s="1" t="s">
        <v>256</v>
      </c>
      <c r="H12" s="1" t="s">
        <v>397</v>
      </c>
      <c r="I12" s="271" t="s">
        <v>490</v>
      </c>
      <c r="J12" s="1" t="s">
        <v>336</v>
      </c>
      <c r="K12" s="300"/>
      <c r="L12" s="119"/>
      <c r="M12" s="331"/>
      <c r="N12" s="331"/>
      <c r="O12" s="300"/>
      <c r="P12" s="119"/>
      <c r="Q12" s="331"/>
      <c r="R12" s="309"/>
      <c r="S12" s="1"/>
      <c r="T12" s="16"/>
      <c r="U12" s="99" t="s">
        <v>573</v>
      </c>
      <c r="V12" s="324"/>
      <c r="AA12" s="336">
        <f t="shared" ref="AA12" si="15">SUM(AE12+AI12)</f>
        <v>0</v>
      </c>
      <c r="AB12" s="336">
        <f t="shared" ref="AB12" si="16">SUM(AF12+AJ12)</f>
        <v>0</v>
      </c>
      <c r="AC12" s="336">
        <f t="shared" ref="AC12" si="17">SUM(AG12+AK12)</f>
        <v>0</v>
      </c>
      <c r="AD12" s="336">
        <f t="shared" ref="AD12" si="18">SUM(AH12+AL12)</f>
        <v>0</v>
      </c>
      <c r="AE12" s="335">
        <f t="shared" ref="AE12" si="19">COUNTIF(K12,"OK")</f>
        <v>0</v>
      </c>
      <c r="AF12" s="335">
        <f t="shared" ref="AF12" si="20">COUNTIF(K12,"NG")</f>
        <v>0</v>
      </c>
      <c r="AG12" s="335">
        <f t="shared" ref="AG12" si="21">COUNTIF(K12,"NT")</f>
        <v>0</v>
      </c>
      <c r="AH12" s="335">
        <f t="shared" ref="AH12" si="22">COUNTIF(K12,"NA")</f>
        <v>0</v>
      </c>
      <c r="AI12" s="335">
        <f t="shared" ref="AI12" si="23">COUNTIF(O12,"OK")</f>
        <v>0</v>
      </c>
      <c r="AJ12" s="335">
        <f t="shared" ref="AJ12" si="24">COUNTIF(O12,"NG")</f>
        <v>0</v>
      </c>
      <c r="AK12" s="335">
        <f t="shared" ref="AK12" si="25">COUNTIF(O12,"NT")</f>
        <v>0</v>
      </c>
      <c r="AL12" s="335">
        <f t="shared" ref="AL12" si="26">COUNTIF(O12,"NA")</f>
        <v>0</v>
      </c>
    </row>
    <row r="13" spans="1:67" s="303" customFormat="1" ht="195">
      <c r="A13" s="26"/>
      <c r="B13" s="30">
        <f t="shared" si="0"/>
        <v>9</v>
      </c>
      <c r="C13" s="100"/>
      <c r="D13" s="337" t="s">
        <v>600</v>
      </c>
      <c r="E13" s="98" t="s">
        <v>202</v>
      </c>
      <c r="F13" s="31">
        <f t="shared" ref="F13" si="27">COUNTIF(K13,"&lt;&gt;-")+COUNTIF(O13,"&lt;&gt;-")</f>
        <v>2</v>
      </c>
      <c r="G13" s="338" t="s">
        <v>602</v>
      </c>
      <c r="H13" s="1" t="s">
        <v>604</v>
      </c>
      <c r="I13" s="339" t="s">
        <v>636</v>
      </c>
      <c r="J13" s="340" t="s">
        <v>605</v>
      </c>
      <c r="K13" s="300"/>
      <c r="L13" s="119"/>
      <c r="M13" s="331"/>
      <c r="N13" s="331"/>
      <c r="O13" s="300"/>
      <c r="P13" s="119"/>
      <c r="Q13" s="331"/>
      <c r="R13" s="309"/>
      <c r="S13" s="1"/>
      <c r="T13" s="16"/>
      <c r="U13" s="99" t="s">
        <v>573</v>
      </c>
      <c r="V13" s="324"/>
      <c r="AA13" s="336">
        <f t="shared" ref="AA13" si="28">SUM(AE13+AI13)</f>
        <v>0</v>
      </c>
      <c r="AB13" s="336">
        <f t="shared" ref="AB13" si="29">SUM(AF13+AJ13)</f>
        <v>0</v>
      </c>
      <c r="AC13" s="336">
        <f t="shared" ref="AC13" si="30">SUM(AG13+AK13)</f>
        <v>0</v>
      </c>
      <c r="AD13" s="336">
        <f t="shared" ref="AD13" si="31">SUM(AH13+AL13)</f>
        <v>0</v>
      </c>
      <c r="AE13" s="335">
        <f t="shared" ref="AE13" si="32">COUNTIF(K13,"OK")</f>
        <v>0</v>
      </c>
      <c r="AF13" s="335">
        <f t="shared" ref="AF13" si="33">COUNTIF(K13,"NG")</f>
        <v>0</v>
      </c>
      <c r="AG13" s="335">
        <f t="shared" ref="AG13" si="34">COUNTIF(K13,"NT")</f>
        <v>0</v>
      </c>
      <c r="AH13" s="335">
        <f t="shared" ref="AH13" si="35">COUNTIF(K13,"NA")</f>
        <v>0</v>
      </c>
      <c r="AI13" s="335">
        <f t="shared" ref="AI13" si="36">COUNTIF(O13,"OK")</f>
        <v>0</v>
      </c>
      <c r="AJ13" s="335">
        <f t="shared" ref="AJ13" si="37">COUNTIF(O13,"NG")</f>
        <v>0</v>
      </c>
      <c r="AK13" s="335">
        <f t="shared" ref="AK13" si="38">COUNTIF(O13,"NT")</f>
        <v>0</v>
      </c>
      <c r="AL13" s="335">
        <f t="shared" ref="AL13" si="39">COUNTIF(O13,"NA")</f>
        <v>0</v>
      </c>
    </row>
    <row r="14" spans="1:67" s="29" customFormat="1" ht="195">
      <c r="A14" s="26"/>
      <c r="B14" s="30">
        <f t="shared" si="0"/>
        <v>10</v>
      </c>
      <c r="C14" s="100"/>
      <c r="D14" s="337" t="s">
        <v>601</v>
      </c>
      <c r="E14" s="98" t="s">
        <v>213</v>
      </c>
      <c r="F14" s="31">
        <f t="shared" si="1"/>
        <v>2</v>
      </c>
      <c r="G14" s="338" t="s">
        <v>603</v>
      </c>
      <c r="H14" s="1" t="s">
        <v>604</v>
      </c>
      <c r="I14" s="339" t="s">
        <v>637</v>
      </c>
      <c r="J14" s="340" t="s">
        <v>605</v>
      </c>
      <c r="K14" s="300"/>
      <c r="L14" s="119"/>
      <c r="M14" s="331"/>
      <c r="N14" s="331"/>
      <c r="O14" s="300"/>
      <c r="P14" s="119"/>
      <c r="Q14" s="331"/>
      <c r="R14" s="309"/>
      <c r="S14" s="1"/>
      <c r="T14" s="16"/>
      <c r="U14" s="99" t="s">
        <v>573</v>
      </c>
      <c r="V14" s="324"/>
      <c r="AA14" s="336">
        <f t="shared" si="2"/>
        <v>0</v>
      </c>
      <c r="AB14" s="336">
        <f t="shared" si="3"/>
        <v>0</v>
      </c>
      <c r="AC14" s="336">
        <f t="shared" si="4"/>
        <v>0</v>
      </c>
      <c r="AD14" s="336">
        <f t="shared" si="5"/>
        <v>0</v>
      </c>
      <c r="AE14" s="335">
        <f t="shared" si="6"/>
        <v>0</v>
      </c>
      <c r="AF14" s="335">
        <f t="shared" si="7"/>
        <v>0</v>
      </c>
      <c r="AG14" s="335">
        <f t="shared" si="8"/>
        <v>0</v>
      </c>
      <c r="AH14" s="335">
        <f t="shared" si="9"/>
        <v>0</v>
      </c>
      <c r="AI14" s="335">
        <f t="shared" si="10"/>
        <v>0</v>
      </c>
      <c r="AJ14" s="335">
        <f t="shared" si="11"/>
        <v>0</v>
      </c>
      <c r="AK14" s="335">
        <f t="shared" si="12"/>
        <v>0</v>
      </c>
      <c r="AL14" s="335">
        <f t="shared" si="13"/>
        <v>0</v>
      </c>
    </row>
    <row r="15" spans="1:67" s="29" customFormat="1" ht="135">
      <c r="A15" s="26"/>
      <c r="B15" s="30">
        <f t="shared" si="0"/>
        <v>11</v>
      </c>
      <c r="C15" s="100"/>
      <c r="D15" s="1" t="s">
        <v>190</v>
      </c>
      <c r="E15" s="98" t="s">
        <v>213</v>
      </c>
      <c r="F15" s="31">
        <f t="shared" si="1"/>
        <v>2</v>
      </c>
      <c r="G15" s="1" t="s">
        <v>257</v>
      </c>
      <c r="H15" s="1" t="s">
        <v>9</v>
      </c>
      <c r="I15" s="271" t="s">
        <v>480</v>
      </c>
      <c r="J15" s="1" t="s">
        <v>337</v>
      </c>
      <c r="K15" s="300"/>
      <c r="L15" s="119"/>
      <c r="M15" s="331"/>
      <c r="N15" s="331"/>
      <c r="O15" s="300"/>
      <c r="P15" s="119"/>
      <c r="Q15" s="331"/>
      <c r="R15" s="309"/>
      <c r="S15" s="1"/>
      <c r="T15" s="16"/>
      <c r="U15" s="99" t="s">
        <v>573</v>
      </c>
      <c r="V15" s="324"/>
      <c r="AA15" s="336">
        <f t="shared" si="2"/>
        <v>0</v>
      </c>
      <c r="AB15" s="336">
        <f t="shared" si="3"/>
        <v>0</v>
      </c>
      <c r="AC15" s="336">
        <f t="shared" si="4"/>
        <v>0</v>
      </c>
      <c r="AD15" s="336">
        <f t="shared" si="5"/>
        <v>0</v>
      </c>
      <c r="AE15" s="335">
        <f t="shared" si="6"/>
        <v>0</v>
      </c>
      <c r="AF15" s="335">
        <f t="shared" si="7"/>
        <v>0</v>
      </c>
      <c r="AG15" s="335">
        <f t="shared" si="8"/>
        <v>0</v>
      </c>
      <c r="AH15" s="335">
        <f t="shared" si="9"/>
        <v>0</v>
      </c>
      <c r="AI15" s="335">
        <f t="shared" si="10"/>
        <v>0</v>
      </c>
      <c r="AJ15" s="335">
        <f t="shared" si="11"/>
        <v>0</v>
      </c>
      <c r="AK15" s="335">
        <f t="shared" si="12"/>
        <v>0</v>
      </c>
      <c r="AL15" s="335">
        <f t="shared" si="13"/>
        <v>0</v>
      </c>
    </row>
    <row r="16" spans="1:67" s="29" customFormat="1" ht="135">
      <c r="A16" s="26"/>
      <c r="B16" s="30">
        <f t="shared" si="0"/>
        <v>12</v>
      </c>
      <c r="C16" s="100"/>
      <c r="D16" s="1" t="s">
        <v>138</v>
      </c>
      <c r="E16" s="98" t="s">
        <v>213</v>
      </c>
      <c r="F16" s="31">
        <f t="shared" si="1"/>
        <v>2</v>
      </c>
      <c r="G16" s="1" t="s">
        <v>258</v>
      </c>
      <c r="H16" s="1" t="s">
        <v>402</v>
      </c>
      <c r="I16" s="271" t="s">
        <v>481</v>
      </c>
      <c r="J16" s="1" t="s">
        <v>338</v>
      </c>
      <c r="K16" s="300"/>
      <c r="L16" s="119"/>
      <c r="M16" s="331"/>
      <c r="N16" s="331"/>
      <c r="O16" s="300"/>
      <c r="P16" s="119"/>
      <c r="Q16" s="331"/>
      <c r="R16" s="309"/>
      <c r="S16" s="1"/>
      <c r="T16" s="16"/>
      <c r="U16" s="99" t="s">
        <v>573</v>
      </c>
      <c r="V16" s="324"/>
      <c r="AA16" s="336">
        <f t="shared" si="2"/>
        <v>0</v>
      </c>
      <c r="AB16" s="336">
        <f t="shared" si="3"/>
        <v>0</v>
      </c>
      <c r="AC16" s="336">
        <f t="shared" si="4"/>
        <v>0</v>
      </c>
      <c r="AD16" s="336">
        <f t="shared" si="5"/>
        <v>0</v>
      </c>
      <c r="AE16" s="335">
        <f t="shared" si="6"/>
        <v>0</v>
      </c>
      <c r="AF16" s="335">
        <f t="shared" si="7"/>
        <v>0</v>
      </c>
      <c r="AG16" s="335">
        <f t="shared" si="8"/>
        <v>0</v>
      </c>
      <c r="AH16" s="335">
        <f t="shared" si="9"/>
        <v>0</v>
      </c>
      <c r="AI16" s="335">
        <f t="shared" si="10"/>
        <v>0</v>
      </c>
      <c r="AJ16" s="335">
        <f t="shared" si="11"/>
        <v>0</v>
      </c>
      <c r="AK16" s="335">
        <f t="shared" si="12"/>
        <v>0</v>
      </c>
      <c r="AL16" s="335">
        <f t="shared" si="13"/>
        <v>0</v>
      </c>
    </row>
    <row r="17" spans="1:38" s="29" customFormat="1" ht="150">
      <c r="A17" s="26"/>
      <c r="B17" s="30">
        <f t="shared" si="0"/>
        <v>13</v>
      </c>
      <c r="C17" s="100"/>
      <c r="D17" s="1" t="s">
        <v>139</v>
      </c>
      <c r="E17" s="98" t="s">
        <v>213</v>
      </c>
      <c r="F17" s="31">
        <f t="shared" si="1"/>
        <v>2</v>
      </c>
      <c r="G17" s="1" t="s">
        <v>259</v>
      </c>
      <c r="H17" s="1" t="s">
        <v>402</v>
      </c>
      <c r="I17" s="271" t="s">
        <v>482</v>
      </c>
      <c r="J17" s="1" t="s">
        <v>403</v>
      </c>
      <c r="K17" s="300"/>
      <c r="L17" s="119"/>
      <c r="M17" s="331"/>
      <c r="N17" s="331"/>
      <c r="O17" s="300"/>
      <c r="P17" s="119"/>
      <c r="Q17" s="331"/>
      <c r="R17" s="309"/>
      <c r="S17" s="1"/>
      <c r="T17" s="16"/>
      <c r="U17" s="99" t="s">
        <v>573</v>
      </c>
      <c r="V17" s="324"/>
      <c r="AA17" s="336">
        <f t="shared" si="2"/>
        <v>0</v>
      </c>
      <c r="AB17" s="336">
        <f t="shared" si="3"/>
        <v>0</v>
      </c>
      <c r="AC17" s="336">
        <f t="shared" si="4"/>
        <v>0</v>
      </c>
      <c r="AD17" s="336">
        <f t="shared" si="5"/>
        <v>0</v>
      </c>
      <c r="AE17" s="335">
        <f t="shared" si="6"/>
        <v>0</v>
      </c>
      <c r="AF17" s="335">
        <f t="shared" si="7"/>
        <v>0</v>
      </c>
      <c r="AG17" s="335">
        <f t="shared" si="8"/>
        <v>0</v>
      </c>
      <c r="AH17" s="335">
        <f t="shared" si="9"/>
        <v>0</v>
      </c>
      <c r="AI17" s="335">
        <f t="shared" si="10"/>
        <v>0</v>
      </c>
      <c r="AJ17" s="335">
        <f t="shared" si="11"/>
        <v>0</v>
      </c>
      <c r="AK17" s="335">
        <f t="shared" si="12"/>
        <v>0</v>
      </c>
      <c r="AL17" s="335">
        <f t="shared" si="13"/>
        <v>0</v>
      </c>
    </row>
    <row r="18" spans="1:38" s="29" customFormat="1" ht="150">
      <c r="A18" s="26"/>
      <c r="B18" s="30">
        <f t="shared" si="0"/>
        <v>14</v>
      </c>
      <c r="C18" s="101"/>
      <c r="D18" s="1" t="s">
        <v>140</v>
      </c>
      <c r="E18" s="98" t="s">
        <v>213</v>
      </c>
      <c r="F18" s="31">
        <f t="shared" si="1"/>
        <v>2</v>
      </c>
      <c r="G18" s="1" t="s">
        <v>260</v>
      </c>
      <c r="H18" s="1" t="s">
        <v>402</v>
      </c>
      <c r="I18" s="271" t="s">
        <v>483</v>
      </c>
      <c r="J18" s="1" t="s">
        <v>404</v>
      </c>
      <c r="K18" s="300"/>
      <c r="L18" s="119"/>
      <c r="M18" s="331"/>
      <c r="N18" s="331"/>
      <c r="O18" s="300"/>
      <c r="P18" s="119"/>
      <c r="Q18" s="331"/>
      <c r="R18" s="309"/>
      <c r="S18" s="1"/>
      <c r="T18" s="16"/>
      <c r="U18" s="99" t="s">
        <v>573</v>
      </c>
      <c r="V18" s="324"/>
      <c r="AA18" s="336">
        <f t="shared" si="2"/>
        <v>0</v>
      </c>
      <c r="AB18" s="336">
        <f t="shared" si="3"/>
        <v>0</v>
      </c>
      <c r="AC18" s="336">
        <f t="shared" si="4"/>
        <v>0</v>
      </c>
      <c r="AD18" s="336">
        <f t="shared" si="5"/>
        <v>0</v>
      </c>
      <c r="AE18" s="335">
        <f t="shared" si="6"/>
        <v>0</v>
      </c>
      <c r="AF18" s="335">
        <f t="shared" si="7"/>
        <v>0</v>
      </c>
      <c r="AG18" s="335">
        <f t="shared" si="8"/>
        <v>0</v>
      </c>
      <c r="AH18" s="335">
        <f t="shared" si="9"/>
        <v>0</v>
      </c>
      <c r="AI18" s="335">
        <f t="shared" si="10"/>
        <v>0</v>
      </c>
      <c r="AJ18" s="335">
        <f t="shared" si="11"/>
        <v>0</v>
      </c>
      <c r="AK18" s="335">
        <f t="shared" si="12"/>
        <v>0</v>
      </c>
      <c r="AL18" s="335">
        <f t="shared" si="13"/>
        <v>0</v>
      </c>
    </row>
    <row r="19" spans="1:38">
      <c r="A19" s="16"/>
      <c r="B19" s="17"/>
      <c r="C19" s="16"/>
      <c r="D19" s="16"/>
      <c r="E19" s="16"/>
      <c r="F19" s="17"/>
      <c r="G19" s="16"/>
      <c r="H19" s="16"/>
      <c r="I19" s="16"/>
      <c r="J19" s="16"/>
      <c r="K19" s="16"/>
      <c r="L19" s="17"/>
      <c r="M19" s="17"/>
      <c r="N19" s="17"/>
      <c r="O19" s="16"/>
      <c r="P19" s="17"/>
      <c r="Q19" s="17"/>
      <c r="R19" s="17"/>
      <c r="S19" s="16"/>
      <c r="T19" s="16"/>
      <c r="U19" s="16"/>
    </row>
    <row r="20" spans="1:38">
      <c r="M20" s="102"/>
      <c r="N20" s="102"/>
      <c r="Q20" s="102"/>
      <c r="R20" s="102"/>
      <c r="S20" s="103"/>
    </row>
    <row r="21" spans="1:38">
      <c r="S21" s="103"/>
    </row>
  </sheetData>
  <phoneticPr fontId="3"/>
  <conditionalFormatting sqref="S5:S11 B5:J11 B15:J18 S14:S18 B14:C14 E14:F14 H14">
    <cfRule type="cellIs" dxfId="433" priority="181" operator="equal">
      <formula>"NG"</formula>
    </cfRule>
    <cfRule type="cellIs" dxfId="432" priority="182" operator="equal">
      <formula>"NT"</formula>
    </cfRule>
  </conditionalFormatting>
  <conditionalFormatting sqref="K14">
    <cfRule type="cellIs" dxfId="431" priority="169" operator="equal">
      <formula>"NT"</formula>
    </cfRule>
    <cfRule type="cellIs" dxfId="430" priority="170" operator="equal">
      <formula>"NG"</formula>
    </cfRule>
  </conditionalFormatting>
  <conditionalFormatting sqref="L14">
    <cfRule type="cellIs" dxfId="429" priority="157" operator="equal">
      <formula>"NT"</formula>
    </cfRule>
    <cfRule type="cellIs" dxfId="428" priority="158" operator="equal">
      <formula>"NG"</formula>
    </cfRule>
  </conditionalFormatting>
  <conditionalFormatting sqref="N14">
    <cfRule type="cellIs" dxfId="427" priority="155" operator="equal">
      <formula>"NT"</formula>
    </cfRule>
    <cfRule type="cellIs" dxfId="426" priority="156" operator="equal">
      <formula>"NG"</formula>
    </cfRule>
  </conditionalFormatting>
  <conditionalFormatting sqref="M14">
    <cfRule type="cellIs" dxfId="425" priority="153" operator="equal">
      <formula>"NT"</formula>
    </cfRule>
    <cfRule type="cellIs" dxfId="424" priority="154" operator="equal">
      <formula>"NG"</formula>
    </cfRule>
  </conditionalFormatting>
  <conditionalFormatting sqref="O5:P5 R5:R11 R15:R18 P15:P18 P6:P11 O6:O18">
    <cfRule type="cellIs" dxfId="423" priority="151" operator="equal">
      <formula>"NT"</formula>
    </cfRule>
    <cfRule type="cellIs" dxfId="422" priority="152" operator="equal">
      <formula>"NG"</formula>
    </cfRule>
  </conditionalFormatting>
  <conditionalFormatting sqref="Q5:Q11 Q15:Q18">
    <cfRule type="cellIs" dxfId="421" priority="149" operator="equal">
      <formula>"NT"</formula>
    </cfRule>
    <cfRule type="cellIs" dxfId="420" priority="150" operator="equal">
      <formula>"NG"</formula>
    </cfRule>
  </conditionalFormatting>
  <conditionalFormatting sqref="B12:J12 S12">
    <cfRule type="cellIs" dxfId="419" priority="147" operator="equal">
      <formula>"NG"</formula>
    </cfRule>
    <cfRule type="cellIs" dxfId="418" priority="148" operator="equal">
      <formula>"NT"</formula>
    </cfRule>
  </conditionalFormatting>
  <conditionalFormatting sqref="R12:R14 P12:P14">
    <cfRule type="cellIs" dxfId="417" priority="137" operator="equal">
      <formula>"NT"</formula>
    </cfRule>
    <cfRule type="cellIs" dxfId="416" priority="138" operator="equal">
      <formula>"NG"</formula>
    </cfRule>
  </conditionalFormatting>
  <conditionalFormatting sqref="Q12:Q14">
    <cfRule type="cellIs" dxfId="415" priority="135" operator="equal">
      <formula>"NT"</formula>
    </cfRule>
    <cfRule type="cellIs" dxfId="414" priority="136" operator="equal">
      <formula>"NG"</formula>
    </cfRule>
  </conditionalFormatting>
  <conditionalFormatting sqref="B13:C13 S13 E13:F13 H13">
    <cfRule type="cellIs" dxfId="413" priority="133" operator="equal">
      <formula>"NG"</formula>
    </cfRule>
    <cfRule type="cellIs" dxfId="412" priority="134" operator="equal">
      <formula>"NT"</formula>
    </cfRule>
  </conditionalFormatting>
  <conditionalFormatting sqref="D13">
    <cfRule type="cellIs" dxfId="411" priority="119" operator="equal">
      <formula>"NG"</formula>
    </cfRule>
    <cfRule type="cellIs" dxfId="410" priority="120" operator="equal">
      <formula>"NT"</formula>
    </cfRule>
  </conditionalFormatting>
  <conditionalFormatting sqref="D14">
    <cfRule type="cellIs" dxfId="409" priority="117" operator="equal">
      <formula>"NG"</formula>
    </cfRule>
    <cfRule type="cellIs" dxfId="408" priority="118" operator="equal">
      <formula>"NT"</formula>
    </cfRule>
  </conditionalFormatting>
  <conditionalFormatting sqref="G13">
    <cfRule type="cellIs" dxfId="407" priority="115" operator="equal">
      <formula>"NG"</formula>
    </cfRule>
    <cfRule type="cellIs" dxfId="406" priority="116" operator="equal">
      <formula>"NT"</formula>
    </cfRule>
  </conditionalFormatting>
  <conditionalFormatting sqref="G14">
    <cfRule type="cellIs" dxfId="405" priority="113" operator="equal">
      <formula>"NG"</formula>
    </cfRule>
    <cfRule type="cellIs" dxfId="404" priority="114" operator="equal">
      <formula>"NT"</formula>
    </cfRule>
  </conditionalFormatting>
  <conditionalFormatting sqref="I13">
    <cfRule type="cellIs" dxfId="403" priority="111" operator="equal">
      <formula>"NG"</formula>
    </cfRule>
    <cfRule type="cellIs" dxfId="402" priority="112" operator="equal">
      <formula>"NT"</formula>
    </cfRule>
  </conditionalFormatting>
  <conditionalFormatting sqref="I14">
    <cfRule type="cellIs" dxfId="401" priority="109" operator="equal">
      <formula>"NG"</formula>
    </cfRule>
    <cfRule type="cellIs" dxfId="400" priority="110" operator="equal">
      <formula>"NT"</formula>
    </cfRule>
  </conditionalFormatting>
  <conditionalFormatting sqref="J13">
    <cfRule type="cellIs" dxfId="399" priority="105" operator="equal">
      <formula>"NG"</formula>
    </cfRule>
    <cfRule type="cellIs" dxfId="398" priority="106" operator="equal">
      <formula>"NT"</formula>
    </cfRule>
  </conditionalFormatting>
  <conditionalFormatting sqref="J14">
    <cfRule type="cellIs" dxfId="397" priority="107" operator="equal">
      <formula>"NG"</formula>
    </cfRule>
    <cfRule type="cellIs" dxfId="396" priority="108" operator="equal">
      <formula>"NT"</formula>
    </cfRule>
  </conditionalFormatting>
  <conditionalFormatting sqref="K13">
    <cfRule type="cellIs" dxfId="395" priority="103" operator="equal">
      <formula>"NT"</formula>
    </cfRule>
    <cfRule type="cellIs" dxfId="394" priority="104" operator="equal">
      <formula>"NG"</formula>
    </cfRule>
  </conditionalFormatting>
  <conditionalFormatting sqref="L13">
    <cfRule type="cellIs" dxfId="393" priority="101" operator="equal">
      <formula>"NT"</formula>
    </cfRule>
    <cfRule type="cellIs" dxfId="392" priority="102" operator="equal">
      <formula>"NG"</formula>
    </cfRule>
  </conditionalFormatting>
  <conditionalFormatting sqref="N13">
    <cfRule type="cellIs" dxfId="391" priority="99" operator="equal">
      <formula>"NT"</formula>
    </cfRule>
    <cfRule type="cellIs" dxfId="390" priority="100" operator="equal">
      <formula>"NG"</formula>
    </cfRule>
  </conditionalFormatting>
  <conditionalFormatting sqref="M13">
    <cfRule type="cellIs" dxfId="389" priority="97" operator="equal">
      <formula>"NT"</formula>
    </cfRule>
    <cfRule type="cellIs" dxfId="388" priority="98" operator="equal">
      <formula>"NG"</formula>
    </cfRule>
  </conditionalFormatting>
  <conditionalFormatting sqref="K12">
    <cfRule type="cellIs" dxfId="387" priority="95" operator="equal">
      <formula>"NT"</formula>
    </cfRule>
    <cfRule type="cellIs" dxfId="386" priority="96" operator="equal">
      <formula>"NG"</formula>
    </cfRule>
  </conditionalFormatting>
  <conditionalFormatting sqref="L12">
    <cfRule type="cellIs" dxfId="385" priority="93" operator="equal">
      <formula>"NT"</formula>
    </cfRule>
    <cfRule type="cellIs" dxfId="384" priority="94" operator="equal">
      <formula>"NG"</formula>
    </cfRule>
  </conditionalFormatting>
  <conditionalFormatting sqref="N12">
    <cfRule type="cellIs" dxfId="383" priority="91" operator="equal">
      <formula>"NT"</formula>
    </cfRule>
    <cfRule type="cellIs" dxfId="382" priority="92" operator="equal">
      <formula>"NG"</formula>
    </cfRule>
  </conditionalFormatting>
  <conditionalFormatting sqref="M12">
    <cfRule type="cellIs" dxfId="381" priority="89" operator="equal">
      <formula>"NT"</formula>
    </cfRule>
    <cfRule type="cellIs" dxfId="380" priority="90" operator="equal">
      <formula>"NG"</formula>
    </cfRule>
  </conditionalFormatting>
  <conditionalFormatting sqref="K11">
    <cfRule type="cellIs" dxfId="379" priority="87" operator="equal">
      <formula>"NT"</formula>
    </cfRule>
    <cfRule type="cellIs" dxfId="378" priority="88" operator="equal">
      <formula>"NG"</formula>
    </cfRule>
  </conditionalFormatting>
  <conditionalFormatting sqref="L11">
    <cfRule type="cellIs" dxfId="377" priority="85" operator="equal">
      <formula>"NT"</formula>
    </cfRule>
    <cfRule type="cellIs" dxfId="376" priority="86" operator="equal">
      <formula>"NG"</formula>
    </cfRule>
  </conditionalFormatting>
  <conditionalFormatting sqref="N11">
    <cfRule type="cellIs" dxfId="375" priority="83" operator="equal">
      <formula>"NT"</formula>
    </cfRule>
    <cfRule type="cellIs" dxfId="374" priority="84" operator="equal">
      <formula>"NG"</formula>
    </cfRule>
  </conditionalFormatting>
  <conditionalFormatting sqref="M11">
    <cfRule type="cellIs" dxfId="373" priority="81" operator="equal">
      <formula>"NT"</formula>
    </cfRule>
    <cfRule type="cellIs" dxfId="372" priority="82" operator="equal">
      <formula>"NG"</formula>
    </cfRule>
  </conditionalFormatting>
  <conditionalFormatting sqref="K10">
    <cfRule type="cellIs" dxfId="371" priority="79" operator="equal">
      <formula>"NT"</formula>
    </cfRule>
    <cfRule type="cellIs" dxfId="370" priority="80" operator="equal">
      <formula>"NG"</formula>
    </cfRule>
  </conditionalFormatting>
  <conditionalFormatting sqref="L10">
    <cfRule type="cellIs" dxfId="369" priority="77" operator="equal">
      <formula>"NT"</formula>
    </cfRule>
    <cfRule type="cellIs" dxfId="368" priority="78" operator="equal">
      <formula>"NG"</formula>
    </cfRule>
  </conditionalFormatting>
  <conditionalFormatting sqref="N10">
    <cfRule type="cellIs" dxfId="367" priority="75" operator="equal">
      <formula>"NT"</formula>
    </cfRule>
    <cfRule type="cellIs" dxfId="366" priority="76" operator="equal">
      <formula>"NG"</formula>
    </cfRule>
  </conditionalFormatting>
  <conditionalFormatting sqref="M10">
    <cfRule type="cellIs" dxfId="365" priority="73" operator="equal">
      <formula>"NT"</formula>
    </cfRule>
    <cfRule type="cellIs" dxfId="364" priority="74" operator="equal">
      <formula>"NG"</formula>
    </cfRule>
  </conditionalFormatting>
  <conditionalFormatting sqref="K9">
    <cfRule type="cellIs" dxfId="363" priority="71" operator="equal">
      <formula>"NT"</formula>
    </cfRule>
    <cfRule type="cellIs" dxfId="362" priority="72" operator="equal">
      <formula>"NG"</formula>
    </cfRule>
  </conditionalFormatting>
  <conditionalFormatting sqref="L9">
    <cfRule type="cellIs" dxfId="361" priority="69" operator="equal">
      <formula>"NT"</formula>
    </cfRule>
    <cfRule type="cellIs" dxfId="360" priority="70" operator="equal">
      <formula>"NG"</formula>
    </cfRule>
  </conditionalFormatting>
  <conditionalFormatting sqref="N9">
    <cfRule type="cellIs" dxfId="359" priority="67" operator="equal">
      <formula>"NT"</formula>
    </cfRule>
    <cfRule type="cellIs" dxfId="358" priority="68" operator="equal">
      <formula>"NG"</formula>
    </cfRule>
  </conditionalFormatting>
  <conditionalFormatting sqref="M9">
    <cfRule type="cellIs" dxfId="357" priority="65" operator="equal">
      <formula>"NT"</formula>
    </cfRule>
    <cfRule type="cellIs" dxfId="356" priority="66" operator="equal">
      <formula>"NG"</formula>
    </cfRule>
  </conditionalFormatting>
  <conditionalFormatting sqref="K8">
    <cfRule type="cellIs" dxfId="355" priority="63" operator="equal">
      <formula>"NT"</formula>
    </cfRule>
    <cfRule type="cellIs" dxfId="354" priority="64" operator="equal">
      <formula>"NG"</formula>
    </cfRule>
  </conditionalFormatting>
  <conditionalFormatting sqref="L8">
    <cfRule type="cellIs" dxfId="353" priority="61" operator="equal">
      <formula>"NT"</formula>
    </cfRule>
    <cfRule type="cellIs" dxfId="352" priority="62" operator="equal">
      <formula>"NG"</formula>
    </cfRule>
  </conditionalFormatting>
  <conditionalFormatting sqref="N8">
    <cfRule type="cellIs" dxfId="351" priority="59" operator="equal">
      <formula>"NT"</formula>
    </cfRule>
    <cfRule type="cellIs" dxfId="350" priority="60" operator="equal">
      <formula>"NG"</formula>
    </cfRule>
  </conditionalFormatting>
  <conditionalFormatting sqref="M8">
    <cfRule type="cellIs" dxfId="349" priority="57" operator="equal">
      <formula>"NT"</formula>
    </cfRule>
    <cfRule type="cellIs" dxfId="348" priority="58" operator="equal">
      <formula>"NG"</formula>
    </cfRule>
  </conditionalFormatting>
  <conditionalFormatting sqref="K7">
    <cfRule type="cellIs" dxfId="347" priority="55" operator="equal">
      <formula>"NT"</formula>
    </cfRule>
    <cfRule type="cellIs" dxfId="346" priority="56" operator="equal">
      <formula>"NG"</formula>
    </cfRule>
  </conditionalFormatting>
  <conditionalFormatting sqref="L7">
    <cfRule type="cellIs" dxfId="345" priority="53" operator="equal">
      <formula>"NT"</formula>
    </cfRule>
    <cfRule type="cellIs" dxfId="344" priority="54" operator="equal">
      <formula>"NG"</formula>
    </cfRule>
  </conditionalFormatting>
  <conditionalFormatting sqref="N7">
    <cfRule type="cellIs" dxfId="343" priority="51" operator="equal">
      <formula>"NT"</formula>
    </cfRule>
    <cfRule type="cellIs" dxfId="342" priority="52" operator="equal">
      <formula>"NG"</formula>
    </cfRule>
  </conditionalFormatting>
  <conditionalFormatting sqref="M7">
    <cfRule type="cellIs" dxfId="341" priority="49" operator="equal">
      <formula>"NT"</formula>
    </cfRule>
    <cfRule type="cellIs" dxfId="340" priority="50" operator="equal">
      <formula>"NG"</formula>
    </cfRule>
  </conditionalFormatting>
  <conditionalFormatting sqref="K6">
    <cfRule type="cellIs" dxfId="339" priority="47" operator="equal">
      <formula>"NT"</formula>
    </cfRule>
    <cfRule type="cellIs" dxfId="338" priority="48" operator="equal">
      <formula>"NG"</formula>
    </cfRule>
  </conditionalFormatting>
  <conditionalFormatting sqref="L6">
    <cfRule type="cellIs" dxfId="337" priority="45" operator="equal">
      <formula>"NT"</formula>
    </cfRule>
    <cfRule type="cellIs" dxfId="336" priority="46" operator="equal">
      <formula>"NG"</formula>
    </cfRule>
  </conditionalFormatting>
  <conditionalFormatting sqref="N6">
    <cfRule type="cellIs" dxfId="335" priority="43" operator="equal">
      <formula>"NT"</formula>
    </cfRule>
    <cfRule type="cellIs" dxfId="334" priority="44" operator="equal">
      <formula>"NG"</formula>
    </cfRule>
  </conditionalFormatting>
  <conditionalFormatting sqref="M6">
    <cfRule type="cellIs" dxfId="333" priority="41" operator="equal">
      <formula>"NT"</formula>
    </cfRule>
    <cfRule type="cellIs" dxfId="332" priority="42" operator="equal">
      <formula>"NG"</formula>
    </cfRule>
  </conditionalFormatting>
  <conditionalFormatting sqref="K5">
    <cfRule type="cellIs" dxfId="331" priority="39" operator="equal">
      <formula>"NT"</formula>
    </cfRule>
    <cfRule type="cellIs" dxfId="330" priority="40" operator="equal">
      <formula>"NG"</formula>
    </cfRule>
  </conditionalFormatting>
  <conditionalFormatting sqref="L5">
    <cfRule type="cellIs" dxfId="329" priority="37" operator="equal">
      <formula>"NT"</formula>
    </cfRule>
    <cfRule type="cellIs" dxfId="328" priority="38" operator="equal">
      <formula>"NG"</formula>
    </cfRule>
  </conditionalFormatting>
  <conditionalFormatting sqref="N5">
    <cfRule type="cellIs" dxfId="327" priority="35" operator="equal">
      <formula>"NT"</formula>
    </cfRule>
    <cfRule type="cellIs" dxfId="326" priority="36" operator="equal">
      <formula>"NG"</formula>
    </cfRule>
  </conditionalFormatting>
  <conditionalFormatting sqref="M5">
    <cfRule type="cellIs" dxfId="325" priority="33" operator="equal">
      <formula>"NT"</formula>
    </cfRule>
    <cfRule type="cellIs" dxfId="324" priority="34" operator="equal">
      <formula>"NG"</formula>
    </cfRule>
  </conditionalFormatting>
  <conditionalFormatting sqref="K15">
    <cfRule type="cellIs" dxfId="323" priority="31" operator="equal">
      <formula>"NT"</formula>
    </cfRule>
    <cfRule type="cellIs" dxfId="322" priority="32" operator="equal">
      <formula>"NG"</formula>
    </cfRule>
  </conditionalFormatting>
  <conditionalFormatting sqref="L15">
    <cfRule type="cellIs" dxfId="321" priority="29" operator="equal">
      <formula>"NT"</formula>
    </cfRule>
    <cfRule type="cellIs" dxfId="320" priority="30" operator="equal">
      <formula>"NG"</formula>
    </cfRule>
  </conditionalFormatting>
  <conditionalFormatting sqref="N15">
    <cfRule type="cellIs" dxfId="319" priority="27" operator="equal">
      <formula>"NT"</formula>
    </cfRule>
    <cfRule type="cellIs" dxfId="318" priority="28" operator="equal">
      <formula>"NG"</formula>
    </cfRule>
  </conditionalFormatting>
  <conditionalFormatting sqref="M15">
    <cfRule type="cellIs" dxfId="317" priority="25" operator="equal">
      <formula>"NT"</formula>
    </cfRule>
    <cfRule type="cellIs" dxfId="316" priority="26" operator="equal">
      <formula>"NG"</formula>
    </cfRule>
  </conditionalFormatting>
  <conditionalFormatting sqref="K16">
    <cfRule type="cellIs" dxfId="315" priority="23" operator="equal">
      <formula>"NT"</formula>
    </cfRule>
    <cfRule type="cellIs" dxfId="314" priority="24" operator="equal">
      <formula>"NG"</formula>
    </cfRule>
  </conditionalFormatting>
  <conditionalFormatting sqref="L16">
    <cfRule type="cellIs" dxfId="313" priority="21" operator="equal">
      <formula>"NT"</formula>
    </cfRule>
    <cfRule type="cellIs" dxfId="312" priority="22" operator="equal">
      <formula>"NG"</formula>
    </cfRule>
  </conditionalFormatting>
  <conditionalFormatting sqref="N16">
    <cfRule type="cellIs" dxfId="311" priority="19" operator="equal">
      <formula>"NT"</formula>
    </cfRule>
    <cfRule type="cellIs" dxfId="310" priority="20" operator="equal">
      <formula>"NG"</formula>
    </cfRule>
  </conditionalFormatting>
  <conditionalFormatting sqref="M16">
    <cfRule type="cellIs" dxfId="309" priority="17" operator="equal">
      <formula>"NT"</formula>
    </cfRule>
    <cfRule type="cellIs" dxfId="308" priority="18" operator="equal">
      <formula>"NG"</formula>
    </cfRule>
  </conditionalFormatting>
  <conditionalFormatting sqref="K17">
    <cfRule type="cellIs" dxfId="307" priority="15" operator="equal">
      <formula>"NT"</formula>
    </cfRule>
    <cfRule type="cellIs" dxfId="306" priority="16" operator="equal">
      <formula>"NG"</formula>
    </cfRule>
  </conditionalFormatting>
  <conditionalFormatting sqref="L17">
    <cfRule type="cellIs" dxfId="305" priority="13" operator="equal">
      <formula>"NT"</formula>
    </cfRule>
    <cfRule type="cellIs" dxfId="304" priority="14" operator="equal">
      <formula>"NG"</formula>
    </cfRule>
  </conditionalFormatting>
  <conditionalFormatting sqref="N17">
    <cfRule type="cellIs" dxfId="303" priority="11" operator="equal">
      <formula>"NT"</formula>
    </cfRule>
    <cfRule type="cellIs" dxfId="302" priority="12" operator="equal">
      <formula>"NG"</formula>
    </cfRule>
  </conditionalFormatting>
  <conditionalFormatting sqref="M17">
    <cfRule type="cellIs" dxfId="301" priority="9" operator="equal">
      <formula>"NT"</formula>
    </cfRule>
    <cfRule type="cellIs" dxfId="300" priority="10" operator="equal">
      <formula>"NG"</formula>
    </cfRule>
  </conditionalFormatting>
  <conditionalFormatting sqref="K18">
    <cfRule type="cellIs" dxfId="299" priority="7" operator="equal">
      <formula>"NT"</formula>
    </cfRule>
    <cfRule type="cellIs" dxfId="298" priority="8" operator="equal">
      <formula>"NG"</formula>
    </cfRule>
  </conditionalFormatting>
  <conditionalFormatting sqref="L18">
    <cfRule type="cellIs" dxfId="297" priority="5" operator="equal">
      <formula>"NT"</formula>
    </cfRule>
    <cfRule type="cellIs" dxfId="296" priority="6" operator="equal">
      <formula>"NG"</formula>
    </cfRule>
  </conditionalFormatting>
  <conditionalFormatting sqref="N18">
    <cfRule type="cellIs" dxfId="295" priority="3" operator="equal">
      <formula>"NT"</formula>
    </cfRule>
    <cfRule type="cellIs" dxfId="294" priority="4" operator="equal">
      <formula>"NG"</formula>
    </cfRule>
  </conditionalFormatting>
  <conditionalFormatting sqref="M18">
    <cfRule type="cellIs" dxfId="293" priority="1" operator="equal">
      <formula>"NT"</formula>
    </cfRule>
    <cfRule type="cellIs" dxfId="292" priority="2" operator="equal">
      <formula>"NG"</formula>
    </cfRule>
  </conditionalFormatting>
  <dataValidations count="1">
    <dataValidation type="list" showInputMessage="1" sqref="O5:O18 K5:K18" xr:uid="{00000000-0002-0000-0800-000000000000}">
      <formula1>"-,OK,NG,NT,NA"</formula1>
    </dataValidation>
  </dataValidations>
  <pageMargins left="0.75" right="0.75" top="1" bottom="1" header="0.5" footer="0.5"/>
  <pageSetup paperSize="9" scale="38"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BO8"/>
  <sheetViews>
    <sheetView showGridLines="0" view="pageBreakPreview" topLeftCell="C1" zoomScale="85" zoomScaleNormal="55" zoomScaleSheetLayoutView="85" workbookViewId="0">
      <selection activeCell="I7" sqref="I7"/>
    </sheetView>
  </sheetViews>
  <sheetFormatPr defaultRowHeight="15"/>
  <cols>
    <col min="1" max="1" width="2.875" style="14" customWidth="1"/>
    <col min="2" max="2" width="6.25" style="33" customWidth="1"/>
    <col min="3" max="3" width="12.625" style="14" customWidth="1"/>
    <col min="4" max="4" width="17.375" style="14" customWidth="1"/>
    <col min="5" max="5" width="7.75" style="14" bestFit="1" customWidth="1"/>
    <col min="6" max="6" width="9.375" style="33" bestFit="1" customWidth="1"/>
    <col min="7" max="8" width="21.375" style="14" customWidth="1"/>
    <col min="9" max="9" width="50.625" style="14" bestFit="1" customWidth="1"/>
    <col min="10" max="10" width="48.125" style="14" customWidth="1"/>
    <col min="11" max="11" width="8.625" style="14" customWidth="1"/>
    <col min="12" max="12" width="8.625" style="33" customWidth="1"/>
    <col min="13" max="13" width="11.125" style="33" customWidth="1"/>
    <col min="14" max="14" width="8.625" style="33" customWidth="1"/>
    <col min="15" max="15" width="8.625" style="294" customWidth="1"/>
    <col min="16" max="16" width="8.625" style="296" customWidth="1"/>
    <col min="17" max="17" width="11.125" style="296" customWidth="1"/>
    <col min="18" max="18" width="8.625" style="296" customWidth="1"/>
    <col min="19" max="19" width="37.375" style="14" customWidth="1"/>
    <col min="20" max="20" width="3.5" style="14" customWidth="1"/>
    <col min="21" max="21" width="9" style="14"/>
    <col min="22" max="22" width="9" style="296"/>
    <col min="23" max="16384" width="9" style="14"/>
  </cols>
  <sheetData>
    <row r="1" spans="1:67" ht="26.25">
      <c r="A1" s="10"/>
      <c r="B1" s="8" t="s">
        <v>141</v>
      </c>
      <c r="C1" s="8" t="s">
        <v>405</v>
      </c>
      <c r="D1" s="11"/>
      <c r="E1" s="11"/>
      <c r="F1" s="12"/>
      <c r="G1" s="13"/>
      <c r="H1" s="13"/>
      <c r="I1" s="13"/>
      <c r="J1" s="10"/>
      <c r="K1" s="10"/>
      <c r="L1" s="10"/>
      <c r="M1" s="10"/>
      <c r="N1" s="10"/>
      <c r="O1" s="10"/>
      <c r="P1" s="10"/>
      <c r="Q1" s="10"/>
      <c r="R1" s="10"/>
      <c r="S1" s="10"/>
      <c r="T1" s="10"/>
      <c r="U1" s="10"/>
    </row>
    <row r="2" spans="1:67" ht="26.25">
      <c r="A2" s="10"/>
      <c r="B2" s="8"/>
      <c r="C2" s="15"/>
      <c r="D2" s="11"/>
      <c r="E2" s="11"/>
      <c r="F2" s="12"/>
      <c r="G2" s="13"/>
      <c r="H2" s="13"/>
      <c r="I2" s="395" t="s">
        <v>833</v>
      </c>
      <c r="J2" s="13"/>
      <c r="K2" s="16"/>
      <c r="L2" s="17"/>
      <c r="M2" s="17"/>
      <c r="N2" s="17"/>
      <c r="O2" s="16"/>
      <c r="P2" s="17"/>
      <c r="Q2" s="17"/>
      <c r="R2" s="17"/>
      <c r="S2" s="16"/>
      <c r="T2" s="16"/>
      <c r="U2" s="16"/>
    </row>
    <row r="3" spans="1:67" ht="13.5" customHeight="1">
      <c r="A3" s="10"/>
      <c r="B3" s="17"/>
      <c r="C3" s="18"/>
      <c r="D3" s="18"/>
      <c r="E3" s="18"/>
      <c r="F3" s="19"/>
      <c r="G3" s="20"/>
      <c r="H3" s="20"/>
      <c r="I3" s="20"/>
      <c r="J3" s="20"/>
      <c r="K3" s="16"/>
      <c r="L3" s="17"/>
      <c r="M3" s="17"/>
      <c r="N3" s="17"/>
      <c r="O3" s="16"/>
      <c r="P3" s="17"/>
      <c r="Q3" s="17"/>
      <c r="R3" s="17"/>
      <c r="S3" s="16"/>
      <c r="T3" s="16"/>
      <c r="U3" s="16"/>
    </row>
    <row r="4" spans="1:67" s="25" customFormat="1" ht="42.75">
      <c r="A4" s="21"/>
      <c r="B4" s="9" t="s">
        <v>267</v>
      </c>
      <c r="C4" s="9" t="s">
        <v>268</v>
      </c>
      <c r="D4" s="9" t="s">
        <v>269</v>
      </c>
      <c r="E4" s="9" t="s">
        <v>270</v>
      </c>
      <c r="F4" s="9" t="s">
        <v>271</v>
      </c>
      <c r="G4" s="9" t="s">
        <v>212</v>
      </c>
      <c r="H4" s="9" t="s">
        <v>272</v>
      </c>
      <c r="I4" s="9" t="s">
        <v>273</v>
      </c>
      <c r="J4" s="9" t="s">
        <v>274</v>
      </c>
      <c r="K4" s="87" t="s">
        <v>182</v>
      </c>
      <c r="L4" s="87" t="s">
        <v>117</v>
      </c>
      <c r="M4" s="87" t="s">
        <v>118</v>
      </c>
      <c r="N4" s="87" t="s">
        <v>119</v>
      </c>
      <c r="O4" s="329" t="s">
        <v>583</v>
      </c>
      <c r="P4" s="329" t="s">
        <v>117</v>
      </c>
      <c r="Q4" s="329" t="s">
        <v>118</v>
      </c>
      <c r="R4" s="329" t="s">
        <v>119</v>
      </c>
      <c r="S4" s="86" t="s">
        <v>59</v>
      </c>
      <c r="T4" s="21"/>
      <c r="U4" s="17" t="s">
        <v>120</v>
      </c>
      <c r="V4" s="323" t="s">
        <v>569</v>
      </c>
      <c r="W4" s="24"/>
      <c r="X4" s="24"/>
      <c r="Y4" s="24"/>
      <c r="Z4" s="24"/>
      <c r="AA4" s="332" t="s">
        <v>588</v>
      </c>
      <c r="AB4" s="332" t="s">
        <v>589</v>
      </c>
      <c r="AC4" s="332" t="s">
        <v>590</v>
      </c>
      <c r="AD4" s="332" t="s">
        <v>591</v>
      </c>
      <c r="AE4" s="333" t="s">
        <v>592</v>
      </c>
      <c r="AF4" s="333" t="s">
        <v>593</v>
      </c>
      <c r="AG4" s="333" t="s">
        <v>594</v>
      </c>
      <c r="AH4" s="333" t="s">
        <v>595</v>
      </c>
      <c r="AI4" s="334" t="s">
        <v>596</v>
      </c>
      <c r="AJ4" s="334" t="s">
        <v>597</v>
      </c>
      <c r="AK4" s="334" t="s">
        <v>598</v>
      </c>
      <c r="AL4" s="334" t="s">
        <v>599</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240">
      <c r="A5" s="26"/>
      <c r="B5" s="92">
        <f t="shared" ref="B5:B7" si="0">ROW()-4</f>
        <v>1</v>
      </c>
      <c r="C5" s="95" t="s">
        <v>406</v>
      </c>
      <c r="D5" s="94" t="s">
        <v>586</v>
      </c>
      <c r="E5" s="89" t="s">
        <v>213</v>
      </c>
      <c r="F5" s="90">
        <f>COUNTIF(K5,"&lt;&gt;-")+COUNTIF(O5,"&lt;&gt;-")</f>
        <v>2</v>
      </c>
      <c r="G5" s="91" t="s">
        <v>262</v>
      </c>
      <c r="H5" s="91" t="s">
        <v>407</v>
      </c>
      <c r="I5" s="88" t="s">
        <v>906</v>
      </c>
      <c r="J5" s="88" t="s">
        <v>837</v>
      </c>
      <c r="K5" s="118"/>
      <c r="L5" s="119"/>
      <c r="M5" s="331"/>
      <c r="N5" s="331"/>
      <c r="O5" s="300"/>
      <c r="P5" s="119"/>
      <c r="Q5" s="331"/>
      <c r="R5" s="309"/>
      <c r="S5" s="88"/>
      <c r="T5" s="26"/>
      <c r="U5" s="250" t="s">
        <v>573</v>
      </c>
      <c r="V5" s="324"/>
      <c r="AA5" s="336">
        <f>SUM(AE5+AI5)</f>
        <v>0</v>
      </c>
      <c r="AB5" s="336">
        <f>SUM(AF5+AJ5)</f>
        <v>0</v>
      </c>
      <c r="AC5" s="336">
        <f>SUM(AG5+AK5)</f>
        <v>0</v>
      </c>
      <c r="AD5" s="336">
        <f>SUM(AH5+AL5)</f>
        <v>0</v>
      </c>
      <c r="AE5" s="335">
        <f>COUNTIF(K5,"OK")</f>
        <v>0</v>
      </c>
      <c r="AF5" s="335">
        <f>COUNTIF(K5,"NG")</f>
        <v>0</v>
      </c>
      <c r="AG5" s="335">
        <f>COUNTIF(K5,"NT")</f>
        <v>0</v>
      </c>
      <c r="AH5" s="335">
        <f>COUNTIF(K5,"NA")</f>
        <v>0</v>
      </c>
      <c r="AI5" s="335">
        <f>COUNTIF(O5,"OK")</f>
        <v>0</v>
      </c>
      <c r="AJ5" s="335">
        <f>COUNTIF(O5,"NG")</f>
        <v>0</v>
      </c>
      <c r="AK5" s="335">
        <f>COUNTIF(O5,"NT")</f>
        <v>0</v>
      </c>
      <c r="AL5" s="335">
        <f>COUNTIF(O5,"NA")</f>
        <v>0</v>
      </c>
    </row>
    <row r="6" spans="1:67" s="29" customFormat="1" ht="60">
      <c r="A6" s="26"/>
      <c r="B6" s="93">
        <f t="shared" si="0"/>
        <v>2</v>
      </c>
      <c r="C6" s="96"/>
      <c r="D6" s="94" t="s">
        <v>142</v>
      </c>
      <c r="E6" s="89" t="s">
        <v>213</v>
      </c>
      <c r="F6" s="90">
        <f t="shared" ref="F6:F7" si="1">COUNTIF(K6,"&lt;&gt;-")+COUNTIF(O6,"&lt;&gt;-")</f>
        <v>2</v>
      </c>
      <c r="G6" s="88" t="s">
        <v>261</v>
      </c>
      <c r="H6" s="88" t="s">
        <v>203</v>
      </c>
      <c r="I6" s="88" t="s">
        <v>838</v>
      </c>
      <c r="J6" s="88" t="s">
        <v>839</v>
      </c>
      <c r="K6" s="300"/>
      <c r="L6" s="119"/>
      <c r="M6" s="331"/>
      <c r="N6" s="331"/>
      <c r="O6" s="300"/>
      <c r="P6" s="119"/>
      <c r="Q6" s="331"/>
      <c r="R6" s="309"/>
      <c r="S6" s="88"/>
      <c r="T6" s="16"/>
      <c r="U6" s="250" t="s">
        <v>573</v>
      </c>
      <c r="V6" s="324"/>
      <c r="AA6" s="336">
        <f t="shared" ref="AA6:AA7" si="2">SUM(AE6+AI6)</f>
        <v>0</v>
      </c>
      <c r="AB6" s="336">
        <f t="shared" ref="AB6:AB7" si="3">SUM(AF6+AJ6)</f>
        <v>0</v>
      </c>
      <c r="AC6" s="336">
        <f t="shared" ref="AC6:AC7" si="4">SUM(AG6+AK6)</f>
        <v>0</v>
      </c>
      <c r="AD6" s="336">
        <f t="shared" ref="AD6:AD7" si="5">SUM(AH6+AL6)</f>
        <v>0</v>
      </c>
      <c r="AE6" s="335">
        <f t="shared" ref="AE6:AE7" si="6">COUNTIF(K6,"OK")</f>
        <v>0</v>
      </c>
      <c r="AF6" s="335">
        <f t="shared" ref="AF6:AF7" si="7">COUNTIF(K6,"NG")</f>
        <v>0</v>
      </c>
      <c r="AG6" s="335">
        <f t="shared" ref="AG6:AG7" si="8">COUNTIF(K6,"NT")</f>
        <v>0</v>
      </c>
      <c r="AH6" s="335">
        <f t="shared" ref="AH6:AH7" si="9">COUNTIF(K6,"NA")</f>
        <v>0</v>
      </c>
      <c r="AI6" s="335">
        <f t="shared" ref="AI6:AI7" si="10">COUNTIF(O6,"OK")</f>
        <v>0</v>
      </c>
      <c r="AJ6" s="335">
        <f t="shared" ref="AJ6:AJ7" si="11">COUNTIF(O6,"NG")</f>
        <v>0</v>
      </c>
      <c r="AK6" s="335">
        <f t="shared" ref="AK6:AK7" si="12">COUNTIF(O6,"NT")</f>
        <v>0</v>
      </c>
      <c r="AL6" s="335">
        <f t="shared" ref="AL6:AL7" si="13">COUNTIF(O6,"NA")</f>
        <v>0</v>
      </c>
    </row>
    <row r="7" spans="1:67" s="29" customFormat="1" ht="225">
      <c r="A7" s="26"/>
      <c r="B7" s="93">
        <f t="shared" si="0"/>
        <v>3</v>
      </c>
      <c r="C7" s="97"/>
      <c r="D7" s="94" t="s">
        <v>143</v>
      </c>
      <c r="E7" s="89" t="s">
        <v>213</v>
      </c>
      <c r="F7" s="90">
        <f t="shared" si="1"/>
        <v>2</v>
      </c>
      <c r="G7" s="88" t="s">
        <v>263</v>
      </c>
      <c r="H7" s="88" t="s">
        <v>144</v>
      </c>
      <c r="I7" s="88" t="s">
        <v>907</v>
      </c>
      <c r="J7" s="88" t="s">
        <v>840</v>
      </c>
      <c r="K7" s="300"/>
      <c r="L7" s="119"/>
      <c r="M7" s="331"/>
      <c r="N7" s="331"/>
      <c r="O7" s="300"/>
      <c r="P7" s="119"/>
      <c r="Q7" s="331"/>
      <c r="R7" s="309"/>
      <c r="S7" s="88"/>
      <c r="T7" s="16"/>
      <c r="U7" s="250" t="s">
        <v>573</v>
      </c>
      <c r="V7" s="324"/>
      <c r="AA7" s="336">
        <f t="shared" si="2"/>
        <v>0</v>
      </c>
      <c r="AB7" s="336">
        <f t="shared" si="3"/>
        <v>0</v>
      </c>
      <c r="AC7" s="336">
        <f t="shared" si="4"/>
        <v>0</v>
      </c>
      <c r="AD7" s="336">
        <f t="shared" si="5"/>
        <v>0</v>
      </c>
      <c r="AE7" s="335">
        <f t="shared" si="6"/>
        <v>0</v>
      </c>
      <c r="AF7" s="335">
        <f t="shared" si="7"/>
        <v>0</v>
      </c>
      <c r="AG7" s="335">
        <f t="shared" si="8"/>
        <v>0</v>
      </c>
      <c r="AH7" s="335">
        <f t="shared" si="9"/>
        <v>0</v>
      </c>
      <c r="AI7" s="335">
        <f t="shared" si="10"/>
        <v>0</v>
      </c>
      <c r="AJ7" s="335">
        <f t="shared" si="11"/>
        <v>0</v>
      </c>
      <c r="AK7" s="335">
        <f t="shared" si="12"/>
        <v>0</v>
      </c>
      <c r="AL7" s="335">
        <f t="shared" si="13"/>
        <v>0</v>
      </c>
    </row>
    <row r="8" spans="1:67">
      <c r="A8" s="16"/>
      <c r="B8" s="17"/>
      <c r="C8" s="16"/>
      <c r="D8" s="16"/>
      <c r="E8" s="16"/>
      <c r="F8" s="17"/>
      <c r="G8" s="16"/>
      <c r="H8" s="16"/>
      <c r="I8" s="16"/>
      <c r="J8" s="16"/>
      <c r="K8" s="16"/>
      <c r="L8" s="17"/>
      <c r="M8" s="17"/>
      <c r="N8" s="17"/>
      <c r="O8" s="16"/>
      <c r="P8" s="17"/>
      <c r="Q8" s="17"/>
      <c r="R8" s="17"/>
      <c r="S8" s="16"/>
      <c r="T8" s="16"/>
      <c r="U8" s="16"/>
    </row>
  </sheetData>
  <phoneticPr fontId="3"/>
  <conditionalFormatting sqref="S5:S7 B5:J7">
    <cfRule type="cellIs" dxfId="291" priority="45" operator="equal">
      <formula>"NG"</formula>
    </cfRule>
    <cfRule type="cellIs" dxfId="290" priority="46" operator="equal">
      <formula>"NT"</formula>
    </cfRule>
  </conditionalFormatting>
  <conditionalFormatting sqref="K5">
    <cfRule type="cellIs" dxfId="289" priority="37" operator="equal">
      <formula>"NT"</formula>
    </cfRule>
    <cfRule type="cellIs" dxfId="288" priority="38" operator="equal">
      <formula>"NG"</formula>
    </cfRule>
  </conditionalFormatting>
  <conditionalFormatting sqref="L5">
    <cfRule type="cellIs" dxfId="287" priority="25" operator="equal">
      <formula>"NT"</formula>
    </cfRule>
    <cfRule type="cellIs" dxfId="286" priority="26" operator="equal">
      <formula>"NG"</formula>
    </cfRule>
  </conditionalFormatting>
  <conditionalFormatting sqref="N5">
    <cfRule type="cellIs" dxfId="285" priority="23" operator="equal">
      <formula>"NT"</formula>
    </cfRule>
    <cfRule type="cellIs" dxfId="284" priority="24" operator="equal">
      <formula>"NG"</formula>
    </cfRule>
  </conditionalFormatting>
  <conditionalFormatting sqref="M5">
    <cfRule type="cellIs" dxfId="283" priority="21" operator="equal">
      <formula>"NT"</formula>
    </cfRule>
    <cfRule type="cellIs" dxfId="282" priority="22" operator="equal">
      <formula>"NG"</formula>
    </cfRule>
  </conditionalFormatting>
  <conditionalFormatting sqref="R5:R7 O5:P7">
    <cfRule type="cellIs" dxfId="281" priority="19" operator="equal">
      <formula>"NT"</formula>
    </cfRule>
    <cfRule type="cellIs" dxfId="280" priority="20" operator="equal">
      <formula>"NG"</formula>
    </cfRule>
  </conditionalFormatting>
  <conditionalFormatting sqref="Q5:Q7">
    <cfRule type="cellIs" dxfId="279" priority="17" operator="equal">
      <formula>"NT"</formula>
    </cfRule>
    <cfRule type="cellIs" dxfId="278" priority="18" operator="equal">
      <formula>"NG"</formula>
    </cfRule>
  </conditionalFormatting>
  <conditionalFormatting sqref="K6">
    <cfRule type="cellIs" dxfId="277" priority="15" operator="equal">
      <formula>"NT"</formula>
    </cfRule>
    <cfRule type="cellIs" dxfId="276" priority="16" operator="equal">
      <formula>"NG"</formula>
    </cfRule>
  </conditionalFormatting>
  <conditionalFormatting sqref="L6">
    <cfRule type="cellIs" dxfId="275" priority="13" operator="equal">
      <formula>"NT"</formula>
    </cfRule>
    <cfRule type="cellIs" dxfId="274" priority="14" operator="equal">
      <formula>"NG"</formula>
    </cfRule>
  </conditionalFormatting>
  <conditionalFormatting sqref="N6">
    <cfRule type="cellIs" dxfId="273" priority="11" operator="equal">
      <formula>"NT"</formula>
    </cfRule>
    <cfRule type="cellIs" dxfId="272" priority="12" operator="equal">
      <formula>"NG"</formula>
    </cfRule>
  </conditionalFormatting>
  <conditionalFormatting sqref="M6">
    <cfRule type="cellIs" dxfId="271" priority="9" operator="equal">
      <formula>"NT"</formula>
    </cfRule>
    <cfRule type="cellIs" dxfId="270" priority="10" operator="equal">
      <formula>"NG"</formula>
    </cfRule>
  </conditionalFormatting>
  <conditionalFormatting sqref="K7">
    <cfRule type="cellIs" dxfId="269" priority="7" operator="equal">
      <formula>"NT"</formula>
    </cfRule>
    <cfRule type="cellIs" dxfId="268" priority="8" operator="equal">
      <formula>"NG"</formula>
    </cfRule>
  </conditionalFormatting>
  <conditionalFormatting sqref="L7">
    <cfRule type="cellIs" dxfId="267" priority="5" operator="equal">
      <formula>"NT"</formula>
    </cfRule>
    <cfRule type="cellIs" dxfId="266" priority="6" operator="equal">
      <formula>"NG"</formula>
    </cfRule>
  </conditionalFormatting>
  <conditionalFormatting sqref="N7">
    <cfRule type="cellIs" dxfId="265" priority="3" operator="equal">
      <formula>"NT"</formula>
    </cfRule>
    <cfRule type="cellIs" dxfId="264" priority="4" operator="equal">
      <formula>"NG"</formula>
    </cfRule>
  </conditionalFormatting>
  <conditionalFormatting sqref="M7">
    <cfRule type="cellIs" dxfId="263" priority="1" operator="equal">
      <formula>"NT"</formula>
    </cfRule>
    <cfRule type="cellIs" dxfId="262" priority="2" operator="equal">
      <formula>"NG"</formula>
    </cfRule>
  </conditionalFormatting>
  <dataValidations count="1">
    <dataValidation type="list" showInputMessage="1" sqref="O5:O7 K5:K7" xr:uid="{00000000-0002-0000-0900-000000000000}">
      <formula1>"-,OK,NG,NT,NA"</formula1>
    </dataValidation>
  </dataValidations>
  <pageMargins left="0.75" right="0.75" top="1" bottom="1" header="0.5" footer="0.5"/>
  <pageSetup paperSize="9" scale="42"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BO9"/>
  <sheetViews>
    <sheetView showGridLines="0" view="pageBreakPreview" zoomScale="85" zoomScaleNormal="55" zoomScaleSheetLayoutView="85" workbookViewId="0">
      <selection activeCell="C2" sqref="C2"/>
    </sheetView>
  </sheetViews>
  <sheetFormatPr defaultRowHeight="15"/>
  <cols>
    <col min="1" max="1" width="2.875" style="14" customWidth="1"/>
    <col min="2" max="2" width="6.25" style="33" customWidth="1"/>
    <col min="3" max="3" width="8.75" style="14" customWidth="1"/>
    <col min="4" max="5" width="7.75" style="14" bestFit="1" customWidth="1"/>
    <col min="6" max="6" width="9.5" style="33" customWidth="1"/>
    <col min="7" max="8" width="16.125" style="14" customWidth="1"/>
    <col min="9" max="9" width="31.375" style="14" bestFit="1" customWidth="1"/>
    <col min="10" max="10" width="61.125" style="14" customWidth="1"/>
    <col min="11" max="11" width="8.625" style="14" customWidth="1"/>
    <col min="12" max="12" width="8.625" style="33" customWidth="1"/>
    <col min="13" max="13" width="11.125" style="33" customWidth="1"/>
    <col min="14" max="14" width="8.625" style="33" customWidth="1"/>
    <col min="15" max="15" width="8.625" style="294" customWidth="1"/>
    <col min="16" max="16" width="8.625" style="296" customWidth="1"/>
    <col min="17" max="17" width="11.125" style="296" customWidth="1"/>
    <col min="18" max="18" width="8.625" style="296" customWidth="1"/>
    <col min="19" max="19" width="37.375" style="14" customWidth="1"/>
    <col min="20" max="20" width="3.5" style="14" customWidth="1"/>
    <col min="21" max="21" width="9" style="14"/>
    <col min="22" max="22" width="9" style="296"/>
    <col min="23" max="16384" width="9" style="14"/>
  </cols>
  <sheetData>
    <row r="1" spans="1:67" ht="26.25">
      <c r="A1" s="10"/>
      <c r="B1" s="8" t="s">
        <v>145</v>
      </c>
      <c r="C1" s="8" t="s">
        <v>341</v>
      </c>
      <c r="D1" s="11"/>
      <c r="E1" s="11"/>
      <c r="F1" s="12"/>
      <c r="G1" s="13"/>
      <c r="H1" s="13"/>
      <c r="I1" s="13"/>
      <c r="J1" s="10"/>
      <c r="K1" s="10"/>
      <c r="L1" s="10"/>
      <c r="M1" s="10"/>
      <c r="N1" s="10"/>
      <c r="O1" s="10"/>
      <c r="P1" s="10"/>
      <c r="Q1" s="10"/>
      <c r="R1" s="10"/>
      <c r="S1" s="10"/>
      <c r="T1" s="10"/>
      <c r="U1" s="10"/>
    </row>
    <row r="2" spans="1:67" ht="26.25">
      <c r="A2" s="10"/>
      <c r="B2" s="8"/>
      <c r="C2" s="15" t="s">
        <v>878</v>
      </c>
      <c r="D2" s="11"/>
      <c r="E2" s="11"/>
      <c r="F2" s="12"/>
      <c r="G2" s="13"/>
      <c r="H2" s="13"/>
      <c r="I2" s="13"/>
      <c r="J2" s="16"/>
      <c r="K2" s="16"/>
      <c r="L2" s="17"/>
      <c r="M2" s="17"/>
      <c r="N2" s="17"/>
      <c r="O2" s="16"/>
      <c r="P2" s="17"/>
      <c r="Q2" s="17"/>
      <c r="R2" s="17"/>
      <c r="S2" s="16"/>
      <c r="T2" s="16"/>
      <c r="U2" s="16"/>
    </row>
    <row r="3" spans="1:67" ht="13.5" customHeight="1">
      <c r="A3" s="10"/>
      <c r="B3" s="17"/>
      <c r="C3" s="18"/>
      <c r="D3" s="18"/>
      <c r="E3" s="18"/>
      <c r="F3" s="19"/>
      <c r="G3" s="20"/>
      <c r="H3" s="20"/>
      <c r="I3" s="20"/>
      <c r="J3" s="20"/>
      <c r="K3" s="16"/>
      <c r="L3" s="17"/>
      <c r="M3" s="17"/>
      <c r="N3" s="17"/>
      <c r="O3" s="16"/>
      <c r="P3" s="17"/>
      <c r="Q3" s="17"/>
      <c r="R3" s="17"/>
      <c r="S3" s="16"/>
      <c r="T3" s="16"/>
      <c r="U3" s="16"/>
    </row>
    <row r="4" spans="1:67" s="25" customFormat="1" ht="42.75">
      <c r="A4" s="21"/>
      <c r="B4" s="9" t="s">
        <v>293</v>
      </c>
      <c r="C4" s="9" t="s">
        <v>294</v>
      </c>
      <c r="D4" s="9" t="s">
        <v>295</v>
      </c>
      <c r="E4" s="9" t="s">
        <v>296</v>
      </c>
      <c r="F4" s="9" t="s">
        <v>297</v>
      </c>
      <c r="G4" s="9" t="s">
        <v>298</v>
      </c>
      <c r="H4" s="9" t="s">
        <v>299</v>
      </c>
      <c r="I4" s="9" t="s">
        <v>300</v>
      </c>
      <c r="J4" s="9" t="s">
        <v>301</v>
      </c>
      <c r="K4" s="23" t="s">
        <v>182</v>
      </c>
      <c r="L4" s="23" t="s">
        <v>117</v>
      </c>
      <c r="M4" s="23" t="s">
        <v>118</v>
      </c>
      <c r="N4" s="23" t="s">
        <v>119</v>
      </c>
      <c r="O4" s="328" t="s">
        <v>583</v>
      </c>
      <c r="P4" s="328" t="s">
        <v>117</v>
      </c>
      <c r="Q4" s="328" t="s">
        <v>118</v>
      </c>
      <c r="R4" s="328" t="s">
        <v>119</v>
      </c>
      <c r="S4" s="22" t="s">
        <v>59</v>
      </c>
      <c r="T4" s="21"/>
      <c r="U4" s="17" t="s">
        <v>120</v>
      </c>
      <c r="V4" s="323" t="s">
        <v>570</v>
      </c>
      <c r="W4" s="24"/>
      <c r="X4" s="24"/>
      <c r="Y4" s="24"/>
      <c r="Z4" s="24"/>
      <c r="AA4" s="332" t="s">
        <v>588</v>
      </c>
      <c r="AB4" s="332" t="s">
        <v>589</v>
      </c>
      <c r="AC4" s="332" t="s">
        <v>590</v>
      </c>
      <c r="AD4" s="332" t="s">
        <v>591</v>
      </c>
      <c r="AE4" s="333" t="s">
        <v>592</v>
      </c>
      <c r="AF4" s="333" t="s">
        <v>593</v>
      </c>
      <c r="AG4" s="333" t="s">
        <v>594</v>
      </c>
      <c r="AH4" s="333" t="s">
        <v>595</v>
      </c>
      <c r="AI4" s="334" t="s">
        <v>596</v>
      </c>
      <c r="AJ4" s="334" t="s">
        <v>597</v>
      </c>
      <c r="AK4" s="334" t="s">
        <v>598</v>
      </c>
      <c r="AL4" s="334" t="s">
        <v>599</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90">
      <c r="A5" s="26"/>
      <c r="B5" s="30">
        <f>ROW()-4</f>
        <v>1</v>
      </c>
      <c r="C5" s="4" t="s">
        <v>146</v>
      </c>
      <c r="D5" s="1" t="s">
        <v>213</v>
      </c>
      <c r="E5" s="34" t="s">
        <v>9</v>
      </c>
      <c r="F5" s="31">
        <f>COUNTIF(K5,"&lt;&gt;-")+COUNTIF(O5,"&lt;&gt;-")</f>
        <v>2</v>
      </c>
      <c r="G5" s="1" t="s">
        <v>264</v>
      </c>
      <c r="H5" s="1" t="s">
        <v>9</v>
      </c>
      <c r="I5" s="1" t="s">
        <v>204</v>
      </c>
      <c r="J5" s="1" t="s">
        <v>492</v>
      </c>
      <c r="K5" s="63"/>
      <c r="L5" s="32"/>
      <c r="M5" s="331"/>
      <c r="N5" s="331"/>
      <c r="O5" s="300"/>
      <c r="P5" s="119"/>
      <c r="Q5" s="331"/>
      <c r="R5" s="309"/>
      <c r="S5" s="35"/>
      <c r="T5" s="26"/>
      <c r="U5" s="250" t="s">
        <v>211</v>
      </c>
      <c r="V5" s="324"/>
      <c r="AA5" s="336">
        <f>SUM(AE5+AI5)</f>
        <v>0</v>
      </c>
      <c r="AB5" s="336">
        <f>SUM(AF5+AJ5)</f>
        <v>0</v>
      </c>
      <c r="AC5" s="336">
        <f>SUM(AG5+AK5)</f>
        <v>0</v>
      </c>
      <c r="AD5" s="336">
        <f>SUM(AH5+AL5)</f>
        <v>0</v>
      </c>
      <c r="AE5" s="335">
        <f>COUNTIF(K5,"OK")</f>
        <v>0</v>
      </c>
      <c r="AF5" s="335">
        <f>COUNTIF(K5,"NG")</f>
        <v>0</v>
      </c>
      <c r="AG5" s="335">
        <f>COUNTIF(K5,"NT")</f>
        <v>0</v>
      </c>
      <c r="AH5" s="335">
        <f>COUNTIF(K5,"NA")</f>
        <v>0</v>
      </c>
      <c r="AI5" s="335">
        <f>COUNTIF(O5,"OK")</f>
        <v>0</v>
      </c>
      <c r="AJ5" s="335">
        <f>COUNTIF(O5,"NG")</f>
        <v>0</v>
      </c>
      <c r="AK5" s="335">
        <f>COUNTIF(O5,"NT")</f>
        <v>0</v>
      </c>
      <c r="AL5" s="335">
        <f>COUNTIF(O5,"NA")</f>
        <v>0</v>
      </c>
    </row>
    <row r="6" spans="1:67">
      <c r="A6" s="16"/>
      <c r="B6" s="17"/>
      <c r="C6" s="16"/>
      <c r="D6" s="16"/>
      <c r="E6" s="16"/>
      <c r="F6" s="17"/>
      <c r="G6" s="16"/>
      <c r="H6" s="16"/>
      <c r="I6" s="16"/>
      <c r="J6" s="16"/>
      <c r="K6" s="16"/>
      <c r="L6" s="17"/>
      <c r="M6" s="17"/>
      <c r="N6" s="17"/>
      <c r="O6" s="16"/>
      <c r="P6" s="17"/>
      <c r="Q6" s="17"/>
      <c r="R6" s="17"/>
      <c r="S6" s="16"/>
      <c r="T6" s="16"/>
      <c r="U6" s="16"/>
    </row>
    <row r="7" spans="1:67">
      <c r="A7" s="16"/>
      <c r="B7" s="17"/>
      <c r="C7" s="16"/>
      <c r="D7" s="16"/>
      <c r="E7" s="16"/>
      <c r="F7" s="17"/>
      <c r="G7" s="16"/>
      <c r="H7" s="16"/>
      <c r="I7" s="16"/>
      <c r="J7" s="16"/>
      <c r="K7" s="16"/>
      <c r="L7" s="17"/>
      <c r="M7" s="17"/>
      <c r="N7" s="17"/>
      <c r="O7" s="16"/>
      <c r="P7" s="17"/>
      <c r="Q7" s="17"/>
      <c r="R7" s="17"/>
      <c r="S7" s="16"/>
      <c r="T7" s="16"/>
      <c r="U7" s="16"/>
    </row>
    <row r="8" spans="1:67">
      <c r="A8" s="16"/>
      <c r="B8" s="17"/>
      <c r="C8" s="16"/>
      <c r="D8" s="16"/>
      <c r="E8" s="16"/>
      <c r="F8" s="17"/>
      <c r="G8" s="16"/>
      <c r="H8" s="16"/>
      <c r="I8" s="16"/>
      <c r="J8" s="16"/>
      <c r="K8" s="16"/>
      <c r="L8" s="17"/>
      <c r="M8" s="17"/>
      <c r="N8" s="17"/>
      <c r="O8" s="16"/>
      <c r="P8" s="17"/>
      <c r="Q8" s="17"/>
      <c r="R8" s="17"/>
      <c r="S8" s="16"/>
      <c r="T8" s="16"/>
      <c r="U8" s="16"/>
    </row>
    <row r="9" spans="1:67">
      <c r="A9" s="16"/>
      <c r="B9" s="17"/>
      <c r="C9" s="16"/>
      <c r="D9" s="16"/>
      <c r="E9" s="16"/>
      <c r="F9" s="17"/>
      <c r="G9" s="16"/>
      <c r="H9" s="16"/>
      <c r="I9" s="16"/>
      <c r="J9" s="16"/>
      <c r="K9" s="16"/>
      <c r="L9" s="17"/>
      <c r="M9" s="17"/>
      <c r="N9" s="17"/>
      <c r="O9" s="16"/>
      <c r="P9" s="17"/>
      <c r="Q9" s="17"/>
      <c r="R9" s="17"/>
      <c r="S9" s="16"/>
      <c r="T9" s="16"/>
      <c r="U9" s="16"/>
    </row>
  </sheetData>
  <phoneticPr fontId="3"/>
  <conditionalFormatting sqref="B5:L5 S5">
    <cfRule type="cellIs" dxfId="261" priority="13" operator="equal">
      <formula>"NG"</formula>
    </cfRule>
    <cfRule type="cellIs" dxfId="260" priority="14" operator="equal">
      <formula>"NT"</formula>
    </cfRule>
  </conditionalFormatting>
  <conditionalFormatting sqref="N5">
    <cfRule type="cellIs" dxfId="259" priority="7" operator="equal">
      <formula>"NT"</formula>
    </cfRule>
    <cfRule type="cellIs" dxfId="258" priority="8" operator="equal">
      <formula>"NG"</formula>
    </cfRule>
  </conditionalFormatting>
  <conditionalFormatting sqref="M5">
    <cfRule type="cellIs" dxfId="257" priority="5" operator="equal">
      <formula>"NT"</formula>
    </cfRule>
    <cfRule type="cellIs" dxfId="256" priority="6" operator="equal">
      <formula>"NG"</formula>
    </cfRule>
  </conditionalFormatting>
  <conditionalFormatting sqref="O5:P5 R5">
    <cfRule type="cellIs" dxfId="255" priority="3" operator="equal">
      <formula>"NT"</formula>
    </cfRule>
    <cfRule type="cellIs" dxfId="254" priority="4" operator="equal">
      <formula>"NG"</formula>
    </cfRule>
  </conditionalFormatting>
  <conditionalFormatting sqref="Q5">
    <cfRule type="cellIs" dxfId="253" priority="1" operator="equal">
      <formula>"NT"</formula>
    </cfRule>
    <cfRule type="cellIs" dxfId="252" priority="2" operator="equal">
      <formula>"NG"</formula>
    </cfRule>
  </conditionalFormatting>
  <dataValidations count="2">
    <dataValidation type="list" allowBlank="1" showInputMessage="1" showErrorMessage="1" sqref="K5" xr:uid="{00000000-0002-0000-0A00-000000000000}">
      <formula1>"-,OK,NG,NT,NA"</formula1>
    </dataValidation>
    <dataValidation type="list" showInputMessage="1" sqref="O5" xr:uid="{98D23498-1F84-45F7-96B9-6FD35F44D7AD}">
      <formula1>"-,OK,NG,NT,NA"</formula1>
    </dataValidation>
  </dataValidations>
  <pageMargins left="0.75" right="0.75" top="1" bottom="1" header="0.5" footer="0.5"/>
  <pageSetup paperSize="9" scale="46"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F6"/>
  <sheetViews>
    <sheetView showGridLines="0" view="pageBreakPreview" zoomScaleNormal="100" zoomScaleSheetLayoutView="100" workbookViewId="0">
      <selection activeCell="I14" sqref="I14"/>
    </sheetView>
  </sheetViews>
  <sheetFormatPr defaultRowHeight="15"/>
  <cols>
    <col min="1" max="1" width="3.125" style="40" customWidth="1"/>
    <col min="2" max="2" width="53.875" style="40" bestFit="1" customWidth="1"/>
    <col min="3" max="6" width="16.625" style="40" customWidth="1"/>
    <col min="7" max="16384" width="9" style="40"/>
  </cols>
  <sheetData>
    <row r="1" spans="1:6" ht="26.25">
      <c r="A1" s="36"/>
      <c r="B1" s="37" t="s">
        <v>408</v>
      </c>
      <c r="C1" s="38"/>
      <c r="D1" s="39"/>
      <c r="E1" s="10"/>
    </row>
    <row r="2" spans="1:6" ht="7.5" customHeight="1">
      <c r="A2" s="36"/>
      <c r="B2" s="37"/>
      <c r="C2" s="38"/>
      <c r="D2" s="39"/>
      <c r="E2" s="10"/>
    </row>
    <row r="3" spans="1:6">
      <c r="A3" s="36"/>
      <c r="B3" s="41"/>
      <c r="C3" s="42" t="s">
        <v>147</v>
      </c>
      <c r="D3" s="43"/>
      <c r="E3" s="42" t="s">
        <v>827</v>
      </c>
      <c r="F3" s="43"/>
    </row>
    <row r="4" spans="1:6" ht="32.25" customHeight="1">
      <c r="A4" s="16"/>
      <c r="B4" s="44" t="s">
        <v>148</v>
      </c>
      <c r="C4" s="45" t="s">
        <v>149</v>
      </c>
      <c r="D4" s="46" t="s">
        <v>150</v>
      </c>
      <c r="E4" s="45" t="s">
        <v>149</v>
      </c>
      <c r="F4" s="46" t="s">
        <v>150</v>
      </c>
    </row>
    <row r="5" spans="1:6" ht="38.25" customHeight="1">
      <c r="A5" s="16"/>
      <c r="B5" s="47" t="s">
        <v>11</v>
      </c>
      <c r="C5" s="35"/>
      <c r="D5" s="48"/>
      <c r="E5" s="35"/>
      <c r="F5" s="48"/>
    </row>
    <row r="6" spans="1:6">
      <c r="A6" s="10"/>
      <c r="B6" s="49"/>
      <c r="C6" s="49"/>
      <c r="D6" s="49"/>
      <c r="E6" s="10"/>
    </row>
  </sheetData>
  <phoneticPr fontId="3"/>
  <conditionalFormatting sqref="B1:D6">
    <cfRule type="expression" dxfId="251" priority="4" stopIfTrue="1">
      <formula>#REF!="NT"</formula>
    </cfRule>
  </conditionalFormatting>
  <conditionalFormatting sqref="E3:F5">
    <cfRule type="expression" dxfId="250" priority="1" stopIfTrue="1">
      <formula>#REF!="NT"</formula>
    </cfRule>
  </conditionalFormatting>
  <pageMargins left="0.7" right="0.7" top="0.75" bottom="0.75" header="0.3" footer="0.3"/>
  <pageSetup paperSize="9" scale="4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G14"/>
  <sheetViews>
    <sheetView showGridLines="0" view="pageBreakPreview" zoomScaleNormal="100" zoomScaleSheetLayoutView="100" workbookViewId="0">
      <selection activeCell="B17" sqref="B17"/>
    </sheetView>
  </sheetViews>
  <sheetFormatPr defaultRowHeight="15"/>
  <cols>
    <col min="1" max="1" width="3" style="40" customWidth="1"/>
    <col min="2" max="2" width="31.25" style="40" customWidth="1"/>
    <col min="3" max="3" width="42.625" style="40" customWidth="1"/>
    <col min="4" max="4" width="61.25" style="40" customWidth="1"/>
    <col min="5" max="5" width="2" style="40" customWidth="1"/>
    <col min="6" max="16384" width="9" style="40"/>
  </cols>
  <sheetData>
    <row r="1" spans="1:7" s="51" customFormat="1" ht="26.25">
      <c r="A1" s="36"/>
      <c r="B1" s="38" t="s">
        <v>409</v>
      </c>
      <c r="C1" s="38"/>
      <c r="D1" s="50"/>
    </row>
    <row r="2" spans="1:7" s="51" customFormat="1" ht="12.6" customHeight="1">
      <c r="A2" s="10"/>
      <c r="B2" s="51" t="s">
        <v>828</v>
      </c>
      <c r="C2" s="38"/>
      <c r="D2" s="50"/>
    </row>
    <row r="3" spans="1:7" s="14" customFormat="1">
      <c r="A3" s="16"/>
      <c r="B3" s="52" t="s">
        <v>148</v>
      </c>
      <c r="C3" s="52" t="s">
        <v>151</v>
      </c>
      <c r="D3" s="52" t="s">
        <v>152</v>
      </c>
      <c r="E3" s="33"/>
      <c r="F3" s="33"/>
      <c r="G3" s="33"/>
    </row>
    <row r="4" spans="1:7">
      <c r="A4" s="16"/>
      <c r="B4" s="53" t="s">
        <v>11</v>
      </c>
      <c r="C4" s="54"/>
      <c r="D4" s="55"/>
    </row>
    <row r="5" spans="1:7">
      <c r="A5" s="10"/>
      <c r="B5" s="10"/>
      <c r="C5" s="54"/>
      <c r="D5" s="55"/>
    </row>
    <row r="6" spans="1:7">
      <c r="A6" s="10"/>
      <c r="B6" s="10"/>
      <c r="C6" s="54"/>
      <c r="D6" s="55"/>
    </row>
    <row r="7" spans="1:7">
      <c r="A7" s="10"/>
      <c r="B7" s="10"/>
      <c r="C7" s="54"/>
      <c r="D7" s="55"/>
    </row>
    <row r="9" spans="1:7">
      <c r="B9" s="40" t="s">
        <v>827</v>
      </c>
    </row>
    <row r="10" spans="1:7">
      <c r="B10" s="52" t="s">
        <v>148</v>
      </c>
      <c r="C10" s="52" t="s">
        <v>151</v>
      </c>
      <c r="D10" s="52" t="s">
        <v>152</v>
      </c>
    </row>
    <row r="11" spans="1:7">
      <c r="B11" s="53" t="s">
        <v>11</v>
      </c>
      <c r="C11" s="54"/>
      <c r="D11" s="55"/>
    </row>
    <row r="12" spans="1:7">
      <c r="B12" s="10"/>
      <c r="C12" s="54"/>
      <c r="D12" s="55"/>
    </row>
    <row r="13" spans="1:7">
      <c r="B13" s="10"/>
      <c r="C13" s="54"/>
      <c r="D13" s="55"/>
    </row>
    <row r="14" spans="1:7">
      <c r="B14" s="10"/>
      <c r="C14" s="54"/>
      <c r="D14" s="55"/>
    </row>
  </sheetData>
  <phoneticPr fontId="3"/>
  <conditionalFormatting sqref="E1:H3">
    <cfRule type="expression" dxfId="249" priority="183" stopIfTrue="1">
      <formula>#REF!="NT"</formula>
    </cfRule>
  </conditionalFormatting>
  <conditionalFormatting sqref="B1:D3">
    <cfRule type="expression" dxfId="248" priority="7" stopIfTrue="1">
      <formula>"#REF!=""NT"""</formula>
    </cfRule>
  </conditionalFormatting>
  <conditionalFormatting sqref="B4:D4">
    <cfRule type="expression" dxfId="247" priority="6" stopIfTrue="1">
      <formula>#REF!="NT"</formula>
    </cfRule>
  </conditionalFormatting>
  <conditionalFormatting sqref="C5:D5">
    <cfRule type="expression" dxfId="246" priority="8" stopIfTrue="1">
      <formula>#REF!="NT"</formula>
    </cfRule>
  </conditionalFormatting>
  <conditionalFormatting sqref="C6:D6">
    <cfRule type="expression" dxfId="245" priority="9" stopIfTrue="1">
      <formula>#REF!="NT"</formula>
    </cfRule>
  </conditionalFormatting>
  <conditionalFormatting sqref="C7:D7">
    <cfRule type="expression" dxfId="244" priority="10" stopIfTrue="1">
      <formula>#REF!="NT"</formula>
    </cfRule>
  </conditionalFormatting>
  <conditionalFormatting sqref="B10:D10">
    <cfRule type="expression" dxfId="243" priority="2" stopIfTrue="1">
      <formula>"#REF!=""NT"""</formula>
    </cfRule>
  </conditionalFormatting>
  <conditionalFormatting sqref="B11:D11">
    <cfRule type="expression" dxfId="242" priority="1" stopIfTrue="1">
      <formula>#REF!="NT"</formula>
    </cfRule>
  </conditionalFormatting>
  <conditionalFormatting sqref="C12:D12">
    <cfRule type="expression" dxfId="241" priority="3" stopIfTrue="1">
      <formula>#REF!="NT"</formula>
    </cfRule>
  </conditionalFormatting>
  <conditionalFormatting sqref="C13:D13">
    <cfRule type="expression" dxfId="240" priority="4" stopIfTrue="1">
      <formula>#REF!="NT"</formula>
    </cfRule>
  </conditionalFormatting>
  <conditionalFormatting sqref="C14:D14">
    <cfRule type="expression" dxfId="239" priority="5" stopIfTrue="1">
      <formula>#REF!="NT"</formula>
    </cfRule>
  </conditionalFormatting>
  <pageMargins left="0.7" right="0.7" top="0.75" bottom="0.75" header="0.3" footer="0.3"/>
  <pageSetup paperSize="9" scale="5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U33"/>
  <sheetViews>
    <sheetView showGridLines="0" view="pageBreakPreview" zoomScale="85" zoomScaleNormal="55" zoomScaleSheetLayoutView="85" workbookViewId="0">
      <selection activeCell="J15" sqref="J15"/>
    </sheetView>
  </sheetViews>
  <sheetFormatPr defaultRowHeight="15"/>
  <cols>
    <col min="1" max="1" width="2.875" style="14" customWidth="1"/>
    <col min="2" max="2" width="6.25" style="33" customWidth="1"/>
    <col min="3" max="3" width="20.375" style="14" customWidth="1"/>
    <col min="4" max="4" width="16.625" style="14" customWidth="1"/>
    <col min="5" max="5" width="9" style="14" customWidth="1"/>
    <col min="6" max="6" width="9.5" style="14" customWidth="1"/>
    <col min="7" max="7" width="16.625" style="14" customWidth="1"/>
    <col min="8" max="8" width="11.625" style="14" bestFit="1" customWidth="1"/>
    <col min="9" max="9" width="112.625" style="14" customWidth="1"/>
    <col min="10" max="10" width="66.625" style="14" customWidth="1"/>
    <col min="11" max="11" width="11.625" style="14" customWidth="1"/>
    <col min="12" max="14" width="11.625" style="33" customWidth="1"/>
    <col min="15" max="15" width="11.625" style="294" customWidth="1"/>
    <col min="16" max="18" width="11.625" style="296" customWidth="1"/>
    <col min="19" max="19" width="37.375" style="14" customWidth="1"/>
    <col min="20" max="20" width="3.5" style="14" customWidth="1"/>
    <col min="21" max="21" width="10.75" style="14" customWidth="1"/>
    <col min="22" max="22" width="10.625" style="14" customWidth="1"/>
    <col min="23" max="26" width="4.75" style="14" customWidth="1"/>
    <col min="27" max="28" width="9" style="14" customWidth="1"/>
    <col min="29" max="246" width="9" style="14"/>
    <col min="247" max="247" width="2.875" style="14" customWidth="1"/>
    <col min="248" max="248" width="6.25" style="14" customWidth="1"/>
    <col min="249" max="249" width="39" style="14" customWidth="1"/>
    <col min="250" max="250" width="56" style="14" customWidth="1"/>
    <col min="251" max="251" width="15.125" style="14" customWidth="1"/>
    <col min="252" max="252" width="11.875" style="14" customWidth="1"/>
    <col min="253" max="253" width="16.125" style="14" customWidth="1"/>
    <col min="254" max="254" width="29.375" style="14" customWidth="1"/>
    <col min="255" max="255" width="60.75" style="14" customWidth="1"/>
    <col min="256" max="256" width="51.5" style="14" customWidth="1"/>
    <col min="257" max="257" width="7.5" style="14" customWidth="1"/>
    <col min="258" max="258" width="8.625" style="14" customWidth="1"/>
    <col min="259" max="259" width="11.125" style="14" customWidth="1"/>
    <col min="260" max="260" width="8.625" style="14" customWidth="1"/>
    <col min="261" max="261" width="7.5" style="14" customWidth="1"/>
    <col min="262" max="262" width="8.625" style="14" customWidth="1"/>
    <col min="263" max="263" width="11.125" style="14" customWidth="1"/>
    <col min="264" max="264" width="8.625" style="14" customWidth="1"/>
    <col min="265" max="265" width="37.375" style="14" customWidth="1"/>
    <col min="266" max="266" width="3.5" style="14" customWidth="1"/>
    <col min="267" max="267" width="10.75" style="14" customWidth="1"/>
    <col min="268" max="268" width="9" style="14"/>
    <col min="269" max="269" width="7.5" style="14" customWidth="1"/>
    <col min="270" max="284" width="4.75" style="14" customWidth="1"/>
    <col min="285" max="502" width="9" style="14"/>
    <col min="503" max="503" width="2.875" style="14" customWidth="1"/>
    <col min="504" max="504" width="6.25" style="14" customWidth="1"/>
    <col min="505" max="505" width="39" style="14" customWidth="1"/>
    <col min="506" max="506" width="56" style="14" customWidth="1"/>
    <col min="507" max="507" width="15.125" style="14" customWidth="1"/>
    <col min="508" max="508" width="11.875" style="14" customWidth="1"/>
    <col min="509" max="509" width="16.125" style="14" customWidth="1"/>
    <col min="510" max="510" width="29.375" style="14" customWidth="1"/>
    <col min="511" max="511" width="60.75" style="14" customWidth="1"/>
    <col min="512" max="512" width="51.5" style="14" customWidth="1"/>
    <col min="513" max="513" width="7.5" style="14" customWidth="1"/>
    <col min="514" max="514" width="8.625" style="14" customWidth="1"/>
    <col min="515" max="515" width="11.125" style="14" customWidth="1"/>
    <col min="516" max="516" width="8.625" style="14" customWidth="1"/>
    <col min="517" max="517" width="7.5" style="14" customWidth="1"/>
    <col min="518" max="518" width="8.625" style="14" customWidth="1"/>
    <col min="519" max="519" width="11.125" style="14" customWidth="1"/>
    <col min="520" max="520" width="8.625" style="14" customWidth="1"/>
    <col min="521" max="521" width="37.375" style="14" customWidth="1"/>
    <col min="522" max="522" width="3.5" style="14" customWidth="1"/>
    <col min="523" max="523" width="10.75" style="14" customWidth="1"/>
    <col min="524" max="524" width="9" style="14"/>
    <col min="525" max="525" width="7.5" style="14" customWidth="1"/>
    <col min="526" max="540" width="4.75" style="14" customWidth="1"/>
    <col min="541" max="758" width="9" style="14"/>
    <col min="759" max="759" width="2.875" style="14" customWidth="1"/>
    <col min="760" max="760" width="6.25" style="14" customWidth="1"/>
    <col min="761" max="761" width="39" style="14" customWidth="1"/>
    <col min="762" max="762" width="56" style="14" customWidth="1"/>
    <col min="763" max="763" width="15.125" style="14" customWidth="1"/>
    <col min="764" max="764" width="11.875" style="14" customWidth="1"/>
    <col min="765" max="765" width="16.125" style="14" customWidth="1"/>
    <col min="766" max="766" width="29.375" style="14" customWidth="1"/>
    <col min="767" max="767" width="60.75" style="14" customWidth="1"/>
    <col min="768" max="768" width="51.5" style="14" customWidth="1"/>
    <col min="769" max="769" width="7.5" style="14" customWidth="1"/>
    <col min="770" max="770" width="8.625" style="14" customWidth="1"/>
    <col min="771" max="771" width="11.125" style="14" customWidth="1"/>
    <col min="772" max="772" width="8.625" style="14" customWidth="1"/>
    <col min="773" max="773" width="7.5" style="14" customWidth="1"/>
    <col min="774" max="774" width="8.625" style="14" customWidth="1"/>
    <col min="775" max="775" width="11.125" style="14" customWidth="1"/>
    <col min="776" max="776" width="8.625" style="14" customWidth="1"/>
    <col min="777" max="777" width="37.375" style="14" customWidth="1"/>
    <col min="778" max="778" width="3.5" style="14" customWidth="1"/>
    <col min="779" max="779" width="10.75" style="14" customWidth="1"/>
    <col min="780" max="780" width="9" style="14"/>
    <col min="781" max="781" width="7.5" style="14" customWidth="1"/>
    <col min="782" max="796" width="4.75" style="14" customWidth="1"/>
    <col min="797" max="1014" width="9" style="14"/>
    <col min="1015" max="1015" width="2.875" style="14" customWidth="1"/>
    <col min="1016" max="1016" width="6.25" style="14" customWidth="1"/>
    <col min="1017" max="1017" width="39" style="14" customWidth="1"/>
    <col min="1018" max="1018" width="56" style="14" customWidth="1"/>
    <col min="1019" max="1019" width="15.125" style="14" customWidth="1"/>
    <col min="1020" max="1020" width="11.875" style="14" customWidth="1"/>
    <col min="1021" max="1021" width="16.125" style="14" customWidth="1"/>
    <col min="1022" max="1022" width="29.375" style="14" customWidth="1"/>
    <col min="1023" max="1023" width="60.75" style="14" customWidth="1"/>
    <col min="1024" max="1024" width="51.5" style="14" customWidth="1"/>
    <col min="1025" max="1025" width="7.5" style="14" customWidth="1"/>
    <col min="1026" max="1026" width="8.625" style="14" customWidth="1"/>
    <col min="1027" max="1027" width="11.125" style="14" customWidth="1"/>
    <col min="1028" max="1028" width="8.625" style="14" customWidth="1"/>
    <col min="1029" max="1029" width="7.5" style="14" customWidth="1"/>
    <col min="1030" max="1030" width="8.625" style="14" customWidth="1"/>
    <col min="1031" max="1031" width="11.125" style="14" customWidth="1"/>
    <col min="1032" max="1032" width="8.625" style="14" customWidth="1"/>
    <col min="1033" max="1033" width="37.375" style="14" customWidth="1"/>
    <col min="1034" max="1034" width="3.5" style="14" customWidth="1"/>
    <col min="1035" max="1035" width="10.75" style="14" customWidth="1"/>
    <col min="1036" max="1036" width="9" style="14"/>
    <col min="1037" max="1037" width="7.5" style="14" customWidth="1"/>
    <col min="1038" max="1052" width="4.75" style="14" customWidth="1"/>
    <col min="1053" max="1270" width="9" style="14"/>
    <col min="1271" max="1271" width="2.875" style="14" customWidth="1"/>
    <col min="1272" max="1272" width="6.25" style="14" customWidth="1"/>
    <col min="1273" max="1273" width="39" style="14" customWidth="1"/>
    <col min="1274" max="1274" width="56" style="14" customWidth="1"/>
    <col min="1275" max="1275" width="15.125" style="14" customWidth="1"/>
    <col min="1276" max="1276" width="11.875" style="14" customWidth="1"/>
    <col min="1277" max="1277" width="16.125" style="14" customWidth="1"/>
    <col min="1278" max="1278" width="29.375" style="14" customWidth="1"/>
    <col min="1279" max="1279" width="60.75" style="14" customWidth="1"/>
    <col min="1280" max="1280" width="51.5" style="14" customWidth="1"/>
    <col min="1281" max="1281" width="7.5" style="14" customWidth="1"/>
    <col min="1282" max="1282" width="8.625" style="14" customWidth="1"/>
    <col min="1283" max="1283" width="11.125" style="14" customWidth="1"/>
    <col min="1284" max="1284" width="8.625" style="14" customWidth="1"/>
    <col min="1285" max="1285" width="7.5" style="14" customWidth="1"/>
    <col min="1286" max="1286" width="8.625" style="14" customWidth="1"/>
    <col min="1287" max="1287" width="11.125" style="14" customWidth="1"/>
    <col min="1288" max="1288" width="8.625" style="14" customWidth="1"/>
    <col min="1289" max="1289" width="37.375" style="14" customWidth="1"/>
    <col min="1290" max="1290" width="3.5" style="14" customWidth="1"/>
    <col min="1291" max="1291" width="10.75" style="14" customWidth="1"/>
    <col min="1292" max="1292" width="9" style="14"/>
    <col min="1293" max="1293" width="7.5" style="14" customWidth="1"/>
    <col min="1294" max="1308" width="4.75" style="14" customWidth="1"/>
    <col min="1309" max="1526" width="9" style="14"/>
    <col min="1527" max="1527" width="2.875" style="14" customWidth="1"/>
    <col min="1528" max="1528" width="6.25" style="14" customWidth="1"/>
    <col min="1529" max="1529" width="39" style="14" customWidth="1"/>
    <col min="1530" max="1530" width="56" style="14" customWidth="1"/>
    <col min="1531" max="1531" width="15.125" style="14" customWidth="1"/>
    <col min="1532" max="1532" width="11.875" style="14" customWidth="1"/>
    <col min="1533" max="1533" width="16.125" style="14" customWidth="1"/>
    <col min="1534" max="1534" width="29.375" style="14" customWidth="1"/>
    <col min="1535" max="1535" width="60.75" style="14" customWidth="1"/>
    <col min="1536" max="1536" width="51.5" style="14" customWidth="1"/>
    <col min="1537" max="1537" width="7.5" style="14" customWidth="1"/>
    <col min="1538" max="1538" width="8.625" style="14" customWidth="1"/>
    <col min="1539" max="1539" width="11.125" style="14" customWidth="1"/>
    <col min="1540" max="1540" width="8.625" style="14" customWidth="1"/>
    <col min="1541" max="1541" width="7.5" style="14" customWidth="1"/>
    <col min="1542" max="1542" width="8.625" style="14" customWidth="1"/>
    <col min="1543" max="1543" width="11.125" style="14" customWidth="1"/>
    <col min="1544" max="1544" width="8.625" style="14" customWidth="1"/>
    <col min="1545" max="1545" width="37.375" style="14" customWidth="1"/>
    <col min="1546" max="1546" width="3.5" style="14" customWidth="1"/>
    <col min="1547" max="1547" width="10.75" style="14" customWidth="1"/>
    <col min="1548" max="1548" width="9" style="14"/>
    <col min="1549" max="1549" width="7.5" style="14" customWidth="1"/>
    <col min="1550" max="1564" width="4.75" style="14" customWidth="1"/>
    <col min="1565" max="1782" width="9" style="14"/>
    <col min="1783" max="1783" width="2.875" style="14" customWidth="1"/>
    <col min="1784" max="1784" width="6.25" style="14" customWidth="1"/>
    <col min="1785" max="1785" width="39" style="14" customWidth="1"/>
    <col min="1786" max="1786" width="56" style="14" customWidth="1"/>
    <col min="1787" max="1787" width="15.125" style="14" customWidth="1"/>
    <col min="1788" max="1788" width="11.875" style="14" customWidth="1"/>
    <col min="1789" max="1789" width="16.125" style="14" customWidth="1"/>
    <col min="1790" max="1790" width="29.375" style="14" customWidth="1"/>
    <col min="1791" max="1791" width="60.75" style="14" customWidth="1"/>
    <col min="1792" max="1792" width="51.5" style="14" customWidth="1"/>
    <col min="1793" max="1793" width="7.5" style="14" customWidth="1"/>
    <col min="1794" max="1794" width="8.625" style="14" customWidth="1"/>
    <col min="1795" max="1795" width="11.125" style="14" customWidth="1"/>
    <col min="1796" max="1796" width="8.625" style="14" customWidth="1"/>
    <col min="1797" max="1797" width="7.5" style="14" customWidth="1"/>
    <col min="1798" max="1798" width="8.625" style="14" customWidth="1"/>
    <col min="1799" max="1799" width="11.125" style="14" customWidth="1"/>
    <col min="1800" max="1800" width="8.625" style="14" customWidth="1"/>
    <col min="1801" max="1801" width="37.375" style="14" customWidth="1"/>
    <col min="1802" max="1802" width="3.5" style="14" customWidth="1"/>
    <col min="1803" max="1803" width="10.75" style="14" customWidth="1"/>
    <col min="1804" max="1804" width="9" style="14"/>
    <col min="1805" max="1805" width="7.5" style="14" customWidth="1"/>
    <col min="1806" max="1820" width="4.75" style="14" customWidth="1"/>
    <col min="1821" max="2038" width="9" style="14"/>
    <col min="2039" max="2039" width="2.875" style="14" customWidth="1"/>
    <col min="2040" max="2040" width="6.25" style="14" customWidth="1"/>
    <col min="2041" max="2041" width="39" style="14" customWidth="1"/>
    <col min="2042" max="2042" width="56" style="14" customWidth="1"/>
    <col min="2043" max="2043" width="15.125" style="14" customWidth="1"/>
    <col min="2044" max="2044" width="11.875" style="14" customWidth="1"/>
    <col min="2045" max="2045" width="16.125" style="14" customWidth="1"/>
    <col min="2046" max="2046" width="29.375" style="14" customWidth="1"/>
    <col min="2047" max="2047" width="60.75" style="14" customWidth="1"/>
    <col min="2048" max="2048" width="51.5" style="14" customWidth="1"/>
    <col min="2049" max="2049" width="7.5" style="14" customWidth="1"/>
    <col min="2050" max="2050" width="8.625" style="14" customWidth="1"/>
    <col min="2051" max="2051" width="11.125" style="14" customWidth="1"/>
    <col min="2052" max="2052" width="8.625" style="14" customWidth="1"/>
    <col min="2053" max="2053" width="7.5" style="14" customWidth="1"/>
    <col min="2054" max="2054" width="8.625" style="14" customWidth="1"/>
    <col min="2055" max="2055" width="11.125" style="14" customWidth="1"/>
    <col min="2056" max="2056" width="8.625" style="14" customWidth="1"/>
    <col min="2057" max="2057" width="37.375" style="14" customWidth="1"/>
    <col min="2058" max="2058" width="3.5" style="14" customWidth="1"/>
    <col min="2059" max="2059" width="10.75" style="14" customWidth="1"/>
    <col min="2060" max="2060" width="9" style="14"/>
    <col min="2061" max="2061" width="7.5" style="14" customWidth="1"/>
    <col min="2062" max="2076" width="4.75" style="14" customWidth="1"/>
    <col min="2077" max="2294" width="9" style="14"/>
    <col min="2295" max="2295" width="2.875" style="14" customWidth="1"/>
    <col min="2296" max="2296" width="6.25" style="14" customWidth="1"/>
    <col min="2297" max="2297" width="39" style="14" customWidth="1"/>
    <col min="2298" max="2298" width="56" style="14" customWidth="1"/>
    <col min="2299" max="2299" width="15.125" style="14" customWidth="1"/>
    <col min="2300" max="2300" width="11.875" style="14" customWidth="1"/>
    <col min="2301" max="2301" width="16.125" style="14" customWidth="1"/>
    <col min="2302" max="2302" width="29.375" style="14" customWidth="1"/>
    <col min="2303" max="2303" width="60.75" style="14" customWidth="1"/>
    <col min="2304" max="2304" width="51.5" style="14" customWidth="1"/>
    <col min="2305" max="2305" width="7.5" style="14" customWidth="1"/>
    <col min="2306" max="2306" width="8.625" style="14" customWidth="1"/>
    <col min="2307" max="2307" width="11.125" style="14" customWidth="1"/>
    <col min="2308" max="2308" width="8.625" style="14" customWidth="1"/>
    <col min="2309" max="2309" width="7.5" style="14" customWidth="1"/>
    <col min="2310" max="2310" width="8.625" style="14" customWidth="1"/>
    <col min="2311" max="2311" width="11.125" style="14" customWidth="1"/>
    <col min="2312" max="2312" width="8.625" style="14" customWidth="1"/>
    <col min="2313" max="2313" width="37.375" style="14" customWidth="1"/>
    <col min="2314" max="2314" width="3.5" style="14" customWidth="1"/>
    <col min="2315" max="2315" width="10.75" style="14" customWidth="1"/>
    <col min="2316" max="2316" width="9" style="14"/>
    <col min="2317" max="2317" width="7.5" style="14" customWidth="1"/>
    <col min="2318" max="2332" width="4.75" style="14" customWidth="1"/>
    <col min="2333" max="2550" width="9" style="14"/>
    <col min="2551" max="2551" width="2.875" style="14" customWidth="1"/>
    <col min="2552" max="2552" width="6.25" style="14" customWidth="1"/>
    <col min="2553" max="2553" width="39" style="14" customWidth="1"/>
    <col min="2554" max="2554" width="56" style="14" customWidth="1"/>
    <col min="2555" max="2555" width="15.125" style="14" customWidth="1"/>
    <col min="2556" max="2556" width="11.875" style="14" customWidth="1"/>
    <col min="2557" max="2557" width="16.125" style="14" customWidth="1"/>
    <col min="2558" max="2558" width="29.375" style="14" customWidth="1"/>
    <col min="2559" max="2559" width="60.75" style="14" customWidth="1"/>
    <col min="2560" max="2560" width="51.5" style="14" customWidth="1"/>
    <col min="2561" max="2561" width="7.5" style="14" customWidth="1"/>
    <col min="2562" max="2562" width="8.625" style="14" customWidth="1"/>
    <col min="2563" max="2563" width="11.125" style="14" customWidth="1"/>
    <col min="2564" max="2564" width="8.625" style="14" customWidth="1"/>
    <col min="2565" max="2565" width="7.5" style="14" customWidth="1"/>
    <col min="2566" max="2566" width="8.625" style="14" customWidth="1"/>
    <col min="2567" max="2567" width="11.125" style="14" customWidth="1"/>
    <col min="2568" max="2568" width="8.625" style="14" customWidth="1"/>
    <col min="2569" max="2569" width="37.375" style="14" customWidth="1"/>
    <col min="2570" max="2570" width="3.5" style="14" customWidth="1"/>
    <col min="2571" max="2571" width="10.75" style="14" customWidth="1"/>
    <col min="2572" max="2572" width="9" style="14"/>
    <col min="2573" max="2573" width="7.5" style="14" customWidth="1"/>
    <col min="2574" max="2588" width="4.75" style="14" customWidth="1"/>
    <col min="2589" max="2806" width="9" style="14"/>
    <col min="2807" max="2807" width="2.875" style="14" customWidth="1"/>
    <col min="2808" max="2808" width="6.25" style="14" customWidth="1"/>
    <col min="2809" max="2809" width="39" style="14" customWidth="1"/>
    <col min="2810" max="2810" width="56" style="14" customWidth="1"/>
    <col min="2811" max="2811" width="15.125" style="14" customWidth="1"/>
    <col min="2812" max="2812" width="11.875" style="14" customWidth="1"/>
    <col min="2813" max="2813" width="16.125" style="14" customWidth="1"/>
    <col min="2814" max="2814" width="29.375" style="14" customWidth="1"/>
    <col min="2815" max="2815" width="60.75" style="14" customWidth="1"/>
    <col min="2816" max="2816" width="51.5" style="14" customWidth="1"/>
    <col min="2817" max="2817" width="7.5" style="14" customWidth="1"/>
    <col min="2818" max="2818" width="8.625" style="14" customWidth="1"/>
    <col min="2819" max="2819" width="11.125" style="14" customWidth="1"/>
    <col min="2820" max="2820" width="8.625" style="14" customWidth="1"/>
    <col min="2821" max="2821" width="7.5" style="14" customWidth="1"/>
    <col min="2822" max="2822" width="8.625" style="14" customWidth="1"/>
    <col min="2823" max="2823" width="11.125" style="14" customWidth="1"/>
    <col min="2824" max="2824" width="8.625" style="14" customWidth="1"/>
    <col min="2825" max="2825" width="37.375" style="14" customWidth="1"/>
    <col min="2826" max="2826" width="3.5" style="14" customWidth="1"/>
    <col min="2827" max="2827" width="10.75" style="14" customWidth="1"/>
    <col min="2828" max="2828" width="9" style="14"/>
    <col min="2829" max="2829" width="7.5" style="14" customWidth="1"/>
    <col min="2830" max="2844" width="4.75" style="14" customWidth="1"/>
    <col min="2845" max="3062" width="9" style="14"/>
    <col min="3063" max="3063" width="2.875" style="14" customWidth="1"/>
    <col min="3064" max="3064" width="6.25" style="14" customWidth="1"/>
    <col min="3065" max="3065" width="39" style="14" customWidth="1"/>
    <col min="3066" max="3066" width="56" style="14" customWidth="1"/>
    <col min="3067" max="3067" width="15.125" style="14" customWidth="1"/>
    <col min="3068" max="3068" width="11.875" style="14" customWidth="1"/>
    <col min="3069" max="3069" width="16.125" style="14" customWidth="1"/>
    <col min="3070" max="3070" width="29.375" style="14" customWidth="1"/>
    <col min="3071" max="3071" width="60.75" style="14" customWidth="1"/>
    <col min="3072" max="3072" width="51.5" style="14" customWidth="1"/>
    <col min="3073" max="3073" width="7.5" style="14" customWidth="1"/>
    <col min="3074" max="3074" width="8.625" style="14" customWidth="1"/>
    <col min="3075" max="3075" width="11.125" style="14" customWidth="1"/>
    <col min="3076" max="3076" width="8.625" style="14" customWidth="1"/>
    <col min="3077" max="3077" width="7.5" style="14" customWidth="1"/>
    <col min="3078" max="3078" width="8.625" style="14" customWidth="1"/>
    <col min="3079" max="3079" width="11.125" style="14" customWidth="1"/>
    <col min="3080" max="3080" width="8.625" style="14" customWidth="1"/>
    <col min="3081" max="3081" width="37.375" style="14" customWidth="1"/>
    <col min="3082" max="3082" width="3.5" style="14" customWidth="1"/>
    <col min="3083" max="3083" width="10.75" style="14" customWidth="1"/>
    <col min="3084" max="3084" width="9" style="14"/>
    <col min="3085" max="3085" width="7.5" style="14" customWidth="1"/>
    <col min="3086" max="3100" width="4.75" style="14" customWidth="1"/>
    <col min="3101" max="3318" width="9" style="14"/>
    <col min="3319" max="3319" width="2.875" style="14" customWidth="1"/>
    <col min="3320" max="3320" width="6.25" style="14" customWidth="1"/>
    <col min="3321" max="3321" width="39" style="14" customWidth="1"/>
    <col min="3322" max="3322" width="56" style="14" customWidth="1"/>
    <col min="3323" max="3323" width="15.125" style="14" customWidth="1"/>
    <col min="3324" max="3324" width="11.875" style="14" customWidth="1"/>
    <col min="3325" max="3325" width="16.125" style="14" customWidth="1"/>
    <col min="3326" max="3326" width="29.375" style="14" customWidth="1"/>
    <col min="3327" max="3327" width="60.75" style="14" customWidth="1"/>
    <col min="3328" max="3328" width="51.5" style="14" customWidth="1"/>
    <col min="3329" max="3329" width="7.5" style="14" customWidth="1"/>
    <col min="3330" max="3330" width="8.625" style="14" customWidth="1"/>
    <col min="3331" max="3331" width="11.125" style="14" customWidth="1"/>
    <col min="3332" max="3332" width="8.625" style="14" customWidth="1"/>
    <col min="3333" max="3333" width="7.5" style="14" customWidth="1"/>
    <col min="3334" max="3334" width="8.625" style="14" customWidth="1"/>
    <col min="3335" max="3335" width="11.125" style="14" customWidth="1"/>
    <col min="3336" max="3336" width="8.625" style="14" customWidth="1"/>
    <col min="3337" max="3337" width="37.375" style="14" customWidth="1"/>
    <col min="3338" max="3338" width="3.5" style="14" customWidth="1"/>
    <col min="3339" max="3339" width="10.75" style="14" customWidth="1"/>
    <col min="3340" max="3340" width="9" style="14"/>
    <col min="3341" max="3341" width="7.5" style="14" customWidth="1"/>
    <col min="3342" max="3356" width="4.75" style="14" customWidth="1"/>
    <col min="3357" max="3574" width="9" style="14"/>
    <col min="3575" max="3575" width="2.875" style="14" customWidth="1"/>
    <col min="3576" max="3576" width="6.25" style="14" customWidth="1"/>
    <col min="3577" max="3577" width="39" style="14" customWidth="1"/>
    <col min="3578" max="3578" width="56" style="14" customWidth="1"/>
    <col min="3579" max="3579" width="15.125" style="14" customWidth="1"/>
    <col min="3580" max="3580" width="11.875" style="14" customWidth="1"/>
    <col min="3581" max="3581" width="16.125" style="14" customWidth="1"/>
    <col min="3582" max="3582" width="29.375" style="14" customWidth="1"/>
    <col min="3583" max="3583" width="60.75" style="14" customWidth="1"/>
    <col min="3584" max="3584" width="51.5" style="14" customWidth="1"/>
    <col min="3585" max="3585" width="7.5" style="14" customWidth="1"/>
    <col min="3586" max="3586" width="8.625" style="14" customWidth="1"/>
    <col min="3587" max="3587" width="11.125" style="14" customWidth="1"/>
    <col min="3588" max="3588" width="8.625" style="14" customWidth="1"/>
    <col min="3589" max="3589" width="7.5" style="14" customWidth="1"/>
    <col min="3590" max="3590" width="8.625" style="14" customWidth="1"/>
    <col min="3591" max="3591" width="11.125" style="14" customWidth="1"/>
    <col min="3592" max="3592" width="8.625" style="14" customWidth="1"/>
    <col min="3593" max="3593" width="37.375" style="14" customWidth="1"/>
    <col min="3594" max="3594" width="3.5" style="14" customWidth="1"/>
    <col min="3595" max="3595" width="10.75" style="14" customWidth="1"/>
    <col min="3596" max="3596" width="9" style="14"/>
    <col min="3597" max="3597" width="7.5" style="14" customWidth="1"/>
    <col min="3598" max="3612" width="4.75" style="14" customWidth="1"/>
    <col min="3613" max="3830" width="9" style="14"/>
    <col min="3831" max="3831" width="2.875" style="14" customWidth="1"/>
    <col min="3832" max="3832" width="6.25" style="14" customWidth="1"/>
    <col min="3833" max="3833" width="39" style="14" customWidth="1"/>
    <col min="3834" max="3834" width="56" style="14" customWidth="1"/>
    <col min="3835" max="3835" width="15.125" style="14" customWidth="1"/>
    <col min="3836" max="3836" width="11.875" style="14" customWidth="1"/>
    <col min="3837" max="3837" width="16.125" style="14" customWidth="1"/>
    <col min="3838" max="3838" width="29.375" style="14" customWidth="1"/>
    <col min="3839" max="3839" width="60.75" style="14" customWidth="1"/>
    <col min="3840" max="3840" width="51.5" style="14" customWidth="1"/>
    <col min="3841" max="3841" width="7.5" style="14" customWidth="1"/>
    <col min="3842" max="3842" width="8.625" style="14" customWidth="1"/>
    <col min="3843" max="3843" width="11.125" style="14" customWidth="1"/>
    <col min="3844" max="3844" width="8.625" style="14" customWidth="1"/>
    <col min="3845" max="3845" width="7.5" style="14" customWidth="1"/>
    <col min="3846" max="3846" width="8.625" style="14" customWidth="1"/>
    <col min="3847" max="3847" width="11.125" style="14" customWidth="1"/>
    <col min="3848" max="3848" width="8.625" style="14" customWidth="1"/>
    <col min="3849" max="3849" width="37.375" style="14" customWidth="1"/>
    <col min="3850" max="3850" width="3.5" style="14" customWidth="1"/>
    <col min="3851" max="3851" width="10.75" style="14" customWidth="1"/>
    <col min="3852" max="3852" width="9" style="14"/>
    <col min="3853" max="3853" width="7.5" style="14" customWidth="1"/>
    <col min="3854" max="3868" width="4.75" style="14" customWidth="1"/>
    <col min="3869" max="4086" width="9" style="14"/>
    <col min="4087" max="4087" width="2.875" style="14" customWidth="1"/>
    <col min="4088" max="4088" width="6.25" style="14" customWidth="1"/>
    <col min="4089" max="4089" width="39" style="14" customWidth="1"/>
    <col min="4090" max="4090" width="56" style="14" customWidth="1"/>
    <col min="4091" max="4091" width="15.125" style="14" customWidth="1"/>
    <col min="4092" max="4092" width="11.875" style="14" customWidth="1"/>
    <col min="4093" max="4093" width="16.125" style="14" customWidth="1"/>
    <col min="4094" max="4094" width="29.375" style="14" customWidth="1"/>
    <col min="4095" max="4095" width="60.75" style="14" customWidth="1"/>
    <col min="4096" max="4096" width="51.5" style="14" customWidth="1"/>
    <col min="4097" max="4097" width="7.5" style="14" customWidth="1"/>
    <col min="4098" max="4098" width="8.625" style="14" customWidth="1"/>
    <col min="4099" max="4099" width="11.125" style="14" customWidth="1"/>
    <col min="4100" max="4100" width="8.625" style="14" customWidth="1"/>
    <col min="4101" max="4101" width="7.5" style="14" customWidth="1"/>
    <col min="4102" max="4102" width="8.625" style="14" customWidth="1"/>
    <col min="4103" max="4103" width="11.125" style="14" customWidth="1"/>
    <col min="4104" max="4104" width="8.625" style="14" customWidth="1"/>
    <col min="4105" max="4105" width="37.375" style="14" customWidth="1"/>
    <col min="4106" max="4106" width="3.5" style="14" customWidth="1"/>
    <col min="4107" max="4107" width="10.75" style="14" customWidth="1"/>
    <col min="4108" max="4108" width="9" style="14"/>
    <col min="4109" max="4109" width="7.5" style="14" customWidth="1"/>
    <col min="4110" max="4124" width="4.75" style="14" customWidth="1"/>
    <col min="4125" max="4342" width="9" style="14"/>
    <col min="4343" max="4343" width="2.875" style="14" customWidth="1"/>
    <col min="4344" max="4344" width="6.25" style="14" customWidth="1"/>
    <col min="4345" max="4345" width="39" style="14" customWidth="1"/>
    <col min="4346" max="4346" width="56" style="14" customWidth="1"/>
    <col min="4347" max="4347" width="15.125" style="14" customWidth="1"/>
    <col min="4348" max="4348" width="11.875" style="14" customWidth="1"/>
    <col min="4349" max="4349" width="16.125" style="14" customWidth="1"/>
    <col min="4350" max="4350" width="29.375" style="14" customWidth="1"/>
    <col min="4351" max="4351" width="60.75" style="14" customWidth="1"/>
    <col min="4352" max="4352" width="51.5" style="14" customWidth="1"/>
    <col min="4353" max="4353" width="7.5" style="14" customWidth="1"/>
    <col min="4354" max="4354" width="8.625" style="14" customWidth="1"/>
    <col min="4355" max="4355" width="11.125" style="14" customWidth="1"/>
    <col min="4356" max="4356" width="8.625" style="14" customWidth="1"/>
    <col min="4357" max="4357" width="7.5" style="14" customWidth="1"/>
    <col min="4358" max="4358" width="8.625" style="14" customWidth="1"/>
    <col min="4359" max="4359" width="11.125" style="14" customWidth="1"/>
    <col min="4360" max="4360" width="8.625" style="14" customWidth="1"/>
    <col min="4361" max="4361" width="37.375" style="14" customWidth="1"/>
    <col min="4362" max="4362" width="3.5" style="14" customWidth="1"/>
    <col min="4363" max="4363" width="10.75" style="14" customWidth="1"/>
    <col min="4364" max="4364" width="9" style="14"/>
    <col min="4365" max="4365" width="7.5" style="14" customWidth="1"/>
    <col min="4366" max="4380" width="4.75" style="14" customWidth="1"/>
    <col min="4381" max="4598" width="9" style="14"/>
    <col min="4599" max="4599" width="2.875" style="14" customWidth="1"/>
    <col min="4600" max="4600" width="6.25" style="14" customWidth="1"/>
    <col min="4601" max="4601" width="39" style="14" customWidth="1"/>
    <col min="4602" max="4602" width="56" style="14" customWidth="1"/>
    <col min="4603" max="4603" width="15.125" style="14" customWidth="1"/>
    <col min="4604" max="4604" width="11.875" style="14" customWidth="1"/>
    <col min="4605" max="4605" width="16.125" style="14" customWidth="1"/>
    <col min="4606" max="4606" width="29.375" style="14" customWidth="1"/>
    <col min="4607" max="4607" width="60.75" style="14" customWidth="1"/>
    <col min="4608" max="4608" width="51.5" style="14" customWidth="1"/>
    <col min="4609" max="4609" width="7.5" style="14" customWidth="1"/>
    <col min="4610" max="4610" width="8.625" style="14" customWidth="1"/>
    <col min="4611" max="4611" width="11.125" style="14" customWidth="1"/>
    <col min="4612" max="4612" width="8.625" style="14" customWidth="1"/>
    <col min="4613" max="4613" width="7.5" style="14" customWidth="1"/>
    <col min="4614" max="4614" width="8.625" style="14" customWidth="1"/>
    <col min="4615" max="4615" width="11.125" style="14" customWidth="1"/>
    <col min="4616" max="4616" width="8.625" style="14" customWidth="1"/>
    <col min="4617" max="4617" width="37.375" style="14" customWidth="1"/>
    <col min="4618" max="4618" width="3.5" style="14" customWidth="1"/>
    <col min="4619" max="4619" width="10.75" style="14" customWidth="1"/>
    <col min="4620" max="4620" width="9" style="14"/>
    <col min="4621" max="4621" width="7.5" style="14" customWidth="1"/>
    <col min="4622" max="4636" width="4.75" style="14" customWidth="1"/>
    <col min="4637" max="4854" width="9" style="14"/>
    <col min="4855" max="4855" width="2.875" style="14" customWidth="1"/>
    <col min="4856" max="4856" width="6.25" style="14" customWidth="1"/>
    <col min="4857" max="4857" width="39" style="14" customWidth="1"/>
    <col min="4858" max="4858" width="56" style="14" customWidth="1"/>
    <col min="4859" max="4859" width="15.125" style="14" customWidth="1"/>
    <col min="4860" max="4860" width="11.875" style="14" customWidth="1"/>
    <col min="4861" max="4861" width="16.125" style="14" customWidth="1"/>
    <col min="4862" max="4862" width="29.375" style="14" customWidth="1"/>
    <col min="4863" max="4863" width="60.75" style="14" customWidth="1"/>
    <col min="4864" max="4864" width="51.5" style="14" customWidth="1"/>
    <col min="4865" max="4865" width="7.5" style="14" customWidth="1"/>
    <col min="4866" max="4866" width="8.625" style="14" customWidth="1"/>
    <col min="4867" max="4867" width="11.125" style="14" customWidth="1"/>
    <col min="4868" max="4868" width="8.625" style="14" customWidth="1"/>
    <col min="4869" max="4869" width="7.5" style="14" customWidth="1"/>
    <col min="4870" max="4870" width="8.625" style="14" customWidth="1"/>
    <col min="4871" max="4871" width="11.125" style="14" customWidth="1"/>
    <col min="4872" max="4872" width="8.625" style="14" customWidth="1"/>
    <col min="4873" max="4873" width="37.375" style="14" customWidth="1"/>
    <col min="4874" max="4874" width="3.5" style="14" customWidth="1"/>
    <col min="4875" max="4875" width="10.75" style="14" customWidth="1"/>
    <col min="4876" max="4876" width="9" style="14"/>
    <col min="4877" max="4877" width="7.5" style="14" customWidth="1"/>
    <col min="4878" max="4892" width="4.75" style="14" customWidth="1"/>
    <col min="4893" max="5110" width="9" style="14"/>
    <col min="5111" max="5111" width="2.875" style="14" customWidth="1"/>
    <col min="5112" max="5112" width="6.25" style="14" customWidth="1"/>
    <col min="5113" max="5113" width="39" style="14" customWidth="1"/>
    <col min="5114" max="5114" width="56" style="14" customWidth="1"/>
    <col min="5115" max="5115" width="15.125" style="14" customWidth="1"/>
    <col min="5116" max="5116" width="11.875" style="14" customWidth="1"/>
    <col min="5117" max="5117" width="16.125" style="14" customWidth="1"/>
    <col min="5118" max="5118" width="29.375" style="14" customWidth="1"/>
    <col min="5119" max="5119" width="60.75" style="14" customWidth="1"/>
    <col min="5120" max="5120" width="51.5" style="14" customWidth="1"/>
    <col min="5121" max="5121" width="7.5" style="14" customWidth="1"/>
    <col min="5122" max="5122" width="8.625" style="14" customWidth="1"/>
    <col min="5123" max="5123" width="11.125" style="14" customWidth="1"/>
    <col min="5124" max="5124" width="8.625" style="14" customWidth="1"/>
    <col min="5125" max="5125" width="7.5" style="14" customWidth="1"/>
    <col min="5126" max="5126" width="8.625" style="14" customWidth="1"/>
    <col min="5127" max="5127" width="11.125" style="14" customWidth="1"/>
    <col min="5128" max="5128" width="8.625" style="14" customWidth="1"/>
    <col min="5129" max="5129" width="37.375" style="14" customWidth="1"/>
    <col min="5130" max="5130" width="3.5" style="14" customWidth="1"/>
    <col min="5131" max="5131" width="10.75" style="14" customWidth="1"/>
    <col min="5132" max="5132" width="9" style="14"/>
    <col min="5133" max="5133" width="7.5" style="14" customWidth="1"/>
    <col min="5134" max="5148" width="4.75" style="14" customWidth="1"/>
    <col min="5149" max="5366" width="9" style="14"/>
    <col min="5367" max="5367" width="2.875" style="14" customWidth="1"/>
    <col min="5368" max="5368" width="6.25" style="14" customWidth="1"/>
    <col min="5369" max="5369" width="39" style="14" customWidth="1"/>
    <col min="5370" max="5370" width="56" style="14" customWidth="1"/>
    <col min="5371" max="5371" width="15.125" style="14" customWidth="1"/>
    <col min="5372" max="5372" width="11.875" style="14" customWidth="1"/>
    <col min="5373" max="5373" width="16.125" style="14" customWidth="1"/>
    <col min="5374" max="5374" width="29.375" style="14" customWidth="1"/>
    <col min="5375" max="5375" width="60.75" style="14" customWidth="1"/>
    <col min="5376" max="5376" width="51.5" style="14" customWidth="1"/>
    <col min="5377" max="5377" width="7.5" style="14" customWidth="1"/>
    <col min="5378" max="5378" width="8.625" style="14" customWidth="1"/>
    <col min="5379" max="5379" width="11.125" style="14" customWidth="1"/>
    <col min="5380" max="5380" width="8.625" style="14" customWidth="1"/>
    <col min="5381" max="5381" width="7.5" style="14" customWidth="1"/>
    <col min="5382" max="5382" width="8.625" style="14" customWidth="1"/>
    <col min="5383" max="5383" width="11.125" style="14" customWidth="1"/>
    <col min="5384" max="5384" width="8.625" style="14" customWidth="1"/>
    <col min="5385" max="5385" width="37.375" style="14" customWidth="1"/>
    <col min="5386" max="5386" width="3.5" style="14" customWidth="1"/>
    <col min="5387" max="5387" width="10.75" style="14" customWidth="1"/>
    <col min="5388" max="5388" width="9" style="14"/>
    <col min="5389" max="5389" width="7.5" style="14" customWidth="1"/>
    <col min="5390" max="5404" width="4.75" style="14" customWidth="1"/>
    <col min="5405" max="5622" width="9" style="14"/>
    <col min="5623" max="5623" width="2.875" style="14" customWidth="1"/>
    <col min="5624" max="5624" width="6.25" style="14" customWidth="1"/>
    <col min="5625" max="5625" width="39" style="14" customWidth="1"/>
    <col min="5626" max="5626" width="56" style="14" customWidth="1"/>
    <col min="5627" max="5627" width="15.125" style="14" customWidth="1"/>
    <col min="5628" max="5628" width="11.875" style="14" customWidth="1"/>
    <col min="5629" max="5629" width="16.125" style="14" customWidth="1"/>
    <col min="5630" max="5630" width="29.375" style="14" customWidth="1"/>
    <col min="5631" max="5631" width="60.75" style="14" customWidth="1"/>
    <col min="5632" max="5632" width="51.5" style="14" customWidth="1"/>
    <col min="5633" max="5633" width="7.5" style="14" customWidth="1"/>
    <col min="5634" max="5634" width="8.625" style="14" customWidth="1"/>
    <col min="5635" max="5635" width="11.125" style="14" customWidth="1"/>
    <col min="5636" max="5636" width="8.625" style="14" customWidth="1"/>
    <col min="5637" max="5637" width="7.5" style="14" customWidth="1"/>
    <col min="5638" max="5638" width="8.625" style="14" customWidth="1"/>
    <col min="5639" max="5639" width="11.125" style="14" customWidth="1"/>
    <col min="5640" max="5640" width="8.625" style="14" customWidth="1"/>
    <col min="5641" max="5641" width="37.375" style="14" customWidth="1"/>
    <col min="5642" max="5642" width="3.5" style="14" customWidth="1"/>
    <col min="5643" max="5643" width="10.75" style="14" customWidth="1"/>
    <col min="5644" max="5644" width="9" style="14"/>
    <col min="5645" max="5645" width="7.5" style="14" customWidth="1"/>
    <col min="5646" max="5660" width="4.75" style="14" customWidth="1"/>
    <col min="5661" max="5878" width="9" style="14"/>
    <col min="5879" max="5879" width="2.875" style="14" customWidth="1"/>
    <col min="5880" max="5880" width="6.25" style="14" customWidth="1"/>
    <col min="5881" max="5881" width="39" style="14" customWidth="1"/>
    <col min="5882" max="5882" width="56" style="14" customWidth="1"/>
    <col min="5883" max="5883" width="15.125" style="14" customWidth="1"/>
    <col min="5884" max="5884" width="11.875" style="14" customWidth="1"/>
    <col min="5885" max="5885" width="16.125" style="14" customWidth="1"/>
    <col min="5886" max="5886" width="29.375" style="14" customWidth="1"/>
    <col min="5887" max="5887" width="60.75" style="14" customWidth="1"/>
    <col min="5888" max="5888" width="51.5" style="14" customWidth="1"/>
    <col min="5889" max="5889" width="7.5" style="14" customWidth="1"/>
    <col min="5890" max="5890" width="8.625" style="14" customWidth="1"/>
    <col min="5891" max="5891" width="11.125" style="14" customWidth="1"/>
    <col min="5892" max="5892" width="8.625" style="14" customWidth="1"/>
    <col min="5893" max="5893" width="7.5" style="14" customWidth="1"/>
    <col min="5894" max="5894" width="8.625" style="14" customWidth="1"/>
    <col min="5895" max="5895" width="11.125" style="14" customWidth="1"/>
    <col min="5896" max="5896" width="8.625" style="14" customWidth="1"/>
    <col min="5897" max="5897" width="37.375" style="14" customWidth="1"/>
    <col min="5898" max="5898" width="3.5" style="14" customWidth="1"/>
    <col min="5899" max="5899" width="10.75" style="14" customWidth="1"/>
    <col min="5900" max="5900" width="9" style="14"/>
    <col min="5901" max="5901" width="7.5" style="14" customWidth="1"/>
    <col min="5902" max="5916" width="4.75" style="14" customWidth="1"/>
    <col min="5917" max="6134" width="9" style="14"/>
    <col min="6135" max="6135" width="2.875" style="14" customWidth="1"/>
    <col min="6136" max="6136" width="6.25" style="14" customWidth="1"/>
    <col min="6137" max="6137" width="39" style="14" customWidth="1"/>
    <col min="6138" max="6138" width="56" style="14" customWidth="1"/>
    <col min="6139" max="6139" width="15.125" style="14" customWidth="1"/>
    <col min="6140" max="6140" width="11.875" style="14" customWidth="1"/>
    <col min="6141" max="6141" width="16.125" style="14" customWidth="1"/>
    <col min="6142" max="6142" width="29.375" style="14" customWidth="1"/>
    <col min="6143" max="6143" width="60.75" style="14" customWidth="1"/>
    <col min="6144" max="6144" width="51.5" style="14" customWidth="1"/>
    <col min="6145" max="6145" width="7.5" style="14" customWidth="1"/>
    <col min="6146" max="6146" width="8.625" style="14" customWidth="1"/>
    <col min="6147" max="6147" width="11.125" style="14" customWidth="1"/>
    <col min="6148" max="6148" width="8.625" style="14" customWidth="1"/>
    <col min="6149" max="6149" width="7.5" style="14" customWidth="1"/>
    <col min="6150" max="6150" width="8.625" style="14" customWidth="1"/>
    <col min="6151" max="6151" width="11.125" style="14" customWidth="1"/>
    <col min="6152" max="6152" width="8.625" style="14" customWidth="1"/>
    <col min="6153" max="6153" width="37.375" style="14" customWidth="1"/>
    <col min="6154" max="6154" width="3.5" style="14" customWidth="1"/>
    <col min="6155" max="6155" width="10.75" style="14" customWidth="1"/>
    <col min="6156" max="6156" width="9" style="14"/>
    <col min="6157" max="6157" width="7.5" style="14" customWidth="1"/>
    <col min="6158" max="6172" width="4.75" style="14" customWidth="1"/>
    <col min="6173" max="6390" width="9" style="14"/>
    <col min="6391" max="6391" width="2.875" style="14" customWidth="1"/>
    <col min="6392" max="6392" width="6.25" style="14" customWidth="1"/>
    <col min="6393" max="6393" width="39" style="14" customWidth="1"/>
    <col min="6394" max="6394" width="56" style="14" customWidth="1"/>
    <col min="6395" max="6395" width="15.125" style="14" customWidth="1"/>
    <col min="6396" max="6396" width="11.875" style="14" customWidth="1"/>
    <col min="6397" max="6397" width="16.125" style="14" customWidth="1"/>
    <col min="6398" max="6398" width="29.375" style="14" customWidth="1"/>
    <col min="6399" max="6399" width="60.75" style="14" customWidth="1"/>
    <col min="6400" max="6400" width="51.5" style="14" customWidth="1"/>
    <col min="6401" max="6401" width="7.5" style="14" customWidth="1"/>
    <col min="6402" max="6402" width="8.625" style="14" customWidth="1"/>
    <col min="6403" max="6403" width="11.125" style="14" customWidth="1"/>
    <col min="6404" max="6404" width="8.625" style="14" customWidth="1"/>
    <col min="6405" max="6405" width="7.5" style="14" customWidth="1"/>
    <col min="6406" max="6406" width="8.625" style="14" customWidth="1"/>
    <col min="6407" max="6407" width="11.125" style="14" customWidth="1"/>
    <col min="6408" max="6408" width="8.625" style="14" customWidth="1"/>
    <col min="6409" max="6409" width="37.375" style="14" customWidth="1"/>
    <col min="6410" max="6410" width="3.5" style="14" customWidth="1"/>
    <col min="6411" max="6411" width="10.75" style="14" customWidth="1"/>
    <col min="6412" max="6412" width="9" style="14"/>
    <col min="6413" max="6413" width="7.5" style="14" customWidth="1"/>
    <col min="6414" max="6428" width="4.75" style="14" customWidth="1"/>
    <col min="6429" max="6646" width="9" style="14"/>
    <col min="6647" max="6647" width="2.875" style="14" customWidth="1"/>
    <col min="6648" max="6648" width="6.25" style="14" customWidth="1"/>
    <col min="6649" max="6649" width="39" style="14" customWidth="1"/>
    <col min="6650" max="6650" width="56" style="14" customWidth="1"/>
    <col min="6651" max="6651" width="15.125" style="14" customWidth="1"/>
    <col min="6652" max="6652" width="11.875" style="14" customWidth="1"/>
    <col min="6653" max="6653" width="16.125" style="14" customWidth="1"/>
    <col min="6654" max="6654" width="29.375" style="14" customWidth="1"/>
    <col min="6655" max="6655" width="60.75" style="14" customWidth="1"/>
    <col min="6656" max="6656" width="51.5" style="14" customWidth="1"/>
    <col min="6657" max="6657" width="7.5" style="14" customWidth="1"/>
    <col min="6658" max="6658" width="8.625" style="14" customWidth="1"/>
    <col min="6659" max="6659" width="11.125" style="14" customWidth="1"/>
    <col min="6660" max="6660" width="8.625" style="14" customWidth="1"/>
    <col min="6661" max="6661" width="7.5" style="14" customWidth="1"/>
    <col min="6662" max="6662" width="8.625" style="14" customWidth="1"/>
    <col min="6663" max="6663" width="11.125" style="14" customWidth="1"/>
    <col min="6664" max="6664" width="8.625" style="14" customWidth="1"/>
    <col min="6665" max="6665" width="37.375" style="14" customWidth="1"/>
    <col min="6666" max="6666" width="3.5" style="14" customWidth="1"/>
    <col min="6667" max="6667" width="10.75" style="14" customWidth="1"/>
    <col min="6668" max="6668" width="9" style="14"/>
    <col min="6669" max="6669" width="7.5" style="14" customWidth="1"/>
    <col min="6670" max="6684" width="4.75" style="14" customWidth="1"/>
    <col min="6685" max="6902" width="9" style="14"/>
    <col min="6903" max="6903" width="2.875" style="14" customWidth="1"/>
    <col min="6904" max="6904" width="6.25" style="14" customWidth="1"/>
    <col min="6905" max="6905" width="39" style="14" customWidth="1"/>
    <col min="6906" max="6906" width="56" style="14" customWidth="1"/>
    <col min="6907" max="6907" width="15.125" style="14" customWidth="1"/>
    <col min="6908" max="6908" width="11.875" style="14" customWidth="1"/>
    <col min="6909" max="6909" width="16.125" style="14" customWidth="1"/>
    <col min="6910" max="6910" width="29.375" style="14" customWidth="1"/>
    <col min="6911" max="6911" width="60.75" style="14" customWidth="1"/>
    <col min="6912" max="6912" width="51.5" style="14" customWidth="1"/>
    <col min="6913" max="6913" width="7.5" style="14" customWidth="1"/>
    <col min="6914" max="6914" width="8.625" style="14" customWidth="1"/>
    <col min="6915" max="6915" width="11.125" style="14" customWidth="1"/>
    <col min="6916" max="6916" width="8.625" style="14" customWidth="1"/>
    <col min="6917" max="6917" width="7.5" style="14" customWidth="1"/>
    <col min="6918" max="6918" width="8.625" style="14" customWidth="1"/>
    <col min="6919" max="6919" width="11.125" style="14" customWidth="1"/>
    <col min="6920" max="6920" width="8.625" style="14" customWidth="1"/>
    <col min="6921" max="6921" width="37.375" style="14" customWidth="1"/>
    <col min="6922" max="6922" width="3.5" style="14" customWidth="1"/>
    <col min="6923" max="6923" width="10.75" style="14" customWidth="1"/>
    <col min="6924" max="6924" width="9" style="14"/>
    <col min="6925" max="6925" width="7.5" style="14" customWidth="1"/>
    <col min="6926" max="6940" width="4.75" style="14" customWidth="1"/>
    <col min="6941" max="7158" width="9" style="14"/>
    <col min="7159" max="7159" width="2.875" style="14" customWidth="1"/>
    <col min="7160" max="7160" width="6.25" style="14" customWidth="1"/>
    <col min="7161" max="7161" width="39" style="14" customWidth="1"/>
    <col min="7162" max="7162" width="56" style="14" customWidth="1"/>
    <col min="7163" max="7163" width="15.125" style="14" customWidth="1"/>
    <col min="7164" max="7164" width="11.875" style="14" customWidth="1"/>
    <col min="7165" max="7165" width="16.125" style="14" customWidth="1"/>
    <col min="7166" max="7166" width="29.375" style="14" customWidth="1"/>
    <col min="7167" max="7167" width="60.75" style="14" customWidth="1"/>
    <col min="7168" max="7168" width="51.5" style="14" customWidth="1"/>
    <col min="7169" max="7169" width="7.5" style="14" customWidth="1"/>
    <col min="7170" max="7170" width="8.625" style="14" customWidth="1"/>
    <col min="7171" max="7171" width="11.125" style="14" customWidth="1"/>
    <col min="7172" max="7172" width="8.625" style="14" customWidth="1"/>
    <col min="7173" max="7173" width="7.5" style="14" customWidth="1"/>
    <col min="7174" max="7174" width="8.625" style="14" customWidth="1"/>
    <col min="7175" max="7175" width="11.125" style="14" customWidth="1"/>
    <col min="7176" max="7176" width="8.625" style="14" customWidth="1"/>
    <col min="7177" max="7177" width="37.375" style="14" customWidth="1"/>
    <col min="7178" max="7178" width="3.5" style="14" customWidth="1"/>
    <col min="7179" max="7179" width="10.75" style="14" customWidth="1"/>
    <col min="7180" max="7180" width="9" style="14"/>
    <col min="7181" max="7181" width="7.5" style="14" customWidth="1"/>
    <col min="7182" max="7196" width="4.75" style="14" customWidth="1"/>
    <col min="7197" max="7414" width="9" style="14"/>
    <col min="7415" max="7415" width="2.875" style="14" customWidth="1"/>
    <col min="7416" max="7416" width="6.25" style="14" customWidth="1"/>
    <col min="7417" max="7417" width="39" style="14" customWidth="1"/>
    <col min="7418" max="7418" width="56" style="14" customWidth="1"/>
    <col min="7419" max="7419" width="15.125" style="14" customWidth="1"/>
    <col min="7420" max="7420" width="11.875" style="14" customWidth="1"/>
    <col min="7421" max="7421" width="16.125" style="14" customWidth="1"/>
    <col min="7422" max="7422" width="29.375" style="14" customWidth="1"/>
    <col min="7423" max="7423" width="60.75" style="14" customWidth="1"/>
    <col min="7424" max="7424" width="51.5" style="14" customWidth="1"/>
    <col min="7425" max="7425" width="7.5" style="14" customWidth="1"/>
    <col min="7426" max="7426" width="8.625" style="14" customWidth="1"/>
    <col min="7427" max="7427" width="11.125" style="14" customWidth="1"/>
    <col min="7428" max="7428" width="8.625" style="14" customWidth="1"/>
    <col min="7429" max="7429" width="7.5" style="14" customWidth="1"/>
    <col min="7430" max="7430" width="8.625" style="14" customWidth="1"/>
    <col min="7431" max="7431" width="11.125" style="14" customWidth="1"/>
    <col min="7432" max="7432" width="8.625" style="14" customWidth="1"/>
    <col min="7433" max="7433" width="37.375" style="14" customWidth="1"/>
    <col min="7434" max="7434" width="3.5" style="14" customWidth="1"/>
    <col min="7435" max="7435" width="10.75" style="14" customWidth="1"/>
    <col min="7436" max="7436" width="9" style="14"/>
    <col min="7437" max="7437" width="7.5" style="14" customWidth="1"/>
    <col min="7438" max="7452" width="4.75" style="14" customWidth="1"/>
    <col min="7453" max="7670" width="9" style="14"/>
    <col min="7671" max="7671" width="2.875" style="14" customWidth="1"/>
    <col min="7672" max="7672" width="6.25" style="14" customWidth="1"/>
    <col min="7673" max="7673" width="39" style="14" customWidth="1"/>
    <col min="7674" max="7674" width="56" style="14" customWidth="1"/>
    <col min="7675" max="7675" width="15.125" style="14" customWidth="1"/>
    <col min="7676" max="7676" width="11.875" style="14" customWidth="1"/>
    <col min="7677" max="7677" width="16.125" style="14" customWidth="1"/>
    <col min="7678" max="7678" width="29.375" style="14" customWidth="1"/>
    <col min="7679" max="7679" width="60.75" style="14" customWidth="1"/>
    <col min="7680" max="7680" width="51.5" style="14" customWidth="1"/>
    <col min="7681" max="7681" width="7.5" style="14" customWidth="1"/>
    <col min="7682" max="7682" width="8.625" style="14" customWidth="1"/>
    <col min="7683" max="7683" width="11.125" style="14" customWidth="1"/>
    <col min="7684" max="7684" width="8.625" style="14" customWidth="1"/>
    <col min="7685" max="7685" width="7.5" style="14" customWidth="1"/>
    <col min="7686" max="7686" width="8.625" style="14" customWidth="1"/>
    <col min="7687" max="7687" width="11.125" style="14" customWidth="1"/>
    <col min="7688" max="7688" width="8.625" style="14" customWidth="1"/>
    <col min="7689" max="7689" width="37.375" style="14" customWidth="1"/>
    <col min="7690" max="7690" width="3.5" style="14" customWidth="1"/>
    <col min="7691" max="7691" width="10.75" style="14" customWidth="1"/>
    <col min="7692" max="7692" width="9" style="14"/>
    <col min="7693" max="7693" width="7.5" style="14" customWidth="1"/>
    <col min="7694" max="7708" width="4.75" style="14" customWidth="1"/>
    <col min="7709" max="7926" width="9" style="14"/>
    <col min="7927" max="7927" width="2.875" style="14" customWidth="1"/>
    <col min="7928" max="7928" width="6.25" style="14" customWidth="1"/>
    <col min="7929" max="7929" width="39" style="14" customWidth="1"/>
    <col min="7930" max="7930" width="56" style="14" customWidth="1"/>
    <col min="7931" max="7931" width="15.125" style="14" customWidth="1"/>
    <col min="7932" max="7932" width="11.875" style="14" customWidth="1"/>
    <col min="7933" max="7933" width="16.125" style="14" customWidth="1"/>
    <col min="7934" max="7934" width="29.375" style="14" customWidth="1"/>
    <col min="7935" max="7935" width="60.75" style="14" customWidth="1"/>
    <col min="7936" max="7936" width="51.5" style="14" customWidth="1"/>
    <col min="7937" max="7937" width="7.5" style="14" customWidth="1"/>
    <col min="7938" max="7938" width="8.625" style="14" customWidth="1"/>
    <col min="7939" max="7939" width="11.125" style="14" customWidth="1"/>
    <col min="7940" max="7940" width="8.625" style="14" customWidth="1"/>
    <col min="7941" max="7941" width="7.5" style="14" customWidth="1"/>
    <col min="7942" max="7942" width="8.625" style="14" customWidth="1"/>
    <col min="7943" max="7943" width="11.125" style="14" customWidth="1"/>
    <col min="7944" max="7944" width="8.625" style="14" customWidth="1"/>
    <col min="7945" max="7945" width="37.375" style="14" customWidth="1"/>
    <col min="7946" max="7946" width="3.5" style="14" customWidth="1"/>
    <col min="7947" max="7947" width="10.75" style="14" customWidth="1"/>
    <col min="7948" max="7948" width="9" style="14"/>
    <col min="7949" max="7949" width="7.5" style="14" customWidth="1"/>
    <col min="7950" max="7964" width="4.75" style="14" customWidth="1"/>
    <col min="7965" max="8182" width="9" style="14"/>
    <col min="8183" max="8183" width="2.875" style="14" customWidth="1"/>
    <col min="8184" max="8184" width="6.25" style="14" customWidth="1"/>
    <col min="8185" max="8185" width="39" style="14" customWidth="1"/>
    <col min="8186" max="8186" width="56" style="14" customWidth="1"/>
    <col min="8187" max="8187" width="15.125" style="14" customWidth="1"/>
    <col min="8188" max="8188" width="11.875" style="14" customWidth="1"/>
    <col min="8189" max="8189" width="16.125" style="14" customWidth="1"/>
    <col min="8190" max="8190" width="29.375" style="14" customWidth="1"/>
    <col min="8191" max="8191" width="60.75" style="14" customWidth="1"/>
    <col min="8192" max="8192" width="51.5" style="14" customWidth="1"/>
    <col min="8193" max="8193" width="7.5" style="14" customWidth="1"/>
    <col min="8194" max="8194" width="8.625" style="14" customWidth="1"/>
    <col min="8195" max="8195" width="11.125" style="14" customWidth="1"/>
    <col min="8196" max="8196" width="8.625" style="14" customWidth="1"/>
    <col min="8197" max="8197" width="7.5" style="14" customWidth="1"/>
    <col min="8198" max="8198" width="8.625" style="14" customWidth="1"/>
    <col min="8199" max="8199" width="11.125" style="14" customWidth="1"/>
    <col min="8200" max="8200" width="8.625" style="14" customWidth="1"/>
    <col min="8201" max="8201" width="37.375" style="14" customWidth="1"/>
    <col min="8202" max="8202" width="3.5" style="14" customWidth="1"/>
    <col min="8203" max="8203" width="10.75" style="14" customWidth="1"/>
    <col min="8204" max="8204" width="9" style="14"/>
    <col min="8205" max="8205" width="7.5" style="14" customWidth="1"/>
    <col min="8206" max="8220" width="4.75" style="14" customWidth="1"/>
    <col min="8221" max="8438" width="9" style="14"/>
    <col min="8439" max="8439" width="2.875" style="14" customWidth="1"/>
    <col min="8440" max="8440" width="6.25" style="14" customWidth="1"/>
    <col min="8441" max="8441" width="39" style="14" customWidth="1"/>
    <col min="8442" max="8442" width="56" style="14" customWidth="1"/>
    <col min="8443" max="8443" width="15.125" style="14" customWidth="1"/>
    <col min="8444" max="8444" width="11.875" style="14" customWidth="1"/>
    <col min="8445" max="8445" width="16.125" style="14" customWidth="1"/>
    <col min="8446" max="8446" width="29.375" style="14" customWidth="1"/>
    <col min="8447" max="8447" width="60.75" style="14" customWidth="1"/>
    <col min="8448" max="8448" width="51.5" style="14" customWidth="1"/>
    <col min="8449" max="8449" width="7.5" style="14" customWidth="1"/>
    <col min="8450" max="8450" width="8.625" style="14" customWidth="1"/>
    <col min="8451" max="8451" width="11.125" style="14" customWidth="1"/>
    <col min="8452" max="8452" width="8.625" style="14" customWidth="1"/>
    <col min="8453" max="8453" width="7.5" style="14" customWidth="1"/>
    <col min="8454" max="8454" width="8.625" style="14" customWidth="1"/>
    <col min="8455" max="8455" width="11.125" style="14" customWidth="1"/>
    <col min="8456" max="8456" width="8.625" style="14" customWidth="1"/>
    <col min="8457" max="8457" width="37.375" style="14" customWidth="1"/>
    <col min="8458" max="8458" width="3.5" style="14" customWidth="1"/>
    <col min="8459" max="8459" width="10.75" style="14" customWidth="1"/>
    <col min="8460" max="8460" width="9" style="14"/>
    <col min="8461" max="8461" width="7.5" style="14" customWidth="1"/>
    <col min="8462" max="8476" width="4.75" style="14" customWidth="1"/>
    <col min="8477" max="8694" width="9" style="14"/>
    <col min="8695" max="8695" width="2.875" style="14" customWidth="1"/>
    <col min="8696" max="8696" width="6.25" style="14" customWidth="1"/>
    <col min="8697" max="8697" width="39" style="14" customWidth="1"/>
    <col min="8698" max="8698" width="56" style="14" customWidth="1"/>
    <col min="8699" max="8699" width="15.125" style="14" customWidth="1"/>
    <col min="8700" max="8700" width="11.875" style="14" customWidth="1"/>
    <col min="8701" max="8701" width="16.125" style="14" customWidth="1"/>
    <col min="8702" max="8702" width="29.375" style="14" customWidth="1"/>
    <col min="8703" max="8703" width="60.75" style="14" customWidth="1"/>
    <col min="8704" max="8704" width="51.5" style="14" customWidth="1"/>
    <col min="8705" max="8705" width="7.5" style="14" customWidth="1"/>
    <col min="8706" max="8706" width="8.625" style="14" customWidth="1"/>
    <col min="8707" max="8707" width="11.125" style="14" customWidth="1"/>
    <col min="8708" max="8708" width="8.625" style="14" customWidth="1"/>
    <col min="8709" max="8709" width="7.5" style="14" customWidth="1"/>
    <col min="8710" max="8710" width="8.625" style="14" customWidth="1"/>
    <col min="8711" max="8711" width="11.125" style="14" customWidth="1"/>
    <col min="8712" max="8712" width="8.625" style="14" customWidth="1"/>
    <col min="8713" max="8713" width="37.375" style="14" customWidth="1"/>
    <col min="8714" max="8714" width="3.5" style="14" customWidth="1"/>
    <col min="8715" max="8715" width="10.75" style="14" customWidth="1"/>
    <col min="8716" max="8716" width="9" style="14"/>
    <col min="8717" max="8717" width="7.5" style="14" customWidth="1"/>
    <col min="8718" max="8732" width="4.75" style="14" customWidth="1"/>
    <col min="8733" max="8950" width="9" style="14"/>
    <col min="8951" max="8951" width="2.875" style="14" customWidth="1"/>
    <col min="8952" max="8952" width="6.25" style="14" customWidth="1"/>
    <col min="8953" max="8953" width="39" style="14" customWidth="1"/>
    <col min="8954" max="8954" width="56" style="14" customWidth="1"/>
    <col min="8955" max="8955" width="15.125" style="14" customWidth="1"/>
    <col min="8956" max="8956" width="11.875" style="14" customWidth="1"/>
    <col min="8957" max="8957" width="16.125" style="14" customWidth="1"/>
    <col min="8958" max="8958" width="29.375" style="14" customWidth="1"/>
    <col min="8959" max="8959" width="60.75" style="14" customWidth="1"/>
    <col min="8960" max="8960" width="51.5" style="14" customWidth="1"/>
    <col min="8961" max="8961" width="7.5" style="14" customWidth="1"/>
    <col min="8962" max="8962" width="8.625" style="14" customWidth="1"/>
    <col min="8963" max="8963" width="11.125" style="14" customWidth="1"/>
    <col min="8964" max="8964" width="8.625" style="14" customWidth="1"/>
    <col min="8965" max="8965" width="7.5" style="14" customWidth="1"/>
    <col min="8966" max="8966" width="8.625" style="14" customWidth="1"/>
    <col min="8967" max="8967" width="11.125" style="14" customWidth="1"/>
    <col min="8968" max="8968" width="8.625" style="14" customWidth="1"/>
    <col min="8969" max="8969" width="37.375" style="14" customWidth="1"/>
    <col min="8970" max="8970" width="3.5" style="14" customWidth="1"/>
    <col min="8971" max="8971" width="10.75" style="14" customWidth="1"/>
    <col min="8972" max="8972" width="9" style="14"/>
    <col min="8973" max="8973" width="7.5" style="14" customWidth="1"/>
    <col min="8974" max="8988" width="4.75" style="14" customWidth="1"/>
    <col min="8989" max="9206" width="9" style="14"/>
    <col min="9207" max="9207" width="2.875" style="14" customWidth="1"/>
    <col min="9208" max="9208" width="6.25" style="14" customWidth="1"/>
    <col min="9209" max="9209" width="39" style="14" customWidth="1"/>
    <col min="9210" max="9210" width="56" style="14" customWidth="1"/>
    <col min="9211" max="9211" width="15.125" style="14" customWidth="1"/>
    <col min="9212" max="9212" width="11.875" style="14" customWidth="1"/>
    <col min="9213" max="9213" width="16.125" style="14" customWidth="1"/>
    <col min="9214" max="9214" width="29.375" style="14" customWidth="1"/>
    <col min="9215" max="9215" width="60.75" style="14" customWidth="1"/>
    <col min="9216" max="9216" width="51.5" style="14" customWidth="1"/>
    <col min="9217" max="9217" width="7.5" style="14" customWidth="1"/>
    <col min="9218" max="9218" width="8.625" style="14" customWidth="1"/>
    <col min="9219" max="9219" width="11.125" style="14" customWidth="1"/>
    <col min="9220" max="9220" width="8.625" style="14" customWidth="1"/>
    <col min="9221" max="9221" width="7.5" style="14" customWidth="1"/>
    <col min="9222" max="9222" width="8.625" style="14" customWidth="1"/>
    <col min="9223" max="9223" width="11.125" style="14" customWidth="1"/>
    <col min="9224" max="9224" width="8.625" style="14" customWidth="1"/>
    <col min="9225" max="9225" width="37.375" style="14" customWidth="1"/>
    <col min="9226" max="9226" width="3.5" style="14" customWidth="1"/>
    <col min="9227" max="9227" width="10.75" style="14" customWidth="1"/>
    <col min="9228" max="9228" width="9" style="14"/>
    <col min="9229" max="9229" width="7.5" style="14" customWidth="1"/>
    <col min="9230" max="9244" width="4.75" style="14" customWidth="1"/>
    <col min="9245" max="9462" width="9" style="14"/>
    <col min="9463" max="9463" width="2.875" style="14" customWidth="1"/>
    <col min="9464" max="9464" width="6.25" style="14" customWidth="1"/>
    <col min="9465" max="9465" width="39" style="14" customWidth="1"/>
    <col min="9466" max="9466" width="56" style="14" customWidth="1"/>
    <col min="9467" max="9467" width="15.125" style="14" customWidth="1"/>
    <col min="9468" max="9468" width="11.875" style="14" customWidth="1"/>
    <col min="9469" max="9469" width="16.125" style="14" customWidth="1"/>
    <col min="9470" max="9470" width="29.375" style="14" customWidth="1"/>
    <col min="9471" max="9471" width="60.75" style="14" customWidth="1"/>
    <col min="9472" max="9472" width="51.5" style="14" customWidth="1"/>
    <col min="9473" max="9473" width="7.5" style="14" customWidth="1"/>
    <col min="9474" max="9474" width="8.625" style="14" customWidth="1"/>
    <col min="9475" max="9475" width="11.125" style="14" customWidth="1"/>
    <col min="9476" max="9476" width="8.625" style="14" customWidth="1"/>
    <col min="9477" max="9477" width="7.5" style="14" customWidth="1"/>
    <col min="9478" max="9478" width="8.625" style="14" customWidth="1"/>
    <col min="9479" max="9479" width="11.125" style="14" customWidth="1"/>
    <col min="9480" max="9480" width="8.625" style="14" customWidth="1"/>
    <col min="9481" max="9481" width="37.375" style="14" customWidth="1"/>
    <col min="9482" max="9482" width="3.5" style="14" customWidth="1"/>
    <col min="9483" max="9483" width="10.75" style="14" customWidth="1"/>
    <col min="9484" max="9484" width="9" style="14"/>
    <col min="9485" max="9485" width="7.5" style="14" customWidth="1"/>
    <col min="9486" max="9500" width="4.75" style="14" customWidth="1"/>
    <col min="9501" max="9718" width="9" style="14"/>
    <col min="9719" max="9719" width="2.875" style="14" customWidth="1"/>
    <col min="9720" max="9720" width="6.25" style="14" customWidth="1"/>
    <col min="9721" max="9721" width="39" style="14" customWidth="1"/>
    <col min="9722" max="9722" width="56" style="14" customWidth="1"/>
    <col min="9723" max="9723" width="15.125" style="14" customWidth="1"/>
    <col min="9724" max="9724" width="11.875" style="14" customWidth="1"/>
    <col min="9725" max="9725" width="16.125" style="14" customWidth="1"/>
    <col min="9726" max="9726" width="29.375" style="14" customWidth="1"/>
    <col min="9727" max="9727" width="60.75" style="14" customWidth="1"/>
    <col min="9728" max="9728" width="51.5" style="14" customWidth="1"/>
    <col min="9729" max="9729" width="7.5" style="14" customWidth="1"/>
    <col min="9730" max="9730" width="8.625" style="14" customWidth="1"/>
    <col min="9731" max="9731" width="11.125" style="14" customWidth="1"/>
    <col min="9732" max="9732" width="8.625" style="14" customWidth="1"/>
    <col min="9733" max="9733" width="7.5" style="14" customWidth="1"/>
    <col min="9734" max="9734" width="8.625" style="14" customWidth="1"/>
    <col min="9735" max="9735" width="11.125" style="14" customWidth="1"/>
    <col min="9736" max="9736" width="8.625" style="14" customWidth="1"/>
    <col min="9737" max="9737" width="37.375" style="14" customWidth="1"/>
    <col min="9738" max="9738" width="3.5" style="14" customWidth="1"/>
    <col min="9739" max="9739" width="10.75" style="14" customWidth="1"/>
    <col min="9740" max="9740" width="9" style="14"/>
    <col min="9741" max="9741" width="7.5" style="14" customWidth="1"/>
    <col min="9742" max="9756" width="4.75" style="14" customWidth="1"/>
    <col min="9757" max="9974" width="9" style="14"/>
    <col min="9975" max="9975" width="2.875" style="14" customWidth="1"/>
    <col min="9976" max="9976" width="6.25" style="14" customWidth="1"/>
    <col min="9977" max="9977" width="39" style="14" customWidth="1"/>
    <col min="9978" max="9978" width="56" style="14" customWidth="1"/>
    <col min="9979" max="9979" width="15.125" style="14" customWidth="1"/>
    <col min="9980" max="9980" width="11.875" style="14" customWidth="1"/>
    <col min="9981" max="9981" width="16.125" style="14" customWidth="1"/>
    <col min="9982" max="9982" width="29.375" style="14" customWidth="1"/>
    <col min="9983" max="9983" width="60.75" style="14" customWidth="1"/>
    <col min="9984" max="9984" width="51.5" style="14" customWidth="1"/>
    <col min="9985" max="9985" width="7.5" style="14" customWidth="1"/>
    <col min="9986" max="9986" width="8.625" style="14" customWidth="1"/>
    <col min="9987" max="9987" width="11.125" style="14" customWidth="1"/>
    <col min="9988" max="9988" width="8.625" style="14" customWidth="1"/>
    <col min="9989" max="9989" width="7.5" style="14" customWidth="1"/>
    <col min="9990" max="9990" width="8.625" style="14" customWidth="1"/>
    <col min="9991" max="9991" width="11.125" style="14" customWidth="1"/>
    <col min="9992" max="9992" width="8.625" style="14" customWidth="1"/>
    <col min="9993" max="9993" width="37.375" style="14" customWidth="1"/>
    <col min="9994" max="9994" width="3.5" style="14" customWidth="1"/>
    <col min="9995" max="9995" width="10.75" style="14" customWidth="1"/>
    <col min="9996" max="9996" width="9" style="14"/>
    <col min="9997" max="9997" width="7.5" style="14" customWidth="1"/>
    <col min="9998" max="10012" width="4.75" style="14" customWidth="1"/>
    <col min="10013" max="10230" width="9" style="14"/>
    <col min="10231" max="10231" width="2.875" style="14" customWidth="1"/>
    <col min="10232" max="10232" width="6.25" style="14" customWidth="1"/>
    <col min="10233" max="10233" width="39" style="14" customWidth="1"/>
    <col min="10234" max="10234" width="56" style="14" customWidth="1"/>
    <col min="10235" max="10235" width="15.125" style="14" customWidth="1"/>
    <col min="10236" max="10236" width="11.875" style="14" customWidth="1"/>
    <col min="10237" max="10237" width="16.125" style="14" customWidth="1"/>
    <col min="10238" max="10238" width="29.375" style="14" customWidth="1"/>
    <col min="10239" max="10239" width="60.75" style="14" customWidth="1"/>
    <col min="10240" max="10240" width="51.5" style="14" customWidth="1"/>
    <col min="10241" max="10241" width="7.5" style="14" customWidth="1"/>
    <col min="10242" max="10242" width="8.625" style="14" customWidth="1"/>
    <col min="10243" max="10243" width="11.125" style="14" customWidth="1"/>
    <col min="10244" max="10244" width="8.625" style="14" customWidth="1"/>
    <col min="10245" max="10245" width="7.5" style="14" customWidth="1"/>
    <col min="10246" max="10246" width="8.625" style="14" customWidth="1"/>
    <col min="10247" max="10247" width="11.125" style="14" customWidth="1"/>
    <col min="10248" max="10248" width="8.625" style="14" customWidth="1"/>
    <col min="10249" max="10249" width="37.375" style="14" customWidth="1"/>
    <col min="10250" max="10250" width="3.5" style="14" customWidth="1"/>
    <col min="10251" max="10251" width="10.75" style="14" customWidth="1"/>
    <col min="10252" max="10252" width="9" style="14"/>
    <col min="10253" max="10253" width="7.5" style="14" customWidth="1"/>
    <col min="10254" max="10268" width="4.75" style="14" customWidth="1"/>
    <col min="10269" max="10486" width="9" style="14"/>
    <col min="10487" max="10487" width="2.875" style="14" customWidth="1"/>
    <col min="10488" max="10488" width="6.25" style="14" customWidth="1"/>
    <col min="10489" max="10489" width="39" style="14" customWidth="1"/>
    <col min="10490" max="10490" width="56" style="14" customWidth="1"/>
    <col min="10491" max="10491" width="15.125" style="14" customWidth="1"/>
    <col min="10492" max="10492" width="11.875" style="14" customWidth="1"/>
    <col min="10493" max="10493" width="16.125" style="14" customWidth="1"/>
    <col min="10494" max="10494" width="29.375" style="14" customWidth="1"/>
    <col min="10495" max="10495" width="60.75" style="14" customWidth="1"/>
    <col min="10496" max="10496" width="51.5" style="14" customWidth="1"/>
    <col min="10497" max="10497" width="7.5" style="14" customWidth="1"/>
    <col min="10498" max="10498" width="8.625" style="14" customWidth="1"/>
    <col min="10499" max="10499" width="11.125" style="14" customWidth="1"/>
    <col min="10500" max="10500" width="8.625" style="14" customWidth="1"/>
    <col min="10501" max="10501" width="7.5" style="14" customWidth="1"/>
    <col min="10502" max="10502" width="8.625" style="14" customWidth="1"/>
    <col min="10503" max="10503" width="11.125" style="14" customWidth="1"/>
    <col min="10504" max="10504" width="8.625" style="14" customWidth="1"/>
    <col min="10505" max="10505" width="37.375" style="14" customWidth="1"/>
    <col min="10506" max="10506" width="3.5" style="14" customWidth="1"/>
    <col min="10507" max="10507" width="10.75" style="14" customWidth="1"/>
    <col min="10508" max="10508" width="9" style="14"/>
    <col min="10509" max="10509" width="7.5" style="14" customWidth="1"/>
    <col min="10510" max="10524" width="4.75" style="14" customWidth="1"/>
    <col min="10525" max="10742" width="9" style="14"/>
    <col min="10743" max="10743" width="2.875" style="14" customWidth="1"/>
    <col min="10744" max="10744" width="6.25" style="14" customWidth="1"/>
    <col min="10745" max="10745" width="39" style="14" customWidth="1"/>
    <col min="10746" max="10746" width="56" style="14" customWidth="1"/>
    <col min="10747" max="10747" width="15.125" style="14" customWidth="1"/>
    <col min="10748" max="10748" width="11.875" style="14" customWidth="1"/>
    <col min="10749" max="10749" width="16.125" style="14" customWidth="1"/>
    <col min="10750" max="10750" width="29.375" style="14" customWidth="1"/>
    <col min="10751" max="10751" width="60.75" style="14" customWidth="1"/>
    <col min="10752" max="10752" width="51.5" style="14" customWidth="1"/>
    <col min="10753" max="10753" width="7.5" style="14" customWidth="1"/>
    <col min="10754" max="10754" width="8.625" style="14" customWidth="1"/>
    <col min="10755" max="10755" width="11.125" style="14" customWidth="1"/>
    <col min="10756" max="10756" width="8.625" style="14" customWidth="1"/>
    <col min="10757" max="10757" width="7.5" style="14" customWidth="1"/>
    <col min="10758" max="10758" width="8.625" style="14" customWidth="1"/>
    <col min="10759" max="10759" width="11.125" style="14" customWidth="1"/>
    <col min="10760" max="10760" width="8.625" style="14" customWidth="1"/>
    <col min="10761" max="10761" width="37.375" style="14" customWidth="1"/>
    <col min="10762" max="10762" width="3.5" style="14" customWidth="1"/>
    <col min="10763" max="10763" width="10.75" style="14" customWidth="1"/>
    <col min="10764" max="10764" width="9" style="14"/>
    <col min="10765" max="10765" width="7.5" style="14" customWidth="1"/>
    <col min="10766" max="10780" width="4.75" style="14" customWidth="1"/>
    <col min="10781" max="10998" width="9" style="14"/>
    <col min="10999" max="10999" width="2.875" style="14" customWidth="1"/>
    <col min="11000" max="11000" width="6.25" style="14" customWidth="1"/>
    <col min="11001" max="11001" width="39" style="14" customWidth="1"/>
    <col min="11002" max="11002" width="56" style="14" customWidth="1"/>
    <col min="11003" max="11003" width="15.125" style="14" customWidth="1"/>
    <col min="11004" max="11004" width="11.875" style="14" customWidth="1"/>
    <col min="11005" max="11005" width="16.125" style="14" customWidth="1"/>
    <col min="11006" max="11006" width="29.375" style="14" customWidth="1"/>
    <col min="11007" max="11007" width="60.75" style="14" customWidth="1"/>
    <col min="11008" max="11008" width="51.5" style="14" customWidth="1"/>
    <col min="11009" max="11009" width="7.5" style="14" customWidth="1"/>
    <col min="11010" max="11010" width="8.625" style="14" customWidth="1"/>
    <col min="11011" max="11011" width="11.125" style="14" customWidth="1"/>
    <col min="11012" max="11012" width="8.625" style="14" customWidth="1"/>
    <col min="11013" max="11013" width="7.5" style="14" customWidth="1"/>
    <col min="11014" max="11014" width="8.625" style="14" customWidth="1"/>
    <col min="11015" max="11015" width="11.125" style="14" customWidth="1"/>
    <col min="11016" max="11016" width="8.625" style="14" customWidth="1"/>
    <col min="11017" max="11017" width="37.375" style="14" customWidth="1"/>
    <col min="11018" max="11018" width="3.5" style="14" customWidth="1"/>
    <col min="11019" max="11019" width="10.75" style="14" customWidth="1"/>
    <col min="11020" max="11020" width="9" style="14"/>
    <col min="11021" max="11021" width="7.5" style="14" customWidth="1"/>
    <col min="11022" max="11036" width="4.75" style="14" customWidth="1"/>
    <col min="11037" max="11254" width="9" style="14"/>
    <col min="11255" max="11255" width="2.875" style="14" customWidth="1"/>
    <col min="11256" max="11256" width="6.25" style="14" customWidth="1"/>
    <col min="11257" max="11257" width="39" style="14" customWidth="1"/>
    <col min="11258" max="11258" width="56" style="14" customWidth="1"/>
    <col min="11259" max="11259" width="15.125" style="14" customWidth="1"/>
    <col min="11260" max="11260" width="11.875" style="14" customWidth="1"/>
    <col min="11261" max="11261" width="16.125" style="14" customWidth="1"/>
    <col min="11262" max="11262" width="29.375" style="14" customWidth="1"/>
    <col min="11263" max="11263" width="60.75" style="14" customWidth="1"/>
    <col min="11264" max="11264" width="51.5" style="14" customWidth="1"/>
    <col min="11265" max="11265" width="7.5" style="14" customWidth="1"/>
    <col min="11266" max="11266" width="8.625" style="14" customWidth="1"/>
    <col min="11267" max="11267" width="11.125" style="14" customWidth="1"/>
    <col min="11268" max="11268" width="8.625" style="14" customWidth="1"/>
    <col min="11269" max="11269" width="7.5" style="14" customWidth="1"/>
    <col min="11270" max="11270" width="8.625" style="14" customWidth="1"/>
    <col min="11271" max="11271" width="11.125" style="14" customWidth="1"/>
    <col min="11272" max="11272" width="8.625" style="14" customWidth="1"/>
    <col min="11273" max="11273" width="37.375" style="14" customWidth="1"/>
    <col min="11274" max="11274" width="3.5" style="14" customWidth="1"/>
    <col min="11275" max="11275" width="10.75" style="14" customWidth="1"/>
    <col min="11276" max="11276" width="9" style="14"/>
    <col min="11277" max="11277" width="7.5" style="14" customWidth="1"/>
    <col min="11278" max="11292" width="4.75" style="14" customWidth="1"/>
    <col min="11293" max="11510" width="9" style="14"/>
    <col min="11511" max="11511" width="2.875" style="14" customWidth="1"/>
    <col min="11512" max="11512" width="6.25" style="14" customWidth="1"/>
    <col min="11513" max="11513" width="39" style="14" customWidth="1"/>
    <col min="11514" max="11514" width="56" style="14" customWidth="1"/>
    <col min="11515" max="11515" width="15.125" style="14" customWidth="1"/>
    <col min="11516" max="11516" width="11.875" style="14" customWidth="1"/>
    <col min="11517" max="11517" width="16.125" style="14" customWidth="1"/>
    <col min="11518" max="11518" width="29.375" style="14" customWidth="1"/>
    <col min="11519" max="11519" width="60.75" style="14" customWidth="1"/>
    <col min="11520" max="11520" width="51.5" style="14" customWidth="1"/>
    <col min="11521" max="11521" width="7.5" style="14" customWidth="1"/>
    <col min="11522" max="11522" width="8.625" style="14" customWidth="1"/>
    <col min="11523" max="11523" width="11.125" style="14" customWidth="1"/>
    <col min="11524" max="11524" width="8.625" style="14" customWidth="1"/>
    <col min="11525" max="11525" width="7.5" style="14" customWidth="1"/>
    <col min="11526" max="11526" width="8.625" style="14" customWidth="1"/>
    <col min="11527" max="11527" width="11.125" style="14" customWidth="1"/>
    <col min="11528" max="11528" width="8.625" style="14" customWidth="1"/>
    <col min="11529" max="11529" width="37.375" style="14" customWidth="1"/>
    <col min="11530" max="11530" width="3.5" style="14" customWidth="1"/>
    <col min="11531" max="11531" width="10.75" style="14" customWidth="1"/>
    <col min="11532" max="11532" width="9" style="14"/>
    <col min="11533" max="11533" width="7.5" style="14" customWidth="1"/>
    <col min="11534" max="11548" width="4.75" style="14" customWidth="1"/>
    <col min="11549" max="11766" width="9" style="14"/>
    <col min="11767" max="11767" width="2.875" style="14" customWidth="1"/>
    <col min="11768" max="11768" width="6.25" style="14" customWidth="1"/>
    <col min="11769" max="11769" width="39" style="14" customWidth="1"/>
    <col min="11770" max="11770" width="56" style="14" customWidth="1"/>
    <col min="11771" max="11771" width="15.125" style="14" customWidth="1"/>
    <col min="11772" max="11772" width="11.875" style="14" customWidth="1"/>
    <col min="11773" max="11773" width="16.125" style="14" customWidth="1"/>
    <col min="11774" max="11774" width="29.375" style="14" customWidth="1"/>
    <col min="11775" max="11775" width="60.75" style="14" customWidth="1"/>
    <col min="11776" max="11776" width="51.5" style="14" customWidth="1"/>
    <col min="11777" max="11777" width="7.5" style="14" customWidth="1"/>
    <col min="11778" max="11778" width="8.625" style="14" customWidth="1"/>
    <col min="11779" max="11779" width="11.125" style="14" customWidth="1"/>
    <col min="11780" max="11780" width="8.625" style="14" customWidth="1"/>
    <col min="11781" max="11781" width="7.5" style="14" customWidth="1"/>
    <col min="11782" max="11782" width="8.625" style="14" customWidth="1"/>
    <col min="11783" max="11783" width="11.125" style="14" customWidth="1"/>
    <col min="11784" max="11784" width="8.625" style="14" customWidth="1"/>
    <col min="11785" max="11785" width="37.375" style="14" customWidth="1"/>
    <col min="11786" max="11786" width="3.5" style="14" customWidth="1"/>
    <col min="11787" max="11787" width="10.75" style="14" customWidth="1"/>
    <col min="11788" max="11788" width="9" style="14"/>
    <col min="11789" max="11789" width="7.5" style="14" customWidth="1"/>
    <col min="11790" max="11804" width="4.75" style="14" customWidth="1"/>
    <col min="11805" max="12022" width="9" style="14"/>
    <col min="12023" max="12023" width="2.875" style="14" customWidth="1"/>
    <col min="12024" max="12024" width="6.25" style="14" customWidth="1"/>
    <col min="12025" max="12025" width="39" style="14" customWidth="1"/>
    <col min="12026" max="12026" width="56" style="14" customWidth="1"/>
    <col min="12027" max="12027" width="15.125" style="14" customWidth="1"/>
    <col min="12028" max="12028" width="11.875" style="14" customWidth="1"/>
    <col min="12029" max="12029" width="16.125" style="14" customWidth="1"/>
    <col min="12030" max="12030" width="29.375" style="14" customWidth="1"/>
    <col min="12031" max="12031" width="60.75" style="14" customWidth="1"/>
    <col min="12032" max="12032" width="51.5" style="14" customWidth="1"/>
    <col min="12033" max="12033" width="7.5" style="14" customWidth="1"/>
    <col min="12034" max="12034" width="8.625" style="14" customWidth="1"/>
    <col min="12035" max="12035" width="11.125" style="14" customWidth="1"/>
    <col min="12036" max="12036" width="8.625" style="14" customWidth="1"/>
    <col min="12037" max="12037" width="7.5" style="14" customWidth="1"/>
    <col min="12038" max="12038" width="8.625" style="14" customWidth="1"/>
    <col min="12039" max="12039" width="11.125" style="14" customWidth="1"/>
    <col min="12040" max="12040" width="8.625" style="14" customWidth="1"/>
    <col min="12041" max="12041" width="37.375" style="14" customWidth="1"/>
    <col min="12042" max="12042" width="3.5" style="14" customWidth="1"/>
    <col min="12043" max="12043" width="10.75" style="14" customWidth="1"/>
    <col min="12044" max="12044" width="9" style="14"/>
    <col min="12045" max="12045" width="7.5" style="14" customWidth="1"/>
    <col min="12046" max="12060" width="4.75" style="14" customWidth="1"/>
    <col min="12061" max="12278" width="9" style="14"/>
    <col min="12279" max="12279" width="2.875" style="14" customWidth="1"/>
    <col min="12280" max="12280" width="6.25" style="14" customWidth="1"/>
    <col min="12281" max="12281" width="39" style="14" customWidth="1"/>
    <col min="12282" max="12282" width="56" style="14" customWidth="1"/>
    <col min="12283" max="12283" width="15.125" style="14" customWidth="1"/>
    <col min="12284" max="12284" width="11.875" style="14" customWidth="1"/>
    <col min="12285" max="12285" width="16.125" style="14" customWidth="1"/>
    <col min="12286" max="12286" width="29.375" style="14" customWidth="1"/>
    <col min="12287" max="12287" width="60.75" style="14" customWidth="1"/>
    <col min="12288" max="12288" width="51.5" style="14" customWidth="1"/>
    <col min="12289" max="12289" width="7.5" style="14" customWidth="1"/>
    <col min="12290" max="12290" width="8.625" style="14" customWidth="1"/>
    <col min="12291" max="12291" width="11.125" style="14" customWidth="1"/>
    <col min="12292" max="12292" width="8.625" style="14" customWidth="1"/>
    <col min="12293" max="12293" width="7.5" style="14" customWidth="1"/>
    <col min="12294" max="12294" width="8.625" style="14" customWidth="1"/>
    <col min="12295" max="12295" width="11.125" style="14" customWidth="1"/>
    <col min="12296" max="12296" width="8.625" style="14" customWidth="1"/>
    <col min="12297" max="12297" width="37.375" style="14" customWidth="1"/>
    <col min="12298" max="12298" width="3.5" style="14" customWidth="1"/>
    <col min="12299" max="12299" width="10.75" style="14" customWidth="1"/>
    <col min="12300" max="12300" width="9" style="14"/>
    <col min="12301" max="12301" width="7.5" style="14" customWidth="1"/>
    <col min="12302" max="12316" width="4.75" style="14" customWidth="1"/>
    <col min="12317" max="12534" width="9" style="14"/>
    <col min="12535" max="12535" width="2.875" style="14" customWidth="1"/>
    <col min="12536" max="12536" width="6.25" style="14" customWidth="1"/>
    <col min="12537" max="12537" width="39" style="14" customWidth="1"/>
    <col min="12538" max="12538" width="56" style="14" customWidth="1"/>
    <col min="12539" max="12539" width="15.125" style="14" customWidth="1"/>
    <col min="12540" max="12540" width="11.875" style="14" customWidth="1"/>
    <col min="12541" max="12541" width="16.125" style="14" customWidth="1"/>
    <col min="12542" max="12542" width="29.375" style="14" customWidth="1"/>
    <col min="12543" max="12543" width="60.75" style="14" customWidth="1"/>
    <col min="12544" max="12544" width="51.5" style="14" customWidth="1"/>
    <col min="12545" max="12545" width="7.5" style="14" customWidth="1"/>
    <col min="12546" max="12546" width="8.625" style="14" customWidth="1"/>
    <col min="12547" max="12547" width="11.125" style="14" customWidth="1"/>
    <col min="12548" max="12548" width="8.625" style="14" customWidth="1"/>
    <col min="12549" max="12549" width="7.5" style="14" customWidth="1"/>
    <col min="12550" max="12550" width="8.625" style="14" customWidth="1"/>
    <col min="12551" max="12551" width="11.125" style="14" customWidth="1"/>
    <col min="12552" max="12552" width="8.625" style="14" customWidth="1"/>
    <col min="12553" max="12553" width="37.375" style="14" customWidth="1"/>
    <col min="12554" max="12554" width="3.5" style="14" customWidth="1"/>
    <col min="12555" max="12555" width="10.75" style="14" customWidth="1"/>
    <col min="12556" max="12556" width="9" style="14"/>
    <col min="12557" max="12557" width="7.5" style="14" customWidth="1"/>
    <col min="12558" max="12572" width="4.75" style="14" customWidth="1"/>
    <col min="12573" max="12790" width="9" style="14"/>
    <col min="12791" max="12791" width="2.875" style="14" customWidth="1"/>
    <col min="12792" max="12792" width="6.25" style="14" customWidth="1"/>
    <col min="12793" max="12793" width="39" style="14" customWidth="1"/>
    <col min="12794" max="12794" width="56" style="14" customWidth="1"/>
    <col min="12795" max="12795" width="15.125" style="14" customWidth="1"/>
    <col min="12796" max="12796" width="11.875" style="14" customWidth="1"/>
    <col min="12797" max="12797" width="16.125" style="14" customWidth="1"/>
    <col min="12798" max="12798" width="29.375" style="14" customWidth="1"/>
    <col min="12799" max="12799" width="60.75" style="14" customWidth="1"/>
    <col min="12800" max="12800" width="51.5" style="14" customWidth="1"/>
    <col min="12801" max="12801" width="7.5" style="14" customWidth="1"/>
    <col min="12802" max="12802" width="8.625" style="14" customWidth="1"/>
    <col min="12803" max="12803" width="11.125" style="14" customWidth="1"/>
    <col min="12804" max="12804" width="8.625" style="14" customWidth="1"/>
    <col min="12805" max="12805" width="7.5" style="14" customWidth="1"/>
    <col min="12806" max="12806" width="8.625" style="14" customWidth="1"/>
    <col min="12807" max="12807" width="11.125" style="14" customWidth="1"/>
    <col min="12808" max="12808" width="8.625" style="14" customWidth="1"/>
    <col min="12809" max="12809" width="37.375" style="14" customWidth="1"/>
    <col min="12810" max="12810" width="3.5" style="14" customWidth="1"/>
    <col min="12811" max="12811" width="10.75" style="14" customWidth="1"/>
    <col min="12812" max="12812" width="9" style="14"/>
    <col min="12813" max="12813" width="7.5" style="14" customWidth="1"/>
    <col min="12814" max="12828" width="4.75" style="14" customWidth="1"/>
    <col min="12829" max="13046" width="9" style="14"/>
    <col min="13047" max="13047" width="2.875" style="14" customWidth="1"/>
    <col min="13048" max="13048" width="6.25" style="14" customWidth="1"/>
    <col min="13049" max="13049" width="39" style="14" customWidth="1"/>
    <col min="13050" max="13050" width="56" style="14" customWidth="1"/>
    <col min="13051" max="13051" width="15.125" style="14" customWidth="1"/>
    <col min="13052" max="13052" width="11.875" style="14" customWidth="1"/>
    <col min="13053" max="13053" width="16.125" style="14" customWidth="1"/>
    <col min="13054" max="13054" width="29.375" style="14" customWidth="1"/>
    <col min="13055" max="13055" width="60.75" style="14" customWidth="1"/>
    <col min="13056" max="13056" width="51.5" style="14" customWidth="1"/>
    <col min="13057" max="13057" width="7.5" style="14" customWidth="1"/>
    <col min="13058" max="13058" width="8.625" style="14" customWidth="1"/>
    <col min="13059" max="13059" width="11.125" style="14" customWidth="1"/>
    <col min="13060" max="13060" width="8.625" style="14" customWidth="1"/>
    <col min="13061" max="13061" width="7.5" style="14" customWidth="1"/>
    <col min="13062" max="13062" width="8.625" style="14" customWidth="1"/>
    <col min="13063" max="13063" width="11.125" style="14" customWidth="1"/>
    <col min="13064" max="13064" width="8.625" style="14" customWidth="1"/>
    <col min="13065" max="13065" width="37.375" style="14" customWidth="1"/>
    <col min="13066" max="13066" width="3.5" style="14" customWidth="1"/>
    <col min="13067" max="13067" width="10.75" style="14" customWidth="1"/>
    <col min="13068" max="13068" width="9" style="14"/>
    <col min="13069" max="13069" width="7.5" style="14" customWidth="1"/>
    <col min="13070" max="13084" width="4.75" style="14" customWidth="1"/>
    <col min="13085" max="13302" width="9" style="14"/>
    <col min="13303" max="13303" width="2.875" style="14" customWidth="1"/>
    <col min="13304" max="13304" width="6.25" style="14" customWidth="1"/>
    <col min="13305" max="13305" width="39" style="14" customWidth="1"/>
    <col min="13306" max="13306" width="56" style="14" customWidth="1"/>
    <col min="13307" max="13307" width="15.125" style="14" customWidth="1"/>
    <col min="13308" max="13308" width="11.875" style="14" customWidth="1"/>
    <col min="13309" max="13309" width="16.125" style="14" customWidth="1"/>
    <col min="13310" max="13310" width="29.375" style="14" customWidth="1"/>
    <col min="13311" max="13311" width="60.75" style="14" customWidth="1"/>
    <col min="13312" max="13312" width="51.5" style="14" customWidth="1"/>
    <col min="13313" max="13313" width="7.5" style="14" customWidth="1"/>
    <col min="13314" max="13314" width="8.625" style="14" customWidth="1"/>
    <col min="13315" max="13315" width="11.125" style="14" customWidth="1"/>
    <col min="13316" max="13316" width="8.625" style="14" customWidth="1"/>
    <col min="13317" max="13317" width="7.5" style="14" customWidth="1"/>
    <col min="13318" max="13318" width="8.625" style="14" customWidth="1"/>
    <col min="13319" max="13319" width="11.125" style="14" customWidth="1"/>
    <col min="13320" max="13320" width="8.625" style="14" customWidth="1"/>
    <col min="13321" max="13321" width="37.375" style="14" customWidth="1"/>
    <col min="13322" max="13322" width="3.5" style="14" customWidth="1"/>
    <col min="13323" max="13323" width="10.75" style="14" customWidth="1"/>
    <col min="13324" max="13324" width="9" style="14"/>
    <col min="13325" max="13325" width="7.5" style="14" customWidth="1"/>
    <col min="13326" max="13340" width="4.75" style="14" customWidth="1"/>
    <col min="13341" max="13558" width="9" style="14"/>
    <col min="13559" max="13559" width="2.875" style="14" customWidth="1"/>
    <col min="13560" max="13560" width="6.25" style="14" customWidth="1"/>
    <col min="13561" max="13561" width="39" style="14" customWidth="1"/>
    <col min="13562" max="13562" width="56" style="14" customWidth="1"/>
    <col min="13563" max="13563" width="15.125" style="14" customWidth="1"/>
    <col min="13564" max="13564" width="11.875" style="14" customWidth="1"/>
    <col min="13565" max="13565" width="16.125" style="14" customWidth="1"/>
    <col min="13566" max="13566" width="29.375" style="14" customWidth="1"/>
    <col min="13567" max="13567" width="60.75" style="14" customWidth="1"/>
    <col min="13568" max="13568" width="51.5" style="14" customWidth="1"/>
    <col min="13569" max="13569" width="7.5" style="14" customWidth="1"/>
    <col min="13570" max="13570" width="8.625" style="14" customWidth="1"/>
    <col min="13571" max="13571" width="11.125" style="14" customWidth="1"/>
    <col min="13572" max="13572" width="8.625" style="14" customWidth="1"/>
    <col min="13573" max="13573" width="7.5" style="14" customWidth="1"/>
    <col min="13574" max="13574" width="8.625" style="14" customWidth="1"/>
    <col min="13575" max="13575" width="11.125" style="14" customWidth="1"/>
    <col min="13576" max="13576" width="8.625" style="14" customWidth="1"/>
    <col min="13577" max="13577" width="37.375" style="14" customWidth="1"/>
    <col min="13578" max="13578" width="3.5" style="14" customWidth="1"/>
    <col min="13579" max="13579" width="10.75" style="14" customWidth="1"/>
    <col min="13580" max="13580" width="9" style="14"/>
    <col min="13581" max="13581" width="7.5" style="14" customWidth="1"/>
    <col min="13582" max="13596" width="4.75" style="14" customWidth="1"/>
    <col min="13597" max="13814" width="9" style="14"/>
    <col min="13815" max="13815" width="2.875" style="14" customWidth="1"/>
    <col min="13816" max="13816" width="6.25" style="14" customWidth="1"/>
    <col min="13817" max="13817" width="39" style="14" customWidth="1"/>
    <col min="13818" max="13818" width="56" style="14" customWidth="1"/>
    <col min="13819" max="13819" width="15.125" style="14" customWidth="1"/>
    <col min="13820" max="13820" width="11.875" style="14" customWidth="1"/>
    <col min="13821" max="13821" width="16.125" style="14" customWidth="1"/>
    <col min="13822" max="13822" width="29.375" style="14" customWidth="1"/>
    <col min="13823" max="13823" width="60.75" style="14" customWidth="1"/>
    <col min="13824" max="13824" width="51.5" style="14" customWidth="1"/>
    <col min="13825" max="13825" width="7.5" style="14" customWidth="1"/>
    <col min="13826" max="13826" width="8.625" style="14" customWidth="1"/>
    <col min="13827" max="13827" width="11.125" style="14" customWidth="1"/>
    <col min="13828" max="13828" width="8.625" style="14" customWidth="1"/>
    <col min="13829" max="13829" width="7.5" style="14" customWidth="1"/>
    <col min="13830" max="13830" width="8.625" style="14" customWidth="1"/>
    <col min="13831" max="13831" width="11.125" style="14" customWidth="1"/>
    <col min="13832" max="13832" width="8.625" style="14" customWidth="1"/>
    <col min="13833" max="13833" width="37.375" style="14" customWidth="1"/>
    <col min="13834" max="13834" width="3.5" style="14" customWidth="1"/>
    <col min="13835" max="13835" width="10.75" style="14" customWidth="1"/>
    <col min="13836" max="13836" width="9" style="14"/>
    <col min="13837" max="13837" width="7.5" style="14" customWidth="1"/>
    <col min="13838" max="13852" width="4.75" style="14" customWidth="1"/>
    <col min="13853" max="14070" width="9" style="14"/>
    <col min="14071" max="14071" width="2.875" style="14" customWidth="1"/>
    <col min="14072" max="14072" width="6.25" style="14" customWidth="1"/>
    <col min="14073" max="14073" width="39" style="14" customWidth="1"/>
    <col min="14074" max="14074" width="56" style="14" customWidth="1"/>
    <col min="14075" max="14075" width="15.125" style="14" customWidth="1"/>
    <col min="14076" max="14076" width="11.875" style="14" customWidth="1"/>
    <col min="14077" max="14077" width="16.125" style="14" customWidth="1"/>
    <col min="14078" max="14078" width="29.375" style="14" customWidth="1"/>
    <col min="14079" max="14079" width="60.75" style="14" customWidth="1"/>
    <col min="14080" max="14080" width="51.5" style="14" customWidth="1"/>
    <col min="14081" max="14081" width="7.5" style="14" customWidth="1"/>
    <col min="14082" max="14082" width="8.625" style="14" customWidth="1"/>
    <col min="14083" max="14083" width="11.125" style="14" customWidth="1"/>
    <col min="14084" max="14084" width="8.625" style="14" customWidth="1"/>
    <col min="14085" max="14085" width="7.5" style="14" customWidth="1"/>
    <col min="14086" max="14086" width="8.625" style="14" customWidth="1"/>
    <col min="14087" max="14087" width="11.125" style="14" customWidth="1"/>
    <col min="14088" max="14088" width="8.625" style="14" customWidth="1"/>
    <col min="14089" max="14089" width="37.375" style="14" customWidth="1"/>
    <col min="14090" max="14090" width="3.5" style="14" customWidth="1"/>
    <col min="14091" max="14091" width="10.75" style="14" customWidth="1"/>
    <col min="14092" max="14092" width="9" style="14"/>
    <col min="14093" max="14093" width="7.5" style="14" customWidth="1"/>
    <col min="14094" max="14108" width="4.75" style="14" customWidth="1"/>
    <col min="14109" max="14326" width="9" style="14"/>
    <col min="14327" max="14327" width="2.875" style="14" customWidth="1"/>
    <col min="14328" max="14328" width="6.25" style="14" customWidth="1"/>
    <col min="14329" max="14329" width="39" style="14" customWidth="1"/>
    <col min="14330" max="14330" width="56" style="14" customWidth="1"/>
    <col min="14331" max="14331" width="15.125" style="14" customWidth="1"/>
    <col min="14332" max="14332" width="11.875" style="14" customWidth="1"/>
    <col min="14333" max="14333" width="16.125" style="14" customWidth="1"/>
    <col min="14334" max="14334" width="29.375" style="14" customWidth="1"/>
    <col min="14335" max="14335" width="60.75" style="14" customWidth="1"/>
    <col min="14336" max="14336" width="51.5" style="14" customWidth="1"/>
    <col min="14337" max="14337" width="7.5" style="14" customWidth="1"/>
    <col min="14338" max="14338" width="8.625" style="14" customWidth="1"/>
    <col min="14339" max="14339" width="11.125" style="14" customWidth="1"/>
    <col min="14340" max="14340" width="8.625" style="14" customWidth="1"/>
    <col min="14341" max="14341" width="7.5" style="14" customWidth="1"/>
    <col min="14342" max="14342" width="8.625" style="14" customWidth="1"/>
    <col min="14343" max="14343" width="11.125" style="14" customWidth="1"/>
    <col min="14344" max="14344" width="8.625" style="14" customWidth="1"/>
    <col min="14345" max="14345" width="37.375" style="14" customWidth="1"/>
    <col min="14346" max="14346" width="3.5" style="14" customWidth="1"/>
    <col min="14347" max="14347" width="10.75" style="14" customWidth="1"/>
    <col min="14348" max="14348" width="9" style="14"/>
    <col min="14349" max="14349" width="7.5" style="14" customWidth="1"/>
    <col min="14350" max="14364" width="4.75" style="14" customWidth="1"/>
    <col min="14365" max="14582" width="9" style="14"/>
    <col min="14583" max="14583" width="2.875" style="14" customWidth="1"/>
    <col min="14584" max="14584" width="6.25" style="14" customWidth="1"/>
    <col min="14585" max="14585" width="39" style="14" customWidth="1"/>
    <col min="14586" max="14586" width="56" style="14" customWidth="1"/>
    <col min="14587" max="14587" width="15.125" style="14" customWidth="1"/>
    <col min="14588" max="14588" width="11.875" style="14" customWidth="1"/>
    <col min="14589" max="14589" width="16.125" style="14" customWidth="1"/>
    <col min="14590" max="14590" width="29.375" style="14" customWidth="1"/>
    <col min="14591" max="14591" width="60.75" style="14" customWidth="1"/>
    <col min="14592" max="14592" width="51.5" style="14" customWidth="1"/>
    <col min="14593" max="14593" width="7.5" style="14" customWidth="1"/>
    <col min="14594" max="14594" width="8.625" style="14" customWidth="1"/>
    <col min="14595" max="14595" width="11.125" style="14" customWidth="1"/>
    <col min="14596" max="14596" width="8.625" style="14" customWidth="1"/>
    <col min="14597" max="14597" width="7.5" style="14" customWidth="1"/>
    <col min="14598" max="14598" width="8.625" style="14" customWidth="1"/>
    <col min="14599" max="14599" width="11.125" style="14" customWidth="1"/>
    <col min="14600" max="14600" width="8.625" style="14" customWidth="1"/>
    <col min="14601" max="14601" width="37.375" style="14" customWidth="1"/>
    <col min="14602" max="14602" width="3.5" style="14" customWidth="1"/>
    <col min="14603" max="14603" width="10.75" style="14" customWidth="1"/>
    <col min="14604" max="14604" width="9" style="14"/>
    <col min="14605" max="14605" width="7.5" style="14" customWidth="1"/>
    <col min="14606" max="14620" width="4.75" style="14" customWidth="1"/>
    <col min="14621" max="14838" width="9" style="14"/>
    <col min="14839" max="14839" width="2.875" style="14" customWidth="1"/>
    <col min="14840" max="14840" width="6.25" style="14" customWidth="1"/>
    <col min="14841" max="14841" width="39" style="14" customWidth="1"/>
    <col min="14842" max="14842" width="56" style="14" customWidth="1"/>
    <col min="14843" max="14843" width="15.125" style="14" customWidth="1"/>
    <col min="14844" max="14844" width="11.875" style="14" customWidth="1"/>
    <col min="14845" max="14845" width="16.125" style="14" customWidth="1"/>
    <col min="14846" max="14846" width="29.375" style="14" customWidth="1"/>
    <col min="14847" max="14847" width="60.75" style="14" customWidth="1"/>
    <col min="14848" max="14848" width="51.5" style="14" customWidth="1"/>
    <col min="14849" max="14849" width="7.5" style="14" customWidth="1"/>
    <col min="14850" max="14850" width="8.625" style="14" customWidth="1"/>
    <col min="14851" max="14851" width="11.125" style="14" customWidth="1"/>
    <col min="14852" max="14852" width="8.625" style="14" customWidth="1"/>
    <col min="14853" max="14853" width="7.5" style="14" customWidth="1"/>
    <col min="14854" max="14854" width="8.625" style="14" customWidth="1"/>
    <col min="14855" max="14855" width="11.125" style="14" customWidth="1"/>
    <col min="14856" max="14856" width="8.625" style="14" customWidth="1"/>
    <col min="14857" max="14857" width="37.375" style="14" customWidth="1"/>
    <col min="14858" max="14858" width="3.5" style="14" customWidth="1"/>
    <col min="14859" max="14859" width="10.75" style="14" customWidth="1"/>
    <col min="14860" max="14860" width="9" style="14"/>
    <col min="14861" max="14861" width="7.5" style="14" customWidth="1"/>
    <col min="14862" max="14876" width="4.75" style="14" customWidth="1"/>
    <col min="14877" max="15094" width="9" style="14"/>
    <col min="15095" max="15095" width="2.875" style="14" customWidth="1"/>
    <col min="15096" max="15096" width="6.25" style="14" customWidth="1"/>
    <col min="15097" max="15097" width="39" style="14" customWidth="1"/>
    <col min="15098" max="15098" width="56" style="14" customWidth="1"/>
    <col min="15099" max="15099" width="15.125" style="14" customWidth="1"/>
    <col min="15100" max="15100" width="11.875" style="14" customWidth="1"/>
    <col min="15101" max="15101" width="16.125" style="14" customWidth="1"/>
    <col min="15102" max="15102" width="29.375" style="14" customWidth="1"/>
    <col min="15103" max="15103" width="60.75" style="14" customWidth="1"/>
    <col min="15104" max="15104" width="51.5" style="14" customWidth="1"/>
    <col min="15105" max="15105" width="7.5" style="14" customWidth="1"/>
    <col min="15106" max="15106" width="8.625" style="14" customWidth="1"/>
    <col min="15107" max="15107" width="11.125" style="14" customWidth="1"/>
    <col min="15108" max="15108" width="8.625" style="14" customWidth="1"/>
    <col min="15109" max="15109" width="7.5" style="14" customWidth="1"/>
    <col min="15110" max="15110" width="8.625" style="14" customWidth="1"/>
    <col min="15111" max="15111" width="11.125" style="14" customWidth="1"/>
    <col min="15112" max="15112" width="8.625" style="14" customWidth="1"/>
    <col min="15113" max="15113" width="37.375" style="14" customWidth="1"/>
    <col min="15114" max="15114" width="3.5" style="14" customWidth="1"/>
    <col min="15115" max="15115" width="10.75" style="14" customWidth="1"/>
    <col min="15116" max="15116" width="9" style="14"/>
    <col min="15117" max="15117" width="7.5" style="14" customWidth="1"/>
    <col min="15118" max="15132" width="4.75" style="14" customWidth="1"/>
    <col min="15133" max="15350" width="9" style="14"/>
    <col min="15351" max="15351" width="2.875" style="14" customWidth="1"/>
    <col min="15352" max="15352" width="6.25" style="14" customWidth="1"/>
    <col min="15353" max="15353" width="39" style="14" customWidth="1"/>
    <col min="15354" max="15354" width="56" style="14" customWidth="1"/>
    <col min="15355" max="15355" width="15.125" style="14" customWidth="1"/>
    <col min="15356" max="15356" width="11.875" style="14" customWidth="1"/>
    <col min="15357" max="15357" width="16.125" style="14" customWidth="1"/>
    <col min="15358" max="15358" width="29.375" style="14" customWidth="1"/>
    <col min="15359" max="15359" width="60.75" style="14" customWidth="1"/>
    <col min="15360" max="15360" width="51.5" style="14" customWidth="1"/>
    <col min="15361" max="15361" width="7.5" style="14" customWidth="1"/>
    <col min="15362" max="15362" width="8.625" style="14" customWidth="1"/>
    <col min="15363" max="15363" width="11.125" style="14" customWidth="1"/>
    <col min="15364" max="15364" width="8.625" style="14" customWidth="1"/>
    <col min="15365" max="15365" width="7.5" style="14" customWidth="1"/>
    <col min="15366" max="15366" width="8.625" style="14" customWidth="1"/>
    <col min="15367" max="15367" width="11.125" style="14" customWidth="1"/>
    <col min="15368" max="15368" width="8.625" style="14" customWidth="1"/>
    <col min="15369" max="15369" width="37.375" style="14" customWidth="1"/>
    <col min="15370" max="15370" width="3.5" style="14" customWidth="1"/>
    <col min="15371" max="15371" width="10.75" style="14" customWidth="1"/>
    <col min="15372" max="15372" width="9" style="14"/>
    <col min="15373" max="15373" width="7.5" style="14" customWidth="1"/>
    <col min="15374" max="15388" width="4.75" style="14" customWidth="1"/>
    <col min="15389" max="15606" width="9" style="14"/>
    <col min="15607" max="15607" width="2.875" style="14" customWidth="1"/>
    <col min="15608" max="15608" width="6.25" style="14" customWidth="1"/>
    <col min="15609" max="15609" width="39" style="14" customWidth="1"/>
    <col min="15610" max="15610" width="56" style="14" customWidth="1"/>
    <col min="15611" max="15611" width="15.125" style="14" customWidth="1"/>
    <col min="15612" max="15612" width="11.875" style="14" customWidth="1"/>
    <col min="15613" max="15613" width="16.125" style="14" customWidth="1"/>
    <col min="15614" max="15614" width="29.375" style="14" customWidth="1"/>
    <col min="15615" max="15615" width="60.75" style="14" customWidth="1"/>
    <col min="15616" max="15616" width="51.5" style="14" customWidth="1"/>
    <col min="15617" max="15617" width="7.5" style="14" customWidth="1"/>
    <col min="15618" max="15618" width="8.625" style="14" customWidth="1"/>
    <col min="15619" max="15619" width="11.125" style="14" customWidth="1"/>
    <col min="15620" max="15620" width="8.625" style="14" customWidth="1"/>
    <col min="15621" max="15621" width="7.5" style="14" customWidth="1"/>
    <col min="15622" max="15622" width="8.625" style="14" customWidth="1"/>
    <col min="15623" max="15623" width="11.125" style="14" customWidth="1"/>
    <col min="15624" max="15624" width="8.625" style="14" customWidth="1"/>
    <col min="15625" max="15625" width="37.375" style="14" customWidth="1"/>
    <col min="15626" max="15626" width="3.5" style="14" customWidth="1"/>
    <col min="15627" max="15627" width="10.75" style="14" customWidth="1"/>
    <col min="15628" max="15628" width="9" style="14"/>
    <col min="15629" max="15629" width="7.5" style="14" customWidth="1"/>
    <col min="15630" max="15644" width="4.75" style="14" customWidth="1"/>
    <col min="15645" max="15862" width="9" style="14"/>
    <col min="15863" max="15863" width="2.875" style="14" customWidth="1"/>
    <col min="15864" max="15864" width="6.25" style="14" customWidth="1"/>
    <col min="15865" max="15865" width="39" style="14" customWidth="1"/>
    <col min="15866" max="15866" width="56" style="14" customWidth="1"/>
    <col min="15867" max="15867" width="15.125" style="14" customWidth="1"/>
    <col min="15868" max="15868" width="11.875" style="14" customWidth="1"/>
    <col min="15869" max="15869" width="16.125" style="14" customWidth="1"/>
    <col min="15870" max="15870" width="29.375" style="14" customWidth="1"/>
    <col min="15871" max="15871" width="60.75" style="14" customWidth="1"/>
    <col min="15872" max="15872" width="51.5" style="14" customWidth="1"/>
    <col min="15873" max="15873" width="7.5" style="14" customWidth="1"/>
    <col min="15874" max="15874" width="8.625" style="14" customWidth="1"/>
    <col min="15875" max="15875" width="11.125" style="14" customWidth="1"/>
    <col min="15876" max="15876" width="8.625" style="14" customWidth="1"/>
    <col min="15877" max="15877" width="7.5" style="14" customWidth="1"/>
    <col min="15878" max="15878" width="8.625" style="14" customWidth="1"/>
    <col min="15879" max="15879" width="11.125" style="14" customWidth="1"/>
    <col min="15880" max="15880" width="8.625" style="14" customWidth="1"/>
    <col min="15881" max="15881" width="37.375" style="14" customWidth="1"/>
    <col min="15882" max="15882" width="3.5" style="14" customWidth="1"/>
    <col min="15883" max="15883" width="10.75" style="14" customWidth="1"/>
    <col min="15884" max="15884" width="9" style="14"/>
    <col min="15885" max="15885" width="7.5" style="14" customWidth="1"/>
    <col min="15886" max="15900" width="4.75" style="14" customWidth="1"/>
    <col min="15901" max="16118" width="9" style="14"/>
    <col min="16119" max="16119" width="2.875" style="14" customWidth="1"/>
    <col min="16120" max="16120" width="6.25" style="14" customWidth="1"/>
    <col min="16121" max="16121" width="39" style="14" customWidth="1"/>
    <col min="16122" max="16122" width="56" style="14" customWidth="1"/>
    <col min="16123" max="16123" width="15.125" style="14" customWidth="1"/>
    <col min="16124" max="16124" width="11.875" style="14" customWidth="1"/>
    <col min="16125" max="16125" width="16.125" style="14" customWidth="1"/>
    <col min="16126" max="16126" width="29.375" style="14" customWidth="1"/>
    <col min="16127" max="16127" width="60.75" style="14" customWidth="1"/>
    <col min="16128" max="16128" width="51.5" style="14" customWidth="1"/>
    <col min="16129" max="16129" width="7.5" style="14" customWidth="1"/>
    <col min="16130" max="16130" width="8.625" style="14" customWidth="1"/>
    <col min="16131" max="16131" width="11.125" style="14" customWidth="1"/>
    <col min="16132" max="16132" width="8.625" style="14" customWidth="1"/>
    <col min="16133" max="16133" width="7.5" style="14" customWidth="1"/>
    <col min="16134" max="16134" width="8.625" style="14" customWidth="1"/>
    <col min="16135" max="16135" width="11.125" style="14" customWidth="1"/>
    <col min="16136" max="16136" width="8.625" style="14" customWidth="1"/>
    <col min="16137" max="16137" width="37.375" style="14" customWidth="1"/>
    <col min="16138" max="16138" width="3.5" style="14" customWidth="1"/>
    <col min="16139" max="16139" width="10.75" style="14" customWidth="1"/>
    <col min="16140" max="16140" width="9" style="14"/>
    <col min="16141" max="16141" width="7.5" style="14" customWidth="1"/>
    <col min="16142" max="16156" width="4.75" style="14" customWidth="1"/>
    <col min="16157" max="16384" width="9" style="14"/>
  </cols>
  <sheetData>
    <row r="1" spans="1:73" ht="26.25">
      <c r="B1" s="259" t="s">
        <v>428</v>
      </c>
      <c r="C1" s="259" t="s">
        <v>429</v>
      </c>
      <c r="D1" s="260"/>
      <c r="E1" s="260"/>
      <c r="F1" s="260"/>
      <c r="G1" s="260"/>
      <c r="H1" s="120"/>
      <c r="I1" s="120"/>
    </row>
    <row r="2" spans="1:73" s="294" customFormat="1" ht="15.75" customHeight="1">
      <c r="B2" s="298"/>
      <c r="C2" s="297" t="s">
        <v>468</v>
      </c>
      <c r="D2" s="302"/>
      <c r="E2" s="302"/>
      <c r="F2" s="302"/>
      <c r="G2" s="302"/>
      <c r="H2" s="295"/>
      <c r="I2" s="295"/>
      <c r="L2" s="296"/>
      <c r="M2" s="296"/>
      <c r="N2" s="296"/>
      <c r="P2" s="296"/>
      <c r="Q2" s="296"/>
      <c r="R2" s="296"/>
    </row>
    <row r="3" spans="1:73" ht="21" customHeight="1">
      <c r="C3" s="321" t="s">
        <v>518</v>
      </c>
      <c r="D3" s="261"/>
      <c r="E3" s="261"/>
      <c r="F3" s="261"/>
      <c r="G3" s="261"/>
      <c r="H3" s="262"/>
      <c r="I3" s="381" t="s">
        <v>777</v>
      </c>
      <c r="J3" s="262"/>
      <c r="K3" s="262"/>
      <c r="O3" s="297"/>
    </row>
    <row r="4" spans="1:73" s="25" customFormat="1" ht="42.75">
      <c r="A4" s="24"/>
      <c r="B4" s="263" t="s">
        <v>430</v>
      </c>
      <c r="C4" s="264" t="s">
        <v>431</v>
      </c>
      <c r="D4" s="265" t="s">
        <v>432</v>
      </c>
      <c r="E4" s="264" t="s">
        <v>433</v>
      </c>
      <c r="F4" s="264" t="s">
        <v>271</v>
      </c>
      <c r="G4" s="264" t="s">
        <v>434</v>
      </c>
      <c r="H4" s="264" t="s">
        <v>435</v>
      </c>
      <c r="I4" s="264" t="s">
        <v>436</v>
      </c>
      <c r="J4" s="264" t="s">
        <v>274</v>
      </c>
      <c r="K4" s="266" t="s">
        <v>437</v>
      </c>
      <c r="L4" s="266" t="s">
        <v>438</v>
      </c>
      <c r="M4" s="266" t="s">
        <v>118</v>
      </c>
      <c r="N4" s="266" t="s">
        <v>119</v>
      </c>
      <c r="O4" s="330" t="s">
        <v>584</v>
      </c>
      <c r="P4" s="330" t="s">
        <v>438</v>
      </c>
      <c r="Q4" s="330" t="s">
        <v>118</v>
      </c>
      <c r="R4" s="330" t="s">
        <v>119</v>
      </c>
      <c r="S4" s="267" t="s">
        <v>59</v>
      </c>
      <c r="T4" s="24"/>
      <c r="U4" s="33" t="s">
        <v>439</v>
      </c>
      <c r="V4" s="268" t="s">
        <v>569</v>
      </c>
      <c r="W4" s="14"/>
      <c r="X4" s="14"/>
      <c r="Y4" s="14"/>
      <c r="Z4" s="14"/>
      <c r="AA4" s="332" t="s">
        <v>588</v>
      </c>
      <c r="AB4" s="332" t="s">
        <v>589</v>
      </c>
      <c r="AC4" s="332" t="s">
        <v>590</v>
      </c>
      <c r="AD4" s="332" t="s">
        <v>591</v>
      </c>
      <c r="AE4" s="333" t="s">
        <v>592</v>
      </c>
      <c r="AF4" s="333" t="s">
        <v>593</v>
      </c>
      <c r="AG4" s="333" t="s">
        <v>594</v>
      </c>
      <c r="AH4" s="333" t="s">
        <v>595</v>
      </c>
      <c r="AI4" s="334" t="s">
        <v>596</v>
      </c>
      <c r="AJ4" s="334" t="s">
        <v>597</v>
      </c>
      <c r="AK4" s="334" t="s">
        <v>598</v>
      </c>
      <c r="AL4" s="334" t="s">
        <v>599</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row>
    <row r="5" spans="1:73" s="29" customFormat="1" ht="300">
      <c r="B5" s="304">
        <f t="shared" ref="B5:B16" si="0">ROW()-4</f>
        <v>1</v>
      </c>
      <c r="C5" s="311" t="s">
        <v>445</v>
      </c>
      <c r="D5" s="308" t="s">
        <v>440</v>
      </c>
      <c r="E5" s="301" t="s">
        <v>202</v>
      </c>
      <c r="F5" s="299">
        <f>COUNTIF(K5, "&lt;&gt;-")+COUNTIF(O5, "&lt;&gt;-")</f>
        <v>2</v>
      </c>
      <c r="G5" s="313" t="s">
        <v>441</v>
      </c>
      <c r="H5" s="313" t="s">
        <v>446</v>
      </c>
      <c r="I5" s="305" t="s">
        <v>879</v>
      </c>
      <c r="J5" s="307" t="s">
        <v>908</v>
      </c>
      <c r="K5" s="118"/>
      <c r="L5" s="119"/>
      <c r="M5" s="331"/>
      <c r="N5" s="331"/>
      <c r="O5" s="300"/>
      <c r="P5" s="119"/>
      <c r="Q5" s="331"/>
      <c r="R5" s="309"/>
      <c r="S5" s="269"/>
      <c r="U5" s="250" t="s">
        <v>573</v>
      </c>
      <c r="W5" s="24"/>
      <c r="X5" s="24"/>
      <c r="Y5" s="24"/>
      <c r="Z5" s="24"/>
      <c r="AA5" s="336">
        <f>SUM(AE5+AI5)</f>
        <v>0</v>
      </c>
      <c r="AB5" s="336">
        <f>SUM(AF5+AJ5)</f>
        <v>0</v>
      </c>
      <c r="AC5" s="336">
        <f>SUM(AG5+AK5)</f>
        <v>0</v>
      </c>
      <c r="AD5" s="336">
        <f>SUM(AH5+AL5)</f>
        <v>0</v>
      </c>
      <c r="AE5" s="335">
        <f>COUNTIF(K5,"OK")</f>
        <v>0</v>
      </c>
      <c r="AF5" s="335">
        <f>COUNTIF(K5,"NG")</f>
        <v>0</v>
      </c>
      <c r="AG5" s="335">
        <f>COUNTIF(K5,"NT")</f>
        <v>0</v>
      </c>
      <c r="AH5" s="335">
        <f>COUNTIF(K5,"NA")</f>
        <v>0</v>
      </c>
      <c r="AI5" s="335">
        <f>COUNTIF(O5,"OK")</f>
        <v>0</v>
      </c>
      <c r="AJ5" s="335">
        <f>COUNTIF(O5,"NG")</f>
        <v>0</v>
      </c>
      <c r="AK5" s="335">
        <f>COUNTIF(O5,"NT")</f>
        <v>0</v>
      </c>
      <c r="AL5" s="335">
        <f>COUNTIF(O5,"NA")</f>
        <v>0</v>
      </c>
    </row>
    <row r="6" spans="1:73" s="29" customFormat="1" ht="285">
      <c r="B6" s="304">
        <f t="shared" si="0"/>
        <v>2</v>
      </c>
      <c r="C6" s="311"/>
      <c r="D6" s="308" t="s">
        <v>519</v>
      </c>
      <c r="E6" s="301" t="s">
        <v>521</v>
      </c>
      <c r="F6" s="299">
        <f t="shared" ref="F6:F16" si="1">COUNTIF(K6, "&lt;&gt;-")+COUNTIF(O6, "&lt;&gt;-")</f>
        <v>2</v>
      </c>
      <c r="G6" s="313"/>
      <c r="H6" s="313"/>
      <c r="I6" s="305" t="s">
        <v>880</v>
      </c>
      <c r="J6" s="307" t="s">
        <v>881</v>
      </c>
      <c r="K6" s="300"/>
      <c r="L6" s="119"/>
      <c r="M6" s="309"/>
      <c r="N6" s="309"/>
      <c r="O6" s="300"/>
      <c r="P6" s="119"/>
      <c r="Q6" s="309"/>
      <c r="R6" s="309"/>
      <c r="S6" s="306" t="s">
        <v>816</v>
      </c>
      <c r="U6" s="250" t="s">
        <v>210</v>
      </c>
      <c r="W6" s="24"/>
      <c r="X6" s="24"/>
      <c r="Y6" s="24"/>
      <c r="Z6" s="24"/>
      <c r="AA6" s="336">
        <f t="shared" ref="AA6:AA16" si="2">SUM(AE6+AI6)</f>
        <v>0</v>
      </c>
      <c r="AB6" s="336">
        <f t="shared" ref="AB6:AB16" si="3">SUM(AF6+AJ6)</f>
        <v>0</v>
      </c>
      <c r="AC6" s="336">
        <f t="shared" ref="AC6:AC16" si="4">SUM(AG6+AK6)</f>
        <v>0</v>
      </c>
      <c r="AD6" s="336">
        <f t="shared" ref="AD6:AD16" si="5">SUM(AH6+AL6)</f>
        <v>0</v>
      </c>
      <c r="AE6" s="335">
        <f t="shared" ref="AE6:AE16" si="6">COUNTIF(K6,"OK")</f>
        <v>0</v>
      </c>
      <c r="AF6" s="335">
        <f t="shared" ref="AF6:AF16" si="7">COUNTIF(K6,"NG")</f>
        <v>0</v>
      </c>
      <c r="AG6" s="335">
        <f t="shared" ref="AG6:AG16" si="8">COUNTIF(K6,"NT")</f>
        <v>0</v>
      </c>
      <c r="AH6" s="335">
        <f t="shared" ref="AH6:AH16" si="9">COUNTIF(K6,"NA")</f>
        <v>0</v>
      </c>
      <c r="AI6" s="335">
        <f t="shared" ref="AI6:AI16" si="10">COUNTIF(O6,"OK")</f>
        <v>0</v>
      </c>
      <c r="AJ6" s="335">
        <f t="shared" ref="AJ6:AJ16" si="11">COUNTIF(O6,"NG")</f>
        <v>0</v>
      </c>
      <c r="AK6" s="335">
        <f t="shared" ref="AK6:AK16" si="12">COUNTIF(O6,"NT")</f>
        <v>0</v>
      </c>
      <c r="AL6" s="335">
        <f t="shared" ref="AL6:AL16" si="13">COUNTIF(O6,"NA")</f>
        <v>0</v>
      </c>
    </row>
    <row r="7" spans="1:73" s="29" customFormat="1" ht="270">
      <c r="B7" s="304">
        <f t="shared" si="0"/>
        <v>3</v>
      </c>
      <c r="C7" s="311" t="s">
        <v>522</v>
      </c>
      <c r="D7" s="308" t="s">
        <v>523</v>
      </c>
      <c r="E7" s="301" t="s">
        <v>521</v>
      </c>
      <c r="F7" s="299">
        <f t="shared" si="1"/>
        <v>2</v>
      </c>
      <c r="G7" s="313" t="s">
        <v>524</v>
      </c>
      <c r="H7" s="313" t="s">
        <v>521</v>
      </c>
      <c r="I7" s="305" t="s">
        <v>882</v>
      </c>
      <c r="J7" s="307" t="s">
        <v>883</v>
      </c>
      <c r="K7" s="300"/>
      <c r="L7" s="119"/>
      <c r="M7" s="309"/>
      <c r="N7" s="309"/>
      <c r="O7" s="300"/>
      <c r="P7" s="119"/>
      <c r="Q7" s="309"/>
      <c r="R7" s="309"/>
      <c r="S7" s="306" t="s">
        <v>816</v>
      </c>
      <c r="U7" s="250" t="s">
        <v>210</v>
      </c>
      <c r="W7" s="24"/>
      <c r="X7" s="24"/>
      <c r="Y7" s="24"/>
      <c r="Z7" s="24"/>
      <c r="AA7" s="336">
        <f t="shared" si="2"/>
        <v>0</v>
      </c>
      <c r="AB7" s="336">
        <f t="shared" si="3"/>
        <v>0</v>
      </c>
      <c r="AC7" s="336">
        <f t="shared" si="4"/>
        <v>0</v>
      </c>
      <c r="AD7" s="336">
        <f t="shared" si="5"/>
        <v>0</v>
      </c>
      <c r="AE7" s="335">
        <f t="shared" si="6"/>
        <v>0</v>
      </c>
      <c r="AF7" s="335">
        <f t="shared" si="7"/>
        <v>0</v>
      </c>
      <c r="AG7" s="335">
        <f t="shared" si="8"/>
        <v>0</v>
      </c>
      <c r="AH7" s="335">
        <f t="shared" si="9"/>
        <v>0</v>
      </c>
      <c r="AI7" s="335">
        <f t="shared" si="10"/>
        <v>0</v>
      </c>
      <c r="AJ7" s="335">
        <f t="shared" si="11"/>
        <v>0</v>
      </c>
      <c r="AK7" s="335">
        <f t="shared" si="12"/>
        <v>0</v>
      </c>
      <c r="AL7" s="335">
        <f t="shared" si="13"/>
        <v>0</v>
      </c>
    </row>
    <row r="8" spans="1:73" s="29" customFormat="1" ht="375">
      <c r="B8" s="304">
        <f t="shared" si="0"/>
        <v>4</v>
      </c>
      <c r="C8" s="311"/>
      <c r="D8" s="308" t="s">
        <v>525</v>
      </c>
      <c r="E8" s="301" t="s">
        <v>526</v>
      </c>
      <c r="F8" s="299">
        <f t="shared" si="1"/>
        <v>2</v>
      </c>
      <c r="G8" s="313"/>
      <c r="H8" s="313"/>
      <c r="I8" s="305" t="s">
        <v>884</v>
      </c>
      <c r="J8" s="307" t="s">
        <v>909</v>
      </c>
      <c r="K8" s="300"/>
      <c r="L8" s="119"/>
      <c r="M8" s="331"/>
      <c r="N8" s="331"/>
      <c r="O8" s="300"/>
      <c r="P8" s="119"/>
      <c r="Q8" s="331"/>
      <c r="R8" s="309"/>
      <c r="S8" s="306"/>
      <c r="U8" s="250" t="s">
        <v>573</v>
      </c>
      <c r="W8" s="24"/>
      <c r="X8" s="24"/>
      <c r="Y8" s="24"/>
      <c r="Z8" s="24"/>
      <c r="AA8" s="336">
        <f t="shared" si="2"/>
        <v>0</v>
      </c>
      <c r="AB8" s="336">
        <f t="shared" si="3"/>
        <v>0</v>
      </c>
      <c r="AC8" s="336">
        <f t="shared" si="4"/>
        <v>0</v>
      </c>
      <c r="AD8" s="336">
        <f t="shared" si="5"/>
        <v>0</v>
      </c>
      <c r="AE8" s="335">
        <f t="shared" si="6"/>
        <v>0</v>
      </c>
      <c r="AF8" s="335">
        <f t="shared" si="7"/>
        <v>0</v>
      </c>
      <c r="AG8" s="335">
        <f t="shared" si="8"/>
        <v>0</v>
      </c>
      <c r="AH8" s="335">
        <f t="shared" si="9"/>
        <v>0</v>
      </c>
      <c r="AI8" s="335">
        <f t="shared" si="10"/>
        <v>0</v>
      </c>
      <c r="AJ8" s="335">
        <f t="shared" si="11"/>
        <v>0</v>
      </c>
      <c r="AK8" s="335">
        <f t="shared" si="12"/>
        <v>0</v>
      </c>
      <c r="AL8" s="335">
        <f t="shared" si="13"/>
        <v>0</v>
      </c>
    </row>
    <row r="9" spans="1:73" s="29" customFormat="1" ht="375">
      <c r="B9" s="304">
        <f t="shared" si="0"/>
        <v>5</v>
      </c>
      <c r="C9" s="311" t="s">
        <v>442</v>
      </c>
      <c r="D9" s="308" t="s">
        <v>443</v>
      </c>
      <c r="E9" s="301" t="s">
        <v>446</v>
      </c>
      <c r="F9" s="299">
        <f t="shared" si="1"/>
        <v>2</v>
      </c>
      <c r="G9" s="311" t="s">
        <v>444</v>
      </c>
      <c r="H9" s="313" t="s">
        <v>446</v>
      </c>
      <c r="I9" s="305" t="s">
        <v>885</v>
      </c>
      <c r="J9" s="314" t="s">
        <v>910</v>
      </c>
      <c r="K9" s="300"/>
      <c r="L9" s="119"/>
      <c r="M9" s="331"/>
      <c r="N9" s="331"/>
      <c r="O9" s="300"/>
      <c r="P9" s="119"/>
      <c r="Q9" s="331"/>
      <c r="R9" s="309"/>
      <c r="S9" s="306"/>
      <c r="U9" s="250" t="s">
        <v>573</v>
      </c>
      <c r="W9" s="24"/>
      <c r="X9" s="24"/>
      <c r="Y9" s="24"/>
      <c r="Z9" s="24"/>
      <c r="AA9" s="336">
        <f t="shared" si="2"/>
        <v>0</v>
      </c>
      <c r="AB9" s="336">
        <f t="shared" si="3"/>
        <v>0</v>
      </c>
      <c r="AC9" s="336">
        <f t="shared" si="4"/>
        <v>0</v>
      </c>
      <c r="AD9" s="336">
        <f t="shared" si="5"/>
        <v>0</v>
      </c>
      <c r="AE9" s="335">
        <f t="shared" si="6"/>
        <v>0</v>
      </c>
      <c r="AF9" s="335">
        <f t="shared" si="7"/>
        <v>0</v>
      </c>
      <c r="AG9" s="335">
        <f t="shared" si="8"/>
        <v>0</v>
      </c>
      <c r="AH9" s="335">
        <f t="shared" si="9"/>
        <v>0</v>
      </c>
      <c r="AI9" s="335">
        <f t="shared" si="10"/>
        <v>0</v>
      </c>
      <c r="AJ9" s="335">
        <f t="shared" si="11"/>
        <v>0</v>
      </c>
      <c r="AK9" s="335">
        <f t="shared" si="12"/>
        <v>0</v>
      </c>
      <c r="AL9" s="335">
        <f t="shared" si="13"/>
        <v>0</v>
      </c>
    </row>
    <row r="10" spans="1:73" s="29" customFormat="1" ht="270">
      <c r="B10" s="304">
        <f t="shared" si="0"/>
        <v>6</v>
      </c>
      <c r="C10" s="311"/>
      <c r="D10" s="308" t="s">
        <v>527</v>
      </c>
      <c r="E10" s="301" t="s">
        <v>528</v>
      </c>
      <c r="F10" s="299">
        <f t="shared" si="1"/>
        <v>2</v>
      </c>
      <c r="G10" s="313"/>
      <c r="H10" s="313"/>
      <c r="I10" s="305" t="s">
        <v>886</v>
      </c>
      <c r="J10" s="307" t="s">
        <v>771</v>
      </c>
      <c r="K10" s="300"/>
      <c r="L10" s="119"/>
      <c r="M10" s="331"/>
      <c r="N10" s="331"/>
      <c r="O10" s="300"/>
      <c r="P10" s="119"/>
      <c r="Q10" s="309"/>
      <c r="R10" s="309"/>
      <c r="S10" s="306" t="s">
        <v>816</v>
      </c>
      <c r="U10" s="250" t="s">
        <v>210</v>
      </c>
      <c r="W10" s="24"/>
      <c r="X10" s="24"/>
      <c r="Y10" s="24"/>
      <c r="Z10" s="24"/>
      <c r="AA10" s="336">
        <f t="shared" si="2"/>
        <v>0</v>
      </c>
      <c r="AB10" s="336">
        <f t="shared" si="3"/>
        <v>0</v>
      </c>
      <c r="AC10" s="336">
        <f t="shared" si="4"/>
        <v>0</v>
      </c>
      <c r="AD10" s="336">
        <f t="shared" si="5"/>
        <v>0</v>
      </c>
      <c r="AE10" s="335">
        <f t="shared" si="6"/>
        <v>0</v>
      </c>
      <c r="AF10" s="335">
        <f t="shared" si="7"/>
        <v>0</v>
      </c>
      <c r="AG10" s="335">
        <f t="shared" si="8"/>
        <v>0</v>
      </c>
      <c r="AH10" s="335">
        <f t="shared" si="9"/>
        <v>0</v>
      </c>
      <c r="AI10" s="335">
        <f t="shared" si="10"/>
        <v>0</v>
      </c>
      <c r="AJ10" s="335">
        <f t="shared" si="11"/>
        <v>0</v>
      </c>
      <c r="AK10" s="335">
        <f t="shared" si="12"/>
        <v>0</v>
      </c>
      <c r="AL10" s="335">
        <f t="shared" si="13"/>
        <v>0</v>
      </c>
    </row>
    <row r="11" spans="1:73" s="29" customFormat="1" ht="300">
      <c r="B11" s="304">
        <f t="shared" si="0"/>
        <v>7</v>
      </c>
      <c r="C11" s="311" t="s">
        <v>529</v>
      </c>
      <c r="D11" s="308" t="s">
        <v>530</v>
      </c>
      <c r="E11" s="301" t="s">
        <v>520</v>
      </c>
      <c r="F11" s="299">
        <f t="shared" si="1"/>
        <v>2</v>
      </c>
      <c r="G11" s="313" t="s">
        <v>531</v>
      </c>
      <c r="H11" s="313" t="s">
        <v>532</v>
      </c>
      <c r="I11" s="305" t="s">
        <v>887</v>
      </c>
      <c r="J11" s="307" t="s">
        <v>911</v>
      </c>
      <c r="K11" s="300"/>
      <c r="L11" s="119"/>
      <c r="M11" s="331"/>
      <c r="N11" s="331"/>
      <c r="O11" s="300"/>
      <c r="P11" s="119"/>
      <c r="Q11" s="331"/>
      <c r="R11" s="309"/>
      <c r="S11" s="306"/>
      <c r="U11" s="250" t="s">
        <v>573</v>
      </c>
      <c r="W11" s="24"/>
      <c r="X11" s="24"/>
      <c r="Y11" s="24"/>
      <c r="Z11" s="24"/>
      <c r="AA11" s="336">
        <f t="shared" si="2"/>
        <v>0</v>
      </c>
      <c r="AB11" s="336">
        <f t="shared" si="3"/>
        <v>0</v>
      </c>
      <c r="AC11" s="336">
        <f t="shared" si="4"/>
        <v>0</v>
      </c>
      <c r="AD11" s="336">
        <f t="shared" si="5"/>
        <v>0</v>
      </c>
      <c r="AE11" s="335">
        <f t="shared" si="6"/>
        <v>0</v>
      </c>
      <c r="AF11" s="335">
        <f t="shared" si="7"/>
        <v>0</v>
      </c>
      <c r="AG11" s="335">
        <f t="shared" si="8"/>
        <v>0</v>
      </c>
      <c r="AH11" s="335">
        <f t="shared" si="9"/>
        <v>0</v>
      </c>
      <c r="AI11" s="335">
        <f t="shared" si="10"/>
        <v>0</v>
      </c>
      <c r="AJ11" s="335">
        <f t="shared" si="11"/>
        <v>0</v>
      </c>
      <c r="AK11" s="335">
        <f t="shared" si="12"/>
        <v>0</v>
      </c>
      <c r="AL11" s="335">
        <f t="shared" si="13"/>
        <v>0</v>
      </c>
    </row>
    <row r="12" spans="1:73" s="29" customFormat="1" ht="300">
      <c r="B12" s="304">
        <f t="shared" si="0"/>
        <v>8</v>
      </c>
      <c r="C12" s="311"/>
      <c r="D12" s="308" t="s">
        <v>533</v>
      </c>
      <c r="E12" s="301" t="s">
        <v>534</v>
      </c>
      <c r="F12" s="299">
        <f t="shared" si="1"/>
        <v>2</v>
      </c>
      <c r="G12" s="313"/>
      <c r="H12" s="313"/>
      <c r="I12" s="305" t="s">
        <v>888</v>
      </c>
      <c r="J12" s="307" t="s">
        <v>889</v>
      </c>
      <c r="K12" s="300"/>
      <c r="L12" s="119"/>
      <c r="M12" s="309"/>
      <c r="N12" s="309"/>
      <c r="O12" s="300"/>
      <c r="P12" s="119"/>
      <c r="Q12" s="309"/>
      <c r="R12" s="309"/>
      <c r="S12" s="306" t="s">
        <v>816</v>
      </c>
      <c r="U12" s="250" t="s">
        <v>210</v>
      </c>
      <c r="W12" s="24"/>
      <c r="X12" s="24"/>
      <c r="Y12" s="24"/>
      <c r="Z12" s="24"/>
      <c r="AA12" s="336">
        <f t="shared" si="2"/>
        <v>0</v>
      </c>
      <c r="AB12" s="336">
        <f t="shared" si="3"/>
        <v>0</v>
      </c>
      <c r="AC12" s="336">
        <f t="shared" si="4"/>
        <v>0</v>
      </c>
      <c r="AD12" s="336">
        <f t="shared" si="5"/>
        <v>0</v>
      </c>
      <c r="AE12" s="335">
        <f t="shared" si="6"/>
        <v>0</v>
      </c>
      <c r="AF12" s="335">
        <f t="shared" si="7"/>
        <v>0</v>
      </c>
      <c r="AG12" s="335">
        <f t="shared" si="8"/>
        <v>0</v>
      </c>
      <c r="AH12" s="335">
        <f t="shared" si="9"/>
        <v>0</v>
      </c>
      <c r="AI12" s="335">
        <f t="shared" si="10"/>
        <v>0</v>
      </c>
      <c r="AJ12" s="335">
        <f t="shared" si="11"/>
        <v>0</v>
      </c>
      <c r="AK12" s="335">
        <f t="shared" si="12"/>
        <v>0</v>
      </c>
      <c r="AL12" s="335">
        <f t="shared" si="13"/>
        <v>0</v>
      </c>
    </row>
    <row r="13" spans="1:73" s="29" customFormat="1" ht="210">
      <c r="B13" s="304">
        <f t="shared" si="0"/>
        <v>9</v>
      </c>
      <c r="C13" s="311" t="s">
        <v>522</v>
      </c>
      <c r="D13" s="308" t="s">
        <v>523</v>
      </c>
      <c r="E13" s="301" t="s">
        <v>521</v>
      </c>
      <c r="F13" s="299">
        <f t="shared" si="1"/>
        <v>2</v>
      </c>
      <c r="G13" s="313" t="s">
        <v>535</v>
      </c>
      <c r="H13" s="313" t="s">
        <v>520</v>
      </c>
      <c r="I13" s="305" t="s">
        <v>890</v>
      </c>
      <c r="J13" s="307" t="s">
        <v>883</v>
      </c>
      <c r="K13" s="300"/>
      <c r="L13" s="119"/>
      <c r="M13" s="309"/>
      <c r="N13" s="309"/>
      <c r="O13" s="300"/>
      <c r="P13" s="119"/>
      <c r="Q13" s="309"/>
      <c r="R13" s="309"/>
      <c r="S13" s="306" t="s">
        <v>816</v>
      </c>
      <c r="U13" s="250" t="s">
        <v>210</v>
      </c>
      <c r="W13" s="24"/>
      <c r="X13" s="24"/>
      <c r="Y13" s="24"/>
      <c r="Z13" s="24"/>
      <c r="AA13" s="336">
        <f t="shared" si="2"/>
        <v>0</v>
      </c>
      <c r="AB13" s="336">
        <f t="shared" si="3"/>
        <v>0</v>
      </c>
      <c r="AC13" s="336">
        <f t="shared" si="4"/>
        <v>0</v>
      </c>
      <c r="AD13" s="336">
        <f t="shared" si="5"/>
        <v>0</v>
      </c>
      <c r="AE13" s="335">
        <f t="shared" si="6"/>
        <v>0</v>
      </c>
      <c r="AF13" s="335">
        <f t="shared" si="7"/>
        <v>0</v>
      </c>
      <c r="AG13" s="335">
        <f t="shared" si="8"/>
        <v>0</v>
      </c>
      <c r="AH13" s="335">
        <f t="shared" si="9"/>
        <v>0</v>
      </c>
      <c r="AI13" s="335">
        <f t="shared" si="10"/>
        <v>0</v>
      </c>
      <c r="AJ13" s="335">
        <f t="shared" si="11"/>
        <v>0</v>
      </c>
      <c r="AK13" s="335">
        <f t="shared" si="12"/>
        <v>0</v>
      </c>
      <c r="AL13" s="335">
        <f t="shared" si="13"/>
        <v>0</v>
      </c>
    </row>
    <row r="14" spans="1:73" s="29" customFormat="1" ht="330">
      <c r="B14" s="304">
        <f t="shared" si="0"/>
        <v>10</v>
      </c>
      <c r="C14" s="311"/>
      <c r="D14" s="308" t="s">
        <v>525</v>
      </c>
      <c r="E14" s="301" t="s">
        <v>520</v>
      </c>
      <c r="F14" s="299">
        <f t="shared" si="1"/>
        <v>2</v>
      </c>
      <c r="G14" s="313"/>
      <c r="H14" s="313"/>
      <c r="I14" s="305" t="s">
        <v>891</v>
      </c>
      <c r="J14" s="307" t="s">
        <v>912</v>
      </c>
      <c r="K14" s="300"/>
      <c r="L14" s="119"/>
      <c r="M14" s="331"/>
      <c r="N14" s="331"/>
      <c r="O14" s="300"/>
      <c r="P14" s="119"/>
      <c r="Q14" s="331"/>
      <c r="R14" s="309"/>
      <c r="S14" s="306"/>
      <c r="U14" s="250" t="s">
        <v>573</v>
      </c>
      <c r="W14" s="24"/>
      <c r="X14" s="24"/>
      <c r="Y14" s="24"/>
      <c r="Z14" s="24"/>
      <c r="AA14" s="336">
        <f t="shared" si="2"/>
        <v>0</v>
      </c>
      <c r="AB14" s="336">
        <f t="shared" si="3"/>
        <v>0</v>
      </c>
      <c r="AC14" s="336">
        <f t="shared" si="4"/>
        <v>0</v>
      </c>
      <c r="AD14" s="336">
        <f t="shared" si="5"/>
        <v>0</v>
      </c>
      <c r="AE14" s="335">
        <f t="shared" si="6"/>
        <v>0</v>
      </c>
      <c r="AF14" s="335">
        <f t="shared" si="7"/>
        <v>0</v>
      </c>
      <c r="AG14" s="335">
        <f t="shared" si="8"/>
        <v>0</v>
      </c>
      <c r="AH14" s="335">
        <f t="shared" si="9"/>
        <v>0</v>
      </c>
      <c r="AI14" s="335">
        <f t="shared" si="10"/>
        <v>0</v>
      </c>
      <c r="AJ14" s="335">
        <f t="shared" si="11"/>
        <v>0</v>
      </c>
      <c r="AK14" s="335">
        <f t="shared" si="12"/>
        <v>0</v>
      </c>
      <c r="AL14" s="335">
        <f t="shared" si="13"/>
        <v>0</v>
      </c>
    </row>
    <row r="15" spans="1:73" s="29" customFormat="1" ht="330">
      <c r="A15" s="300" t="s">
        <v>772</v>
      </c>
      <c r="B15" s="304">
        <f t="shared" si="0"/>
        <v>11</v>
      </c>
      <c r="C15" s="311" t="s">
        <v>442</v>
      </c>
      <c r="D15" s="308" t="s">
        <v>536</v>
      </c>
      <c r="E15" s="301" t="s">
        <v>537</v>
      </c>
      <c r="F15" s="299">
        <f t="shared" si="1"/>
        <v>2</v>
      </c>
      <c r="G15" s="313" t="s">
        <v>538</v>
      </c>
      <c r="H15" s="313" t="s">
        <v>539</v>
      </c>
      <c r="I15" s="305" t="s">
        <v>892</v>
      </c>
      <c r="J15" s="307" t="s">
        <v>910</v>
      </c>
      <c r="K15" s="300"/>
      <c r="L15" s="119"/>
      <c r="M15" s="331"/>
      <c r="N15" s="331"/>
      <c r="O15" s="300"/>
      <c r="P15" s="119"/>
      <c r="Q15" s="331"/>
      <c r="R15" s="309"/>
      <c r="S15" s="306"/>
      <c r="U15" s="250" t="s">
        <v>573</v>
      </c>
      <c r="W15" s="24"/>
      <c r="X15" s="24"/>
      <c r="Y15" s="24"/>
      <c r="Z15" s="24"/>
      <c r="AA15" s="336">
        <f t="shared" si="2"/>
        <v>0</v>
      </c>
      <c r="AB15" s="336">
        <f t="shared" si="3"/>
        <v>0</v>
      </c>
      <c r="AC15" s="336">
        <f t="shared" si="4"/>
        <v>0</v>
      </c>
      <c r="AD15" s="336">
        <f t="shared" si="5"/>
        <v>0</v>
      </c>
      <c r="AE15" s="335">
        <f t="shared" si="6"/>
        <v>0</v>
      </c>
      <c r="AF15" s="335">
        <f t="shared" si="7"/>
        <v>0</v>
      </c>
      <c r="AG15" s="335">
        <f t="shared" si="8"/>
        <v>0</v>
      </c>
      <c r="AH15" s="335">
        <f t="shared" si="9"/>
        <v>0</v>
      </c>
      <c r="AI15" s="335">
        <f t="shared" si="10"/>
        <v>0</v>
      </c>
      <c r="AJ15" s="335">
        <f t="shared" si="11"/>
        <v>0</v>
      </c>
      <c r="AK15" s="335">
        <f t="shared" si="12"/>
        <v>0</v>
      </c>
      <c r="AL15" s="335">
        <f t="shared" si="13"/>
        <v>0</v>
      </c>
    </row>
    <row r="16" spans="1:73" s="29" customFormat="1" ht="210">
      <c r="B16" s="304">
        <f t="shared" si="0"/>
        <v>12</v>
      </c>
      <c r="C16" s="311"/>
      <c r="D16" s="308" t="s">
        <v>540</v>
      </c>
      <c r="E16" s="301" t="s">
        <v>541</v>
      </c>
      <c r="F16" s="299">
        <f t="shared" si="1"/>
        <v>2</v>
      </c>
      <c r="G16" s="313"/>
      <c r="H16" s="313"/>
      <c r="I16" s="305" t="s">
        <v>893</v>
      </c>
      <c r="J16" s="307" t="s">
        <v>771</v>
      </c>
      <c r="K16" s="300"/>
      <c r="L16" s="119"/>
      <c r="M16" s="309"/>
      <c r="N16" s="309"/>
      <c r="O16" s="300"/>
      <c r="P16" s="119"/>
      <c r="Q16" s="309"/>
      <c r="R16" s="309"/>
      <c r="S16" s="306" t="s">
        <v>816</v>
      </c>
      <c r="U16" s="250" t="s">
        <v>210</v>
      </c>
      <c r="W16" s="24"/>
      <c r="X16" s="24"/>
      <c r="Y16" s="24"/>
      <c r="Z16" s="24"/>
      <c r="AA16" s="336">
        <f t="shared" si="2"/>
        <v>0</v>
      </c>
      <c r="AB16" s="336">
        <f t="shared" si="3"/>
        <v>0</v>
      </c>
      <c r="AC16" s="336">
        <f t="shared" si="4"/>
        <v>0</v>
      </c>
      <c r="AD16" s="336">
        <f t="shared" si="5"/>
        <v>0</v>
      </c>
      <c r="AE16" s="335">
        <f t="shared" si="6"/>
        <v>0</v>
      </c>
      <c r="AF16" s="335">
        <f t="shared" si="7"/>
        <v>0</v>
      </c>
      <c r="AG16" s="335">
        <f t="shared" si="8"/>
        <v>0</v>
      </c>
      <c r="AH16" s="335">
        <f t="shared" si="9"/>
        <v>0</v>
      </c>
      <c r="AI16" s="335">
        <f t="shared" si="10"/>
        <v>0</v>
      </c>
      <c r="AJ16" s="335">
        <f t="shared" si="11"/>
        <v>0</v>
      </c>
      <c r="AK16" s="335">
        <f t="shared" si="12"/>
        <v>0</v>
      </c>
      <c r="AL16" s="335">
        <f t="shared" si="13"/>
        <v>0</v>
      </c>
    </row>
    <row r="17" spans="12:19">
      <c r="L17" s="122"/>
      <c r="M17" s="102"/>
      <c r="N17" s="102"/>
      <c r="P17" s="122"/>
      <c r="Q17" s="102"/>
      <c r="R17" s="102"/>
      <c r="S17" s="125"/>
    </row>
    <row r="18" spans="12:19">
      <c r="L18" s="122"/>
      <c r="M18" s="102"/>
      <c r="N18" s="102"/>
      <c r="P18" s="122"/>
      <c r="Q18" s="102"/>
      <c r="R18" s="102"/>
      <c r="S18" s="125"/>
    </row>
    <row r="19" spans="12:19">
      <c r="L19" s="122"/>
      <c r="M19" s="102"/>
      <c r="N19" s="102"/>
      <c r="P19" s="122"/>
      <c r="Q19" s="102"/>
      <c r="R19" s="102"/>
      <c r="S19" s="103"/>
    </row>
    <row r="20" spans="12:19">
      <c r="L20" s="122"/>
      <c r="M20" s="102"/>
      <c r="N20" s="102"/>
      <c r="P20" s="122"/>
      <c r="Q20" s="102"/>
      <c r="R20" s="102"/>
      <c r="S20" s="103"/>
    </row>
    <row r="21" spans="12:19">
      <c r="L21" s="122"/>
      <c r="M21" s="102"/>
      <c r="N21" s="102"/>
      <c r="P21" s="122"/>
      <c r="Q21" s="102"/>
      <c r="R21" s="102"/>
      <c r="S21" s="103"/>
    </row>
    <row r="22" spans="12:19">
      <c r="L22" s="123"/>
      <c r="M22" s="124"/>
      <c r="N22" s="124"/>
      <c r="P22" s="123"/>
      <c r="Q22" s="124"/>
      <c r="R22" s="124"/>
      <c r="S22" s="103"/>
    </row>
    <row r="23" spans="12:19">
      <c r="L23" s="122"/>
      <c r="M23" s="102"/>
      <c r="N23" s="102"/>
      <c r="P23" s="122"/>
      <c r="Q23" s="102"/>
      <c r="R23" s="102"/>
      <c r="S23" s="125"/>
    </row>
    <row r="24" spans="12:19">
      <c r="L24" s="122"/>
      <c r="M24" s="102"/>
      <c r="N24" s="102"/>
      <c r="P24" s="122"/>
      <c r="Q24" s="102"/>
      <c r="R24" s="102"/>
      <c r="S24" s="125"/>
    </row>
    <row r="25" spans="12:19">
      <c r="L25" s="122"/>
      <c r="M25" s="102"/>
      <c r="N25" s="102"/>
      <c r="P25" s="122"/>
      <c r="Q25" s="102"/>
      <c r="R25" s="102"/>
      <c r="S25" s="125"/>
    </row>
    <row r="26" spans="12:19">
      <c r="L26" s="122"/>
      <c r="M26" s="102"/>
      <c r="N26" s="102"/>
      <c r="P26" s="122"/>
      <c r="Q26" s="102"/>
      <c r="R26" s="102"/>
      <c r="S26" s="125"/>
    </row>
    <row r="27" spans="12:19">
      <c r="L27" s="122"/>
      <c r="M27" s="102"/>
      <c r="N27" s="102"/>
      <c r="P27" s="122"/>
      <c r="Q27" s="102"/>
      <c r="R27" s="102"/>
      <c r="S27" s="125"/>
    </row>
    <row r="28" spans="12:19">
      <c r="L28" s="122"/>
      <c r="M28" s="122"/>
      <c r="N28" s="122"/>
      <c r="P28" s="122"/>
      <c r="Q28" s="122"/>
      <c r="R28" s="122"/>
      <c r="S28" s="103"/>
    </row>
    <row r="29" spans="12:19">
      <c r="L29" s="122"/>
      <c r="M29" s="102"/>
      <c r="N29" s="102"/>
      <c r="P29" s="122"/>
      <c r="Q29" s="102"/>
      <c r="R29" s="102"/>
      <c r="S29" s="125"/>
    </row>
    <row r="30" spans="12:19">
      <c r="L30" s="122"/>
      <c r="M30" s="102"/>
      <c r="N30" s="102"/>
      <c r="P30" s="122"/>
      <c r="Q30" s="102"/>
      <c r="R30" s="102"/>
      <c r="S30" s="103"/>
    </row>
    <row r="31" spans="12:19">
      <c r="L31" s="122"/>
      <c r="M31" s="102"/>
      <c r="N31" s="102"/>
      <c r="P31" s="122"/>
      <c r="Q31" s="102"/>
      <c r="R31" s="102"/>
      <c r="S31" s="103"/>
    </row>
    <row r="32" spans="12:19">
      <c r="L32" s="122"/>
      <c r="M32" s="102"/>
      <c r="N32" s="102"/>
      <c r="P32" s="122"/>
      <c r="Q32" s="102"/>
      <c r="R32" s="102"/>
      <c r="S32" s="103"/>
    </row>
    <row r="33" spans="12:19">
      <c r="L33" s="122"/>
      <c r="M33" s="102"/>
      <c r="N33" s="102"/>
      <c r="P33" s="122"/>
      <c r="Q33" s="102"/>
      <c r="R33" s="102"/>
      <c r="S33" s="103"/>
    </row>
  </sheetData>
  <phoneticPr fontId="3"/>
  <conditionalFormatting sqref="B5:K5 S5 F6:F16">
    <cfRule type="expression" dxfId="238" priority="234">
      <formula>OR($K5="NA",$K5="NT")</formula>
    </cfRule>
  </conditionalFormatting>
  <conditionalFormatting sqref="K5">
    <cfRule type="cellIs" dxfId="237" priority="237" operator="equal">
      <formula>"NG"</formula>
    </cfRule>
  </conditionalFormatting>
  <conditionalFormatting sqref="B16:E16 G16:J16 L16:N16">
    <cfRule type="expression" dxfId="236" priority="212">
      <formula>OR($K16="NA",$K16="NT")</formula>
    </cfRule>
  </conditionalFormatting>
  <conditionalFormatting sqref="B6:E6 S6 G6:J6 L6:N6">
    <cfRule type="expression" dxfId="235" priority="230">
      <formula>OR($K6="NA",$K6="NT")</formula>
    </cfRule>
  </conditionalFormatting>
  <conditionalFormatting sqref="B7:E7 G7:J7 L7:N7">
    <cfRule type="expression" dxfId="234" priority="228">
      <formula>OR($K7="NA",$K7="NT")</formula>
    </cfRule>
  </conditionalFormatting>
  <conditionalFormatting sqref="B8:E8 S8 G8:J8">
    <cfRule type="expression" dxfId="233" priority="226">
      <formula>OR($K8="NA",$K8="NT")</formula>
    </cfRule>
  </conditionalFormatting>
  <conditionalFormatting sqref="B10:E10 G10:J10">
    <cfRule type="expression" dxfId="232" priority="224">
      <formula>OR($K10="NA",$K10="NT")</formula>
    </cfRule>
  </conditionalFormatting>
  <conditionalFormatting sqref="B11:E11 S11 G11:J11">
    <cfRule type="expression" dxfId="231" priority="222">
      <formula>OR($K11="NA",$K11="NT")</formula>
    </cfRule>
  </conditionalFormatting>
  <conditionalFormatting sqref="B12:E12 G12:J12 L12:N12">
    <cfRule type="expression" dxfId="230" priority="220">
      <formula>OR($K12="NA",$K12="NT")</formula>
    </cfRule>
  </conditionalFormatting>
  <conditionalFormatting sqref="B13:E13 G13:J13 L13:N13">
    <cfRule type="expression" dxfId="229" priority="218">
      <formula>OR($K13="NA",$K13="NT")</formula>
    </cfRule>
  </conditionalFormatting>
  <conditionalFormatting sqref="B14:E14 S14 G14:J14">
    <cfRule type="expression" dxfId="228" priority="216">
      <formula>OR($K14="NA",$K14="NT")</formula>
    </cfRule>
  </conditionalFormatting>
  <conditionalFormatting sqref="B15:E15 S15 G15:J15">
    <cfRule type="expression" dxfId="227" priority="214">
      <formula>OR($K15="NA",$K15="NT")</formula>
    </cfRule>
  </conditionalFormatting>
  <conditionalFormatting sqref="P16:R16">
    <cfRule type="expression" dxfId="226" priority="188">
      <formula>OR($K16="NA",$K16="NT")</formula>
    </cfRule>
  </conditionalFormatting>
  <conditionalFormatting sqref="P6:R6">
    <cfRule type="expression" dxfId="225" priority="204">
      <formula>OR($K6="NA",$K6="NT")</formula>
    </cfRule>
  </conditionalFormatting>
  <conditionalFormatting sqref="P7:R7">
    <cfRule type="expression" dxfId="224" priority="202">
      <formula>OR($K7="NA",$K7="NT")</formula>
    </cfRule>
  </conditionalFormatting>
  <conditionalFormatting sqref="P10:R10">
    <cfRule type="expression" dxfId="223" priority="200">
      <formula>OR($K10="NA",$K10="NT")</formula>
    </cfRule>
  </conditionalFormatting>
  <conditionalFormatting sqref="P12:R12">
    <cfRule type="expression" dxfId="222" priority="196">
      <formula>OR($K12="NA",$K12="NT")</formula>
    </cfRule>
  </conditionalFormatting>
  <conditionalFormatting sqref="P13:R13">
    <cfRule type="expression" dxfId="221" priority="194">
      <formula>OR($K13="NA",$K13="NT")</formula>
    </cfRule>
  </conditionalFormatting>
  <conditionalFormatting sqref="L5">
    <cfRule type="cellIs" dxfId="220" priority="182" operator="equal">
      <formula>"NT"</formula>
    </cfRule>
    <cfRule type="cellIs" dxfId="219" priority="183" operator="equal">
      <formula>"NG"</formula>
    </cfRule>
  </conditionalFormatting>
  <conditionalFormatting sqref="N5">
    <cfRule type="cellIs" dxfId="218" priority="180" operator="equal">
      <formula>"NT"</formula>
    </cfRule>
    <cfRule type="cellIs" dxfId="217" priority="181" operator="equal">
      <formula>"NG"</formula>
    </cfRule>
  </conditionalFormatting>
  <conditionalFormatting sqref="M5">
    <cfRule type="cellIs" dxfId="216" priority="178" operator="equal">
      <formula>"NT"</formula>
    </cfRule>
    <cfRule type="cellIs" dxfId="215" priority="179" operator="equal">
      <formula>"NG"</formula>
    </cfRule>
  </conditionalFormatting>
  <conditionalFormatting sqref="P11 R11">
    <cfRule type="cellIs" dxfId="214" priority="136" operator="equal">
      <formula>"NT"</formula>
    </cfRule>
    <cfRule type="cellIs" dxfId="213" priority="137" operator="equal">
      <formula>"NG"</formula>
    </cfRule>
  </conditionalFormatting>
  <conditionalFormatting sqref="Q11">
    <cfRule type="cellIs" dxfId="212" priority="134" operator="equal">
      <formula>"NT"</formula>
    </cfRule>
    <cfRule type="cellIs" dxfId="211" priority="135" operator="equal">
      <formula>"NG"</formula>
    </cfRule>
  </conditionalFormatting>
  <conditionalFormatting sqref="P14 R14">
    <cfRule type="cellIs" dxfId="210" priority="132" operator="equal">
      <formula>"NT"</formula>
    </cfRule>
    <cfRule type="cellIs" dxfId="209" priority="133" operator="equal">
      <formula>"NG"</formula>
    </cfRule>
  </conditionalFormatting>
  <conditionalFormatting sqref="Q14">
    <cfRule type="cellIs" dxfId="208" priority="130" operator="equal">
      <formula>"NT"</formula>
    </cfRule>
    <cfRule type="cellIs" dxfId="207" priority="131" operator="equal">
      <formula>"NG"</formula>
    </cfRule>
  </conditionalFormatting>
  <conditionalFormatting sqref="P15 R15">
    <cfRule type="cellIs" dxfId="206" priority="128" operator="equal">
      <formula>"NT"</formula>
    </cfRule>
    <cfRule type="cellIs" dxfId="205" priority="129" operator="equal">
      <formula>"NG"</formula>
    </cfRule>
  </conditionalFormatting>
  <conditionalFormatting sqref="Q15">
    <cfRule type="cellIs" dxfId="204" priority="126" operator="equal">
      <formula>"NT"</formula>
    </cfRule>
    <cfRule type="cellIs" dxfId="203" priority="127" operator="equal">
      <formula>"NG"</formula>
    </cfRule>
  </conditionalFormatting>
  <conditionalFormatting sqref="O5:P5 R5 O6:O16">
    <cfRule type="cellIs" dxfId="202" priority="124" operator="equal">
      <formula>"NT"</formula>
    </cfRule>
    <cfRule type="cellIs" dxfId="201" priority="125" operator="equal">
      <formula>"NG"</formula>
    </cfRule>
  </conditionalFormatting>
  <conditionalFormatting sqref="Q5">
    <cfRule type="cellIs" dxfId="200" priority="122" operator="equal">
      <formula>"NT"</formula>
    </cfRule>
    <cfRule type="cellIs" dxfId="199" priority="123" operator="equal">
      <formula>"NG"</formula>
    </cfRule>
  </conditionalFormatting>
  <conditionalFormatting sqref="P8 R8">
    <cfRule type="cellIs" dxfId="198" priority="120" operator="equal">
      <formula>"NT"</formula>
    </cfRule>
    <cfRule type="cellIs" dxfId="197" priority="121" operator="equal">
      <formula>"NG"</formula>
    </cfRule>
  </conditionalFormatting>
  <conditionalFormatting sqref="Q8">
    <cfRule type="cellIs" dxfId="196" priority="118" operator="equal">
      <formula>"NT"</formula>
    </cfRule>
    <cfRule type="cellIs" dxfId="195" priority="119" operator="equal">
      <formula>"NG"</formula>
    </cfRule>
  </conditionalFormatting>
  <conditionalFormatting sqref="P9 R9">
    <cfRule type="cellIs" dxfId="194" priority="116" operator="equal">
      <formula>"NT"</formula>
    </cfRule>
    <cfRule type="cellIs" dxfId="193" priority="117" operator="equal">
      <formula>"NG"</formula>
    </cfRule>
  </conditionalFormatting>
  <conditionalFormatting sqref="Q9">
    <cfRule type="cellIs" dxfId="192" priority="114" operator="equal">
      <formula>"NT"</formula>
    </cfRule>
    <cfRule type="cellIs" dxfId="191" priority="115" operator="equal">
      <formula>"NG"</formula>
    </cfRule>
  </conditionalFormatting>
  <conditionalFormatting sqref="L10">
    <cfRule type="cellIs" dxfId="190" priority="102" operator="equal">
      <formula>"NT"</formula>
    </cfRule>
    <cfRule type="cellIs" dxfId="189" priority="103" operator="equal">
      <formula>"NG"</formula>
    </cfRule>
  </conditionalFormatting>
  <conditionalFormatting sqref="N10">
    <cfRule type="cellIs" dxfId="188" priority="100" operator="equal">
      <formula>"NT"</formula>
    </cfRule>
    <cfRule type="cellIs" dxfId="187" priority="101" operator="equal">
      <formula>"NG"</formula>
    </cfRule>
  </conditionalFormatting>
  <conditionalFormatting sqref="M10">
    <cfRule type="cellIs" dxfId="186" priority="98" operator="equal">
      <formula>"NT"</formula>
    </cfRule>
    <cfRule type="cellIs" dxfId="185" priority="99" operator="equal">
      <formula>"NG"</formula>
    </cfRule>
  </conditionalFormatting>
  <conditionalFormatting sqref="K6">
    <cfRule type="expression" dxfId="184" priority="48">
      <formula>OR($K6="NA",$K6="NT")</formula>
    </cfRule>
  </conditionalFormatting>
  <conditionalFormatting sqref="K6">
    <cfRule type="cellIs" dxfId="183" priority="49" operator="equal">
      <formula>"NG"</formula>
    </cfRule>
  </conditionalFormatting>
  <conditionalFormatting sqref="L8">
    <cfRule type="cellIs" dxfId="182" priority="42" operator="equal">
      <formula>"NT"</formula>
    </cfRule>
    <cfRule type="cellIs" dxfId="181" priority="43" operator="equal">
      <formula>"NG"</formula>
    </cfRule>
  </conditionalFormatting>
  <conditionalFormatting sqref="A15">
    <cfRule type="expression" dxfId="180" priority="46">
      <formula>OR($K15="NA",$K15="NT")</formula>
    </cfRule>
  </conditionalFormatting>
  <conditionalFormatting sqref="A15">
    <cfRule type="cellIs" dxfId="179" priority="47" operator="equal">
      <formula>"NG"</formula>
    </cfRule>
  </conditionalFormatting>
  <conditionalFormatting sqref="K12">
    <cfRule type="expression" dxfId="178" priority="54">
      <formula>OR($K12="NA",$K12="NT")</formula>
    </cfRule>
  </conditionalFormatting>
  <conditionalFormatting sqref="K12">
    <cfRule type="cellIs" dxfId="177" priority="55" operator="equal">
      <formula>"NG"</formula>
    </cfRule>
  </conditionalFormatting>
  <conditionalFormatting sqref="K16">
    <cfRule type="expression" dxfId="176" priority="60">
      <formula>OR($K16="NA",$K16="NT")</formula>
    </cfRule>
  </conditionalFormatting>
  <conditionalFormatting sqref="K16">
    <cfRule type="cellIs" dxfId="175" priority="61" operator="equal">
      <formula>"NG"</formula>
    </cfRule>
  </conditionalFormatting>
  <conditionalFormatting sqref="K13">
    <cfRule type="expression" dxfId="174" priority="56">
      <formula>OR($K13="NA",$K13="NT")</formula>
    </cfRule>
  </conditionalFormatting>
  <conditionalFormatting sqref="K13">
    <cfRule type="cellIs" dxfId="173" priority="57" operator="equal">
      <formula>"NG"</formula>
    </cfRule>
  </conditionalFormatting>
  <conditionalFormatting sqref="K10">
    <cfRule type="expression" dxfId="172" priority="52">
      <formula>OR($K10="NA",$K10="NT")</formula>
    </cfRule>
  </conditionalFormatting>
  <conditionalFormatting sqref="K10">
    <cfRule type="cellIs" dxfId="171" priority="53" operator="equal">
      <formula>"NG"</formula>
    </cfRule>
  </conditionalFormatting>
  <conditionalFormatting sqref="K7">
    <cfRule type="expression" dxfId="170" priority="50">
      <formula>OR($K7="NA",$K7="NT")</formula>
    </cfRule>
  </conditionalFormatting>
  <conditionalFormatting sqref="K7">
    <cfRule type="cellIs" dxfId="169" priority="51" operator="equal">
      <formula>"NG"</formula>
    </cfRule>
  </conditionalFormatting>
  <conditionalFormatting sqref="K8">
    <cfRule type="expression" dxfId="168" priority="44">
      <formula>OR($K8="NA",$K8="NT")</formula>
    </cfRule>
  </conditionalFormatting>
  <conditionalFormatting sqref="K8">
    <cfRule type="cellIs" dxfId="167" priority="45" operator="equal">
      <formula>"NG"</formula>
    </cfRule>
  </conditionalFormatting>
  <conditionalFormatting sqref="N8">
    <cfRule type="cellIs" dxfId="166" priority="40" operator="equal">
      <formula>"NT"</formula>
    </cfRule>
    <cfRule type="cellIs" dxfId="165" priority="41" operator="equal">
      <formula>"NG"</formula>
    </cfRule>
  </conditionalFormatting>
  <conditionalFormatting sqref="M8">
    <cfRule type="cellIs" dxfId="164" priority="38" operator="equal">
      <formula>"NT"</formula>
    </cfRule>
    <cfRule type="cellIs" dxfId="163" priority="39" operator="equal">
      <formula>"NG"</formula>
    </cfRule>
  </conditionalFormatting>
  <conditionalFormatting sqref="K9">
    <cfRule type="expression" dxfId="162" priority="36">
      <formula>OR($K9="NA",$K9="NT")</formula>
    </cfRule>
  </conditionalFormatting>
  <conditionalFormatting sqref="K9">
    <cfRule type="cellIs" dxfId="161" priority="37" operator="equal">
      <formula>"NG"</formula>
    </cfRule>
  </conditionalFormatting>
  <conditionalFormatting sqref="L9">
    <cfRule type="cellIs" dxfId="160" priority="34" operator="equal">
      <formula>"NT"</formula>
    </cfRule>
    <cfRule type="cellIs" dxfId="159" priority="35" operator="equal">
      <formula>"NG"</formula>
    </cfRule>
  </conditionalFormatting>
  <conditionalFormatting sqref="N9">
    <cfRule type="cellIs" dxfId="158" priority="32" operator="equal">
      <formula>"NT"</formula>
    </cfRule>
    <cfRule type="cellIs" dxfId="157" priority="33" operator="equal">
      <formula>"NG"</formula>
    </cfRule>
  </conditionalFormatting>
  <conditionalFormatting sqref="M9">
    <cfRule type="cellIs" dxfId="156" priority="30" operator="equal">
      <formula>"NT"</formula>
    </cfRule>
    <cfRule type="cellIs" dxfId="155" priority="31" operator="equal">
      <formula>"NG"</formula>
    </cfRule>
  </conditionalFormatting>
  <conditionalFormatting sqref="K11">
    <cfRule type="expression" dxfId="154" priority="28">
      <formula>OR($K11="NA",$K11="NT")</formula>
    </cfRule>
  </conditionalFormatting>
  <conditionalFormatting sqref="K11">
    <cfRule type="cellIs" dxfId="153" priority="29" operator="equal">
      <formula>"NG"</formula>
    </cfRule>
  </conditionalFormatting>
  <conditionalFormatting sqref="L11">
    <cfRule type="cellIs" dxfId="152" priority="26" operator="equal">
      <formula>"NT"</formula>
    </cfRule>
    <cfRule type="cellIs" dxfId="151" priority="27" operator="equal">
      <formula>"NG"</formula>
    </cfRule>
  </conditionalFormatting>
  <conditionalFormatting sqref="N11">
    <cfRule type="cellIs" dxfId="150" priority="24" operator="equal">
      <formula>"NT"</formula>
    </cfRule>
    <cfRule type="cellIs" dxfId="149" priority="25" operator="equal">
      <formula>"NG"</formula>
    </cfRule>
  </conditionalFormatting>
  <conditionalFormatting sqref="M11">
    <cfRule type="cellIs" dxfId="148" priority="22" operator="equal">
      <formula>"NT"</formula>
    </cfRule>
    <cfRule type="cellIs" dxfId="147" priority="23" operator="equal">
      <formula>"NG"</formula>
    </cfRule>
  </conditionalFormatting>
  <conditionalFormatting sqref="K14">
    <cfRule type="expression" dxfId="146" priority="20">
      <formula>OR($K14="NA",$K14="NT")</formula>
    </cfRule>
  </conditionalFormatting>
  <conditionalFormatting sqref="K14">
    <cfRule type="cellIs" dxfId="145" priority="21" operator="equal">
      <formula>"NG"</formula>
    </cfRule>
  </conditionalFormatting>
  <conditionalFormatting sqref="L14">
    <cfRule type="cellIs" dxfId="144" priority="18" operator="equal">
      <formula>"NT"</formula>
    </cfRule>
    <cfRule type="cellIs" dxfId="143" priority="19" operator="equal">
      <formula>"NG"</formula>
    </cfRule>
  </conditionalFormatting>
  <conditionalFormatting sqref="N14">
    <cfRule type="cellIs" dxfId="142" priority="16" operator="equal">
      <formula>"NT"</formula>
    </cfRule>
    <cfRule type="cellIs" dxfId="141" priority="17" operator="equal">
      <formula>"NG"</formula>
    </cfRule>
  </conditionalFormatting>
  <conditionalFormatting sqref="M14">
    <cfRule type="cellIs" dxfId="140" priority="14" operator="equal">
      <formula>"NT"</formula>
    </cfRule>
    <cfRule type="cellIs" dxfId="139" priority="15" operator="equal">
      <formula>"NG"</formula>
    </cfRule>
  </conditionalFormatting>
  <conditionalFormatting sqref="K15">
    <cfRule type="expression" dxfId="138" priority="12">
      <formula>OR($K15="NA",$K15="NT")</formula>
    </cfRule>
  </conditionalFormatting>
  <conditionalFormatting sqref="K15">
    <cfRule type="cellIs" dxfId="137" priority="13" operator="equal">
      <formula>"NG"</formula>
    </cfRule>
  </conditionalFormatting>
  <conditionalFormatting sqref="L15">
    <cfRule type="cellIs" dxfId="136" priority="10" operator="equal">
      <formula>"NT"</formula>
    </cfRule>
    <cfRule type="cellIs" dxfId="135" priority="11" operator="equal">
      <formula>"NG"</formula>
    </cfRule>
  </conditionalFormatting>
  <conditionalFormatting sqref="N15">
    <cfRule type="cellIs" dxfId="134" priority="8" operator="equal">
      <formula>"NT"</formula>
    </cfRule>
    <cfRule type="cellIs" dxfId="133" priority="9" operator="equal">
      <formula>"NG"</formula>
    </cfRule>
  </conditionalFormatting>
  <conditionalFormatting sqref="M15">
    <cfRule type="cellIs" dxfId="132" priority="6" operator="equal">
      <formula>"NT"</formula>
    </cfRule>
    <cfRule type="cellIs" dxfId="131" priority="7" operator="equal">
      <formula>"NG"</formula>
    </cfRule>
  </conditionalFormatting>
  <conditionalFormatting sqref="S7">
    <cfRule type="expression" dxfId="130" priority="5">
      <formula>OR($K7="NA",$K7="NT")</formula>
    </cfRule>
  </conditionalFormatting>
  <conditionalFormatting sqref="S10">
    <cfRule type="expression" dxfId="129" priority="4">
      <formula>OR($K10="NA",$K10="NT")</formula>
    </cfRule>
  </conditionalFormatting>
  <conditionalFormatting sqref="S12">
    <cfRule type="expression" dxfId="128" priority="3">
      <formula>OR($K12="NA",$K12="NT")</formula>
    </cfRule>
  </conditionalFormatting>
  <conditionalFormatting sqref="S13">
    <cfRule type="expression" dxfId="127" priority="2">
      <formula>OR($K13="NA",$K13="NT")</formula>
    </cfRule>
  </conditionalFormatting>
  <conditionalFormatting sqref="S16">
    <cfRule type="expression" dxfId="126" priority="1">
      <formula>OR($K16="NA",$K16="NT")</formula>
    </cfRule>
  </conditionalFormatting>
  <dataValidations count="2">
    <dataValidation type="list" allowBlank="1" showInputMessage="1" showErrorMessage="1" sqref="U65501:U65552 JG65501:JG65552 TC65501:TC65552 ACY65501:ACY65552 AMU65501:AMU65552 AWQ65501:AWQ65552 BGM65501:BGM65552 BQI65501:BQI65552 CAE65501:CAE65552 CKA65501:CKA65552 CTW65501:CTW65552 DDS65501:DDS65552 DNO65501:DNO65552 DXK65501:DXK65552 EHG65501:EHG65552 ERC65501:ERC65552 FAY65501:FAY65552 FKU65501:FKU65552 FUQ65501:FUQ65552 GEM65501:GEM65552 GOI65501:GOI65552 GYE65501:GYE65552 HIA65501:HIA65552 HRW65501:HRW65552 IBS65501:IBS65552 ILO65501:ILO65552 IVK65501:IVK65552 JFG65501:JFG65552 JPC65501:JPC65552 JYY65501:JYY65552 KIU65501:KIU65552 KSQ65501:KSQ65552 LCM65501:LCM65552 LMI65501:LMI65552 LWE65501:LWE65552 MGA65501:MGA65552 MPW65501:MPW65552 MZS65501:MZS65552 NJO65501:NJO65552 NTK65501:NTK65552 ODG65501:ODG65552 ONC65501:ONC65552 OWY65501:OWY65552 PGU65501:PGU65552 PQQ65501:PQQ65552 QAM65501:QAM65552 QKI65501:QKI65552 QUE65501:QUE65552 REA65501:REA65552 RNW65501:RNW65552 RXS65501:RXS65552 SHO65501:SHO65552 SRK65501:SRK65552 TBG65501:TBG65552 TLC65501:TLC65552 TUY65501:TUY65552 UEU65501:UEU65552 UOQ65501:UOQ65552 UYM65501:UYM65552 VII65501:VII65552 VSE65501:VSE65552 WCA65501:WCA65552 WLW65501:WLW65552 WVS65501:WVS65552 U131037:U131088 JG131037:JG131088 TC131037:TC131088 ACY131037:ACY131088 AMU131037:AMU131088 AWQ131037:AWQ131088 BGM131037:BGM131088 BQI131037:BQI131088 CAE131037:CAE131088 CKA131037:CKA131088 CTW131037:CTW131088 DDS131037:DDS131088 DNO131037:DNO131088 DXK131037:DXK131088 EHG131037:EHG131088 ERC131037:ERC131088 FAY131037:FAY131088 FKU131037:FKU131088 FUQ131037:FUQ131088 GEM131037:GEM131088 GOI131037:GOI131088 GYE131037:GYE131088 HIA131037:HIA131088 HRW131037:HRW131088 IBS131037:IBS131088 ILO131037:ILO131088 IVK131037:IVK131088 JFG131037:JFG131088 JPC131037:JPC131088 JYY131037:JYY131088 KIU131037:KIU131088 KSQ131037:KSQ131088 LCM131037:LCM131088 LMI131037:LMI131088 LWE131037:LWE131088 MGA131037:MGA131088 MPW131037:MPW131088 MZS131037:MZS131088 NJO131037:NJO131088 NTK131037:NTK131088 ODG131037:ODG131088 ONC131037:ONC131088 OWY131037:OWY131088 PGU131037:PGU131088 PQQ131037:PQQ131088 QAM131037:QAM131088 QKI131037:QKI131088 QUE131037:QUE131088 REA131037:REA131088 RNW131037:RNW131088 RXS131037:RXS131088 SHO131037:SHO131088 SRK131037:SRK131088 TBG131037:TBG131088 TLC131037:TLC131088 TUY131037:TUY131088 UEU131037:UEU131088 UOQ131037:UOQ131088 UYM131037:UYM131088 VII131037:VII131088 VSE131037:VSE131088 WCA131037:WCA131088 WLW131037:WLW131088 WVS131037:WVS131088 U196573:U196624 JG196573:JG196624 TC196573:TC196624 ACY196573:ACY196624 AMU196573:AMU196624 AWQ196573:AWQ196624 BGM196573:BGM196624 BQI196573:BQI196624 CAE196573:CAE196624 CKA196573:CKA196624 CTW196573:CTW196624 DDS196573:DDS196624 DNO196573:DNO196624 DXK196573:DXK196624 EHG196573:EHG196624 ERC196573:ERC196624 FAY196573:FAY196624 FKU196573:FKU196624 FUQ196573:FUQ196624 GEM196573:GEM196624 GOI196573:GOI196624 GYE196573:GYE196624 HIA196573:HIA196624 HRW196573:HRW196624 IBS196573:IBS196624 ILO196573:ILO196624 IVK196573:IVK196624 JFG196573:JFG196624 JPC196573:JPC196624 JYY196573:JYY196624 KIU196573:KIU196624 KSQ196573:KSQ196624 LCM196573:LCM196624 LMI196573:LMI196624 LWE196573:LWE196624 MGA196573:MGA196624 MPW196573:MPW196624 MZS196573:MZS196624 NJO196573:NJO196624 NTK196573:NTK196624 ODG196573:ODG196624 ONC196573:ONC196624 OWY196573:OWY196624 PGU196573:PGU196624 PQQ196573:PQQ196624 QAM196573:QAM196624 QKI196573:QKI196624 QUE196573:QUE196624 REA196573:REA196624 RNW196573:RNW196624 RXS196573:RXS196624 SHO196573:SHO196624 SRK196573:SRK196624 TBG196573:TBG196624 TLC196573:TLC196624 TUY196573:TUY196624 UEU196573:UEU196624 UOQ196573:UOQ196624 UYM196573:UYM196624 VII196573:VII196624 VSE196573:VSE196624 WCA196573:WCA196624 WLW196573:WLW196624 WVS196573:WVS196624 U262109:U262160 JG262109:JG262160 TC262109:TC262160 ACY262109:ACY262160 AMU262109:AMU262160 AWQ262109:AWQ262160 BGM262109:BGM262160 BQI262109:BQI262160 CAE262109:CAE262160 CKA262109:CKA262160 CTW262109:CTW262160 DDS262109:DDS262160 DNO262109:DNO262160 DXK262109:DXK262160 EHG262109:EHG262160 ERC262109:ERC262160 FAY262109:FAY262160 FKU262109:FKU262160 FUQ262109:FUQ262160 GEM262109:GEM262160 GOI262109:GOI262160 GYE262109:GYE262160 HIA262109:HIA262160 HRW262109:HRW262160 IBS262109:IBS262160 ILO262109:ILO262160 IVK262109:IVK262160 JFG262109:JFG262160 JPC262109:JPC262160 JYY262109:JYY262160 KIU262109:KIU262160 KSQ262109:KSQ262160 LCM262109:LCM262160 LMI262109:LMI262160 LWE262109:LWE262160 MGA262109:MGA262160 MPW262109:MPW262160 MZS262109:MZS262160 NJO262109:NJO262160 NTK262109:NTK262160 ODG262109:ODG262160 ONC262109:ONC262160 OWY262109:OWY262160 PGU262109:PGU262160 PQQ262109:PQQ262160 QAM262109:QAM262160 QKI262109:QKI262160 QUE262109:QUE262160 REA262109:REA262160 RNW262109:RNW262160 RXS262109:RXS262160 SHO262109:SHO262160 SRK262109:SRK262160 TBG262109:TBG262160 TLC262109:TLC262160 TUY262109:TUY262160 UEU262109:UEU262160 UOQ262109:UOQ262160 UYM262109:UYM262160 VII262109:VII262160 VSE262109:VSE262160 WCA262109:WCA262160 WLW262109:WLW262160 WVS262109:WVS262160 U327645:U327696 JG327645:JG327696 TC327645:TC327696 ACY327645:ACY327696 AMU327645:AMU327696 AWQ327645:AWQ327696 BGM327645:BGM327696 BQI327645:BQI327696 CAE327645:CAE327696 CKA327645:CKA327696 CTW327645:CTW327696 DDS327645:DDS327696 DNO327645:DNO327696 DXK327645:DXK327696 EHG327645:EHG327696 ERC327645:ERC327696 FAY327645:FAY327696 FKU327645:FKU327696 FUQ327645:FUQ327696 GEM327645:GEM327696 GOI327645:GOI327696 GYE327645:GYE327696 HIA327645:HIA327696 HRW327645:HRW327696 IBS327645:IBS327696 ILO327645:ILO327696 IVK327645:IVK327696 JFG327645:JFG327696 JPC327645:JPC327696 JYY327645:JYY327696 KIU327645:KIU327696 KSQ327645:KSQ327696 LCM327645:LCM327696 LMI327645:LMI327696 LWE327645:LWE327696 MGA327645:MGA327696 MPW327645:MPW327696 MZS327645:MZS327696 NJO327645:NJO327696 NTK327645:NTK327696 ODG327645:ODG327696 ONC327645:ONC327696 OWY327645:OWY327696 PGU327645:PGU327696 PQQ327645:PQQ327696 QAM327645:QAM327696 QKI327645:QKI327696 QUE327645:QUE327696 REA327645:REA327696 RNW327645:RNW327696 RXS327645:RXS327696 SHO327645:SHO327696 SRK327645:SRK327696 TBG327645:TBG327696 TLC327645:TLC327696 TUY327645:TUY327696 UEU327645:UEU327696 UOQ327645:UOQ327696 UYM327645:UYM327696 VII327645:VII327696 VSE327645:VSE327696 WCA327645:WCA327696 WLW327645:WLW327696 WVS327645:WVS327696 U393181:U393232 JG393181:JG393232 TC393181:TC393232 ACY393181:ACY393232 AMU393181:AMU393232 AWQ393181:AWQ393232 BGM393181:BGM393232 BQI393181:BQI393232 CAE393181:CAE393232 CKA393181:CKA393232 CTW393181:CTW393232 DDS393181:DDS393232 DNO393181:DNO393232 DXK393181:DXK393232 EHG393181:EHG393232 ERC393181:ERC393232 FAY393181:FAY393232 FKU393181:FKU393232 FUQ393181:FUQ393232 GEM393181:GEM393232 GOI393181:GOI393232 GYE393181:GYE393232 HIA393181:HIA393232 HRW393181:HRW393232 IBS393181:IBS393232 ILO393181:ILO393232 IVK393181:IVK393232 JFG393181:JFG393232 JPC393181:JPC393232 JYY393181:JYY393232 KIU393181:KIU393232 KSQ393181:KSQ393232 LCM393181:LCM393232 LMI393181:LMI393232 LWE393181:LWE393232 MGA393181:MGA393232 MPW393181:MPW393232 MZS393181:MZS393232 NJO393181:NJO393232 NTK393181:NTK393232 ODG393181:ODG393232 ONC393181:ONC393232 OWY393181:OWY393232 PGU393181:PGU393232 PQQ393181:PQQ393232 QAM393181:QAM393232 QKI393181:QKI393232 QUE393181:QUE393232 REA393181:REA393232 RNW393181:RNW393232 RXS393181:RXS393232 SHO393181:SHO393232 SRK393181:SRK393232 TBG393181:TBG393232 TLC393181:TLC393232 TUY393181:TUY393232 UEU393181:UEU393232 UOQ393181:UOQ393232 UYM393181:UYM393232 VII393181:VII393232 VSE393181:VSE393232 WCA393181:WCA393232 WLW393181:WLW393232 WVS393181:WVS393232 U458717:U458768 JG458717:JG458768 TC458717:TC458768 ACY458717:ACY458768 AMU458717:AMU458768 AWQ458717:AWQ458768 BGM458717:BGM458768 BQI458717:BQI458768 CAE458717:CAE458768 CKA458717:CKA458768 CTW458717:CTW458768 DDS458717:DDS458768 DNO458717:DNO458768 DXK458717:DXK458768 EHG458717:EHG458768 ERC458717:ERC458768 FAY458717:FAY458768 FKU458717:FKU458768 FUQ458717:FUQ458768 GEM458717:GEM458768 GOI458717:GOI458768 GYE458717:GYE458768 HIA458717:HIA458768 HRW458717:HRW458768 IBS458717:IBS458768 ILO458717:ILO458768 IVK458717:IVK458768 JFG458717:JFG458768 JPC458717:JPC458768 JYY458717:JYY458768 KIU458717:KIU458768 KSQ458717:KSQ458768 LCM458717:LCM458768 LMI458717:LMI458768 LWE458717:LWE458768 MGA458717:MGA458768 MPW458717:MPW458768 MZS458717:MZS458768 NJO458717:NJO458768 NTK458717:NTK458768 ODG458717:ODG458768 ONC458717:ONC458768 OWY458717:OWY458768 PGU458717:PGU458768 PQQ458717:PQQ458768 QAM458717:QAM458768 QKI458717:QKI458768 QUE458717:QUE458768 REA458717:REA458768 RNW458717:RNW458768 RXS458717:RXS458768 SHO458717:SHO458768 SRK458717:SRK458768 TBG458717:TBG458768 TLC458717:TLC458768 TUY458717:TUY458768 UEU458717:UEU458768 UOQ458717:UOQ458768 UYM458717:UYM458768 VII458717:VII458768 VSE458717:VSE458768 WCA458717:WCA458768 WLW458717:WLW458768 WVS458717:WVS458768 U524253:U524304 JG524253:JG524304 TC524253:TC524304 ACY524253:ACY524304 AMU524253:AMU524304 AWQ524253:AWQ524304 BGM524253:BGM524304 BQI524253:BQI524304 CAE524253:CAE524304 CKA524253:CKA524304 CTW524253:CTW524304 DDS524253:DDS524304 DNO524253:DNO524304 DXK524253:DXK524304 EHG524253:EHG524304 ERC524253:ERC524304 FAY524253:FAY524304 FKU524253:FKU524304 FUQ524253:FUQ524304 GEM524253:GEM524304 GOI524253:GOI524304 GYE524253:GYE524304 HIA524253:HIA524304 HRW524253:HRW524304 IBS524253:IBS524304 ILO524253:ILO524304 IVK524253:IVK524304 JFG524253:JFG524304 JPC524253:JPC524304 JYY524253:JYY524304 KIU524253:KIU524304 KSQ524253:KSQ524304 LCM524253:LCM524304 LMI524253:LMI524304 LWE524253:LWE524304 MGA524253:MGA524304 MPW524253:MPW524304 MZS524253:MZS524304 NJO524253:NJO524304 NTK524253:NTK524304 ODG524253:ODG524304 ONC524253:ONC524304 OWY524253:OWY524304 PGU524253:PGU524304 PQQ524253:PQQ524304 QAM524253:QAM524304 QKI524253:QKI524304 QUE524253:QUE524304 REA524253:REA524304 RNW524253:RNW524304 RXS524253:RXS524304 SHO524253:SHO524304 SRK524253:SRK524304 TBG524253:TBG524304 TLC524253:TLC524304 TUY524253:TUY524304 UEU524253:UEU524304 UOQ524253:UOQ524304 UYM524253:UYM524304 VII524253:VII524304 VSE524253:VSE524304 WCA524253:WCA524304 WLW524253:WLW524304 WVS524253:WVS524304 U589789:U589840 JG589789:JG589840 TC589789:TC589840 ACY589789:ACY589840 AMU589789:AMU589840 AWQ589789:AWQ589840 BGM589789:BGM589840 BQI589789:BQI589840 CAE589789:CAE589840 CKA589789:CKA589840 CTW589789:CTW589840 DDS589789:DDS589840 DNO589789:DNO589840 DXK589789:DXK589840 EHG589789:EHG589840 ERC589789:ERC589840 FAY589789:FAY589840 FKU589789:FKU589840 FUQ589789:FUQ589840 GEM589789:GEM589840 GOI589789:GOI589840 GYE589789:GYE589840 HIA589789:HIA589840 HRW589789:HRW589840 IBS589789:IBS589840 ILO589789:ILO589840 IVK589789:IVK589840 JFG589789:JFG589840 JPC589789:JPC589840 JYY589789:JYY589840 KIU589789:KIU589840 KSQ589789:KSQ589840 LCM589789:LCM589840 LMI589789:LMI589840 LWE589789:LWE589840 MGA589789:MGA589840 MPW589789:MPW589840 MZS589789:MZS589840 NJO589789:NJO589840 NTK589789:NTK589840 ODG589789:ODG589840 ONC589789:ONC589840 OWY589789:OWY589840 PGU589789:PGU589840 PQQ589789:PQQ589840 QAM589789:QAM589840 QKI589789:QKI589840 QUE589789:QUE589840 REA589789:REA589840 RNW589789:RNW589840 RXS589789:RXS589840 SHO589789:SHO589840 SRK589789:SRK589840 TBG589789:TBG589840 TLC589789:TLC589840 TUY589789:TUY589840 UEU589789:UEU589840 UOQ589789:UOQ589840 UYM589789:UYM589840 VII589789:VII589840 VSE589789:VSE589840 WCA589789:WCA589840 WLW589789:WLW589840 WVS589789:WVS589840 U655325:U655376 JG655325:JG655376 TC655325:TC655376 ACY655325:ACY655376 AMU655325:AMU655376 AWQ655325:AWQ655376 BGM655325:BGM655376 BQI655325:BQI655376 CAE655325:CAE655376 CKA655325:CKA655376 CTW655325:CTW655376 DDS655325:DDS655376 DNO655325:DNO655376 DXK655325:DXK655376 EHG655325:EHG655376 ERC655325:ERC655376 FAY655325:FAY655376 FKU655325:FKU655376 FUQ655325:FUQ655376 GEM655325:GEM655376 GOI655325:GOI655376 GYE655325:GYE655376 HIA655325:HIA655376 HRW655325:HRW655376 IBS655325:IBS655376 ILO655325:ILO655376 IVK655325:IVK655376 JFG655325:JFG655376 JPC655325:JPC655376 JYY655325:JYY655376 KIU655325:KIU655376 KSQ655325:KSQ655376 LCM655325:LCM655376 LMI655325:LMI655376 LWE655325:LWE655376 MGA655325:MGA655376 MPW655325:MPW655376 MZS655325:MZS655376 NJO655325:NJO655376 NTK655325:NTK655376 ODG655325:ODG655376 ONC655325:ONC655376 OWY655325:OWY655376 PGU655325:PGU655376 PQQ655325:PQQ655376 QAM655325:QAM655376 QKI655325:QKI655376 QUE655325:QUE655376 REA655325:REA655376 RNW655325:RNW655376 RXS655325:RXS655376 SHO655325:SHO655376 SRK655325:SRK655376 TBG655325:TBG655376 TLC655325:TLC655376 TUY655325:TUY655376 UEU655325:UEU655376 UOQ655325:UOQ655376 UYM655325:UYM655376 VII655325:VII655376 VSE655325:VSE655376 WCA655325:WCA655376 WLW655325:WLW655376 WVS655325:WVS655376 U720861:U720912 JG720861:JG720912 TC720861:TC720912 ACY720861:ACY720912 AMU720861:AMU720912 AWQ720861:AWQ720912 BGM720861:BGM720912 BQI720861:BQI720912 CAE720861:CAE720912 CKA720861:CKA720912 CTW720861:CTW720912 DDS720861:DDS720912 DNO720861:DNO720912 DXK720861:DXK720912 EHG720861:EHG720912 ERC720861:ERC720912 FAY720861:FAY720912 FKU720861:FKU720912 FUQ720861:FUQ720912 GEM720861:GEM720912 GOI720861:GOI720912 GYE720861:GYE720912 HIA720861:HIA720912 HRW720861:HRW720912 IBS720861:IBS720912 ILO720861:ILO720912 IVK720861:IVK720912 JFG720861:JFG720912 JPC720861:JPC720912 JYY720861:JYY720912 KIU720861:KIU720912 KSQ720861:KSQ720912 LCM720861:LCM720912 LMI720861:LMI720912 LWE720861:LWE720912 MGA720861:MGA720912 MPW720861:MPW720912 MZS720861:MZS720912 NJO720861:NJO720912 NTK720861:NTK720912 ODG720861:ODG720912 ONC720861:ONC720912 OWY720861:OWY720912 PGU720861:PGU720912 PQQ720861:PQQ720912 QAM720861:QAM720912 QKI720861:QKI720912 QUE720861:QUE720912 REA720861:REA720912 RNW720861:RNW720912 RXS720861:RXS720912 SHO720861:SHO720912 SRK720861:SRK720912 TBG720861:TBG720912 TLC720861:TLC720912 TUY720861:TUY720912 UEU720861:UEU720912 UOQ720861:UOQ720912 UYM720861:UYM720912 VII720861:VII720912 VSE720861:VSE720912 WCA720861:WCA720912 WLW720861:WLW720912 WVS720861:WVS720912 U786397:U786448 JG786397:JG786448 TC786397:TC786448 ACY786397:ACY786448 AMU786397:AMU786448 AWQ786397:AWQ786448 BGM786397:BGM786448 BQI786397:BQI786448 CAE786397:CAE786448 CKA786397:CKA786448 CTW786397:CTW786448 DDS786397:DDS786448 DNO786397:DNO786448 DXK786397:DXK786448 EHG786397:EHG786448 ERC786397:ERC786448 FAY786397:FAY786448 FKU786397:FKU786448 FUQ786397:FUQ786448 GEM786397:GEM786448 GOI786397:GOI786448 GYE786397:GYE786448 HIA786397:HIA786448 HRW786397:HRW786448 IBS786397:IBS786448 ILO786397:ILO786448 IVK786397:IVK786448 JFG786397:JFG786448 JPC786397:JPC786448 JYY786397:JYY786448 KIU786397:KIU786448 KSQ786397:KSQ786448 LCM786397:LCM786448 LMI786397:LMI786448 LWE786397:LWE786448 MGA786397:MGA786448 MPW786397:MPW786448 MZS786397:MZS786448 NJO786397:NJO786448 NTK786397:NTK786448 ODG786397:ODG786448 ONC786397:ONC786448 OWY786397:OWY786448 PGU786397:PGU786448 PQQ786397:PQQ786448 QAM786397:QAM786448 QKI786397:QKI786448 QUE786397:QUE786448 REA786397:REA786448 RNW786397:RNW786448 RXS786397:RXS786448 SHO786397:SHO786448 SRK786397:SRK786448 TBG786397:TBG786448 TLC786397:TLC786448 TUY786397:TUY786448 UEU786397:UEU786448 UOQ786397:UOQ786448 UYM786397:UYM786448 VII786397:VII786448 VSE786397:VSE786448 WCA786397:WCA786448 WLW786397:WLW786448 WVS786397:WVS786448 U851933:U851984 JG851933:JG851984 TC851933:TC851984 ACY851933:ACY851984 AMU851933:AMU851984 AWQ851933:AWQ851984 BGM851933:BGM851984 BQI851933:BQI851984 CAE851933:CAE851984 CKA851933:CKA851984 CTW851933:CTW851984 DDS851933:DDS851984 DNO851933:DNO851984 DXK851933:DXK851984 EHG851933:EHG851984 ERC851933:ERC851984 FAY851933:FAY851984 FKU851933:FKU851984 FUQ851933:FUQ851984 GEM851933:GEM851984 GOI851933:GOI851984 GYE851933:GYE851984 HIA851933:HIA851984 HRW851933:HRW851984 IBS851933:IBS851984 ILO851933:ILO851984 IVK851933:IVK851984 JFG851933:JFG851984 JPC851933:JPC851984 JYY851933:JYY851984 KIU851933:KIU851984 KSQ851933:KSQ851984 LCM851933:LCM851984 LMI851933:LMI851984 LWE851933:LWE851984 MGA851933:MGA851984 MPW851933:MPW851984 MZS851933:MZS851984 NJO851933:NJO851984 NTK851933:NTK851984 ODG851933:ODG851984 ONC851933:ONC851984 OWY851933:OWY851984 PGU851933:PGU851984 PQQ851933:PQQ851984 QAM851933:QAM851984 QKI851933:QKI851984 QUE851933:QUE851984 REA851933:REA851984 RNW851933:RNW851984 RXS851933:RXS851984 SHO851933:SHO851984 SRK851933:SRK851984 TBG851933:TBG851984 TLC851933:TLC851984 TUY851933:TUY851984 UEU851933:UEU851984 UOQ851933:UOQ851984 UYM851933:UYM851984 VII851933:VII851984 VSE851933:VSE851984 WCA851933:WCA851984 WLW851933:WLW851984 WVS851933:WVS851984 U917469:U917520 JG917469:JG917520 TC917469:TC917520 ACY917469:ACY917520 AMU917469:AMU917520 AWQ917469:AWQ917520 BGM917469:BGM917520 BQI917469:BQI917520 CAE917469:CAE917520 CKA917469:CKA917520 CTW917469:CTW917520 DDS917469:DDS917520 DNO917469:DNO917520 DXK917469:DXK917520 EHG917469:EHG917520 ERC917469:ERC917520 FAY917469:FAY917520 FKU917469:FKU917520 FUQ917469:FUQ917520 GEM917469:GEM917520 GOI917469:GOI917520 GYE917469:GYE917520 HIA917469:HIA917520 HRW917469:HRW917520 IBS917469:IBS917520 ILO917469:ILO917520 IVK917469:IVK917520 JFG917469:JFG917520 JPC917469:JPC917520 JYY917469:JYY917520 KIU917469:KIU917520 KSQ917469:KSQ917520 LCM917469:LCM917520 LMI917469:LMI917520 LWE917469:LWE917520 MGA917469:MGA917520 MPW917469:MPW917520 MZS917469:MZS917520 NJO917469:NJO917520 NTK917469:NTK917520 ODG917469:ODG917520 ONC917469:ONC917520 OWY917469:OWY917520 PGU917469:PGU917520 PQQ917469:PQQ917520 QAM917469:QAM917520 QKI917469:QKI917520 QUE917469:QUE917520 REA917469:REA917520 RNW917469:RNW917520 RXS917469:RXS917520 SHO917469:SHO917520 SRK917469:SRK917520 TBG917469:TBG917520 TLC917469:TLC917520 TUY917469:TUY917520 UEU917469:UEU917520 UOQ917469:UOQ917520 UYM917469:UYM917520 VII917469:VII917520 VSE917469:VSE917520 WCA917469:WCA917520 WLW917469:WLW917520 WVS917469:WVS917520 U983005:U983056 JG983005:JG983056 TC983005:TC983056 ACY983005:ACY983056 AMU983005:AMU983056 AWQ983005:AWQ983056 BGM983005:BGM983056 BQI983005:BQI983056 CAE983005:CAE983056 CKA983005:CKA983056 CTW983005:CTW983056 DDS983005:DDS983056 DNO983005:DNO983056 DXK983005:DXK983056 EHG983005:EHG983056 ERC983005:ERC983056 FAY983005:FAY983056 FKU983005:FKU983056 FUQ983005:FUQ983056 GEM983005:GEM983056 GOI983005:GOI983056 GYE983005:GYE983056 HIA983005:HIA983056 HRW983005:HRW983056 IBS983005:IBS983056 ILO983005:ILO983056 IVK983005:IVK983056 JFG983005:JFG983056 JPC983005:JPC983056 JYY983005:JYY983056 KIU983005:KIU983056 KSQ983005:KSQ983056 LCM983005:LCM983056 LMI983005:LMI983056 LWE983005:LWE983056 MGA983005:MGA983056 MPW983005:MPW983056 MZS983005:MZS983056 NJO983005:NJO983056 NTK983005:NTK983056 ODG983005:ODG983056 ONC983005:ONC983056 OWY983005:OWY983056 PGU983005:PGU983056 PQQ983005:PQQ983056 QAM983005:QAM983056 QKI983005:QKI983056 QUE983005:QUE983056 REA983005:REA983056 RNW983005:RNW983056 RXS983005:RXS983056 SHO983005:SHO983056 SRK983005:SRK983056 TBG983005:TBG983056 TLC983005:TLC983056 TUY983005:TUY983056 UEU983005:UEU983056 UOQ983005:UOQ983056 UYM983005:UYM983056 VII983005:VII983056 VSE983005:VSE983056 WCA983005:WCA983056 WLW983005:WLW983056 WVS983005:WVS983056 WLW5:WLW16 WCA5:WCA16 VSE5:VSE16 VII5:VII16 UYM5:UYM16 UOQ5:UOQ16 UEU5:UEU16 TUY5:TUY16 TLC5:TLC16 TBG5:TBG16 SRK5:SRK16 SHO5:SHO16 RXS5:RXS16 RNW5:RNW16 REA5:REA16 QUE5:QUE16 QKI5:QKI16 QAM5:QAM16 PQQ5:PQQ16 PGU5:PGU16 OWY5:OWY16 ONC5:ONC16 ODG5:ODG16 NTK5:NTK16 NJO5:NJO16 MZS5:MZS16 MPW5:MPW16 MGA5:MGA16 LWE5:LWE16 LMI5:LMI16 LCM5:LCM16 KSQ5:KSQ16 KIU5:KIU16 JYY5:JYY16 JPC5:JPC16 JFG5:JFG16 IVK5:IVK16 ILO5:ILO16 IBS5:IBS16 HRW5:HRW16 HIA5:HIA16 GYE5:GYE16 GOI5:GOI16 GEM5:GEM16 FUQ5:FUQ16 FKU5:FKU16 FAY5:FAY16 ERC5:ERC16 EHG5:EHG16 DXK5:DXK16 DNO5:DNO16 DDS5:DDS16 CTW5:CTW16 CKA5:CKA16 CAE5:CAE16 BQI5:BQI16 BGM5:BGM16 AWQ5:AWQ16 AMU5:AMU16 ACY5:ACY16 TC5:TC16 JG5:JG16 WVS5:WVS16" xr:uid="{00000000-0002-0000-0D00-000000000000}">
      <formula1>"Macro,Script,手動"</formula1>
    </dataValidation>
    <dataValidation type="list" showInputMessage="1" sqref="JA65501:JA65552 SW65501:SW65552 ACS65501:ACS65552 AMO65501:AMO65552 AWK65501:AWK65552 BGG65501:BGG65552 BQC65501:BQC65552 BZY65501:BZY65552 CJU65501:CJU65552 CTQ65501:CTQ65552 DDM65501:DDM65552 DNI65501:DNI65552 DXE65501:DXE65552 EHA65501:EHA65552 EQW65501:EQW65552 FAS65501:FAS65552 FKO65501:FKO65552 FUK65501:FUK65552 GEG65501:GEG65552 GOC65501:GOC65552 GXY65501:GXY65552 HHU65501:HHU65552 HRQ65501:HRQ65552 IBM65501:IBM65552 ILI65501:ILI65552 IVE65501:IVE65552 JFA65501:JFA65552 JOW65501:JOW65552 JYS65501:JYS65552 KIO65501:KIO65552 KSK65501:KSK65552 LCG65501:LCG65552 LMC65501:LMC65552 LVY65501:LVY65552 MFU65501:MFU65552 MPQ65501:MPQ65552 MZM65501:MZM65552 NJI65501:NJI65552 NTE65501:NTE65552 ODA65501:ODA65552 OMW65501:OMW65552 OWS65501:OWS65552 PGO65501:PGO65552 PQK65501:PQK65552 QAG65501:QAG65552 QKC65501:QKC65552 QTY65501:QTY65552 RDU65501:RDU65552 RNQ65501:RNQ65552 RXM65501:RXM65552 SHI65501:SHI65552 SRE65501:SRE65552 TBA65501:TBA65552 TKW65501:TKW65552 TUS65501:TUS65552 UEO65501:UEO65552 UOK65501:UOK65552 UYG65501:UYG65552 VIC65501:VIC65552 VRY65501:VRY65552 WBU65501:WBU65552 WLQ65501:WLQ65552 WVM65501:WVM65552 JA131037:JA131088 SW131037:SW131088 ACS131037:ACS131088 AMO131037:AMO131088 AWK131037:AWK131088 BGG131037:BGG131088 BQC131037:BQC131088 BZY131037:BZY131088 CJU131037:CJU131088 CTQ131037:CTQ131088 DDM131037:DDM131088 DNI131037:DNI131088 DXE131037:DXE131088 EHA131037:EHA131088 EQW131037:EQW131088 FAS131037:FAS131088 FKO131037:FKO131088 FUK131037:FUK131088 GEG131037:GEG131088 GOC131037:GOC131088 GXY131037:GXY131088 HHU131037:HHU131088 HRQ131037:HRQ131088 IBM131037:IBM131088 ILI131037:ILI131088 IVE131037:IVE131088 JFA131037:JFA131088 JOW131037:JOW131088 JYS131037:JYS131088 KIO131037:KIO131088 KSK131037:KSK131088 LCG131037:LCG131088 LMC131037:LMC131088 LVY131037:LVY131088 MFU131037:MFU131088 MPQ131037:MPQ131088 MZM131037:MZM131088 NJI131037:NJI131088 NTE131037:NTE131088 ODA131037:ODA131088 OMW131037:OMW131088 OWS131037:OWS131088 PGO131037:PGO131088 PQK131037:PQK131088 QAG131037:QAG131088 QKC131037:QKC131088 QTY131037:QTY131088 RDU131037:RDU131088 RNQ131037:RNQ131088 RXM131037:RXM131088 SHI131037:SHI131088 SRE131037:SRE131088 TBA131037:TBA131088 TKW131037:TKW131088 TUS131037:TUS131088 UEO131037:UEO131088 UOK131037:UOK131088 UYG131037:UYG131088 VIC131037:VIC131088 VRY131037:VRY131088 WBU131037:WBU131088 WLQ131037:WLQ131088 WVM131037:WVM131088 JA196573:JA196624 SW196573:SW196624 ACS196573:ACS196624 AMO196573:AMO196624 AWK196573:AWK196624 BGG196573:BGG196624 BQC196573:BQC196624 BZY196573:BZY196624 CJU196573:CJU196624 CTQ196573:CTQ196624 DDM196573:DDM196624 DNI196573:DNI196624 DXE196573:DXE196624 EHA196573:EHA196624 EQW196573:EQW196624 FAS196573:FAS196624 FKO196573:FKO196624 FUK196573:FUK196624 GEG196573:GEG196624 GOC196573:GOC196624 GXY196573:GXY196624 HHU196573:HHU196624 HRQ196573:HRQ196624 IBM196573:IBM196624 ILI196573:ILI196624 IVE196573:IVE196624 JFA196573:JFA196624 JOW196573:JOW196624 JYS196573:JYS196624 KIO196573:KIO196624 KSK196573:KSK196624 LCG196573:LCG196624 LMC196573:LMC196624 LVY196573:LVY196624 MFU196573:MFU196624 MPQ196573:MPQ196624 MZM196573:MZM196624 NJI196573:NJI196624 NTE196573:NTE196624 ODA196573:ODA196624 OMW196573:OMW196624 OWS196573:OWS196624 PGO196573:PGO196624 PQK196573:PQK196624 QAG196573:QAG196624 QKC196573:QKC196624 QTY196573:QTY196624 RDU196573:RDU196624 RNQ196573:RNQ196624 RXM196573:RXM196624 SHI196573:SHI196624 SRE196573:SRE196624 TBA196573:TBA196624 TKW196573:TKW196624 TUS196573:TUS196624 UEO196573:UEO196624 UOK196573:UOK196624 UYG196573:UYG196624 VIC196573:VIC196624 VRY196573:VRY196624 WBU196573:WBU196624 WLQ196573:WLQ196624 WVM196573:WVM196624 JA262109:JA262160 SW262109:SW262160 ACS262109:ACS262160 AMO262109:AMO262160 AWK262109:AWK262160 BGG262109:BGG262160 BQC262109:BQC262160 BZY262109:BZY262160 CJU262109:CJU262160 CTQ262109:CTQ262160 DDM262109:DDM262160 DNI262109:DNI262160 DXE262109:DXE262160 EHA262109:EHA262160 EQW262109:EQW262160 FAS262109:FAS262160 FKO262109:FKO262160 FUK262109:FUK262160 GEG262109:GEG262160 GOC262109:GOC262160 GXY262109:GXY262160 HHU262109:HHU262160 HRQ262109:HRQ262160 IBM262109:IBM262160 ILI262109:ILI262160 IVE262109:IVE262160 JFA262109:JFA262160 JOW262109:JOW262160 JYS262109:JYS262160 KIO262109:KIO262160 KSK262109:KSK262160 LCG262109:LCG262160 LMC262109:LMC262160 LVY262109:LVY262160 MFU262109:MFU262160 MPQ262109:MPQ262160 MZM262109:MZM262160 NJI262109:NJI262160 NTE262109:NTE262160 ODA262109:ODA262160 OMW262109:OMW262160 OWS262109:OWS262160 PGO262109:PGO262160 PQK262109:PQK262160 QAG262109:QAG262160 QKC262109:QKC262160 QTY262109:QTY262160 RDU262109:RDU262160 RNQ262109:RNQ262160 RXM262109:RXM262160 SHI262109:SHI262160 SRE262109:SRE262160 TBA262109:TBA262160 TKW262109:TKW262160 TUS262109:TUS262160 UEO262109:UEO262160 UOK262109:UOK262160 UYG262109:UYG262160 VIC262109:VIC262160 VRY262109:VRY262160 WBU262109:WBU262160 WLQ262109:WLQ262160 WVM262109:WVM262160 JA327645:JA327696 SW327645:SW327696 ACS327645:ACS327696 AMO327645:AMO327696 AWK327645:AWK327696 BGG327645:BGG327696 BQC327645:BQC327696 BZY327645:BZY327696 CJU327645:CJU327696 CTQ327645:CTQ327696 DDM327645:DDM327696 DNI327645:DNI327696 DXE327645:DXE327696 EHA327645:EHA327696 EQW327645:EQW327696 FAS327645:FAS327696 FKO327645:FKO327696 FUK327645:FUK327696 GEG327645:GEG327696 GOC327645:GOC327696 GXY327645:GXY327696 HHU327645:HHU327696 HRQ327645:HRQ327696 IBM327645:IBM327696 ILI327645:ILI327696 IVE327645:IVE327696 JFA327645:JFA327696 JOW327645:JOW327696 JYS327645:JYS327696 KIO327645:KIO327696 KSK327645:KSK327696 LCG327645:LCG327696 LMC327645:LMC327696 LVY327645:LVY327696 MFU327645:MFU327696 MPQ327645:MPQ327696 MZM327645:MZM327696 NJI327645:NJI327696 NTE327645:NTE327696 ODA327645:ODA327696 OMW327645:OMW327696 OWS327645:OWS327696 PGO327645:PGO327696 PQK327645:PQK327696 QAG327645:QAG327696 QKC327645:QKC327696 QTY327645:QTY327696 RDU327645:RDU327696 RNQ327645:RNQ327696 RXM327645:RXM327696 SHI327645:SHI327696 SRE327645:SRE327696 TBA327645:TBA327696 TKW327645:TKW327696 TUS327645:TUS327696 UEO327645:UEO327696 UOK327645:UOK327696 UYG327645:UYG327696 VIC327645:VIC327696 VRY327645:VRY327696 WBU327645:WBU327696 WLQ327645:WLQ327696 WVM327645:WVM327696 JA393181:JA393232 SW393181:SW393232 ACS393181:ACS393232 AMO393181:AMO393232 AWK393181:AWK393232 BGG393181:BGG393232 BQC393181:BQC393232 BZY393181:BZY393232 CJU393181:CJU393232 CTQ393181:CTQ393232 DDM393181:DDM393232 DNI393181:DNI393232 DXE393181:DXE393232 EHA393181:EHA393232 EQW393181:EQW393232 FAS393181:FAS393232 FKO393181:FKO393232 FUK393181:FUK393232 GEG393181:GEG393232 GOC393181:GOC393232 GXY393181:GXY393232 HHU393181:HHU393232 HRQ393181:HRQ393232 IBM393181:IBM393232 ILI393181:ILI393232 IVE393181:IVE393232 JFA393181:JFA393232 JOW393181:JOW393232 JYS393181:JYS393232 KIO393181:KIO393232 KSK393181:KSK393232 LCG393181:LCG393232 LMC393181:LMC393232 LVY393181:LVY393232 MFU393181:MFU393232 MPQ393181:MPQ393232 MZM393181:MZM393232 NJI393181:NJI393232 NTE393181:NTE393232 ODA393181:ODA393232 OMW393181:OMW393232 OWS393181:OWS393232 PGO393181:PGO393232 PQK393181:PQK393232 QAG393181:QAG393232 QKC393181:QKC393232 QTY393181:QTY393232 RDU393181:RDU393232 RNQ393181:RNQ393232 RXM393181:RXM393232 SHI393181:SHI393232 SRE393181:SRE393232 TBA393181:TBA393232 TKW393181:TKW393232 TUS393181:TUS393232 UEO393181:UEO393232 UOK393181:UOK393232 UYG393181:UYG393232 VIC393181:VIC393232 VRY393181:VRY393232 WBU393181:WBU393232 WLQ393181:WLQ393232 WVM393181:WVM393232 JA458717:JA458768 SW458717:SW458768 ACS458717:ACS458768 AMO458717:AMO458768 AWK458717:AWK458768 BGG458717:BGG458768 BQC458717:BQC458768 BZY458717:BZY458768 CJU458717:CJU458768 CTQ458717:CTQ458768 DDM458717:DDM458768 DNI458717:DNI458768 DXE458717:DXE458768 EHA458717:EHA458768 EQW458717:EQW458768 FAS458717:FAS458768 FKO458717:FKO458768 FUK458717:FUK458768 GEG458717:GEG458768 GOC458717:GOC458768 GXY458717:GXY458768 HHU458717:HHU458768 HRQ458717:HRQ458768 IBM458717:IBM458768 ILI458717:ILI458768 IVE458717:IVE458768 JFA458717:JFA458768 JOW458717:JOW458768 JYS458717:JYS458768 KIO458717:KIO458768 KSK458717:KSK458768 LCG458717:LCG458768 LMC458717:LMC458768 LVY458717:LVY458768 MFU458717:MFU458768 MPQ458717:MPQ458768 MZM458717:MZM458768 NJI458717:NJI458768 NTE458717:NTE458768 ODA458717:ODA458768 OMW458717:OMW458768 OWS458717:OWS458768 PGO458717:PGO458768 PQK458717:PQK458768 QAG458717:QAG458768 QKC458717:QKC458768 QTY458717:QTY458768 RDU458717:RDU458768 RNQ458717:RNQ458768 RXM458717:RXM458768 SHI458717:SHI458768 SRE458717:SRE458768 TBA458717:TBA458768 TKW458717:TKW458768 TUS458717:TUS458768 UEO458717:UEO458768 UOK458717:UOK458768 UYG458717:UYG458768 VIC458717:VIC458768 VRY458717:VRY458768 WBU458717:WBU458768 WLQ458717:WLQ458768 WVM458717:WVM458768 JA524253:JA524304 SW524253:SW524304 ACS524253:ACS524304 AMO524253:AMO524304 AWK524253:AWK524304 BGG524253:BGG524304 BQC524253:BQC524304 BZY524253:BZY524304 CJU524253:CJU524304 CTQ524253:CTQ524304 DDM524253:DDM524304 DNI524253:DNI524304 DXE524253:DXE524304 EHA524253:EHA524304 EQW524253:EQW524304 FAS524253:FAS524304 FKO524253:FKO524304 FUK524253:FUK524304 GEG524253:GEG524304 GOC524253:GOC524304 GXY524253:GXY524304 HHU524253:HHU524304 HRQ524253:HRQ524304 IBM524253:IBM524304 ILI524253:ILI524304 IVE524253:IVE524304 JFA524253:JFA524304 JOW524253:JOW524304 JYS524253:JYS524304 KIO524253:KIO524304 KSK524253:KSK524304 LCG524253:LCG524304 LMC524253:LMC524304 LVY524253:LVY524304 MFU524253:MFU524304 MPQ524253:MPQ524304 MZM524253:MZM524304 NJI524253:NJI524304 NTE524253:NTE524304 ODA524253:ODA524304 OMW524253:OMW524304 OWS524253:OWS524304 PGO524253:PGO524304 PQK524253:PQK524304 QAG524253:QAG524304 QKC524253:QKC524304 QTY524253:QTY524304 RDU524253:RDU524304 RNQ524253:RNQ524304 RXM524253:RXM524304 SHI524253:SHI524304 SRE524253:SRE524304 TBA524253:TBA524304 TKW524253:TKW524304 TUS524253:TUS524304 UEO524253:UEO524304 UOK524253:UOK524304 UYG524253:UYG524304 VIC524253:VIC524304 VRY524253:VRY524304 WBU524253:WBU524304 WLQ524253:WLQ524304 WVM524253:WVM524304 JA589789:JA589840 SW589789:SW589840 ACS589789:ACS589840 AMO589789:AMO589840 AWK589789:AWK589840 BGG589789:BGG589840 BQC589789:BQC589840 BZY589789:BZY589840 CJU589789:CJU589840 CTQ589789:CTQ589840 DDM589789:DDM589840 DNI589789:DNI589840 DXE589789:DXE589840 EHA589789:EHA589840 EQW589789:EQW589840 FAS589789:FAS589840 FKO589789:FKO589840 FUK589789:FUK589840 GEG589789:GEG589840 GOC589789:GOC589840 GXY589789:GXY589840 HHU589789:HHU589840 HRQ589789:HRQ589840 IBM589789:IBM589840 ILI589789:ILI589840 IVE589789:IVE589840 JFA589789:JFA589840 JOW589789:JOW589840 JYS589789:JYS589840 KIO589789:KIO589840 KSK589789:KSK589840 LCG589789:LCG589840 LMC589789:LMC589840 LVY589789:LVY589840 MFU589789:MFU589840 MPQ589789:MPQ589840 MZM589789:MZM589840 NJI589789:NJI589840 NTE589789:NTE589840 ODA589789:ODA589840 OMW589789:OMW589840 OWS589789:OWS589840 PGO589789:PGO589840 PQK589789:PQK589840 QAG589789:QAG589840 QKC589789:QKC589840 QTY589789:QTY589840 RDU589789:RDU589840 RNQ589789:RNQ589840 RXM589789:RXM589840 SHI589789:SHI589840 SRE589789:SRE589840 TBA589789:TBA589840 TKW589789:TKW589840 TUS589789:TUS589840 UEO589789:UEO589840 UOK589789:UOK589840 UYG589789:UYG589840 VIC589789:VIC589840 VRY589789:VRY589840 WBU589789:WBU589840 WLQ589789:WLQ589840 WVM589789:WVM589840 JA655325:JA655376 SW655325:SW655376 ACS655325:ACS655376 AMO655325:AMO655376 AWK655325:AWK655376 BGG655325:BGG655376 BQC655325:BQC655376 BZY655325:BZY655376 CJU655325:CJU655376 CTQ655325:CTQ655376 DDM655325:DDM655376 DNI655325:DNI655376 DXE655325:DXE655376 EHA655325:EHA655376 EQW655325:EQW655376 FAS655325:FAS655376 FKO655325:FKO655376 FUK655325:FUK655376 GEG655325:GEG655376 GOC655325:GOC655376 GXY655325:GXY655376 HHU655325:HHU655376 HRQ655325:HRQ655376 IBM655325:IBM655376 ILI655325:ILI655376 IVE655325:IVE655376 JFA655325:JFA655376 JOW655325:JOW655376 JYS655325:JYS655376 KIO655325:KIO655376 KSK655325:KSK655376 LCG655325:LCG655376 LMC655325:LMC655376 LVY655325:LVY655376 MFU655325:MFU655376 MPQ655325:MPQ655376 MZM655325:MZM655376 NJI655325:NJI655376 NTE655325:NTE655376 ODA655325:ODA655376 OMW655325:OMW655376 OWS655325:OWS655376 PGO655325:PGO655376 PQK655325:PQK655376 QAG655325:QAG655376 QKC655325:QKC655376 QTY655325:QTY655376 RDU655325:RDU655376 RNQ655325:RNQ655376 RXM655325:RXM655376 SHI655325:SHI655376 SRE655325:SRE655376 TBA655325:TBA655376 TKW655325:TKW655376 TUS655325:TUS655376 UEO655325:UEO655376 UOK655325:UOK655376 UYG655325:UYG655376 VIC655325:VIC655376 VRY655325:VRY655376 WBU655325:WBU655376 WLQ655325:WLQ655376 WVM655325:WVM655376 JA720861:JA720912 SW720861:SW720912 ACS720861:ACS720912 AMO720861:AMO720912 AWK720861:AWK720912 BGG720861:BGG720912 BQC720861:BQC720912 BZY720861:BZY720912 CJU720861:CJU720912 CTQ720861:CTQ720912 DDM720861:DDM720912 DNI720861:DNI720912 DXE720861:DXE720912 EHA720861:EHA720912 EQW720861:EQW720912 FAS720861:FAS720912 FKO720861:FKO720912 FUK720861:FUK720912 GEG720861:GEG720912 GOC720861:GOC720912 GXY720861:GXY720912 HHU720861:HHU720912 HRQ720861:HRQ720912 IBM720861:IBM720912 ILI720861:ILI720912 IVE720861:IVE720912 JFA720861:JFA720912 JOW720861:JOW720912 JYS720861:JYS720912 KIO720861:KIO720912 KSK720861:KSK720912 LCG720861:LCG720912 LMC720861:LMC720912 LVY720861:LVY720912 MFU720861:MFU720912 MPQ720861:MPQ720912 MZM720861:MZM720912 NJI720861:NJI720912 NTE720861:NTE720912 ODA720861:ODA720912 OMW720861:OMW720912 OWS720861:OWS720912 PGO720861:PGO720912 PQK720861:PQK720912 QAG720861:QAG720912 QKC720861:QKC720912 QTY720861:QTY720912 RDU720861:RDU720912 RNQ720861:RNQ720912 RXM720861:RXM720912 SHI720861:SHI720912 SRE720861:SRE720912 TBA720861:TBA720912 TKW720861:TKW720912 TUS720861:TUS720912 UEO720861:UEO720912 UOK720861:UOK720912 UYG720861:UYG720912 VIC720861:VIC720912 VRY720861:VRY720912 WBU720861:WBU720912 WLQ720861:WLQ720912 WVM720861:WVM720912 JA786397:JA786448 SW786397:SW786448 ACS786397:ACS786448 AMO786397:AMO786448 AWK786397:AWK786448 BGG786397:BGG786448 BQC786397:BQC786448 BZY786397:BZY786448 CJU786397:CJU786448 CTQ786397:CTQ786448 DDM786397:DDM786448 DNI786397:DNI786448 DXE786397:DXE786448 EHA786397:EHA786448 EQW786397:EQW786448 FAS786397:FAS786448 FKO786397:FKO786448 FUK786397:FUK786448 GEG786397:GEG786448 GOC786397:GOC786448 GXY786397:GXY786448 HHU786397:HHU786448 HRQ786397:HRQ786448 IBM786397:IBM786448 ILI786397:ILI786448 IVE786397:IVE786448 JFA786397:JFA786448 JOW786397:JOW786448 JYS786397:JYS786448 KIO786397:KIO786448 KSK786397:KSK786448 LCG786397:LCG786448 LMC786397:LMC786448 LVY786397:LVY786448 MFU786397:MFU786448 MPQ786397:MPQ786448 MZM786397:MZM786448 NJI786397:NJI786448 NTE786397:NTE786448 ODA786397:ODA786448 OMW786397:OMW786448 OWS786397:OWS786448 PGO786397:PGO786448 PQK786397:PQK786448 QAG786397:QAG786448 QKC786397:QKC786448 QTY786397:QTY786448 RDU786397:RDU786448 RNQ786397:RNQ786448 RXM786397:RXM786448 SHI786397:SHI786448 SRE786397:SRE786448 TBA786397:TBA786448 TKW786397:TKW786448 TUS786397:TUS786448 UEO786397:UEO786448 UOK786397:UOK786448 UYG786397:UYG786448 VIC786397:VIC786448 VRY786397:VRY786448 WBU786397:WBU786448 WLQ786397:WLQ786448 WVM786397:WVM786448 JA851933:JA851984 SW851933:SW851984 ACS851933:ACS851984 AMO851933:AMO851984 AWK851933:AWK851984 BGG851933:BGG851984 BQC851933:BQC851984 BZY851933:BZY851984 CJU851933:CJU851984 CTQ851933:CTQ851984 DDM851933:DDM851984 DNI851933:DNI851984 DXE851933:DXE851984 EHA851933:EHA851984 EQW851933:EQW851984 FAS851933:FAS851984 FKO851933:FKO851984 FUK851933:FUK851984 GEG851933:GEG851984 GOC851933:GOC851984 GXY851933:GXY851984 HHU851933:HHU851984 HRQ851933:HRQ851984 IBM851933:IBM851984 ILI851933:ILI851984 IVE851933:IVE851984 JFA851933:JFA851984 JOW851933:JOW851984 JYS851933:JYS851984 KIO851933:KIO851984 KSK851933:KSK851984 LCG851933:LCG851984 LMC851933:LMC851984 LVY851933:LVY851984 MFU851933:MFU851984 MPQ851933:MPQ851984 MZM851933:MZM851984 NJI851933:NJI851984 NTE851933:NTE851984 ODA851933:ODA851984 OMW851933:OMW851984 OWS851933:OWS851984 PGO851933:PGO851984 PQK851933:PQK851984 QAG851933:QAG851984 QKC851933:QKC851984 QTY851933:QTY851984 RDU851933:RDU851984 RNQ851933:RNQ851984 RXM851933:RXM851984 SHI851933:SHI851984 SRE851933:SRE851984 TBA851933:TBA851984 TKW851933:TKW851984 TUS851933:TUS851984 UEO851933:UEO851984 UOK851933:UOK851984 UYG851933:UYG851984 VIC851933:VIC851984 VRY851933:VRY851984 WBU851933:WBU851984 WLQ851933:WLQ851984 WVM851933:WVM851984 JA917469:JA917520 SW917469:SW917520 ACS917469:ACS917520 AMO917469:AMO917520 AWK917469:AWK917520 BGG917469:BGG917520 BQC917469:BQC917520 BZY917469:BZY917520 CJU917469:CJU917520 CTQ917469:CTQ917520 DDM917469:DDM917520 DNI917469:DNI917520 DXE917469:DXE917520 EHA917469:EHA917520 EQW917469:EQW917520 FAS917469:FAS917520 FKO917469:FKO917520 FUK917469:FUK917520 GEG917469:GEG917520 GOC917469:GOC917520 GXY917469:GXY917520 HHU917469:HHU917520 HRQ917469:HRQ917520 IBM917469:IBM917520 ILI917469:ILI917520 IVE917469:IVE917520 JFA917469:JFA917520 JOW917469:JOW917520 JYS917469:JYS917520 KIO917469:KIO917520 KSK917469:KSK917520 LCG917469:LCG917520 LMC917469:LMC917520 LVY917469:LVY917520 MFU917469:MFU917520 MPQ917469:MPQ917520 MZM917469:MZM917520 NJI917469:NJI917520 NTE917469:NTE917520 ODA917469:ODA917520 OMW917469:OMW917520 OWS917469:OWS917520 PGO917469:PGO917520 PQK917469:PQK917520 QAG917469:QAG917520 QKC917469:QKC917520 QTY917469:QTY917520 RDU917469:RDU917520 RNQ917469:RNQ917520 RXM917469:RXM917520 SHI917469:SHI917520 SRE917469:SRE917520 TBA917469:TBA917520 TKW917469:TKW917520 TUS917469:TUS917520 UEO917469:UEO917520 UOK917469:UOK917520 UYG917469:UYG917520 VIC917469:VIC917520 VRY917469:VRY917520 WBU917469:WBU917520 WLQ917469:WLQ917520 WVM917469:WVM917520 JA983005:JA983056 SW983005:SW983056 ACS983005:ACS983056 AMO983005:AMO983056 AWK983005:AWK983056 BGG983005:BGG983056 BQC983005:BQC983056 BZY983005:BZY983056 CJU983005:CJU983056 CTQ983005:CTQ983056 DDM983005:DDM983056 DNI983005:DNI983056 DXE983005:DXE983056 EHA983005:EHA983056 EQW983005:EQW983056 FAS983005:FAS983056 FKO983005:FKO983056 FUK983005:FUK983056 GEG983005:GEG983056 GOC983005:GOC983056 GXY983005:GXY983056 HHU983005:HHU983056 HRQ983005:HRQ983056 IBM983005:IBM983056 ILI983005:ILI983056 IVE983005:IVE983056 JFA983005:JFA983056 JOW983005:JOW983056 JYS983005:JYS983056 KIO983005:KIO983056 KSK983005:KSK983056 LCG983005:LCG983056 LMC983005:LMC983056 LVY983005:LVY983056 MFU983005:MFU983056 MPQ983005:MPQ983056 MZM983005:MZM983056 NJI983005:NJI983056 NTE983005:NTE983056 ODA983005:ODA983056 OMW983005:OMW983056 OWS983005:OWS983056 PGO983005:PGO983056 PQK983005:PQK983056 QAG983005:QAG983056 QKC983005:QKC983056 QTY983005:QTY983056 RDU983005:RDU983056 RNQ983005:RNQ983056 RXM983005:RXM983056 SHI983005:SHI983056 SRE983005:SRE983056 TBA983005:TBA983056 TKW983005:TKW983056 TUS983005:TUS983056 UEO983005:UEO983056 UOK983005:UOK983056 UYG983005:UYG983056 VIC983005:VIC983056 VRY983005:VRY983056 WBU983005:WBU983056 WLQ983005:WLQ983056 WVM983005:WVM983056 K65501:K65552 IW65501:IW65552 SS65501:SS65552 ACO65501:ACO65552 AMK65501:AMK65552 AWG65501:AWG65552 BGC65501:BGC65552 BPY65501:BPY65552 BZU65501:BZU65552 CJQ65501:CJQ65552 CTM65501:CTM65552 DDI65501:DDI65552 DNE65501:DNE65552 DXA65501:DXA65552 EGW65501:EGW65552 EQS65501:EQS65552 FAO65501:FAO65552 FKK65501:FKK65552 FUG65501:FUG65552 GEC65501:GEC65552 GNY65501:GNY65552 GXU65501:GXU65552 HHQ65501:HHQ65552 HRM65501:HRM65552 IBI65501:IBI65552 ILE65501:ILE65552 IVA65501:IVA65552 JEW65501:JEW65552 JOS65501:JOS65552 JYO65501:JYO65552 KIK65501:KIK65552 KSG65501:KSG65552 LCC65501:LCC65552 LLY65501:LLY65552 LVU65501:LVU65552 MFQ65501:MFQ65552 MPM65501:MPM65552 MZI65501:MZI65552 NJE65501:NJE65552 NTA65501:NTA65552 OCW65501:OCW65552 OMS65501:OMS65552 OWO65501:OWO65552 PGK65501:PGK65552 PQG65501:PQG65552 QAC65501:QAC65552 QJY65501:QJY65552 QTU65501:QTU65552 RDQ65501:RDQ65552 RNM65501:RNM65552 RXI65501:RXI65552 SHE65501:SHE65552 SRA65501:SRA65552 TAW65501:TAW65552 TKS65501:TKS65552 TUO65501:TUO65552 UEK65501:UEK65552 UOG65501:UOG65552 UYC65501:UYC65552 VHY65501:VHY65552 VRU65501:VRU65552 WBQ65501:WBQ65552 WLM65501:WLM65552 WVI65501:WVI65552 K131037:K131088 IW131037:IW131088 SS131037:SS131088 ACO131037:ACO131088 AMK131037:AMK131088 AWG131037:AWG131088 BGC131037:BGC131088 BPY131037:BPY131088 BZU131037:BZU131088 CJQ131037:CJQ131088 CTM131037:CTM131088 DDI131037:DDI131088 DNE131037:DNE131088 DXA131037:DXA131088 EGW131037:EGW131088 EQS131037:EQS131088 FAO131037:FAO131088 FKK131037:FKK131088 FUG131037:FUG131088 GEC131037:GEC131088 GNY131037:GNY131088 GXU131037:GXU131088 HHQ131037:HHQ131088 HRM131037:HRM131088 IBI131037:IBI131088 ILE131037:ILE131088 IVA131037:IVA131088 JEW131037:JEW131088 JOS131037:JOS131088 JYO131037:JYO131088 KIK131037:KIK131088 KSG131037:KSG131088 LCC131037:LCC131088 LLY131037:LLY131088 LVU131037:LVU131088 MFQ131037:MFQ131088 MPM131037:MPM131088 MZI131037:MZI131088 NJE131037:NJE131088 NTA131037:NTA131088 OCW131037:OCW131088 OMS131037:OMS131088 OWO131037:OWO131088 PGK131037:PGK131088 PQG131037:PQG131088 QAC131037:QAC131088 QJY131037:QJY131088 QTU131037:QTU131088 RDQ131037:RDQ131088 RNM131037:RNM131088 RXI131037:RXI131088 SHE131037:SHE131088 SRA131037:SRA131088 TAW131037:TAW131088 TKS131037:TKS131088 TUO131037:TUO131088 UEK131037:UEK131088 UOG131037:UOG131088 UYC131037:UYC131088 VHY131037:VHY131088 VRU131037:VRU131088 WBQ131037:WBQ131088 WLM131037:WLM131088 WVI131037:WVI131088 K196573:K196624 IW196573:IW196624 SS196573:SS196624 ACO196573:ACO196624 AMK196573:AMK196624 AWG196573:AWG196624 BGC196573:BGC196624 BPY196573:BPY196624 BZU196573:BZU196624 CJQ196573:CJQ196624 CTM196573:CTM196624 DDI196573:DDI196624 DNE196573:DNE196624 DXA196573:DXA196624 EGW196573:EGW196624 EQS196573:EQS196624 FAO196573:FAO196624 FKK196573:FKK196624 FUG196573:FUG196624 GEC196573:GEC196624 GNY196573:GNY196624 GXU196573:GXU196624 HHQ196573:HHQ196624 HRM196573:HRM196624 IBI196573:IBI196624 ILE196573:ILE196624 IVA196573:IVA196624 JEW196573:JEW196624 JOS196573:JOS196624 JYO196573:JYO196624 KIK196573:KIK196624 KSG196573:KSG196624 LCC196573:LCC196624 LLY196573:LLY196624 LVU196573:LVU196624 MFQ196573:MFQ196624 MPM196573:MPM196624 MZI196573:MZI196624 NJE196573:NJE196624 NTA196573:NTA196624 OCW196573:OCW196624 OMS196573:OMS196624 OWO196573:OWO196624 PGK196573:PGK196624 PQG196573:PQG196624 QAC196573:QAC196624 QJY196573:QJY196624 QTU196573:QTU196624 RDQ196573:RDQ196624 RNM196573:RNM196624 RXI196573:RXI196624 SHE196573:SHE196624 SRA196573:SRA196624 TAW196573:TAW196624 TKS196573:TKS196624 TUO196573:TUO196624 UEK196573:UEK196624 UOG196573:UOG196624 UYC196573:UYC196624 VHY196573:VHY196624 VRU196573:VRU196624 WBQ196573:WBQ196624 WLM196573:WLM196624 WVI196573:WVI196624 K262109:K262160 IW262109:IW262160 SS262109:SS262160 ACO262109:ACO262160 AMK262109:AMK262160 AWG262109:AWG262160 BGC262109:BGC262160 BPY262109:BPY262160 BZU262109:BZU262160 CJQ262109:CJQ262160 CTM262109:CTM262160 DDI262109:DDI262160 DNE262109:DNE262160 DXA262109:DXA262160 EGW262109:EGW262160 EQS262109:EQS262160 FAO262109:FAO262160 FKK262109:FKK262160 FUG262109:FUG262160 GEC262109:GEC262160 GNY262109:GNY262160 GXU262109:GXU262160 HHQ262109:HHQ262160 HRM262109:HRM262160 IBI262109:IBI262160 ILE262109:ILE262160 IVA262109:IVA262160 JEW262109:JEW262160 JOS262109:JOS262160 JYO262109:JYO262160 KIK262109:KIK262160 KSG262109:KSG262160 LCC262109:LCC262160 LLY262109:LLY262160 LVU262109:LVU262160 MFQ262109:MFQ262160 MPM262109:MPM262160 MZI262109:MZI262160 NJE262109:NJE262160 NTA262109:NTA262160 OCW262109:OCW262160 OMS262109:OMS262160 OWO262109:OWO262160 PGK262109:PGK262160 PQG262109:PQG262160 QAC262109:QAC262160 QJY262109:QJY262160 QTU262109:QTU262160 RDQ262109:RDQ262160 RNM262109:RNM262160 RXI262109:RXI262160 SHE262109:SHE262160 SRA262109:SRA262160 TAW262109:TAW262160 TKS262109:TKS262160 TUO262109:TUO262160 UEK262109:UEK262160 UOG262109:UOG262160 UYC262109:UYC262160 VHY262109:VHY262160 VRU262109:VRU262160 WBQ262109:WBQ262160 WLM262109:WLM262160 WVI262109:WVI262160 K327645:K327696 IW327645:IW327696 SS327645:SS327696 ACO327645:ACO327696 AMK327645:AMK327696 AWG327645:AWG327696 BGC327645:BGC327696 BPY327645:BPY327696 BZU327645:BZU327696 CJQ327645:CJQ327696 CTM327645:CTM327696 DDI327645:DDI327696 DNE327645:DNE327696 DXA327645:DXA327696 EGW327645:EGW327696 EQS327645:EQS327696 FAO327645:FAO327696 FKK327645:FKK327696 FUG327645:FUG327696 GEC327645:GEC327696 GNY327645:GNY327696 GXU327645:GXU327696 HHQ327645:HHQ327696 HRM327645:HRM327696 IBI327645:IBI327696 ILE327645:ILE327696 IVA327645:IVA327696 JEW327645:JEW327696 JOS327645:JOS327696 JYO327645:JYO327696 KIK327645:KIK327696 KSG327645:KSG327696 LCC327645:LCC327696 LLY327645:LLY327696 LVU327645:LVU327696 MFQ327645:MFQ327696 MPM327645:MPM327696 MZI327645:MZI327696 NJE327645:NJE327696 NTA327645:NTA327696 OCW327645:OCW327696 OMS327645:OMS327696 OWO327645:OWO327696 PGK327645:PGK327696 PQG327645:PQG327696 QAC327645:QAC327696 QJY327645:QJY327696 QTU327645:QTU327696 RDQ327645:RDQ327696 RNM327645:RNM327696 RXI327645:RXI327696 SHE327645:SHE327696 SRA327645:SRA327696 TAW327645:TAW327696 TKS327645:TKS327696 TUO327645:TUO327696 UEK327645:UEK327696 UOG327645:UOG327696 UYC327645:UYC327696 VHY327645:VHY327696 VRU327645:VRU327696 WBQ327645:WBQ327696 WLM327645:WLM327696 WVI327645:WVI327696 K393181:K393232 IW393181:IW393232 SS393181:SS393232 ACO393181:ACO393232 AMK393181:AMK393232 AWG393181:AWG393232 BGC393181:BGC393232 BPY393181:BPY393232 BZU393181:BZU393232 CJQ393181:CJQ393232 CTM393181:CTM393232 DDI393181:DDI393232 DNE393181:DNE393232 DXA393181:DXA393232 EGW393181:EGW393232 EQS393181:EQS393232 FAO393181:FAO393232 FKK393181:FKK393232 FUG393181:FUG393232 GEC393181:GEC393232 GNY393181:GNY393232 GXU393181:GXU393232 HHQ393181:HHQ393232 HRM393181:HRM393232 IBI393181:IBI393232 ILE393181:ILE393232 IVA393181:IVA393232 JEW393181:JEW393232 JOS393181:JOS393232 JYO393181:JYO393232 KIK393181:KIK393232 KSG393181:KSG393232 LCC393181:LCC393232 LLY393181:LLY393232 LVU393181:LVU393232 MFQ393181:MFQ393232 MPM393181:MPM393232 MZI393181:MZI393232 NJE393181:NJE393232 NTA393181:NTA393232 OCW393181:OCW393232 OMS393181:OMS393232 OWO393181:OWO393232 PGK393181:PGK393232 PQG393181:PQG393232 QAC393181:QAC393232 QJY393181:QJY393232 QTU393181:QTU393232 RDQ393181:RDQ393232 RNM393181:RNM393232 RXI393181:RXI393232 SHE393181:SHE393232 SRA393181:SRA393232 TAW393181:TAW393232 TKS393181:TKS393232 TUO393181:TUO393232 UEK393181:UEK393232 UOG393181:UOG393232 UYC393181:UYC393232 VHY393181:VHY393232 VRU393181:VRU393232 WBQ393181:WBQ393232 WLM393181:WLM393232 WVI393181:WVI393232 K458717:K458768 IW458717:IW458768 SS458717:SS458768 ACO458717:ACO458768 AMK458717:AMK458768 AWG458717:AWG458768 BGC458717:BGC458768 BPY458717:BPY458768 BZU458717:BZU458768 CJQ458717:CJQ458768 CTM458717:CTM458768 DDI458717:DDI458768 DNE458717:DNE458768 DXA458717:DXA458768 EGW458717:EGW458768 EQS458717:EQS458768 FAO458717:FAO458768 FKK458717:FKK458768 FUG458717:FUG458768 GEC458717:GEC458768 GNY458717:GNY458768 GXU458717:GXU458768 HHQ458717:HHQ458768 HRM458717:HRM458768 IBI458717:IBI458768 ILE458717:ILE458768 IVA458717:IVA458768 JEW458717:JEW458768 JOS458717:JOS458768 JYO458717:JYO458768 KIK458717:KIK458768 KSG458717:KSG458768 LCC458717:LCC458768 LLY458717:LLY458768 LVU458717:LVU458768 MFQ458717:MFQ458768 MPM458717:MPM458768 MZI458717:MZI458768 NJE458717:NJE458768 NTA458717:NTA458768 OCW458717:OCW458768 OMS458717:OMS458768 OWO458717:OWO458768 PGK458717:PGK458768 PQG458717:PQG458768 QAC458717:QAC458768 QJY458717:QJY458768 QTU458717:QTU458768 RDQ458717:RDQ458768 RNM458717:RNM458768 RXI458717:RXI458768 SHE458717:SHE458768 SRA458717:SRA458768 TAW458717:TAW458768 TKS458717:TKS458768 TUO458717:TUO458768 UEK458717:UEK458768 UOG458717:UOG458768 UYC458717:UYC458768 VHY458717:VHY458768 VRU458717:VRU458768 WBQ458717:WBQ458768 WLM458717:WLM458768 WVI458717:WVI458768 K524253:K524304 IW524253:IW524304 SS524253:SS524304 ACO524253:ACO524304 AMK524253:AMK524304 AWG524253:AWG524304 BGC524253:BGC524304 BPY524253:BPY524304 BZU524253:BZU524304 CJQ524253:CJQ524304 CTM524253:CTM524304 DDI524253:DDI524304 DNE524253:DNE524304 DXA524253:DXA524304 EGW524253:EGW524304 EQS524253:EQS524304 FAO524253:FAO524304 FKK524253:FKK524304 FUG524253:FUG524304 GEC524253:GEC524304 GNY524253:GNY524304 GXU524253:GXU524304 HHQ524253:HHQ524304 HRM524253:HRM524304 IBI524253:IBI524304 ILE524253:ILE524304 IVA524253:IVA524304 JEW524253:JEW524304 JOS524253:JOS524304 JYO524253:JYO524304 KIK524253:KIK524304 KSG524253:KSG524304 LCC524253:LCC524304 LLY524253:LLY524304 LVU524253:LVU524304 MFQ524253:MFQ524304 MPM524253:MPM524304 MZI524253:MZI524304 NJE524253:NJE524304 NTA524253:NTA524304 OCW524253:OCW524304 OMS524253:OMS524304 OWO524253:OWO524304 PGK524253:PGK524304 PQG524253:PQG524304 QAC524253:QAC524304 QJY524253:QJY524304 QTU524253:QTU524304 RDQ524253:RDQ524304 RNM524253:RNM524304 RXI524253:RXI524304 SHE524253:SHE524304 SRA524253:SRA524304 TAW524253:TAW524304 TKS524253:TKS524304 TUO524253:TUO524304 UEK524253:UEK524304 UOG524253:UOG524304 UYC524253:UYC524304 VHY524253:VHY524304 VRU524253:VRU524304 WBQ524253:WBQ524304 WLM524253:WLM524304 WVI524253:WVI524304 K589789:K589840 IW589789:IW589840 SS589789:SS589840 ACO589789:ACO589840 AMK589789:AMK589840 AWG589789:AWG589840 BGC589789:BGC589840 BPY589789:BPY589840 BZU589789:BZU589840 CJQ589789:CJQ589840 CTM589789:CTM589840 DDI589789:DDI589840 DNE589789:DNE589840 DXA589789:DXA589840 EGW589789:EGW589840 EQS589789:EQS589840 FAO589789:FAO589840 FKK589789:FKK589840 FUG589789:FUG589840 GEC589789:GEC589840 GNY589789:GNY589840 GXU589789:GXU589840 HHQ589789:HHQ589840 HRM589789:HRM589840 IBI589789:IBI589840 ILE589789:ILE589840 IVA589789:IVA589840 JEW589789:JEW589840 JOS589789:JOS589840 JYO589789:JYO589840 KIK589789:KIK589840 KSG589789:KSG589840 LCC589789:LCC589840 LLY589789:LLY589840 LVU589789:LVU589840 MFQ589789:MFQ589840 MPM589789:MPM589840 MZI589789:MZI589840 NJE589789:NJE589840 NTA589789:NTA589840 OCW589789:OCW589840 OMS589789:OMS589840 OWO589789:OWO589840 PGK589789:PGK589840 PQG589789:PQG589840 QAC589789:QAC589840 QJY589789:QJY589840 QTU589789:QTU589840 RDQ589789:RDQ589840 RNM589789:RNM589840 RXI589789:RXI589840 SHE589789:SHE589840 SRA589789:SRA589840 TAW589789:TAW589840 TKS589789:TKS589840 TUO589789:TUO589840 UEK589789:UEK589840 UOG589789:UOG589840 UYC589789:UYC589840 VHY589789:VHY589840 VRU589789:VRU589840 WBQ589789:WBQ589840 WLM589789:WLM589840 WVI589789:WVI589840 K655325:K655376 IW655325:IW655376 SS655325:SS655376 ACO655325:ACO655376 AMK655325:AMK655376 AWG655325:AWG655376 BGC655325:BGC655376 BPY655325:BPY655376 BZU655325:BZU655376 CJQ655325:CJQ655376 CTM655325:CTM655376 DDI655325:DDI655376 DNE655325:DNE655376 DXA655325:DXA655376 EGW655325:EGW655376 EQS655325:EQS655376 FAO655325:FAO655376 FKK655325:FKK655376 FUG655325:FUG655376 GEC655325:GEC655376 GNY655325:GNY655376 GXU655325:GXU655376 HHQ655325:HHQ655376 HRM655325:HRM655376 IBI655325:IBI655376 ILE655325:ILE655376 IVA655325:IVA655376 JEW655325:JEW655376 JOS655325:JOS655376 JYO655325:JYO655376 KIK655325:KIK655376 KSG655325:KSG655376 LCC655325:LCC655376 LLY655325:LLY655376 LVU655325:LVU655376 MFQ655325:MFQ655376 MPM655325:MPM655376 MZI655325:MZI655376 NJE655325:NJE655376 NTA655325:NTA655376 OCW655325:OCW655376 OMS655325:OMS655376 OWO655325:OWO655376 PGK655325:PGK655376 PQG655325:PQG655376 QAC655325:QAC655376 QJY655325:QJY655376 QTU655325:QTU655376 RDQ655325:RDQ655376 RNM655325:RNM655376 RXI655325:RXI655376 SHE655325:SHE655376 SRA655325:SRA655376 TAW655325:TAW655376 TKS655325:TKS655376 TUO655325:TUO655376 UEK655325:UEK655376 UOG655325:UOG655376 UYC655325:UYC655376 VHY655325:VHY655376 VRU655325:VRU655376 WBQ655325:WBQ655376 WLM655325:WLM655376 WVI655325:WVI655376 K720861:K720912 IW720861:IW720912 SS720861:SS720912 ACO720861:ACO720912 AMK720861:AMK720912 AWG720861:AWG720912 BGC720861:BGC720912 BPY720861:BPY720912 BZU720861:BZU720912 CJQ720861:CJQ720912 CTM720861:CTM720912 DDI720861:DDI720912 DNE720861:DNE720912 DXA720861:DXA720912 EGW720861:EGW720912 EQS720861:EQS720912 FAO720861:FAO720912 FKK720861:FKK720912 FUG720861:FUG720912 GEC720861:GEC720912 GNY720861:GNY720912 GXU720861:GXU720912 HHQ720861:HHQ720912 HRM720861:HRM720912 IBI720861:IBI720912 ILE720861:ILE720912 IVA720861:IVA720912 JEW720861:JEW720912 JOS720861:JOS720912 JYO720861:JYO720912 KIK720861:KIK720912 KSG720861:KSG720912 LCC720861:LCC720912 LLY720861:LLY720912 LVU720861:LVU720912 MFQ720861:MFQ720912 MPM720861:MPM720912 MZI720861:MZI720912 NJE720861:NJE720912 NTA720861:NTA720912 OCW720861:OCW720912 OMS720861:OMS720912 OWO720861:OWO720912 PGK720861:PGK720912 PQG720861:PQG720912 QAC720861:QAC720912 QJY720861:QJY720912 QTU720861:QTU720912 RDQ720861:RDQ720912 RNM720861:RNM720912 RXI720861:RXI720912 SHE720861:SHE720912 SRA720861:SRA720912 TAW720861:TAW720912 TKS720861:TKS720912 TUO720861:TUO720912 UEK720861:UEK720912 UOG720861:UOG720912 UYC720861:UYC720912 VHY720861:VHY720912 VRU720861:VRU720912 WBQ720861:WBQ720912 WLM720861:WLM720912 WVI720861:WVI720912 K786397:K786448 IW786397:IW786448 SS786397:SS786448 ACO786397:ACO786448 AMK786397:AMK786448 AWG786397:AWG786448 BGC786397:BGC786448 BPY786397:BPY786448 BZU786397:BZU786448 CJQ786397:CJQ786448 CTM786397:CTM786448 DDI786397:DDI786448 DNE786397:DNE786448 DXA786397:DXA786448 EGW786397:EGW786448 EQS786397:EQS786448 FAO786397:FAO786448 FKK786397:FKK786448 FUG786397:FUG786448 GEC786397:GEC786448 GNY786397:GNY786448 GXU786397:GXU786448 HHQ786397:HHQ786448 HRM786397:HRM786448 IBI786397:IBI786448 ILE786397:ILE786448 IVA786397:IVA786448 JEW786397:JEW786448 JOS786397:JOS786448 JYO786397:JYO786448 KIK786397:KIK786448 KSG786397:KSG786448 LCC786397:LCC786448 LLY786397:LLY786448 LVU786397:LVU786448 MFQ786397:MFQ786448 MPM786397:MPM786448 MZI786397:MZI786448 NJE786397:NJE786448 NTA786397:NTA786448 OCW786397:OCW786448 OMS786397:OMS786448 OWO786397:OWO786448 PGK786397:PGK786448 PQG786397:PQG786448 QAC786397:QAC786448 QJY786397:QJY786448 QTU786397:QTU786448 RDQ786397:RDQ786448 RNM786397:RNM786448 RXI786397:RXI786448 SHE786397:SHE786448 SRA786397:SRA786448 TAW786397:TAW786448 TKS786397:TKS786448 TUO786397:TUO786448 UEK786397:UEK786448 UOG786397:UOG786448 UYC786397:UYC786448 VHY786397:VHY786448 VRU786397:VRU786448 WBQ786397:WBQ786448 WLM786397:WLM786448 WVI786397:WVI786448 K851933:K851984 IW851933:IW851984 SS851933:SS851984 ACO851933:ACO851984 AMK851933:AMK851984 AWG851933:AWG851984 BGC851933:BGC851984 BPY851933:BPY851984 BZU851933:BZU851984 CJQ851933:CJQ851984 CTM851933:CTM851984 DDI851933:DDI851984 DNE851933:DNE851984 DXA851933:DXA851984 EGW851933:EGW851984 EQS851933:EQS851984 FAO851933:FAO851984 FKK851933:FKK851984 FUG851933:FUG851984 GEC851933:GEC851984 GNY851933:GNY851984 GXU851933:GXU851984 HHQ851933:HHQ851984 HRM851933:HRM851984 IBI851933:IBI851984 ILE851933:ILE851984 IVA851933:IVA851984 JEW851933:JEW851984 JOS851933:JOS851984 JYO851933:JYO851984 KIK851933:KIK851984 KSG851933:KSG851984 LCC851933:LCC851984 LLY851933:LLY851984 LVU851933:LVU851984 MFQ851933:MFQ851984 MPM851933:MPM851984 MZI851933:MZI851984 NJE851933:NJE851984 NTA851933:NTA851984 OCW851933:OCW851984 OMS851933:OMS851984 OWO851933:OWO851984 PGK851933:PGK851984 PQG851933:PQG851984 QAC851933:QAC851984 QJY851933:QJY851984 QTU851933:QTU851984 RDQ851933:RDQ851984 RNM851933:RNM851984 RXI851933:RXI851984 SHE851933:SHE851984 SRA851933:SRA851984 TAW851933:TAW851984 TKS851933:TKS851984 TUO851933:TUO851984 UEK851933:UEK851984 UOG851933:UOG851984 UYC851933:UYC851984 VHY851933:VHY851984 VRU851933:VRU851984 WBQ851933:WBQ851984 WLM851933:WLM851984 WVI851933:WVI851984 K917469:K917520 IW917469:IW917520 SS917469:SS917520 ACO917469:ACO917520 AMK917469:AMK917520 AWG917469:AWG917520 BGC917469:BGC917520 BPY917469:BPY917520 BZU917469:BZU917520 CJQ917469:CJQ917520 CTM917469:CTM917520 DDI917469:DDI917520 DNE917469:DNE917520 DXA917469:DXA917520 EGW917469:EGW917520 EQS917469:EQS917520 FAO917469:FAO917520 FKK917469:FKK917520 FUG917469:FUG917520 GEC917469:GEC917520 GNY917469:GNY917520 GXU917469:GXU917520 HHQ917469:HHQ917520 HRM917469:HRM917520 IBI917469:IBI917520 ILE917469:ILE917520 IVA917469:IVA917520 JEW917469:JEW917520 JOS917469:JOS917520 JYO917469:JYO917520 KIK917469:KIK917520 KSG917469:KSG917520 LCC917469:LCC917520 LLY917469:LLY917520 LVU917469:LVU917520 MFQ917469:MFQ917520 MPM917469:MPM917520 MZI917469:MZI917520 NJE917469:NJE917520 NTA917469:NTA917520 OCW917469:OCW917520 OMS917469:OMS917520 OWO917469:OWO917520 PGK917469:PGK917520 PQG917469:PQG917520 QAC917469:QAC917520 QJY917469:QJY917520 QTU917469:QTU917520 RDQ917469:RDQ917520 RNM917469:RNM917520 RXI917469:RXI917520 SHE917469:SHE917520 SRA917469:SRA917520 TAW917469:TAW917520 TKS917469:TKS917520 TUO917469:TUO917520 UEK917469:UEK917520 UOG917469:UOG917520 UYC917469:UYC917520 VHY917469:VHY917520 VRU917469:VRU917520 WBQ917469:WBQ917520 WLM917469:WLM917520 WVI917469:WVI917520 K983005:K983056 IW983005:IW983056 SS983005:SS983056 ACO983005:ACO983056 AMK983005:AMK983056 AWG983005:AWG983056 BGC983005:BGC983056 BPY983005:BPY983056 BZU983005:BZU983056 CJQ983005:CJQ983056 CTM983005:CTM983056 DDI983005:DDI983056 DNE983005:DNE983056 DXA983005:DXA983056 EGW983005:EGW983056 EQS983005:EQS983056 FAO983005:FAO983056 FKK983005:FKK983056 FUG983005:FUG983056 GEC983005:GEC983056 GNY983005:GNY983056 GXU983005:GXU983056 HHQ983005:HHQ983056 HRM983005:HRM983056 IBI983005:IBI983056 ILE983005:ILE983056 IVA983005:IVA983056 JEW983005:JEW983056 JOS983005:JOS983056 JYO983005:JYO983056 KIK983005:KIK983056 KSG983005:KSG983056 LCC983005:LCC983056 LLY983005:LLY983056 LVU983005:LVU983056 MFQ983005:MFQ983056 MPM983005:MPM983056 MZI983005:MZI983056 NJE983005:NJE983056 NTA983005:NTA983056 OCW983005:OCW983056 OMS983005:OMS983056 OWO983005:OWO983056 PGK983005:PGK983056 PQG983005:PQG983056 QAC983005:QAC983056 QJY983005:QJY983056 QTU983005:QTU983056 RDQ983005:RDQ983056 RNM983005:RNM983056 RXI983005:RXI983056 SHE983005:SHE983056 SRA983005:SRA983056 TAW983005:TAW983056 TKS983005:TKS983056 TUO983005:TUO983056 UEK983005:UEK983056 UOG983005:UOG983056 UYC983005:UYC983056 VHY983005:VHY983056 VRU983005:VRU983056 WBQ983005:WBQ983056 WLM983005:WLM983056 WVI983005:WVI983056 WLM5:WLM16 WBQ5:WBQ16 VRU5:VRU16 VHY5:VHY16 UYC5:UYC16 UOG5:UOG16 UEK5:UEK16 TUO5:TUO16 TKS5:TKS16 TAW5:TAW16 SRA5:SRA16 SHE5:SHE16 RXI5:RXI16 RNM5:RNM16 RDQ5:RDQ16 QTU5:QTU16 QJY5:QJY16 QAC5:QAC16 PQG5:PQG16 PGK5:PGK16 OWO5:OWO16 OMS5:OMS16 OCW5:OCW16 NTA5:NTA16 NJE5:NJE16 MZI5:MZI16 MPM5:MPM16 MFQ5:MFQ16 LVU5:LVU16 LLY5:LLY16 LCC5:LCC16 KSG5:KSG16 KIK5:KIK16 JYO5:JYO16 JOS5:JOS16 JEW5:JEW16 IVA5:IVA16 ILE5:ILE16 IBI5:IBI16 HRM5:HRM16 HHQ5:HHQ16 GXU5:GXU16 GNY5:GNY16 GEC5:GEC16 FUG5:FUG16 FKK5:FKK16 FAO5:FAO16 EQS5:EQS16 EGW5:EGW16 DXA5:DXA16 DNE5:DNE16 DDI5:DDI16 CTM5:CTM16 CJQ5:CJQ16 BZU5:BZU16 BPY5:BPY16 BGC5:BGC16 AWG5:AWG16 AMK5:AMK16 ACO5:ACO16 SS5:SS16 IW5:IW16 WVI5:WVI16 WVM5:WVM16 WLQ5:WLQ16 WBU5:WBU16 VRY5:VRY16 VIC5:VIC16 UYG5:UYG16 UOK5:UOK16 UEO5:UEO16 TUS5:TUS16 TKW5:TKW16 TBA5:TBA16 SRE5:SRE16 SHI5:SHI16 RXM5:RXM16 RNQ5:RNQ16 RDU5:RDU16 QTY5:QTY16 QKC5:QKC16 QAG5:QAG16 PQK5:PQK16 PGO5:PGO16 OWS5:OWS16 OMW5:OMW16 ODA5:ODA16 NTE5:NTE16 NJI5:NJI16 MZM5:MZM16 MPQ5:MPQ16 MFU5:MFU16 LVY5:LVY16 LMC5:LMC16 LCG5:LCG16 KSK5:KSK16 KIO5:KIO16 JYS5:JYS16 JOW5:JOW16 JFA5:JFA16 IVE5:IVE16 ILI5:ILI16 IBM5:IBM16 HRQ5:HRQ16 HHU5:HHU16 GXY5:GXY16 GOC5:GOC16 GEG5:GEG16 FUK5:FUK16 FKO5:FKO16 FAS5:FAS16 EQW5:EQW16 EHA5:EHA16 DXE5:DXE16 DNI5:DNI16 DDM5:DDM16 CTQ5:CTQ16 CJU5:CJU16 BZY5:BZY16 BQC5:BQC16 BGG5:BGG16 AWK5:AWK16 AMO5:AMO16 ACS5:ACS16 SW5:SW16 JA5:JA16 O5:O16 O65501:O65552 O131037:O131088 O196573:O196624 O262109:O262160 O327645:O327696 O393181:O393232 O458717:O458768 O524253:O524304 O589789:O589840 O655325:O655376 O720861:O720912 O786397:O786448 O851933:O851984 O917469:O917520 O983005:O983056 A15 K5:K16" xr:uid="{00000000-0002-0000-0D00-000001000000}">
      <formula1>"-,OK,NG,NT,NA"</formula1>
    </dataValidation>
  </dataValidations>
  <pageMargins left="0.75" right="0.75" top="1" bottom="1" header="0.5" footer="0.5"/>
  <pageSetup paperSize="9" scale="32" fitToHeight="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BO11"/>
  <sheetViews>
    <sheetView showGridLines="0" view="pageBreakPreview" topLeftCell="A8" zoomScale="85" zoomScaleNormal="55" zoomScaleSheetLayoutView="85" workbookViewId="0">
      <selection activeCell="I9" sqref="I9"/>
    </sheetView>
  </sheetViews>
  <sheetFormatPr defaultRowHeight="15"/>
  <cols>
    <col min="1" max="1" width="2.875" style="14" customWidth="1"/>
    <col min="2" max="2" width="6.25" style="33" customWidth="1"/>
    <col min="3" max="3" width="14.375" style="14" customWidth="1"/>
    <col min="4" max="5" width="7.75" style="14" bestFit="1" customWidth="1"/>
    <col min="6" max="6" width="9.5" style="33" customWidth="1"/>
    <col min="7" max="8" width="16.125" style="14" customWidth="1"/>
    <col min="9" max="9" width="31.375" style="14" bestFit="1" customWidth="1"/>
    <col min="10" max="10" width="61.125" style="14" customWidth="1"/>
    <col min="11" max="11" width="8.625" style="14" customWidth="1"/>
    <col min="12" max="12" width="8.625" style="33" customWidth="1"/>
    <col min="13" max="13" width="11.125" style="33" customWidth="1"/>
    <col min="14" max="14" width="8.625" style="33" customWidth="1"/>
    <col min="15" max="15" width="8.625" style="294" customWidth="1"/>
    <col min="16" max="16" width="8.625" style="296" customWidth="1"/>
    <col min="17" max="17" width="11.125" style="296" customWidth="1"/>
    <col min="18" max="18" width="8.625" style="296" customWidth="1"/>
    <col min="19" max="19" width="37.375" style="14" customWidth="1"/>
    <col min="20" max="20" width="3.5" style="14" customWidth="1"/>
    <col min="21" max="21" width="9" style="14"/>
    <col min="22" max="22" width="9" style="296"/>
    <col min="23" max="16384" width="9" style="14"/>
  </cols>
  <sheetData>
    <row r="1" spans="1:67" ht="26.25">
      <c r="A1" s="10"/>
      <c r="B1" s="56" t="s">
        <v>176</v>
      </c>
      <c r="C1" s="10"/>
      <c r="D1" s="11"/>
      <c r="E1" s="11"/>
      <c r="F1" s="12"/>
      <c r="G1" s="13"/>
      <c r="H1" s="13"/>
      <c r="I1" s="13"/>
      <c r="J1" s="10"/>
      <c r="K1" s="10"/>
      <c r="L1" s="10"/>
      <c r="M1" s="10"/>
      <c r="N1" s="10"/>
      <c r="O1" s="10"/>
      <c r="P1" s="10"/>
      <c r="Q1" s="10"/>
      <c r="R1" s="10"/>
      <c r="S1" s="10"/>
      <c r="T1" s="10"/>
      <c r="U1" s="10"/>
    </row>
    <row r="2" spans="1:67" ht="26.25">
      <c r="A2" s="10"/>
      <c r="B2" s="8" t="s">
        <v>153</v>
      </c>
      <c r="C2" s="57" t="s">
        <v>205</v>
      </c>
      <c r="D2" s="11"/>
      <c r="E2" s="58"/>
      <c r="F2" s="17"/>
      <c r="G2" s="13"/>
      <c r="H2" s="13"/>
      <c r="I2" s="13"/>
      <c r="J2" s="16"/>
      <c r="K2" s="16"/>
      <c r="L2" s="17"/>
      <c r="M2" s="17"/>
      <c r="N2" s="17"/>
      <c r="O2" s="16"/>
      <c r="P2" s="17"/>
      <c r="Q2" s="17"/>
      <c r="R2" s="17"/>
      <c r="S2" s="16"/>
      <c r="T2" s="16"/>
      <c r="U2" s="16"/>
    </row>
    <row r="3" spans="1:67" ht="13.5" customHeight="1">
      <c r="A3" s="10"/>
      <c r="B3" s="8"/>
      <c r="C3" s="251" t="s">
        <v>209</v>
      </c>
      <c r="D3" s="11"/>
      <c r="E3" s="58"/>
      <c r="F3" s="17"/>
      <c r="G3" s="13"/>
      <c r="H3" s="13"/>
      <c r="I3" s="13"/>
      <c r="J3" s="16"/>
      <c r="K3" s="16"/>
      <c r="L3" s="17"/>
      <c r="M3" s="17"/>
      <c r="N3" s="17"/>
      <c r="O3" s="16"/>
      <c r="P3" s="17"/>
      <c r="Q3" s="17"/>
      <c r="R3" s="17"/>
      <c r="S3" s="16"/>
      <c r="T3" s="16"/>
      <c r="U3" s="16"/>
    </row>
    <row r="4" spans="1:67" s="25" customFormat="1" ht="27.75" customHeight="1">
      <c r="A4" s="10"/>
      <c r="B4" s="17"/>
      <c r="C4" s="18"/>
      <c r="D4" s="18"/>
      <c r="E4" s="18"/>
      <c r="F4" s="19"/>
      <c r="G4" s="20"/>
      <c r="H4" s="20"/>
      <c r="I4" s="20"/>
      <c r="J4" s="20"/>
      <c r="K4" s="16"/>
      <c r="L4" s="17"/>
      <c r="M4" s="17"/>
      <c r="N4" s="17"/>
      <c r="O4" s="16"/>
      <c r="P4" s="17"/>
      <c r="Q4" s="17"/>
      <c r="R4" s="17"/>
      <c r="S4" s="16"/>
      <c r="T4" s="16"/>
      <c r="U4" s="16"/>
      <c r="V4" s="325"/>
      <c r="W4" s="24"/>
      <c r="X4" s="24"/>
      <c r="Y4" s="24"/>
      <c r="Z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42.75">
      <c r="A5" s="21"/>
      <c r="B5" s="9" t="s">
        <v>293</v>
      </c>
      <c r="C5" s="9" t="s">
        <v>294</v>
      </c>
      <c r="D5" s="9" t="s">
        <v>295</v>
      </c>
      <c r="E5" s="9" t="s">
        <v>296</v>
      </c>
      <c r="F5" s="9" t="s">
        <v>297</v>
      </c>
      <c r="G5" s="9" t="s">
        <v>298</v>
      </c>
      <c r="H5" s="9" t="s">
        <v>299</v>
      </c>
      <c r="I5" s="9" t="s">
        <v>300</v>
      </c>
      <c r="J5" s="9" t="s">
        <v>301</v>
      </c>
      <c r="K5" s="23" t="s">
        <v>182</v>
      </c>
      <c r="L5" s="23" t="s">
        <v>117</v>
      </c>
      <c r="M5" s="23" t="s">
        <v>118</v>
      </c>
      <c r="N5" s="23" t="s">
        <v>119</v>
      </c>
      <c r="O5" s="328" t="s">
        <v>583</v>
      </c>
      <c r="P5" s="328" t="s">
        <v>117</v>
      </c>
      <c r="Q5" s="328" t="s">
        <v>118</v>
      </c>
      <c r="R5" s="328" t="s">
        <v>119</v>
      </c>
      <c r="S5" s="22" t="s">
        <v>59</v>
      </c>
      <c r="T5" s="21"/>
      <c r="U5" s="17" t="s">
        <v>120</v>
      </c>
      <c r="V5" s="296" t="s">
        <v>569</v>
      </c>
      <c r="AA5" s="332" t="s">
        <v>588</v>
      </c>
      <c r="AB5" s="332" t="s">
        <v>589</v>
      </c>
      <c r="AC5" s="332" t="s">
        <v>590</v>
      </c>
      <c r="AD5" s="332" t="s">
        <v>591</v>
      </c>
      <c r="AE5" s="333" t="s">
        <v>592</v>
      </c>
      <c r="AF5" s="333" t="s">
        <v>593</v>
      </c>
      <c r="AG5" s="333" t="s">
        <v>594</v>
      </c>
      <c r="AH5" s="333" t="s">
        <v>595</v>
      </c>
      <c r="AI5" s="334" t="s">
        <v>596</v>
      </c>
      <c r="AJ5" s="334" t="s">
        <v>597</v>
      </c>
      <c r="AK5" s="334" t="s">
        <v>598</v>
      </c>
      <c r="AL5" s="334" t="s">
        <v>599</v>
      </c>
    </row>
    <row r="6" spans="1:67" ht="193.5">
      <c r="A6" s="26"/>
      <c r="B6" s="30">
        <f>ROW()-5</f>
        <v>1</v>
      </c>
      <c r="C6" s="5" t="s">
        <v>154</v>
      </c>
      <c r="D6" s="1" t="s">
        <v>9</v>
      </c>
      <c r="E6" s="34" t="s">
        <v>9</v>
      </c>
      <c r="F6" s="31">
        <f>COUNTIF(K6,"&lt;&gt;-")+COUNTIF(O6,"&lt;&gt;-")</f>
        <v>2</v>
      </c>
      <c r="G6" s="1" t="s">
        <v>265</v>
      </c>
      <c r="H6" s="1" t="s">
        <v>549</v>
      </c>
      <c r="I6" s="1" t="s">
        <v>894</v>
      </c>
      <c r="J6" s="1" t="s">
        <v>895</v>
      </c>
      <c r="K6" s="300"/>
      <c r="L6" s="119"/>
      <c r="M6" s="331"/>
      <c r="N6" s="331"/>
      <c r="O6" s="300"/>
      <c r="P6" s="119"/>
      <c r="Q6" s="331"/>
      <c r="R6" s="309"/>
      <c r="S6" s="1" t="s">
        <v>817</v>
      </c>
      <c r="T6" s="26"/>
      <c r="U6" s="250" t="s">
        <v>573</v>
      </c>
      <c r="AA6" s="336">
        <f>SUM(AE6+AI6)</f>
        <v>0</v>
      </c>
      <c r="AB6" s="336">
        <f>SUM(AF6+AJ6)</f>
        <v>0</v>
      </c>
      <c r="AC6" s="336">
        <f>SUM(AG6+AK6)</f>
        <v>0</v>
      </c>
      <c r="AD6" s="336">
        <f>SUM(AH6+AL6)</f>
        <v>0</v>
      </c>
      <c r="AE6" s="335">
        <f>COUNTIF(K6,"OK")</f>
        <v>0</v>
      </c>
      <c r="AF6" s="335">
        <f>COUNTIF(K6,"NG")</f>
        <v>0</v>
      </c>
      <c r="AG6" s="335">
        <f>COUNTIF(K6,"NT")</f>
        <v>0</v>
      </c>
      <c r="AH6" s="335">
        <f>COUNTIF(K6,"NA")</f>
        <v>0</v>
      </c>
      <c r="AI6" s="335">
        <f>COUNTIF(O6,"OK")</f>
        <v>0</v>
      </c>
      <c r="AJ6" s="335">
        <f>COUNTIF(O6,"NG")</f>
        <v>0</v>
      </c>
      <c r="AK6" s="335">
        <f>COUNTIF(O6,"NT")</f>
        <v>0</v>
      </c>
      <c r="AL6" s="335">
        <f>COUNTIF(O6,"NA")</f>
        <v>0</v>
      </c>
    </row>
    <row r="7" spans="1:67" ht="297.75">
      <c r="A7" s="26"/>
      <c r="B7" s="30">
        <f>ROW()-5</f>
        <v>2</v>
      </c>
      <c r="C7" s="5" t="s">
        <v>309</v>
      </c>
      <c r="D7" s="1" t="s">
        <v>9</v>
      </c>
      <c r="E7" s="34" t="s">
        <v>9</v>
      </c>
      <c r="F7" s="31">
        <f t="shared" ref="F7:F10" si="0">COUNTIF(K7,"&lt;&gt;-")+COUNTIF(O7,"&lt;&gt;-")</f>
        <v>2</v>
      </c>
      <c r="G7" s="1" t="s">
        <v>342</v>
      </c>
      <c r="H7" s="1" t="s">
        <v>549</v>
      </c>
      <c r="I7" s="1" t="s">
        <v>896</v>
      </c>
      <c r="J7" s="1" t="s">
        <v>556</v>
      </c>
      <c r="K7" s="300"/>
      <c r="L7" s="119"/>
      <c r="M7" s="331"/>
      <c r="N7" s="331"/>
      <c r="O7" s="300"/>
      <c r="P7" s="119"/>
      <c r="Q7" s="331"/>
      <c r="R7" s="309"/>
      <c r="S7" s="1" t="s">
        <v>818</v>
      </c>
      <c r="T7" s="26"/>
      <c r="U7" s="250" t="s">
        <v>210</v>
      </c>
      <c r="AA7" s="336">
        <f t="shared" ref="AA7:AA10" si="1">SUM(AE7+AI7)</f>
        <v>0</v>
      </c>
      <c r="AB7" s="336">
        <f t="shared" ref="AB7:AB10" si="2">SUM(AF7+AJ7)</f>
        <v>0</v>
      </c>
      <c r="AC7" s="336">
        <f t="shared" ref="AC7:AC10" si="3">SUM(AG7+AK7)</f>
        <v>0</v>
      </c>
      <c r="AD7" s="336">
        <f t="shared" ref="AD7:AD10" si="4">SUM(AH7+AL7)</f>
        <v>0</v>
      </c>
      <c r="AE7" s="335">
        <f t="shared" ref="AE7:AE10" si="5">COUNTIF(K7,"OK")</f>
        <v>0</v>
      </c>
      <c r="AF7" s="335">
        <f t="shared" ref="AF7:AF10" si="6">COUNTIF(K7,"NG")</f>
        <v>0</v>
      </c>
      <c r="AG7" s="335">
        <f t="shared" ref="AG7:AG10" si="7">COUNTIF(K7,"NT")</f>
        <v>0</v>
      </c>
      <c r="AH7" s="335">
        <f t="shared" ref="AH7:AH10" si="8">COUNTIF(K7,"NA")</f>
        <v>0</v>
      </c>
      <c r="AI7" s="335">
        <f t="shared" ref="AI7:AI10" si="9">COUNTIF(O7,"OK")</f>
        <v>0</v>
      </c>
      <c r="AJ7" s="335">
        <f t="shared" ref="AJ7:AJ10" si="10">COUNTIF(O7,"NG")</f>
        <v>0</v>
      </c>
      <c r="AK7" s="335">
        <f t="shared" ref="AK7:AK10" si="11">COUNTIF(O7,"NT")</f>
        <v>0</v>
      </c>
      <c r="AL7" s="335">
        <f t="shared" ref="AL7:AL10" si="12">COUNTIF(O7,"NA")</f>
        <v>0</v>
      </c>
    </row>
    <row r="8" spans="1:67" ht="237.75">
      <c r="A8" s="26"/>
      <c r="B8" s="30">
        <f>ROW()-5</f>
        <v>3</v>
      </c>
      <c r="C8" s="5" t="s">
        <v>420</v>
      </c>
      <c r="D8" s="1" t="s">
        <v>9</v>
      </c>
      <c r="E8" s="34" t="s">
        <v>9</v>
      </c>
      <c r="F8" s="31">
        <f t="shared" si="0"/>
        <v>2</v>
      </c>
      <c r="G8" s="1" t="s">
        <v>265</v>
      </c>
      <c r="H8" s="1" t="s">
        <v>548</v>
      </c>
      <c r="I8" s="1" t="s">
        <v>903</v>
      </c>
      <c r="J8" s="1" t="s">
        <v>897</v>
      </c>
      <c r="K8" s="300"/>
      <c r="L8" s="119"/>
      <c r="M8" s="331"/>
      <c r="N8" s="331"/>
      <c r="O8" s="300"/>
      <c r="P8" s="119"/>
      <c r="Q8" s="331"/>
      <c r="R8" s="309"/>
      <c r="S8" s="1" t="s">
        <v>820</v>
      </c>
      <c r="T8" s="26"/>
      <c r="U8" s="250" t="s">
        <v>573</v>
      </c>
      <c r="AA8" s="336">
        <f t="shared" si="1"/>
        <v>0</v>
      </c>
      <c r="AB8" s="336">
        <f t="shared" si="2"/>
        <v>0</v>
      </c>
      <c r="AC8" s="336">
        <f t="shared" si="3"/>
        <v>0</v>
      </c>
      <c r="AD8" s="336">
        <f t="shared" si="4"/>
        <v>0</v>
      </c>
      <c r="AE8" s="335">
        <f t="shared" si="5"/>
        <v>0</v>
      </c>
      <c r="AF8" s="335">
        <f t="shared" si="6"/>
        <v>0</v>
      </c>
      <c r="AG8" s="335">
        <f t="shared" si="7"/>
        <v>0</v>
      </c>
      <c r="AH8" s="335">
        <f t="shared" si="8"/>
        <v>0</v>
      </c>
      <c r="AI8" s="335">
        <f t="shared" si="9"/>
        <v>0</v>
      </c>
      <c r="AJ8" s="335">
        <f t="shared" si="10"/>
        <v>0</v>
      </c>
      <c r="AK8" s="335">
        <f t="shared" si="11"/>
        <v>0</v>
      </c>
      <c r="AL8" s="335">
        <f t="shared" si="12"/>
        <v>0</v>
      </c>
    </row>
    <row r="9" spans="1:67" ht="342.75">
      <c r="A9" s="26"/>
      <c r="B9" s="30">
        <f>ROW()-5</f>
        <v>4</v>
      </c>
      <c r="C9" s="5" t="s">
        <v>559</v>
      </c>
      <c r="D9" s="1" t="s">
        <v>9</v>
      </c>
      <c r="E9" s="34" t="s">
        <v>9</v>
      </c>
      <c r="F9" s="31">
        <f t="shared" si="0"/>
        <v>2</v>
      </c>
      <c r="G9" s="1" t="s">
        <v>342</v>
      </c>
      <c r="H9" s="1" t="s">
        <v>549</v>
      </c>
      <c r="I9" s="1" t="s">
        <v>905</v>
      </c>
      <c r="J9" s="1" t="s">
        <v>557</v>
      </c>
      <c r="K9" s="300"/>
      <c r="L9" s="119"/>
      <c r="M9" s="331"/>
      <c r="N9" s="331"/>
      <c r="O9" s="300"/>
      <c r="P9" s="119"/>
      <c r="Q9" s="331"/>
      <c r="R9" s="309"/>
      <c r="S9" s="1" t="s">
        <v>819</v>
      </c>
      <c r="T9" s="26"/>
      <c r="U9" s="250" t="s">
        <v>210</v>
      </c>
      <c r="AA9" s="336">
        <f t="shared" si="1"/>
        <v>0</v>
      </c>
      <c r="AB9" s="336">
        <f t="shared" si="2"/>
        <v>0</v>
      </c>
      <c r="AC9" s="336">
        <f t="shared" si="3"/>
        <v>0</v>
      </c>
      <c r="AD9" s="336">
        <f t="shared" si="4"/>
        <v>0</v>
      </c>
      <c r="AE9" s="335">
        <f t="shared" si="5"/>
        <v>0</v>
      </c>
      <c r="AF9" s="335">
        <f t="shared" si="6"/>
        <v>0</v>
      </c>
      <c r="AG9" s="335">
        <f t="shared" si="7"/>
        <v>0</v>
      </c>
      <c r="AH9" s="335">
        <f t="shared" si="8"/>
        <v>0</v>
      </c>
      <c r="AI9" s="335">
        <f t="shared" si="9"/>
        <v>0</v>
      </c>
      <c r="AJ9" s="335">
        <f t="shared" si="10"/>
        <v>0</v>
      </c>
      <c r="AK9" s="335">
        <f t="shared" si="11"/>
        <v>0</v>
      </c>
      <c r="AL9" s="335">
        <f t="shared" si="12"/>
        <v>0</v>
      </c>
    </row>
    <row r="10" spans="1:67" s="294" customFormat="1" ht="135">
      <c r="A10" s="26"/>
      <c r="B10" s="278">
        <f>ROW()-5</f>
        <v>5</v>
      </c>
      <c r="C10" s="5" t="s">
        <v>560</v>
      </c>
      <c r="D10" s="1" t="s">
        <v>9</v>
      </c>
      <c r="E10" s="34" t="s">
        <v>9</v>
      </c>
      <c r="F10" s="31">
        <f t="shared" si="0"/>
        <v>2</v>
      </c>
      <c r="G10" s="1" t="s">
        <v>546</v>
      </c>
      <c r="H10" s="271" t="s">
        <v>547</v>
      </c>
      <c r="I10" s="1" t="s">
        <v>904</v>
      </c>
      <c r="J10" s="1" t="s">
        <v>552</v>
      </c>
      <c r="K10" s="300"/>
      <c r="L10" s="119"/>
      <c r="M10" s="331"/>
      <c r="N10" s="331"/>
      <c r="O10" s="300"/>
      <c r="P10" s="119"/>
      <c r="Q10" s="331"/>
      <c r="R10" s="309"/>
      <c r="S10" s="1" t="s">
        <v>821</v>
      </c>
      <c r="T10" s="26"/>
      <c r="U10" s="250" t="s">
        <v>210</v>
      </c>
      <c r="V10" s="296"/>
      <c r="AA10" s="336">
        <f t="shared" si="1"/>
        <v>0</v>
      </c>
      <c r="AB10" s="336">
        <f t="shared" si="2"/>
        <v>0</v>
      </c>
      <c r="AC10" s="336">
        <f t="shared" si="3"/>
        <v>0</v>
      </c>
      <c r="AD10" s="336">
        <f t="shared" si="4"/>
        <v>0</v>
      </c>
      <c r="AE10" s="335">
        <f t="shared" si="5"/>
        <v>0</v>
      </c>
      <c r="AF10" s="335">
        <f t="shared" si="6"/>
        <v>0</v>
      </c>
      <c r="AG10" s="335">
        <f t="shared" si="7"/>
        <v>0</v>
      </c>
      <c r="AH10" s="335">
        <f t="shared" si="8"/>
        <v>0</v>
      </c>
      <c r="AI10" s="335">
        <f t="shared" si="9"/>
        <v>0</v>
      </c>
      <c r="AJ10" s="335">
        <f t="shared" si="10"/>
        <v>0</v>
      </c>
      <c r="AK10" s="335">
        <f t="shared" si="11"/>
        <v>0</v>
      </c>
      <c r="AL10" s="335">
        <f t="shared" si="12"/>
        <v>0</v>
      </c>
    </row>
    <row r="11" spans="1:67">
      <c r="A11" s="16"/>
      <c r="B11" s="17"/>
      <c r="C11" s="16"/>
      <c r="D11" s="16"/>
      <c r="E11" s="16"/>
      <c r="F11" s="17"/>
      <c r="G11" s="16"/>
      <c r="H11" s="16"/>
      <c r="I11" s="16"/>
      <c r="J11" s="16"/>
      <c r="K11" s="16"/>
      <c r="L11" s="17"/>
      <c r="M11" s="17"/>
      <c r="N11" s="17"/>
      <c r="O11" s="16"/>
      <c r="P11" s="17"/>
      <c r="Q11" s="17"/>
      <c r="R11" s="17"/>
      <c r="S11" s="16"/>
      <c r="T11" s="16"/>
      <c r="U11" s="16"/>
    </row>
  </sheetData>
  <phoneticPr fontId="3"/>
  <conditionalFormatting sqref="B6:J6 S6 B7:E7 G7:H7 F7:F10">
    <cfRule type="cellIs" dxfId="125" priority="173" operator="equal">
      <formula>"NG"</formula>
    </cfRule>
    <cfRule type="cellIs" dxfId="124" priority="174" operator="equal">
      <formula>"NT"</formula>
    </cfRule>
  </conditionalFormatting>
  <conditionalFormatting sqref="I7:J7">
    <cfRule type="cellIs" dxfId="123" priority="167" operator="equal">
      <formula>"NG"</formula>
    </cfRule>
    <cfRule type="cellIs" dxfId="122" priority="168" operator="equal">
      <formula>"NT"</formula>
    </cfRule>
  </conditionalFormatting>
  <conditionalFormatting sqref="S7">
    <cfRule type="cellIs" dxfId="121" priority="165" operator="equal">
      <formula>"NG"</formula>
    </cfRule>
    <cfRule type="cellIs" dxfId="120" priority="166" operator="equal">
      <formula>"NT"</formula>
    </cfRule>
  </conditionalFormatting>
  <conditionalFormatting sqref="B8:E9 G9:H9 G8:J8">
    <cfRule type="cellIs" dxfId="119" priority="163" operator="equal">
      <formula>"NG"</formula>
    </cfRule>
    <cfRule type="cellIs" dxfId="118" priority="164" operator="equal">
      <formula>"NT"</formula>
    </cfRule>
  </conditionalFormatting>
  <conditionalFormatting sqref="J9">
    <cfRule type="cellIs" dxfId="117" priority="161" operator="equal">
      <formula>"NG"</formula>
    </cfRule>
    <cfRule type="cellIs" dxfId="116" priority="162" operator="equal">
      <formula>"NT"</formula>
    </cfRule>
  </conditionalFormatting>
  <conditionalFormatting sqref="I9">
    <cfRule type="cellIs" dxfId="115" priority="143" operator="equal">
      <formula>"NG"</formula>
    </cfRule>
    <cfRule type="cellIs" dxfId="114" priority="144" operator="equal">
      <formula>"NT"</formula>
    </cfRule>
  </conditionalFormatting>
  <conditionalFormatting sqref="B10:E10 G10">
    <cfRule type="cellIs" dxfId="113" priority="125" operator="equal">
      <formula>"NG"</formula>
    </cfRule>
    <cfRule type="cellIs" dxfId="112" priority="126" operator="equal">
      <formula>"NT"</formula>
    </cfRule>
  </conditionalFormatting>
  <conditionalFormatting sqref="I10:J10">
    <cfRule type="cellIs" dxfId="111" priority="123" operator="equal">
      <formula>"NG"</formula>
    </cfRule>
    <cfRule type="cellIs" dxfId="110" priority="124" operator="equal">
      <formula>"NT"</formula>
    </cfRule>
  </conditionalFormatting>
  <conditionalFormatting sqref="S10">
    <cfRule type="cellIs" dxfId="109" priority="121" operator="equal">
      <formula>"NG"</formula>
    </cfRule>
    <cfRule type="cellIs" dxfId="108" priority="122" operator="equal">
      <formula>"NT"</formula>
    </cfRule>
  </conditionalFormatting>
  <conditionalFormatting sqref="H10">
    <cfRule type="cellIs" dxfId="107" priority="115" operator="equal">
      <formula>"NG"</formula>
    </cfRule>
    <cfRule type="cellIs" dxfId="106" priority="116" operator="equal">
      <formula>"NT"</formula>
    </cfRule>
  </conditionalFormatting>
  <conditionalFormatting sqref="K6">
    <cfRule type="expression" dxfId="105" priority="93">
      <formula>OR($K6="NA",$K6="NT")</formula>
    </cfRule>
  </conditionalFormatting>
  <conditionalFormatting sqref="K6">
    <cfRule type="cellIs" dxfId="104" priority="94" operator="equal">
      <formula>"NG"</formula>
    </cfRule>
  </conditionalFormatting>
  <conditionalFormatting sqref="L6">
    <cfRule type="cellIs" dxfId="103" priority="91" operator="equal">
      <formula>"NT"</formula>
    </cfRule>
    <cfRule type="cellIs" dxfId="102" priority="92" operator="equal">
      <formula>"NG"</formula>
    </cfRule>
  </conditionalFormatting>
  <conditionalFormatting sqref="N6">
    <cfRule type="cellIs" dxfId="101" priority="89" operator="equal">
      <formula>"NT"</formula>
    </cfRule>
    <cfRule type="cellIs" dxfId="100" priority="90" operator="equal">
      <formula>"NG"</formula>
    </cfRule>
  </conditionalFormatting>
  <conditionalFormatting sqref="M6">
    <cfRule type="cellIs" dxfId="99" priority="87" operator="equal">
      <formula>"NT"</formula>
    </cfRule>
    <cfRule type="cellIs" dxfId="98" priority="88" operator="equal">
      <formula>"NG"</formula>
    </cfRule>
  </conditionalFormatting>
  <conditionalFormatting sqref="O6:P6 R6 O7 O10">
    <cfRule type="cellIs" dxfId="97" priority="85" operator="equal">
      <formula>"NT"</formula>
    </cfRule>
    <cfRule type="cellIs" dxfId="96" priority="86" operator="equal">
      <formula>"NG"</formula>
    </cfRule>
  </conditionalFormatting>
  <conditionalFormatting sqref="Q6">
    <cfRule type="cellIs" dxfId="95" priority="83" operator="equal">
      <formula>"NT"</formula>
    </cfRule>
    <cfRule type="cellIs" dxfId="94" priority="84" operator="equal">
      <formula>"NG"</formula>
    </cfRule>
  </conditionalFormatting>
  <conditionalFormatting sqref="P7 R7">
    <cfRule type="cellIs" dxfId="93" priority="81" operator="equal">
      <formula>"NT"</formula>
    </cfRule>
    <cfRule type="cellIs" dxfId="92" priority="82" operator="equal">
      <formula>"NG"</formula>
    </cfRule>
  </conditionalFormatting>
  <conditionalFormatting sqref="Q7">
    <cfRule type="cellIs" dxfId="91" priority="79" operator="equal">
      <formula>"NT"</formula>
    </cfRule>
    <cfRule type="cellIs" dxfId="90" priority="80" operator="equal">
      <formula>"NG"</formula>
    </cfRule>
  </conditionalFormatting>
  <conditionalFormatting sqref="P10 R10">
    <cfRule type="cellIs" dxfId="89" priority="77" operator="equal">
      <formula>"NT"</formula>
    </cfRule>
    <cfRule type="cellIs" dxfId="88" priority="78" operator="equal">
      <formula>"NG"</formula>
    </cfRule>
  </conditionalFormatting>
  <conditionalFormatting sqref="Q10">
    <cfRule type="cellIs" dxfId="87" priority="75" operator="equal">
      <formula>"NT"</formula>
    </cfRule>
    <cfRule type="cellIs" dxfId="86" priority="76" operator="equal">
      <formula>"NG"</formula>
    </cfRule>
  </conditionalFormatting>
  <conditionalFormatting sqref="P9 R9">
    <cfRule type="cellIs" dxfId="85" priority="73" operator="equal">
      <formula>"NT"</formula>
    </cfRule>
    <cfRule type="cellIs" dxfId="84" priority="74" operator="equal">
      <formula>"NG"</formula>
    </cfRule>
  </conditionalFormatting>
  <conditionalFormatting sqref="Q9">
    <cfRule type="cellIs" dxfId="83" priority="71" operator="equal">
      <formula>"NT"</formula>
    </cfRule>
    <cfRule type="cellIs" dxfId="82" priority="72" operator="equal">
      <formula>"NG"</formula>
    </cfRule>
  </conditionalFormatting>
  <conditionalFormatting sqref="L9">
    <cfRule type="cellIs" dxfId="81" priority="23" operator="equal">
      <formula>"NT"</formula>
    </cfRule>
    <cfRule type="cellIs" dxfId="80" priority="24" operator="equal">
      <formula>"NG"</formula>
    </cfRule>
  </conditionalFormatting>
  <conditionalFormatting sqref="K9">
    <cfRule type="expression" dxfId="79" priority="25">
      <formula>OR($K9="NA",$K9="NT")</formula>
    </cfRule>
  </conditionalFormatting>
  <conditionalFormatting sqref="K9">
    <cfRule type="cellIs" dxfId="78" priority="26" operator="equal">
      <formula>"NG"</formula>
    </cfRule>
  </conditionalFormatting>
  <conditionalFormatting sqref="N9">
    <cfRule type="cellIs" dxfId="77" priority="21" operator="equal">
      <formula>"NT"</formula>
    </cfRule>
    <cfRule type="cellIs" dxfId="76" priority="22" operator="equal">
      <formula>"NG"</formula>
    </cfRule>
  </conditionalFormatting>
  <conditionalFormatting sqref="M9">
    <cfRule type="cellIs" dxfId="75" priority="19" operator="equal">
      <formula>"NT"</formula>
    </cfRule>
    <cfRule type="cellIs" dxfId="74" priority="20" operator="equal">
      <formula>"NG"</formula>
    </cfRule>
  </conditionalFormatting>
  <conditionalFormatting sqref="S8">
    <cfRule type="cellIs" dxfId="73" priority="43" operator="equal">
      <formula>"NG"</formula>
    </cfRule>
    <cfRule type="cellIs" dxfId="72" priority="44" operator="equal">
      <formula>"NT"</formula>
    </cfRule>
  </conditionalFormatting>
  <conditionalFormatting sqref="O8">
    <cfRule type="cellIs" dxfId="71" priority="41" operator="equal">
      <formula>"NT"</formula>
    </cfRule>
    <cfRule type="cellIs" dxfId="70" priority="42" operator="equal">
      <formula>"NG"</formula>
    </cfRule>
  </conditionalFormatting>
  <conditionalFormatting sqref="P8 R8">
    <cfRule type="cellIs" dxfId="69" priority="39" operator="equal">
      <formula>"NT"</formula>
    </cfRule>
    <cfRule type="cellIs" dxfId="68" priority="40" operator="equal">
      <formula>"NG"</formula>
    </cfRule>
  </conditionalFormatting>
  <conditionalFormatting sqref="Q8">
    <cfRule type="cellIs" dxfId="67" priority="37" operator="equal">
      <formula>"NT"</formula>
    </cfRule>
    <cfRule type="cellIs" dxfId="66" priority="38" operator="equal">
      <formula>"NG"</formula>
    </cfRule>
  </conditionalFormatting>
  <conditionalFormatting sqref="K8">
    <cfRule type="expression" dxfId="65" priority="35">
      <formula>OR($K8="NA",$K8="NT")</formula>
    </cfRule>
  </conditionalFormatting>
  <conditionalFormatting sqref="K8">
    <cfRule type="cellIs" dxfId="64" priority="36" operator="equal">
      <formula>"NG"</formula>
    </cfRule>
  </conditionalFormatting>
  <conditionalFormatting sqref="L8">
    <cfRule type="cellIs" dxfId="63" priority="33" operator="equal">
      <formula>"NT"</formula>
    </cfRule>
    <cfRule type="cellIs" dxfId="62" priority="34" operator="equal">
      <formula>"NG"</formula>
    </cfRule>
  </conditionalFormatting>
  <conditionalFormatting sqref="N8">
    <cfRule type="cellIs" dxfId="61" priority="31" operator="equal">
      <formula>"NT"</formula>
    </cfRule>
    <cfRule type="cellIs" dxfId="60" priority="32" operator="equal">
      <formula>"NG"</formula>
    </cfRule>
  </conditionalFormatting>
  <conditionalFormatting sqref="M8">
    <cfRule type="cellIs" dxfId="59" priority="29" operator="equal">
      <formula>"NT"</formula>
    </cfRule>
    <cfRule type="cellIs" dxfId="58" priority="30" operator="equal">
      <formula>"NG"</formula>
    </cfRule>
  </conditionalFormatting>
  <conditionalFormatting sqref="S9">
    <cfRule type="cellIs" dxfId="57" priority="27" operator="equal">
      <formula>"NG"</formula>
    </cfRule>
    <cfRule type="cellIs" dxfId="56" priority="28" operator="equal">
      <formula>"NT"</formula>
    </cfRule>
  </conditionalFormatting>
  <conditionalFormatting sqref="O9">
    <cfRule type="cellIs" dxfId="55" priority="17" operator="equal">
      <formula>"NT"</formula>
    </cfRule>
    <cfRule type="cellIs" dxfId="54" priority="18" operator="equal">
      <formula>"NG"</formula>
    </cfRule>
  </conditionalFormatting>
  <conditionalFormatting sqref="K7">
    <cfRule type="expression" dxfId="53" priority="15">
      <formula>OR($K7="NA",$K7="NT")</formula>
    </cfRule>
  </conditionalFormatting>
  <conditionalFormatting sqref="K7">
    <cfRule type="cellIs" dxfId="52" priority="16" operator="equal">
      <formula>"NG"</formula>
    </cfRule>
  </conditionalFormatting>
  <conditionalFormatting sqref="L7">
    <cfRule type="cellIs" dxfId="51" priority="13" operator="equal">
      <formula>"NT"</formula>
    </cfRule>
    <cfRule type="cellIs" dxfId="50" priority="14" operator="equal">
      <formula>"NG"</formula>
    </cfRule>
  </conditionalFormatting>
  <conditionalFormatting sqref="N7">
    <cfRule type="cellIs" dxfId="49" priority="11" operator="equal">
      <formula>"NT"</formula>
    </cfRule>
    <cfRule type="cellIs" dxfId="48" priority="12" operator="equal">
      <formula>"NG"</formula>
    </cfRule>
  </conditionalFormatting>
  <conditionalFormatting sqref="M7">
    <cfRule type="cellIs" dxfId="47" priority="9" operator="equal">
      <formula>"NT"</formula>
    </cfRule>
    <cfRule type="cellIs" dxfId="46" priority="10" operator="equal">
      <formula>"NG"</formula>
    </cfRule>
  </conditionalFormatting>
  <conditionalFormatting sqref="K10">
    <cfRule type="expression" dxfId="45" priority="7">
      <formula>OR($K10="NA",$K10="NT")</formula>
    </cfRule>
  </conditionalFormatting>
  <conditionalFormatting sqref="K10">
    <cfRule type="cellIs" dxfId="44" priority="8" operator="equal">
      <formula>"NG"</formula>
    </cfRule>
  </conditionalFormatting>
  <conditionalFormatting sqref="L10">
    <cfRule type="cellIs" dxfId="43" priority="5" operator="equal">
      <formula>"NT"</formula>
    </cfRule>
    <cfRule type="cellIs" dxfId="42" priority="6" operator="equal">
      <formula>"NG"</formula>
    </cfRule>
  </conditionalFormatting>
  <conditionalFormatting sqref="N10">
    <cfRule type="cellIs" dxfId="41" priority="3" operator="equal">
      <formula>"NT"</formula>
    </cfRule>
    <cfRule type="cellIs" dxfId="40" priority="4" operator="equal">
      <formula>"NG"</formula>
    </cfRule>
  </conditionalFormatting>
  <conditionalFormatting sqref="M10">
    <cfRule type="cellIs" dxfId="39" priority="1" operator="equal">
      <formula>"NT"</formula>
    </cfRule>
    <cfRule type="cellIs" dxfId="38" priority="2" operator="equal">
      <formula>"NG"</formula>
    </cfRule>
  </conditionalFormatting>
  <dataValidations count="1">
    <dataValidation type="list" showInputMessage="1" sqref="O6:O10 K6:K10" xr:uid="{00000000-0002-0000-0E00-000000000000}">
      <formula1>"-,OK,NG,NT,NA"</formula1>
    </dataValidation>
  </dataValidations>
  <pageMargins left="0.75" right="0.75" top="1" bottom="1" header="0.5" footer="0.5"/>
  <pageSetup paperSize="9" scale="46" fitToHeight="0"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BO9"/>
  <sheetViews>
    <sheetView showGridLines="0" view="pageBreakPreview" zoomScale="85" zoomScaleNormal="55" zoomScaleSheetLayoutView="85" workbookViewId="0">
      <selection activeCell="I2" sqref="I2"/>
    </sheetView>
  </sheetViews>
  <sheetFormatPr defaultRowHeight="15"/>
  <cols>
    <col min="1" max="1" width="2.875" style="14" customWidth="1"/>
    <col min="2" max="2" width="6.25" style="33" customWidth="1"/>
    <col min="3" max="3" width="8.75" style="14" customWidth="1"/>
    <col min="4" max="5" width="7.75" style="14" bestFit="1" customWidth="1"/>
    <col min="6" max="6" width="9.5" style="33" customWidth="1"/>
    <col min="7" max="8" width="17.75" style="14" customWidth="1"/>
    <col min="9" max="9" width="34.375" style="14" customWidth="1"/>
    <col min="10" max="10" width="61.125" style="14" customWidth="1"/>
    <col min="11" max="11" width="8.625" style="14" customWidth="1"/>
    <col min="12" max="12" width="8.625" style="33" customWidth="1"/>
    <col min="13" max="13" width="11.125" style="33" customWidth="1"/>
    <col min="14" max="14" width="8.625" style="33" customWidth="1"/>
    <col min="15" max="15" width="8.625" style="294" customWidth="1"/>
    <col min="16" max="16" width="8.625" style="296" customWidth="1"/>
    <col min="17" max="17" width="11.125" style="296" customWidth="1"/>
    <col min="18" max="18" width="8.625" style="296" customWidth="1"/>
    <col min="19" max="19" width="37.375" style="14" customWidth="1"/>
    <col min="20" max="20" width="3.5" style="14" customWidth="1"/>
    <col min="21" max="21" width="9" style="14"/>
    <col min="22" max="22" width="9" style="296"/>
    <col min="23" max="16384" width="9" style="14"/>
  </cols>
  <sheetData>
    <row r="1" spans="1:67" ht="18.75">
      <c r="A1" s="10"/>
      <c r="B1" s="59" t="s">
        <v>175</v>
      </c>
      <c r="C1" s="60"/>
      <c r="D1" s="16"/>
      <c r="E1" s="16"/>
      <c r="F1" s="17"/>
      <c r="G1" s="13"/>
      <c r="H1" s="13"/>
      <c r="I1" s="13"/>
      <c r="J1" s="10"/>
      <c r="K1" s="10"/>
      <c r="L1" s="10"/>
      <c r="M1" s="10"/>
      <c r="N1" s="10"/>
      <c r="O1" s="10"/>
      <c r="P1" s="10"/>
      <c r="Q1" s="10"/>
      <c r="R1" s="10"/>
      <c r="S1" s="10"/>
      <c r="T1" s="10"/>
      <c r="U1" s="10"/>
    </row>
    <row r="2" spans="1:67">
      <c r="A2" s="10"/>
      <c r="B2" s="60"/>
      <c r="C2" s="16"/>
      <c r="D2" s="16"/>
      <c r="E2" s="61"/>
      <c r="F2" s="36"/>
      <c r="G2" s="13"/>
      <c r="H2" s="13"/>
      <c r="I2" s="13" t="s">
        <v>822</v>
      </c>
      <c r="J2" s="16"/>
      <c r="K2" s="16"/>
      <c r="L2" s="17"/>
      <c r="M2" s="17"/>
      <c r="N2" s="17"/>
      <c r="O2" s="16"/>
      <c r="P2" s="17"/>
      <c r="Q2" s="17"/>
      <c r="R2" s="17"/>
      <c r="S2" s="16"/>
      <c r="T2" s="16"/>
      <c r="U2" s="16"/>
    </row>
    <row r="3" spans="1:67" ht="13.5" customHeight="1">
      <c r="A3" s="10"/>
      <c r="B3" s="17"/>
      <c r="C3" s="20"/>
      <c r="D3" s="20"/>
      <c r="E3" s="20"/>
      <c r="F3" s="206"/>
      <c r="G3" s="20"/>
      <c r="H3" s="20"/>
      <c r="I3" s="20"/>
      <c r="J3" s="20"/>
      <c r="K3" s="16"/>
      <c r="L3" s="17"/>
      <c r="M3" s="17"/>
      <c r="N3" s="17"/>
      <c r="O3" s="16"/>
      <c r="P3" s="17"/>
      <c r="Q3" s="17"/>
      <c r="R3" s="17"/>
      <c r="S3" s="16"/>
      <c r="T3" s="16"/>
      <c r="U3" s="16"/>
    </row>
    <row r="4" spans="1:67" s="25" customFormat="1" ht="42.75">
      <c r="A4" s="21"/>
      <c r="B4" s="9" t="s">
        <v>267</v>
      </c>
      <c r="C4" s="9" t="s">
        <v>268</v>
      </c>
      <c r="D4" s="9" t="s">
        <v>269</v>
      </c>
      <c r="E4" s="9" t="s">
        <v>270</v>
      </c>
      <c r="F4" s="9" t="s">
        <v>271</v>
      </c>
      <c r="G4" s="9" t="s">
        <v>212</v>
      </c>
      <c r="H4" s="9" t="s">
        <v>272</v>
      </c>
      <c r="I4" s="9" t="s">
        <v>273</v>
      </c>
      <c r="J4" s="9" t="s">
        <v>274</v>
      </c>
      <c r="K4" s="23" t="s">
        <v>182</v>
      </c>
      <c r="L4" s="23" t="s">
        <v>117</v>
      </c>
      <c r="M4" s="23" t="s">
        <v>118</v>
      </c>
      <c r="N4" s="23" t="s">
        <v>119</v>
      </c>
      <c r="O4" s="328" t="s">
        <v>583</v>
      </c>
      <c r="P4" s="328" t="s">
        <v>117</v>
      </c>
      <c r="Q4" s="328" t="s">
        <v>118</v>
      </c>
      <c r="R4" s="328" t="s">
        <v>119</v>
      </c>
      <c r="S4" s="22" t="s">
        <v>59</v>
      </c>
      <c r="T4" s="21"/>
      <c r="U4" s="17" t="s">
        <v>120</v>
      </c>
      <c r="V4" s="323" t="s">
        <v>570</v>
      </c>
      <c r="W4" s="24"/>
      <c r="X4" s="24"/>
      <c r="Y4" s="24"/>
      <c r="Z4" s="24"/>
      <c r="AA4" s="332" t="s">
        <v>588</v>
      </c>
      <c r="AB4" s="332" t="s">
        <v>589</v>
      </c>
      <c r="AC4" s="332" t="s">
        <v>590</v>
      </c>
      <c r="AD4" s="332" t="s">
        <v>591</v>
      </c>
      <c r="AE4" s="333" t="s">
        <v>592</v>
      </c>
      <c r="AF4" s="333" t="s">
        <v>593</v>
      </c>
      <c r="AG4" s="333" t="s">
        <v>594</v>
      </c>
      <c r="AH4" s="333" t="s">
        <v>595</v>
      </c>
      <c r="AI4" s="334" t="s">
        <v>596</v>
      </c>
      <c r="AJ4" s="334" t="s">
        <v>597</v>
      </c>
      <c r="AK4" s="334" t="s">
        <v>598</v>
      </c>
      <c r="AL4" s="334" t="s">
        <v>599</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208.5" customHeight="1">
      <c r="A5" s="16"/>
      <c r="B5" s="30">
        <f t="shared" ref="B5:B7" si="0">ROW()-4</f>
        <v>1</v>
      </c>
      <c r="C5" s="1" t="s">
        <v>459</v>
      </c>
      <c r="D5" s="1" t="s">
        <v>9</v>
      </c>
      <c r="E5" s="34" t="s">
        <v>9</v>
      </c>
      <c r="F5" s="31">
        <f>COUNTIF(K5,"&lt;&gt;-")+COUNTIF(O5,"&lt;&gt;-")</f>
        <v>2</v>
      </c>
      <c r="G5" s="310" t="s">
        <v>302</v>
      </c>
      <c r="H5" s="310" t="s">
        <v>587</v>
      </c>
      <c r="I5" s="1" t="s">
        <v>898</v>
      </c>
      <c r="J5" s="1" t="s">
        <v>836</v>
      </c>
      <c r="K5" s="300"/>
      <c r="L5" s="119"/>
      <c r="M5" s="331"/>
      <c r="N5" s="331"/>
      <c r="O5" s="300"/>
      <c r="P5" s="119"/>
      <c r="Q5" s="331"/>
      <c r="R5" s="309"/>
      <c r="S5" s="1"/>
      <c r="T5" s="16"/>
      <c r="U5" s="250" t="s">
        <v>573</v>
      </c>
      <c r="V5" s="324"/>
      <c r="AA5" s="336">
        <f>SUM(AE5+AI5)</f>
        <v>0</v>
      </c>
      <c r="AB5" s="336">
        <f>SUM(AF5+AJ5)</f>
        <v>0</v>
      </c>
      <c r="AC5" s="336">
        <f>SUM(AG5+AK5)</f>
        <v>0</v>
      </c>
      <c r="AD5" s="336">
        <f>SUM(AH5+AL5)</f>
        <v>0</v>
      </c>
      <c r="AE5" s="335">
        <f>COUNTIF(K5,"OK")</f>
        <v>0</v>
      </c>
      <c r="AF5" s="335">
        <f>COUNTIF(K5,"NG")</f>
        <v>0</v>
      </c>
      <c r="AG5" s="335">
        <f>COUNTIF(K5,"NT")</f>
        <v>0</v>
      </c>
      <c r="AH5" s="335">
        <f>COUNTIF(K5,"NA")</f>
        <v>0</v>
      </c>
      <c r="AI5" s="335">
        <f>COUNTIF(O5,"OK")</f>
        <v>0</v>
      </c>
      <c r="AJ5" s="335">
        <f>COUNTIF(O5,"NG")</f>
        <v>0</v>
      </c>
      <c r="AK5" s="335">
        <f>COUNTIF(O5,"NT")</f>
        <v>0</v>
      </c>
      <c r="AL5" s="335">
        <f>COUNTIF(O5,"NA")</f>
        <v>0</v>
      </c>
    </row>
    <row r="6" spans="1:67" s="29" customFormat="1" ht="45">
      <c r="A6" s="16"/>
      <c r="B6" s="30">
        <f t="shared" si="0"/>
        <v>2</v>
      </c>
      <c r="C6" s="1" t="s">
        <v>542</v>
      </c>
      <c r="D6" s="1" t="s">
        <v>9</v>
      </c>
      <c r="E6" s="34" t="s">
        <v>9</v>
      </c>
      <c r="F6" s="31">
        <f t="shared" ref="F6:F7" si="1">COUNTIF(K6,"&lt;&gt;-")+COUNTIF(O6,"&lt;&gt;-")</f>
        <v>2</v>
      </c>
      <c r="G6" s="310" t="s">
        <v>521</v>
      </c>
      <c r="H6" s="310" t="s">
        <v>521</v>
      </c>
      <c r="I6" s="271" t="s">
        <v>521</v>
      </c>
      <c r="J6" s="1" t="s">
        <v>543</v>
      </c>
      <c r="K6" s="300" t="s">
        <v>13</v>
      </c>
      <c r="L6" s="119" t="s">
        <v>202</v>
      </c>
      <c r="M6" s="309" t="s">
        <v>202</v>
      </c>
      <c r="N6" s="309" t="s">
        <v>202</v>
      </c>
      <c r="O6" s="300" t="s">
        <v>13</v>
      </c>
      <c r="P6" s="119" t="s">
        <v>202</v>
      </c>
      <c r="Q6" s="309" t="s">
        <v>202</v>
      </c>
      <c r="R6" s="309" t="s">
        <v>202</v>
      </c>
      <c r="S6" s="1" t="s">
        <v>774</v>
      </c>
      <c r="T6" s="16"/>
      <c r="U6" s="250" t="s">
        <v>210</v>
      </c>
      <c r="V6" s="324"/>
      <c r="AA6" s="336">
        <f t="shared" ref="AA6:AA7" si="2">SUM(AE6+AI6)</f>
        <v>0</v>
      </c>
      <c r="AB6" s="336">
        <f t="shared" ref="AB6:AB7" si="3">SUM(AF6+AJ6)</f>
        <v>0</v>
      </c>
      <c r="AC6" s="336">
        <f t="shared" ref="AC6:AC7" si="4">SUM(AG6+AK6)</f>
        <v>0</v>
      </c>
      <c r="AD6" s="336">
        <f t="shared" ref="AD6:AD7" si="5">SUM(AH6+AL6)</f>
        <v>2</v>
      </c>
      <c r="AE6" s="335">
        <f t="shared" ref="AE6:AE7" si="6">COUNTIF(K6,"OK")</f>
        <v>0</v>
      </c>
      <c r="AF6" s="335">
        <f t="shared" ref="AF6:AF7" si="7">COUNTIF(K6,"NG")</f>
        <v>0</v>
      </c>
      <c r="AG6" s="335">
        <f t="shared" ref="AG6:AG7" si="8">COUNTIF(K6,"NT")</f>
        <v>0</v>
      </c>
      <c r="AH6" s="335">
        <f t="shared" ref="AH6:AH7" si="9">COUNTIF(K6,"NA")</f>
        <v>1</v>
      </c>
      <c r="AI6" s="335">
        <f t="shared" ref="AI6:AI7" si="10">COUNTIF(O6,"OK")</f>
        <v>0</v>
      </c>
      <c r="AJ6" s="335">
        <f t="shared" ref="AJ6:AJ7" si="11">COUNTIF(O6,"NG")</f>
        <v>0</v>
      </c>
      <c r="AK6" s="335">
        <f t="shared" ref="AK6:AK7" si="12">COUNTIF(O6,"NT")</f>
        <v>0</v>
      </c>
      <c r="AL6" s="335">
        <f t="shared" ref="AL6:AL7" si="13">COUNTIF(O6,"NA")</f>
        <v>1</v>
      </c>
    </row>
    <row r="7" spans="1:67" s="29" customFormat="1" ht="45">
      <c r="A7" s="16"/>
      <c r="B7" s="30">
        <f t="shared" si="0"/>
        <v>3</v>
      </c>
      <c r="C7" s="1" t="s">
        <v>544</v>
      </c>
      <c r="D7" s="1" t="s">
        <v>9</v>
      </c>
      <c r="E7" s="34" t="s">
        <v>9</v>
      </c>
      <c r="F7" s="31">
        <f t="shared" si="1"/>
        <v>2</v>
      </c>
      <c r="G7" s="310" t="s">
        <v>521</v>
      </c>
      <c r="H7" s="310" t="s">
        <v>545</v>
      </c>
      <c r="I7" s="271" t="s">
        <v>545</v>
      </c>
      <c r="J7" s="1" t="s">
        <v>545</v>
      </c>
      <c r="K7" s="300" t="s">
        <v>13</v>
      </c>
      <c r="L7" s="119" t="s">
        <v>202</v>
      </c>
      <c r="M7" s="309" t="s">
        <v>202</v>
      </c>
      <c r="N7" s="309" t="s">
        <v>202</v>
      </c>
      <c r="O7" s="300" t="s">
        <v>13</v>
      </c>
      <c r="P7" s="119" t="s">
        <v>202</v>
      </c>
      <c r="Q7" s="309" t="s">
        <v>202</v>
      </c>
      <c r="R7" s="309" t="s">
        <v>202</v>
      </c>
      <c r="S7" s="1" t="s">
        <v>774</v>
      </c>
      <c r="T7" s="16"/>
      <c r="U7" s="250" t="s">
        <v>210</v>
      </c>
      <c r="V7" s="324"/>
      <c r="AA7" s="336">
        <f t="shared" si="2"/>
        <v>0</v>
      </c>
      <c r="AB7" s="336">
        <f t="shared" si="3"/>
        <v>0</v>
      </c>
      <c r="AC7" s="336">
        <f t="shared" si="4"/>
        <v>0</v>
      </c>
      <c r="AD7" s="336">
        <f t="shared" si="5"/>
        <v>2</v>
      </c>
      <c r="AE7" s="335">
        <f t="shared" si="6"/>
        <v>0</v>
      </c>
      <c r="AF7" s="335">
        <f t="shared" si="7"/>
        <v>0</v>
      </c>
      <c r="AG7" s="335">
        <f t="shared" si="8"/>
        <v>0</v>
      </c>
      <c r="AH7" s="335">
        <f t="shared" si="9"/>
        <v>1</v>
      </c>
      <c r="AI7" s="335">
        <f t="shared" si="10"/>
        <v>0</v>
      </c>
      <c r="AJ7" s="335">
        <f t="shared" si="11"/>
        <v>0</v>
      </c>
      <c r="AK7" s="335">
        <f t="shared" si="12"/>
        <v>0</v>
      </c>
      <c r="AL7" s="335">
        <f t="shared" si="13"/>
        <v>1</v>
      </c>
    </row>
    <row r="8" spans="1:67">
      <c r="A8" s="16"/>
      <c r="B8" s="17"/>
      <c r="C8" s="16"/>
      <c r="D8" s="16"/>
      <c r="E8" s="16"/>
      <c r="F8" s="17"/>
      <c r="G8" s="16"/>
      <c r="H8" s="16"/>
      <c r="I8" s="16"/>
      <c r="J8" s="16"/>
      <c r="K8" s="16"/>
      <c r="L8" s="17"/>
      <c r="M8" s="17"/>
      <c r="N8" s="17"/>
      <c r="O8" s="16"/>
      <c r="P8" s="17"/>
      <c r="Q8" s="17"/>
      <c r="R8" s="17"/>
      <c r="S8" s="16"/>
      <c r="T8" s="16"/>
      <c r="U8" s="16"/>
    </row>
    <row r="9" spans="1:67">
      <c r="A9" s="16"/>
      <c r="B9" s="17"/>
      <c r="C9" s="16"/>
      <c r="D9" s="16"/>
      <c r="E9" s="16"/>
      <c r="F9" s="17"/>
      <c r="G9" s="16"/>
      <c r="H9" s="16"/>
      <c r="I9" s="16"/>
      <c r="J9" s="16"/>
      <c r="K9" s="16"/>
      <c r="L9" s="17"/>
      <c r="M9" s="17"/>
      <c r="N9" s="17"/>
      <c r="O9" s="16"/>
      <c r="P9" s="17"/>
      <c r="Q9" s="17"/>
      <c r="R9" s="17"/>
      <c r="S9" s="16"/>
      <c r="T9" s="16"/>
      <c r="U9" s="16"/>
    </row>
  </sheetData>
  <phoneticPr fontId="3"/>
  <conditionalFormatting sqref="B5:J5 S5 F6:F7">
    <cfRule type="expression" dxfId="37" priority="23">
      <formula>OR($K5="NT",$K5="NA")</formula>
    </cfRule>
  </conditionalFormatting>
  <conditionalFormatting sqref="K6">
    <cfRule type="cellIs" dxfId="36" priority="22" operator="equal">
      <formula>"NG"</formula>
    </cfRule>
  </conditionalFormatting>
  <conditionalFormatting sqref="B6:E6 S6 G6:N6">
    <cfRule type="expression" dxfId="35" priority="21">
      <formula>OR($K6="NT",$K6="NA")</formula>
    </cfRule>
  </conditionalFormatting>
  <conditionalFormatting sqref="K7">
    <cfRule type="cellIs" dxfId="34" priority="20" operator="equal">
      <formula>"NG"</formula>
    </cfRule>
  </conditionalFormatting>
  <conditionalFormatting sqref="B7:E7 S7 G7:N7">
    <cfRule type="expression" dxfId="33" priority="19">
      <formula>OR($K7="NT",$K7="NA")</formula>
    </cfRule>
  </conditionalFormatting>
  <conditionalFormatting sqref="O6">
    <cfRule type="cellIs" dxfId="32" priority="16" operator="equal">
      <formula>"NG"</formula>
    </cfRule>
  </conditionalFormatting>
  <conditionalFormatting sqref="O6:R6">
    <cfRule type="expression" dxfId="31" priority="15">
      <formula>OR($K6="NT",$K6="NA")</formula>
    </cfRule>
  </conditionalFormatting>
  <conditionalFormatting sqref="O7">
    <cfRule type="cellIs" dxfId="30" priority="14" operator="equal">
      <formula>"NG"</formula>
    </cfRule>
  </conditionalFormatting>
  <conditionalFormatting sqref="O7:R7">
    <cfRule type="expression" dxfId="29" priority="13">
      <formula>OR($K7="NT",$K7="NA")</formula>
    </cfRule>
  </conditionalFormatting>
  <conditionalFormatting sqref="K5">
    <cfRule type="expression" dxfId="28" priority="11">
      <formula>OR($K5="NA",$K5="NT")</formula>
    </cfRule>
  </conditionalFormatting>
  <conditionalFormatting sqref="K5">
    <cfRule type="cellIs" dxfId="27" priority="12" operator="equal">
      <formula>"NG"</formula>
    </cfRule>
  </conditionalFormatting>
  <conditionalFormatting sqref="L5">
    <cfRule type="cellIs" dxfId="26" priority="9" operator="equal">
      <formula>"NT"</formula>
    </cfRule>
    <cfRule type="cellIs" dxfId="25" priority="10" operator="equal">
      <formula>"NG"</formula>
    </cfRule>
  </conditionalFormatting>
  <conditionalFormatting sqref="N5">
    <cfRule type="cellIs" dxfId="24" priority="7" operator="equal">
      <formula>"NT"</formula>
    </cfRule>
    <cfRule type="cellIs" dxfId="23" priority="8" operator="equal">
      <formula>"NG"</formula>
    </cfRule>
  </conditionalFormatting>
  <conditionalFormatting sqref="M5">
    <cfRule type="cellIs" dxfId="22" priority="5" operator="equal">
      <formula>"NT"</formula>
    </cfRule>
    <cfRule type="cellIs" dxfId="21" priority="6" operator="equal">
      <formula>"NG"</formula>
    </cfRule>
  </conditionalFormatting>
  <conditionalFormatting sqref="O5:P5 R5">
    <cfRule type="cellIs" dxfId="20" priority="3" operator="equal">
      <formula>"NT"</formula>
    </cfRule>
    <cfRule type="cellIs" dxfId="19" priority="4" operator="equal">
      <formula>"NG"</formula>
    </cfRule>
  </conditionalFormatting>
  <conditionalFormatting sqref="Q5">
    <cfRule type="cellIs" dxfId="18" priority="1" operator="equal">
      <formula>"NT"</formula>
    </cfRule>
    <cfRule type="cellIs" dxfId="17" priority="2" operator="equal">
      <formula>"NG"</formula>
    </cfRule>
  </conditionalFormatting>
  <dataValidations count="2">
    <dataValidation type="list" allowBlank="1" showInputMessage="1" showErrorMessage="1" sqref="K6:K7 O6:O7" xr:uid="{00000000-0002-0000-0F00-000000000000}">
      <formula1>"-,OK,NG,NT,NA"</formula1>
    </dataValidation>
    <dataValidation type="list" showInputMessage="1" sqref="K5 O5" xr:uid="{00000000-0002-0000-0F00-000001000000}">
      <formula1>"-,OK,NG,NT,NA"</formula1>
    </dataValidation>
  </dataValidations>
  <pageMargins left="0.75" right="0.75" top="1" bottom="1" header="0.5" footer="0.5"/>
  <pageSetup paperSize="9" scale="45" fitToHeight="0"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BO6"/>
  <sheetViews>
    <sheetView showGridLines="0" view="pageBreakPreview" zoomScale="85" zoomScaleNormal="55" zoomScaleSheetLayoutView="85" workbookViewId="0">
      <selection activeCell="J5" sqref="J5"/>
    </sheetView>
  </sheetViews>
  <sheetFormatPr defaultRowHeight="15"/>
  <cols>
    <col min="1" max="1" width="2.875" style="14" customWidth="1"/>
    <col min="2" max="2" width="6.25" style="33" customWidth="1"/>
    <col min="3" max="3" width="8.75" style="14" customWidth="1"/>
    <col min="4" max="5" width="7.75" style="14" bestFit="1" customWidth="1"/>
    <col min="6" max="6" width="9.5" style="33" customWidth="1"/>
    <col min="7" max="8" width="17.125" style="14" customWidth="1"/>
    <col min="9" max="9" width="33.625" style="14" customWidth="1"/>
    <col min="10" max="10" width="34.125" style="14" customWidth="1"/>
    <col min="11" max="11" width="8.625" style="14" customWidth="1"/>
    <col min="12" max="12" width="8.625" style="33" customWidth="1"/>
    <col min="13" max="13" width="11.125" style="33" customWidth="1"/>
    <col min="14" max="14" width="8.625" style="33" customWidth="1"/>
    <col min="15" max="15" width="8.625" style="294" customWidth="1"/>
    <col min="16" max="16" width="8.625" style="296" customWidth="1"/>
    <col min="17" max="17" width="11.125" style="296" customWidth="1"/>
    <col min="18" max="18" width="8.625" style="296" customWidth="1"/>
    <col min="19" max="19" width="37.375" style="14" customWidth="1"/>
    <col min="20" max="20" width="3.5" style="14" customWidth="1"/>
    <col min="21" max="21" width="9" style="14"/>
    <col min="22" max="22" width="9" style="296"/>
    <col min="23" max="16384" width="9" style="14"/>
  </cols>
  <sheetData>
    <row r="1" spans="1:67" ht="26.25">
      <c r="A1" s="10"/>
      <c r="B1" s="8" t="s">
        <v>206</v>
      </c>
      <c r="C1" s="8"/>
      <c r="D1" s="11"/>
      <c r="E1" s="11"/>
      <c r="F1" s="12"/>
      <c r="G1" s="13"/>
      <c r="H1" s="13"/>
      <c r="I1" s="13"/>
      <c r="J1" s="13"/>
      <c r="K1" s="10"/>
      <c r="L1" s="10"/>
      <c r="M1" s="10"/>
      <c r="N1" s="10"/>
      <c r="O1" s="10"/>
      <c r="P1" s="10"/>
      <c r="Q1" s="10"/>
      <c r="R1" s="10"/>
      <c r="S1" s="10"/>
      <c r="T1" s="10"/>
      <c r="U1" s="10"/>
    </row>
    <row r="2" spans="1:67" ht="26.25">
      <c r="A2" s="10"/>
      <c r="B2" s="8"/>
      <c r="C2" s="15"/>
      <c r="D2" s="11"/>
      <c r="E2" s="11"/>
      <c r="F2" s="12"/>
      <c r="G2" s="13"/>
      <c r="H2" s="13"/>
      <c r="I2" s="13"/>
      <c r="J2" s="13"/>
      <c r="K2" s="16"/>
      <c r="L2" s="17"/>
      <c r="M2" s="17"/>
      <c r="N2" s="17"/>
      <c r="O2" s="16"/>
      <c r="P2" s="17"/>
      <c r="Q2" s="17"/>
      <c r="R2" s="17"/>
      <c r="S2" s="16"/>
      <c r="T2" s="16"/>
      <c r="U2" s="16"/>
    </row>
    <row r="3" spans="1:67" ht="13.5" customHeight="1">
      <c r="A3" s="10"/>
      <c r="B3" s="17"/>
      <c r="C3" s="18"/>
      <c r="D3" s="18"/>
      <c r="E3" s="18"/>
      <c r="F3" s="19"/>
      <c r="G3" s="20"/>
      <c r="H3" s="20"/>
      <c r="I3" s="20"/>
      <c r="J3" s="20"/>
      <c r="K3" s="16"/>
      <c r="L3" s="17"/>
      <c r="M3" s="17"/>
      <c r="N3" s="17"/>
      <c r="O3" s="16"/>
      <c r="P3" s="17"/>
      <c r="Q3" s="17"/>
      <c r="R3" s="17"/>
      <c r="S3" s="16"/>
      <c r="T3" s="16"/>
      <c r="U3" s="16"/>
    </row>
    <row r="4" spans="1:67" s="25" customFormat="1" ht="42.75" customHeight="1">
      <c r="A4" s="21"/>
      <c r="B4" s="9" t="s">
        <v>293</v>
      </c>
      <c r="C4" s="9" t="s">
        <v>294</v>
      </c>
      <c r="D4" s="9" t="s">
        <v>295</v>
      </c>
      <c r="E4" s="9" t="s">
        <v>296</v>
      </c>
      <c r="F4" s="9" t="s">
        <v>297</v>
      </c>
      <c r="G4" s="9" t="s">
        <v>298</v>
      </c>
      <c r="H4" s="9" t="s">
        <v>299</v>
      </c>
      <c r="I4" s="9" t="s">
        <v>300</v>
      </c>
      <c r="J4" s="9" t="s">
        <v>301</v>
      </c>
      <c r="K4" s="23" t="s">
        <v>182</v>
      </c>
      <c r="L4" s="23" t="s">
        <v>117</v>
      </c>
      <c r="M4" s="23" t="s">
        <v>118</v>
      </c>
      <c r="N4" s="23" t="s">
        <v>119</v>
      </c>
      <c r="O4" s="328" t="s">
        <v>583</v>
      </c>
      <c r="P4" s="328" t="s">
        <v>117</v>
      </c>
      <c r="Q4" s="328" t="s">
        <v>118</v>
      </c>
      <c r="R4" s="328" t="s">
        <v>119</v>
      </c>
      <c r="S4" s="22" t="s">
        <v>59</v>
      </c>
      <c r="T4" s="21"/>
      <c r="U4" s="17" t="s">
        <v>120</v>
      </c>
      <c r="V4" s="323" t="s">
        <v>569</v>
      </c>
      <c r="W4" s="24"/>
      <c r="X4" s="24"/>
      <c r="Y4" s="24"/>
      <c r="Z4" s="24"/>
      <c r="AA4" s="332" t="s">
        <v>588</v>
      </c>
      <c r="AB4" s="332" t="s">
        <v>589</v>
      </c>
      <c r="AC4" s="332" t="s">
        <v>590</v>
      </c>
      <c r="AD4" s="332" t="s">
        <v>591</v>
      </c>
      <c r="AE4" s="333" t="s">
        <v>592</v>
      </c>
      <c r="AF4" s="333" t="s">
        <v>593</v>
      </c>
      <c r="AG4" s="333" t="s">
        <v>594</v>
      </c>
      <c r="AH4" s="333" t="s">
        <v>595</v>
      </c>
      <c r="AI4" s="334" t="s">
        <v>596</v>
      </c>
      <c r="AJ4" s="334" t="s">
        <v>597</v>
      </c>
      <c r="AK4" s="334" t="s">
        <v>598</v>
      </c>
      <c r="AL4" s="334" t="s">
        <v>599</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s="29" customFormat="1" ht="180">
      <c r="A5" s="26"/>
      <c r="B5" s="30">
        <f>ROW()-4</f>
        <v>1</v>
      </c>
      <c r="C5" s="210" t="s">
        <v>155</v>
      </c>
      <c r="D5" s="1" t="s">
        <v>9</v>
      </c>
      <c r="E5" s="34" t="s">
        <v>9</v>
      </c>
      <c r="F5" s="31">
        <f>COUNTIF(K5,"&lt;&gt;-")+COUNTIF(O5,"&lt;&gt;-")</f>
        <v>2</v>
      </c>
      <c r="G5" s="62" t="s">
        <v>303</v>
      </c>
      <c r="H5" s="310" t="s">
        <v>899</v>
      </c>
      <c r="I5" s="386" t="s">
        <v>900</v>
      </c>
      <c r="J5" s="64" t="s">
        <v>835</v>
      </c>
      <c r="K5" s="300"/>
      <c r="L5" s="119"/>
      <c r="M5" s="331"/>
      <c r="N5" s="331"/>
      <c r="O5" s="300"/>
      <c r="P5" s="119"/>
      <c r="Q5" s="331"/>
      <c r="R5" s="309"/>
      <c r="S5" s="48"/>
      <c r="T5" s="26"/>
      <c r="U5" s="250" t="s">
        <v>573</v>
      </c>
      <c r="V5" s="324"/>
      <c r="AA5" s="336">
        <f>SUM(AE5+AI5)</f>
        <v>0</v>
      </c>
      <c r="AB5" s="336">
        <f>SUM(AF5+AJ5)</f>
        <v>0</v>
      </c>
      <c r="AC5" s="336">
        <f>SUM(AG5+AK5)</f>
        <v>0</v>
      </c>
      <c r="AD5" s="336">
        <f>SUM(AH5+AL5)</f>
        <v>0</v>
      </c>
      <c r="AE5" s="335">
        <f>COUNTIF(K5,"OK")</f>
        <v>0</v>
      </c>
      <c r="AF5" s="335">
        <f>COUNTIF(K5,"NG")</f>
        <v>0</v>
      </c>
      <c r="AG5" s="335">
        <f>COUNTIF(K5,"NT")</f>
        <v>0</v>
      </c>
      <c r="AH5" s="335">
        <f>COUNTIF(K5,"NA")</f>
        <v>0</v>
      </c>
      <c r="AI5" s="335">
        <f>COUNTIF(O5,"OK")</f>
        <v>0</v>
      </c>
      <c r="AJ5" s="335">
        <f>COUNTIF(O5,"NG")</f>
        <v>0</v>
      </c>
      <c r="AK5" s="335">
        <f>COUNTIF(O5,"NT")</f>
        <v>0</v>
      </c>
      <c r="AL5" s="335">
        <f>COUNTIF(O5,"NA")</f>
        <v>0</v>
      </c>
    </row>
    <row r="6" spans="1:67">
      <c r="A6" s="16"/>
      <c r="B6" s="17"/>
      <c r="C6" s="16"/>
      <c r="D6" s="16"/>
      <c r="E6" s="16"/>
      <c r="F6" s="17"/>
      <c r="G6" s="16"/>
      <c r="H6" s="16"/>
      <c r="I6" s="16"/>
      <c r="J6" s="16"/>
      <c r="K6" s="16"/>
      <c r="L6" s="17"/>
      <c r="M6" s="17"/>
      <c r="N6" s="17"/>
      <c r="O6" s="16"/>
      <c r="P6" s="17"/>
      <c r="Q6" s="17"/>
      <c r="R6" s="17"/>
      <c r="S6" s="16"/>
      <c r="T6" s="16"/>
      <c r="U6" s="16"/>
    </row>
  </sheetData>
  <phoneticPr fontId="3"/>
  <conditionalFormatting sqref="B5:J5 S5">
    <cfRule type="cellIs" dxfId="16" priority="29" operator="equal">
      <formula>"NG"</formula>
    </cfRule>
    <cfRule type="cellIs" dxfId="15" priority="30" operator="equal">
      <formula>"NT"</formula>
    </cfRule>
  </conditionalFormatting>
  <conditionalFormatting sqref="K5">
    <cfRule type="expression" dxfId="14" priority="11">
      <formula>OR($K5="NA",$K5="NT")</formula>
    </cfRule>
  </conditionalFormatting>
  <conditionalFormatting sqref="K5">
    <cfRule type="cellIs" dxfId="13" priority="12" operator="equal">
      <formula>"NG"</formula>
    </cfRule>
  </conditionalFormatting>
  <conditionalFormatting sqref="L5">
    <cfRule type="cellIs" dxfId="12" priority="9" operator="equal">
      <formula>"NT"</formula>
    </cfRule>
    <cfRule type="cellIs" dxfId="11" priority="10" operator="equal">
      <formula>"NG"</formula>
    </cfRule>
  </conditionalFormatting>
  <conditionalFormatting sqref="N5">
    <cfRule type="cellIs" dxfId="10" priority="7" operator="equal">
      <formula>"NT"</formula>
    </cfRule>
    <cfRule type="cellIs" dxfId="9" priority="8" operator="equal">
      <formula>"NG"</formula>
    </cfRule>
  </conditionalFormatting>
  <conditionalFormatting sqref="M5">
    <cfRule type="cellIs" dxfId="8" priority="5" operator="equal">
      <formula>"NT"</formula>
    </cfRule>
    <cfRule type="cellIs" dxfId="7" priority="6" operator="equal">
      <formula>"NG"</formula>
    </cfRule>
  </conditionalFormatting>
  <conditionalFormatting sqref="O5:P5 R5">
    <cfRule type="cellIs" dxfId="6" priority="3" operator="equal">
      <formula>"NT"</formula>
    </cfRule>
    <cfRule type="cellIs" dxfId="5" priority="4" operator="equal">
      <formula>"NG"</formula>
    </cfRule>
  </conditionalFormatting>
  <conditionalFormatting sqref="Q5">
    <cfRule type="cellIs" dxfId="4" priority="1" operator="equal">
      <formula>"NT"</formula>
    </cfRule>
    <cfRule type="cellIs" dxfId="3" priority="2" operator="equal">
      <formula>"NG"</formula>
    </cfRule>
  </conditionalFormatting>
  <dataValidations count="1">
    <dataValidation type="list" showInputMessage="1" sqref="K5 O5" xr:uid="{00000000-0002-0000-1000-000000000000}">
      <formula1>"-,OK,NG,NT,NA"</formula1>
    </dataValidation>
  </dataValidations>
  <pageMargins left="0.75" right="0.75" top="1" bottom="1" header="0.5" footer="0.5"/>
  <pageSetup paperSize="9" scale="51" fitToHeight="0"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V85"/>
  <sheetViews>
    <sheetView showGridLines="0" view="pageBreakPreview" topLeftCell="A73" zoomScaleNormal="100" zoomScaleSheetLayoutView="100" workbookViewId="0">
      <selection activeCell="M32" sqref="M32"/>
    </sheetView>
  </sheetViews>
  <sheetFormatPr defaultRowHeight="13.5" customHeight="1"/>
  <cols>
    <col min="1" max="1" width="9" style="40" customWidth="1"/>
    <col min="2" max="3" width="9" style="40"/>
    <col min="4" max="4" width="10.625" style="40" customWidth="1"/>
    <col min="5" max="6" width="9" style="40"/>
    <col min="7" max="7" width="14.5" style="40" customWidth="1"/>
    <col min="8" max="14" width="9" style="40"/>
    <col min="15" max="15" width="15" style="40" customWidth="1"/>
    <col min="16" max="20" width="9" style="40"/>
    <col min="21" max="21" width="24.25" style="40" customWidth="1"/>
    <col min="22" max="16384" width="9" style="40"/>
  </cols>
  <sheetData>
    <row r="1" spans="1:22" ht="13.5" customHeight="1">
      <c r="A1" s="10"/>
      <c r="B1" s="10"/>
      <c r="C1" s="10"/>
      <c r="D1" s="10"/>
      <c r="E1" s="10"/>
      <c r="F1" s="10"/>
      <c r="G1" s="10"/>
      <c r="H1" s="10"/>
      <c r="I1" s="10"/>
      <c r="J1" s="10"/>
      <c r="K1" s="10"/>
      <c r="L1" s="10"/>
      <c r="M1" s="10"/>
      <c r="N1" s="10"/>
      <c r="O1" s="65"/>
      <c r="P1" s="65"/>
      <c r="Q1" s="65"/>
      <c r="R1" s="65"/>
      <c r="S1" s="65"/>
      <c r="T1" s="65"/>
      <c r="U1" s="65"/>
      <c r="V1" s="65"/>
    </row>
    <row r="2" spans="1:22" ht="13.5" customHeight="1">
      <c r="A2" s="252">
        <v>4</v>
      </c>
      <c r="B2" s="252" t="s">
        <v>156</v>
      </c>
      <c r="C2" s="10"/>
      <c r="D2" s="10"/>
      <c r="E2" s="10"/>
      <c r="F2" s="10"/>
      <c r="G2" s="10"/>
      <c r="H2" s="10"/>
      <c r="I2" s="10"/>
      <c r="J2" s="10"/>
      <c r="K2" s="10"/>
      <c r="L2" s="10"/>
      <c r="M2" s="10"/>
      <c r="N2" s="10"/>
      <c r="O2" s="65"/>
      <c r="P2" s="65"/>
      <c r="Q2" s="65"/>
      <c r="R2" s="65"/>
      <c r="S2" s="65"/>
      <c r="T2" s="65"/>
      <c r="U2" s="65"/>
      <c r="V2" s="65"/>
    </row>
    <row r="3" spans="1:22" ht="13.5" customHeight="1">
      <c r="A3" s="252"/>
      <c r="B3" s="252"/>
      <c r="C3" s="10"/>
      <c r="D3" s="10"/>
      <c r="E3" s="10"/>
      <c r="F3" s="10"/>
      <c r="G3" s="10"/>
      <c r="H3" s="10"/>
      <c r="I3" s="10"/>
      <c r="J3" s="10"/>
      <c r="K3" s="10"/>
      <c r="L3" s="10"/>
      <c r="M3" s="10"/>
      <c r="N3" s="10"/>
      <c r="O3" s="65"/>
      <c r="P3" s="65"/>
      <c r="Q3" s="65"/>
      <c r="R3" s="65"/>
      <c r="S3" s="65"/>
      <c r="T3" s="65"/>
      <c r="U3" s="65"/>
      <c r="V3" s="65"/>
    </row>
    <row r="4" spans="1:22" ht="13.5" customHeight="1">
      <c r="A4" s="10"/>
      <c r="B4" s="253" t="s">
        <v>157</v>
      </c>
      <c r="C4" s="396" t="s">
        <v>158</v>
      </c>
      <c r="D4" s="16"/>
      <c r="E4" s="16"/>
      <c r="F4" s="17"/>
      <c r="G4" s="16"/>
      <c r="H4" s="16"/>
      <c r="I4" s="16"/>
      <c r="J4" s="16"/>
      <c r="K4" s="16"/>
      <c r="L4" s="16"/>
      <c r="M4" s="16"/>
      <c r="N4" s="16"/>
      <c r="O4" s="6"/>
      <c r="P4" s="6"/>
      <c r="Q4" s="67"/>
      <c r="R4" s="68"/>
      <c r="S4" s="69"/>
      <c r="T4" s="69"/>
      <c r="U4" s="70"/>
      <c r="V4" s="6"/>
    </row>
    <row r="5" spans="1:22" ht="13.5" customHeight="1">
      <c r="A5" s="10"/>
      <c r="B5" s="41"/>
      <c r="C5" s="41"/>
      <c r="D5" s="16"/>
      <c r="E5" s="16"/>
      <c r="F5" s="17"/>
      <c r="G5" s="16"/>
      <c r="H5" s="16"/>
      <c r="I5" s="16"/>
      <c r="J5" s="16"/>
      <c r="K5" s="16"/>
      <c r="L5" s="16"/>
      <c r="M5" s="16"/>
      <c r="N5" s="16"/>
      <c r="O5" s="6"/>
      <c r="P5" s="6"/>
      <c r="Q5" s="67"/>
      <c r="R5" s="68"/>
      <c r="S5" s="69"/>
      <c r="T5" s="69"/>
      <c r="U5" s="70"/>
      <c r="V5" s="6"/>
    </row>
    <row r="6" spans="1:22" ht="13.5" customHeight="1">
      <c r="A6" s="10"/>
      <c r="B6" s="17"/>
      <c r="C6" s="16" t="s">
        <v>803</v>
      </c>
      <c r="D6" s="16"/>
      <c r="E6" s="16"/>
      <c r="F6" s="17"/>
      <c r="G6" s="16"/>
      <c r="H6" s="16"/>
      <c r="I6" s="16" t="s">
        <v>798</v>
      </c>
      <c r="J6" s="16"/>
      <c r="K6" s="16"/>
      <c r="L6" s="16"/>
      <c r="M6" s="16"/>
      <c r="N6" s="16"/>
      <c r="O6" s="6"/>
      <c r="P6" s="6"/>
      <c r="Q6" s="67"/>
      <c r="R6" s="68"/>
      <c r="S6" s="69"/>
      <c r="T6" s="69"/>
      <c r="U6" s="72"/>
      <c r="V6" s="6"/>
    </row>
    <row r="7" spans="1:22" ht="13.5" customHeight="1">
      <c r="A7" s="10"/>
      <c r="B7" s="17"/>
      <c r="C7" s="491">
        <v>2.1</v>
      </c>
      <c r="D7" s="494" t="s">
        <v>778</v>
      </c>
      <c r="E7" s="488" t="s">
        <v>782</v>
      </c>
      <c r="F7" s="490"/>
      <c r="G7" s="16"/>
      <c r="H7" s="16"/>
      <c r="I7" s="486" t="s">
        <v>799</v>
      </c>
      <c r="J7" s="487"/>
      <c r="K7" s="397" t="s">
        <v>801</v>
      </c>
      <c r="L7" s="398"/>
      <c r="M7" s="398"/>
      <c r="N7" s="398"/>
      <c r="O7" s="6"/>
      <c r="P7" s="6"/>
      <c r="Q7" s="67"/>
      <c r="R7" s="68"/>
      <c r="S7" s="69"/>
      <c r="T7" s="69"/>
      <c r="U7" s="72"/>
      <c r="V7" s="6"/>
    </row>
    <row r="8" spans="1:22" ht="13.5" customHeight="1">
      <c r="A8" s="10"/>
      <c r="B8" s="17"/>
      <c r="C8" s="492"/>
      <c r="D8" s="495"/>
      <c r="E8" s="488" t="s">
        <v>783</v>
      </c>
      <c r="F8" s="490"/>
      <c r="G8" s="16"/>
      <c r="H8" s="16"/>
      <c r="I8" s="486" t="s">
        <v>800</v>
      </c>
      <c r="J8" s="487"/>
      <c r="K8" s="488" t="s">
        <v>802</v>
      </c>
      <c r="L8" s="489"/>
      <c r="M8" s="489"/>
      <c r="N8" s="490"/>
      <c r="O8" s="6"/>
      <c r="P8" s="6"/>
      <c r="Q8" s="67"/>
      <c r="R8" s="68"/>
      <c r="S8" s="69"/>
      <c r="T8" s="69"/>
      <c r="U8" s="72"/>
      <c r="V8" s="6"/>
    </row>
    <row r="9" spans="1:22" ht="13.5" customHeight="1">
      <c r="A9" s="10"/>
      <c r="B9" s="17"/>
      <c r="C9" s="492"/>
      <c r="D9" s="495"/>
      <c r="E9" s="398" t="s">
        <v>779</v>
      </c>
      <c r="F9" s="399"/>
      <c r="G9" s="16"/>
      <c r="H9" s="16"/>
      <c r="I9" s="16"/>
      <c r="J9" s="16"/>
      <c r="K9" s="16"/>
      <c r="L9" s="16"/>
      <c r="M9" s="16"/>
      <c r="N9" s="16"/>
      <c r="O9" s="6"/>
      <c r="P9" s="6"/>
      <c r="Q9" s="67"/>
      <c r="R9" s="73"/>
      <c r="S9" s="74"/>
      <c r="T9" s="74"/>
      <c r="U9" s="72"/>
      <c r="V9" s="6"/>
    </row>
    <row r="10" spans="1:22" ht="13.5" customHeight="1">
      <c r="A10" s="10"/>
      <c r="B10" s="17"/>
      <c r="C10" s="492"/>
      <c r="D10" s="495"/>
      <c r="E10" s="398" t="s">
        <v>780</v>
      </c>
      <c r="F10" s="399"/>
      <c r="G10" s="16"/>
      <c r="H10" s="16"/>
      <c r="I10" s="16"/>
      <c r="J10" s="16"/>
      <c r="K10" s="16"/>
      <c r="L10" s="16"/>
      <c r="M10" s="16"/>
      <c r="N10" s="16"/>
      <c r="O10" s="6"/>
      <c r="P10" s="6"/>
      <c r="Q10" s="67"/>
      <c r="R10" s="68"/>
      <c r="S10" s="69"/>
      <c r="T10" s="69"/>
      <c r="U10" s="70"/>
      <c r="V10" s="6"/>
    </row>
    <row r="11" spans="1:22" ht="13.5" customHeight="1">
      <c r="A11" s="10"/>
      <c r="B11" s="17"/>
      <c r="C11" s="493"/>
      <c r="D11" s="496"/>
      <c r="E11" s="398" t="s">
        <v>781</v>
      </c>
      <c r="F11" s="399"/>
      <c r="G11" s="16"/>
      <c r="H11" s="16"/>
      <c r="I11" s="16"/>
      <c r="J11" s="16"/>
      <c r="K11" s="16"/>
      <c r="L11" s="16"/>
      <c r="M11" s="16"/>
      <c r="N11" s="16"/>
      <c r="O11" s="6"/>
      <c r="P11" s="6"/>
      <c r="Q11" s="67"/>
      <c r="R11" s="68"/>
      <c r="S11" s="69"/>
      <c r="T11" s="69"/>
      <c r="U11" s="70"/>
      <c r="V11" s="6"/>
    </row>
    <row r="12" spans="1:22" ht="13.5" customHeight="1">
      <c r="A12" s="10"/>
      <c r="B12" s="17"/>
      <c r="C12" s="400">
        <v>2.2000000000000002</v>
      </c>
      <c r="D12" s="397" t="s">
        <v>792</v>
      </c>
      <c r="E12" s="398" t="s">
        <v>784</v>
      </c>
      <c r="F12" s="399"/>
      <c r="G12" s="16"/>
      <c r="H12" s="16"/>
      <c r="I12" s="16"/>
      <c r="J12" s="16"/>
      <c r="K12" s="16"/>
      <c r="L12" s="16"/>
      <c r="M12" s="16"/>
      <c r="N12" s="16"/>
      <c r="O12" s="6"/>
      <c r="P12" s="6"/>
      <c r="Q12" s="67"/>
      <c r="R12" s="68"/>
      <c r="S12" s="69"/>
      <c r="T12" s="69"/>
      <c r="U12" s="70"/>
      <c r="V12" s="6"/>
    </row>
    <row r="13" spans="1:22" ht="13.5" customHeight="1">
      <c r="A13" s="10"/>
      <c r="B13" s="17"/>
      <c r="C13" s="400">
        <v>2.2999999999999998</v>
      </c>
      <c r="D13" s="397" t="s">
        <v>793</v>
      </c>
      <c r="E13" s="398" t="s">
        <v>785</v>
      </c>
      <c r="F13" s="399"/>
      <c r="G13" s="16"/>
      <c r="H13" s="16"/>
      <c r="I13" s="16"/>
      <c r="J13" s="16"/>
      <c r="K13" s="16"/>
      <c r="L13" s="16"/>
      <c r="M13" s="16"/>
      <c r="N13" s="16"/>
      <c r="O13" s="6"/>
      <c r="P13" s="6"/>
      <c r="Q13" s="67"/>
      <c r="R13" s="68"/>
      <c r="S13" s="69"/>
      <c r="T13" s="69"/>
      <c r="U13" s="70"/>
      <c r="V13" s="6"/>
    </row>
    <row r="14" spans="1:22" ht="13.5" customHeight="1">
      <c r="A14" s="10"/>
      <c r="B14" s="17"/>
      <c r="C14" s="400">
        <v>2.4</v>
      </c>
      <c r="D14" s="397" t="s">
        <v>794</v>
      </c>
      <c r="E14" s="398" t="s">
        <v>786</v>
      </c>
      <c r="F14" s="399"/>
      <c r="G14" s="16"/>
      <c r="H14" s="16"/>
      <c r="I14" s="16"/>
      <c r="J14" s="16"/>
      <c r="K14" s="16"/>
      <c r="L14" s="16"/>
      <c r="M14" s="16"/>
      <c r="N14" s="16"/>
      <c r="O14" s="6"/>
      <c r="P14" s="6"/>
      <c r="Q14" s="67"/>
      <c r="R14" s="68"/>
      <c r="S14" s="69"/>
      <c r="T14" s="69"/>
      <c r="U14" s="70"/>
      <c r="V14" s="6"/>
    </row>
    <row r="15" spans="1:22" ht="13.5" customHeight="1">
      <c r="A15" s="10"/>
      <c r="B15" s="17"/>
      <c r="C15" s="400">
        <v>2.6</v>
      </c>
      <c r="D15" s="397" t="s">
        <v>795</v>
      </c>
      <c r="E15" s="488" t="s">
        <v>787</v>
      </c>
      <c r="F15" s="490"/>
      <c r="G15" s="16"/>
      <c r="H15" s="16"/>
      <c r="I15" s="16"/>
      <c r="J15" s="16"/>
      <c r="K15" s="16"/>
      <c r="L15" s="16"/>
      <c r="M15" s="16"/>
      <c r="N15" s="16"/>
      <c r="O15" s="6"/>
      <c r="P15" s="6"/>
      <c r="Q15" s="67"/>
      <c r="R15" s="68"/>
      <c r="S15" s="68"/>
      <c r="T15" s="68"/>
      <c r="U15" s="72"/>
      <c r="V15" s="6"/>
    </row>
    <row r="16" spans="1:22" ht="13.5" customHeight="1">
      <c r="A16" s="10"/>
      <c r="B16" s="17"/>
      <c r="C16" s="491">
        <v>3.1</v>
      </c>
      <c r="D16" s="494" t="s">
        <v>797</v>
      </c>
      <c r="E16" s="398" t="s">
        <v>788</v>
      </c>
      <c r="F16" s="399"/>
      <c r="G16" s="16"/>
      <c r="H16" s="16"/>
      <c r="I16" s="16"/>
      <c r="J16" s="16"/>
      <c r="K16" s="16"/>
      <c r="L16" s="16"/>
      <c r="M16" s="16"/>
      <c r="N16" s="16"/>
      <c r="O16" s="6"/>
      <c r="P16" s="6"/>
      <c r="Q16" s="67"/>
      <c r="R16" s="68"/>
      <c r="S16" s="69"/>
      <c r="T16" s="69"/>
      <c r="U16" s="70"/>
      <c r="V16" s="6"/>
    </row>
    <row r="17" spans="1:22" ht="13.5" customHeight="1">
      <c r="A17" s="10"/>
      <c r="B17" s="17"/>
      <c r="C17" s="492"/>
      <c r="D17" s="495"/>
      <c r="E17" s="398" t="s">
        <v>789</v>
      </c>
      <c r="F17" s="399"/>
      <c r="G17" s="16"/>
      <c r="H17" s="16"/>
      <c r="I17" s="16"/>
      <c r="J17" s="16"/>
      <c r="K17" s="16"/>
      <c r="L17" s="16"/>
      <c r="M17" s="16"/>
      <c r="N17" s="16"/>
      <c r="O17" s="6"/>
      <c r="P17" s="6"/>
      <c r="Q17" s="67"/>
      <c r="R17" s="68"/>
      <c r="S17" s="69"/>
      <c r="T17" s="69"/>
      <c r="U17" s="72"/>
      <c r="V17" s="6"/>
    </row>
    <row r="18" spans="1:22" ht="13.5" customHeight="1">
      <c r="A18" s="10"/>
      <c r="B18" s="17"/>
      <c r="C18" s="493"/>
      <c r="D18" s="496"/>
      <c r="E18" s="398" t="s">
        <v>790</v>
      </c>
      <c r="F18" s="399"/>
      <c r="G18" s="16"/>
      <c r="H18" s="16"/>
      <c r="I18" s="16"/>
      <c r="J18" s="16"/>
      <c r="K18" s="16"/>
      <c r="L18" s="16"/>
      <c r="M18" s="16"/>
      <c r="N18" s="16"/>
      <c r="O18" s="6"/>
      <c r="P18" s="6"/>
      <c r="Q18" s="67"/>
      <c r="R18" s="68"/>
      <c r="S18" s="69"/>
      <c r="T18" s="69"/>
      <c r="U18" s="72"/>
      <c r="V18" s="6"/>
    </row>
    <row r="19" spans="1:22" s="293" customFormat="1" ht="13.5" customHeight="1">
      <c r="A19" s="10"/>
      <c r="B19" s="17"/>
      <c r="C19" s="400">
        <v>3.2</v>
      </c>
      <c r="D19" s="397" t="s">
        <v>796</v>
      </c>
      <c r="E19" s="398" t="s">
        <v>791</v>
      </c>
      <c r="F19" s="399"/>
      <c r="G19" s="16"/>
      <c r="H19" s="16"/>
      <c r="I19" s="16"/>
      <c r="J19" s="16"/>
      <c r="K19" s="16"/>
      <c r="L19" s="16"/>
      <c r="M19" s="16"/>
      <c r="N19" s="16"/>
      <c r="O19" s="6"/>
      <c r="P19" s="6"/>
      <c r="Q19" s="67"/>
      <c r="R19" s="68"/>
      <c r="S19" s="69"/>
      <c r="T19" s="69"/>
      <c r="U19" s="72"/>
      <c r="V19" s="6"/>
    </row>
    <row r="20" spans="1:22" ht="13.5" customHeight="1">
      <c r="A20" s="10"/>
      <c r="B20" s="17"/>
      <c r="C20" s="400">
        <v>3.3</v>
      </c>
      <c r="D20" s="397" t="s">
        <v>804</v>
      </c>
      <c r="E20" s="398" t="s">
        <v>805</v>
      </c>
      <c r="F20" s="399"/>
      <c r="G20" s="16"/>
      <c r="H20" s="16"/>
      <c r="I20" s="16"/>
      <c r="J20" s="16"/>
      <c r="K20" s="16"/>
      <c r="L20" s="16"/>
      <c r="M20" s="16"/>
      <c r="N20" s="16"/>
      <c r="O20" s="6"/>
      <c r="P20" s="6"/>
      <c r="Q20" s="67"/>
      <c r="R20" s="68"/>
      <c r="S20" s="69"/>
      <c r="T20" s="69"/>
      <c r="U20" s="72"/>
      <c r="V20" s="6"/>
    </row>
    <row r="21" spans="1:22" ht="13.5" customHeight="1">
      <c r="A21" s="10"/>
      <c r="B21" s="17"/>
      <c r="C21" s="16"/>
      <c r="D21" s="16"/>
      <c r="E21" s="16"/>
      <c r="F21" s="17"/>
      <c r="G21" s="16"/>
      <c r="H21" s="16"/>
      <c r="I21" s="16"/>
      <c r="J21" s="16"/>
      <c r="K21" s="16"/>
      <c r="L21" s="16"/>
      <c r="M21" s="16"/>
      <c r="N21" s="16"/>
      <c r="O21" s="6"/>
      <c r="P21" s="6"/>
      <c r="Q21" s="6"/>
      <c r="R21" s="66"/>
      <c r="S21" s="66"/>
      <c r="T21" s="66"/>
      <c r="U21" s="6"/>
      <c r="V21" s="6"/>
    </row>
    <row r="22" spans="1:22" ht="13.5" customHeight="1">
      <c r="A22" s="10"/>
      <c r="B22" s="253" t="s">
        <v>159</v>
      </c>
      <c r="C22" s="165" t="s">
        <v>160</v>
      </c>
      <c r="D22" s="16"/>
      <c r="E22" s="16"/>
      <c r="F22" s="17"/>
      <c r="G22" s="16"/>
      <c r="H22" s="21"/>
      <c r="I22" s="16"/>
      <c r="J22" s="16"/>
      <c r="K22" s="16"/>
      <c r="L22" s="16"/>
      <c r="M22" s="16"/>
      <c r="N22" s="16"/>
      <c r="O22" s="6"/>
      <c r="P22" s="71"/>
      <c r="Q22" s="6"/>
      <c r="R22" s="66"/>
      <c r="S22" s="66"/>
      <c r="T22" s="66"/>
      <c r="U22" s="6"/>
      <c r="V22" s="6"/>
    </row>
    <row r="23" spans="1:22" ht="13.5" customHeight="1">
      <c r="A23" s="10"/>
      <c r="B23" s="387"/>
      <c r="C23" s="20"/>
      <c r="D23" s="20"/>
      <c r="E23" s="20"/>
      <c r="F23" s="387"/>
      <c r="G23" s="20"/>
      <c r="H23" s="20"/>
      <c r="I23" s="20"/>
      <c r="J23" s="20"/>
      <c r="K23" s="20"/>
      <c r="L23" s="20"/>
      <c r="M23" s="20"/>
      <c r="N23" s="20"/>
      <c r="O23" s="75"/>
      <c r="P23" s="75"/>
      <c r="Q23" s="75"/>
      <c r="R23" s="74"/>
      <c r="S23" s="74"/>
      <c r="T23" s="74"/>
      <c r="U23" s="75"/>
      <c r="V23" s="75"/>
    </row>
    <row r="24" spans="1:22" ht="13.5" customHeight="1">
      <c r="A24" s="10"/>
      <c r="B24" s="387"/>
      <c r="C24" s="20"/>
      <c r="D24" s="20"/>
      <c r="E24" s="20"/>
      <c r="F24" s="387"/>
      <c r="G24" s="20"/>
      <c r="H24" s="20"/>
      <c r="I24" s="20"/>
      <c r="J24" s="20"/>
      <c r="K24" s="20"/>
      <c r="L24" s="20"/>
      <c r="M24" s="20"/>
      <c r="N24" s="20"/>
      <c r="O24" s="75"/>
      <c r="P24" s="207"/>
      <c r="Q24" s="207"/>
      <c r="R24" s="207"/>
      <c r="S24" s="207"/>
      <c r="T24" s="74"/>
      <c r="U24" s="75"/>
      <c r="V24" s="75"/>
    </row>
    <row r="25" spans="1:22" ht="13.5" customHeight="1">
      <c r="A25" s="10"/>
      <c r="B25" s="387"/>
      <c r="C25" s="20"/>
      <c r="D25" s="20"/>
      <c r="E25" s="20"/>
      <c r="F25" s="387"/>
      <c r="G25" s="20"/>
      <c r="H25" s="20"/>
      <c r="I25" s="20"/>
      <c r="J25" s="20"/>
      <c r="K25" s="20"/>
      <c r="L25" s="20"/>
      <c r="M25" s="20"/>
      <c r="N25" s="20"/>
      <c r="O25" s="75"/>
      <c r="P25" s="207"/>
      <c r="Q25" s="207"/>
      <c r="R25" s="207"/>
      <c r="S25" s="207"/>
      <c r="T25" s="74"/>
      <c r="U25" s="75"/>
      <c r="V25" s="75"/>
    </row>
    <row r="26" spans="1:22" ht="13.5" customHeight="1">
      <c r="A26" s="10"/>
      <c r="B26" s="387"/>
      <c r="C26" s="20"/>
      <c r="D26" s="20"/>
      <c r="E26" s="20"/>
      <c r="F26" s="387"/>
      <c r="G26" s="20"/>
      <c r="H26" s="20"/>
      <c r="I26" s="20"/>
      <c r="J26" s="20"/>
      <c r="K26" s="20"/>
      <c r="L26" s="20"/>
      <c r="M26" s="20"/>
      <c r="N26" s="20"/>
      <c r="O26" s="75"/>
      <c r="P26" s="207"/>
      <c r="Q26" s="207"/>
      <c r="R26" s="207"/>
      <c r="S26" s="207"/>
      <c r="T26" s="74"/>
      <c r="U26" s="75"/>
      <c r="V26" s="75"/>
    </row>
    <row r="27" spans="1:22" ht="13.5" customHeight="1">
      <c r="A27" s="10"/>
      <c r="B27" s="387"/>
      <c r="C27" s="20"/>
      <c r="D27" s="20"/>
      <c r="E27" s="20"/>
      <c r="F27" s="387"/>
      <c r="G27" s="20"/>
      <c r="H27" s="20"/>
      <c r="I27" s="20"/>
      <c r="J27" s="20"/>
      <c r="K27" s="20"/>
      <c r="L27" s="20"/>
      <c r="M27" s="20"/>
      <c r="N27" s="20"/>
      <c r="O27" s="75"/>
      <c r="P27" s="207"/>
      <c r="Q27" s="207"/>
      <c r="R27" s="207"/>
      <c r="S27" s="207"/>
      <c r="T27" s="74"/>
      <c r="U27" s="75"/>
      <c r="V27" s="75"/>
    </row>
    <row r="28" spans="1:22" ht="13.5" customHeight="1">
      <c r="A28" s="10"/>
      <c r="B28" s="387"/>
      <c r="C28" s="20"/>
      <c r="D28" s="20"/>
      <c r="E28" s="20"/>
      <c r="F28" s="387"/>
      <c r="G28" s="20"/>
      <c r="H28" s="20"/>
      <c r="I28" s="20"/>
      <c r="J28" s="20"/>
      <c r="K28" s="20"/>
      <c r="L28" s="20"/>
      <c r="M28" s="20"/>
      <c r="N28" s="20"/>
      <c r="O28" s="75"/>
      <c r="P28" s="207"/>
      <c r="Q28" s="207"/>
      <c r="R28" s="207"/>
      <c r="S28" s="207"/>
      <c r="T28" s="74"/>
      <c r="U28" s="75"/>
      <c r="V28" s="75"/>
    </row>
    <row r="29" spans="1:22" ht="13.5" customHeight="1">
      <c r="A29" s="10"/>
      <c r="B29" s="387"/>
      <c r="C29" s="20"/>
      <c r="D29" s="20"/>
      <c r="E29" s="20"/>
      <c r="F29" s="387"/>
      <c r="G29" s="20"/>
      <c r="H29" s="20"/>
      <c r="I29" s="20"/>
      <c r="J29" s="20"/>
      <c r="K29" s="20"/>
      <c r="L29" s="20"/>
      <c r="M29" s="20"/>
      <c r="N29" s="20"/>
      <c r="O29" s="75"/>
      <c r="P29" s="207"/>
      <c r="Q29" s="207"/>
      <c r="R29" s="207"/>
      <c r="S29" s="207"/>
      <c r="T29" s="74"/>
      <c r="U29" s="75"/>
      <c r="V29" s="75"/>
    </row>
    <row r="30" spans="1:22" ht="13.5" customHeight="1">
      <c r="A30" s="10"/>
      <c r="B30" s="387"/>
      <c r="C30" s="20"/>
      <c r="D30" s="20"/>
      <c r="E30" s="20"/>
      <c r="F30" s="387"/>
      <c r="G30" s="20"/>
      <c r="H30" s="20"/>
      <c r="I30" s="20"/>
      <c r="J30" s="20"/>
      <c r="K30" s="20"/>
      <c r="L30" s="20"/>
      <c r="M30" s="20"/>
      <c r="N30" s="20"/>
      <c r="O30" s="75"/>
      <c r="P30" s="207"/>
      <c r="Q30" s="207"/>
      <c r="R30" s="207"/>
      <c r="S30" s="207"/>
      <c r="T30" s="74"/>
      <c r="U30" s="75"/>
      <c r="V30" s="75"/>
    </row>
    <row r="31" spans="1:22" ht="13.5" customHeight="1">
      <c r="A31" s="10"/>
      <c r="B31" s="387"/>
      <c r="C31" s="20"/>
      <c r="D31" s="20"/>
      <c r="E31" s="20"/>
      <c r="F31" s="387"/>
      <c r="G31" s="20"/>
      <c r="H31" s="20"/>
      <c r="I31" s="20"/>
      <c r="J31" s="20"/>
      <c r="K31" s="20"/>
      <c r="L31" s="20"/>
      <c r="M31" s="20"/>
      <c r="N31" s="20"/>
      <c r="O31" s="75"/>
      <c r="P31" s="207"/>
      <c r="Q31" s="207"/>
      <c r="R31" s="207"/>
      <c r="S31" s="207"/>
      <c r="T31" s="74"/>
      <c r="U31" s="75"/>
      <c r="V31" s="75"/>
    </row>
    <row r="32" spans="1:22" ht="13.5" customHeight="1">
      <c r="A32" s="10"/>
      <c r="B32" s="387"/>
      <c r="C32" s="20"/>
      <c r="D32" s="20"/>
      <c r="E32" s="20"/>
      <c r="F32" s="387"/>
      <c r="G32" s="20"/>
      <c r="H32" s="20"/>
      <c r="I32" s="20"/>
      <c r="J32" s="20"/>
      <c r="K32" s="20"/>
      <c r="L32" s="20"/>
      <c r="M32" s="20"/>
      <c r="N32" s="20"/>
      <c r="O32" s="75"/>
      <c r="P32" s="207"/>
      <c r="Q32" s="207"/>
      <c r="R32" s="207"/>
      <c r="S32" s="207"/>
      <c r="T32" s="74"/>
      <c r="U32" s="75"/>
      <c r="V32" s="75"/>
    </row>
    <row r="33" spans="1:22" ht="13.5" customHeight="1">
      <c r="A33" s="10"/>
      <c r="B33" s="387"/>
      <c r="C33" s="20"/>
      <c r="D33" s="20"/>
      <c r="E33" s="20"/>
      <c r="F33" s="387"/>
      <c r="G33" s="20"/>
      <c r="H33" s="20"/>
      <c r="I33" s="20"/>
      <c r="J33" s="20"/>
      <c r="K33" s="20"/>
      <c r="L33" s="20"/>
      <c r="M33" s="20"/>
      <c r="N33" s="20"/>
      <c r="O33" s="75"/>
      <c r="P33" s="207"/>
      <c r="Q33" s="207"/>
      <c r="R33" s="207"/>
      <c r="S33" s="207"/>
      <c r="T33" s="74"/>
      <c r="U33" s="75"/>
      <c r="V33" s="75"/>
    </row>
    <row r="34" spans="1:22" ht="13.5" customHeight="1">
      <c r="A34" s="10"/>
      <c r="B34" s="387"/>
      <c r="C34" s="20"/>
      <c r="D34" s="20"/>
      <c r="E34" s="20"/>
      <c r="F34" s="387"/>
      <c r="G34" s="20"/>
      <c r="H34" s="20"/>
      <c r="I34" s="20"/>
      <c r="J34" s="20"/>
      <c r="K34" s="20"/>
      <c r="L34" s="20"/>
      <c r="M34" s="20"/>
      <c r="N34" s="20"/>
      <c r="O34" s="75"/>
      <c r="P34" s="207"/>
      <c r="Q34" s="207"/>
      <c r="R34" s="207"/>
      <c r="S34" s="207"/>
      <c r="T34" s="74"/>
      <c r="U34" s="75"/>
      <c r="V34" s="75"/>
    </row>
    <row r="35" spans="1:22" ht="13.5" customHeight="1">
      <c r="A35" s="65"/>
      <c r="B35" s="74"/>
      <c r="C35" s="75"/>
      <c r="D35" s="75"/>
      <c r="E35" s="75"/>
      <c r="F35" s="74"/>
      <c r="G35" s="75"/>
      <c r="H35" s="75"/>
      <c r="I35" s="75"/>
      <c r="J35" s="75"/>
      <c r="K35" s="75"/>
      <c r="L35" s="75"/>
      <c r="M35" s="75"/>
      <c r="N35" s="75"/>
      <c r="O35" s="75"/>
      <c r="P35" s="207"/>
      <c r="Q35" s="207"/>
      <c r="R35" s="207"/>
      <c r="S35" s="207"/>
      <c r="T35" s="74"/>
      <c r="U35" s="75"/>
      <c r="V35" s="75"/>
    </row>
    <row r="36" spans="1:22" ht="13.5" customHeight="1">
      <c r="A36" s="65"/>
      <c r="B36" s="74"/>
      <c r="C36" s="75"/>
      <c r="D36" s="75"/>
      <c r="E36" s="75"/>
      <c r="F36" s="74"/>
      <c r="G36" s="75"/>
      <c r="H36" s="75"/>
      <c r="I36" s="75"/>
      <c r="J36" s="75"/>
      <c r="K36" s="75"/>
      <c r="L36" s="75"/>
      <c r="M36" s="75"/>
      <c r="N36" s="75"/>
      <c r="O36" s="75"/>
      <c r="P36" s="207"/>
      <c r="Q36" s="207"/>
      <c r="R36" s="207"/>
      <c r="S36" s="207"/>
      <c r="T36" s="74"/>
      <c r="U36" s="75"/>
      <c r="V36" s="75"/>
    </row>
    <row r="37" spans="1:22" ht="13.5" customHeight="1">
      <c r="A37" s="65"/>
      <c r="B37" s="74"/>
      <c r="C37" s="75"/>
      <c r="D37" s="75"/>
      <c r="E37" s="75"/>
      <c r="F37" s="74"/>
      <c r="G37" s="75"/>
      <c r="H37" s="75"/>
      <c r="I37" s="75"/>
      <c r="J37" s="75"/>
      <c r="K37" s="75"/>
      <c r="L37" s="75"/>
      <c r="M37" s="75"/>
      <c r="N37" s="75"/>
      <c r="O37" s="75"/>
      <c r="P37" s="207"/>
      <c r="Q37" s="207"/>
      <c r="R37" s="207"/>
      <c r="S37" s="207"/>
      <c r="T37" s="74"/>
      <c r="U37" s="75"/>
      <c r="V37" s="75"/>
    </row>
    <row r="38" spans="1:22" ht="13.5" customHeight="1">
      <c r="A38" s="65"/>
      <c r="B38" s="74"/>
      <c r="C38" s="75"/>
      <c r="D38" s="75"/>
      <c r="E38" s="75"/>
      <c r="F38" s="74"/>
      <c r="G38" s="75"/>
      <c r="H38" s="75"/>
      <c r="I38" s="75"/>
      <c r="J38" s="75"/>
      <c r="K38" s="75"/>
      <c r="L38" s="75"/>
      <c r="M38" s="75"/>
      <c r="N38" s="75"/>
      <c r="O38" s="75"/>
      <c r="P38" s="207"/>
      <c r="Q38" s="207"/>
      <c r="R38" s="207"/>
      <c r="S38" s="207"/>
      <c r="T38" s="74"/>
      <c r="U38" s="75"/>
      <c r="V38" s="75"/>
    </row>
    <row r="39" spans="1:22" ht="13.5" customHeight="1">
      <c r="A39" s="65"/>
      <c r="B39" s="74"/>
      <c r="C39" s="75"/>
      <c r="D39" s="75"/>
      <c r="E39" s="75"/>
      <c r="F39" s="74"/>
      <c r="G39" s="75"/>
      <c r="H39" s="75"/>
      <c r="I39" s="75"/>
      <c r="J39" s="75"/>
      <c r="K39" s="75"/>
      <c r="L39" s="75"/>
      <c r="M39" s="75"/>
      <c r="N39" s="75"/>
      <c r="O39" s="75"/>
      <c r="P39" s="207"/>
      <c r="Q39" s="207"/>
      <c r="R39" s="207"/>
      <c r="S39" s="207"/>
      <c r="T39" s="74"/>
      <c r="U39" s="75"/>
      <c r="V39" s="75"/>
    </row>
    <row r="40" spans="1:22" ht="13.5" customHeight="1">
      <c r="A40" s="65"/>
      <c r="B40" s="74"/>
      <c r="C40" s="75"/>
      <c r="D40" s="75"/>
      <c r="E40" s="75"/>
      <c r="F40" s="74"/>
      <c r="G40" s="75"/>
      <c r="H40" s="75"/>
      <c r="I40" s="75"/>
      <c r="J40" s="75"/>
      <c r="K40" s="75"/>
      <c r="L40" s="75"/>
      <c r="M40" s="75"/>
      <c r="N40" s="75"/>
      <c r="O40" s="75"/>
      <c r="P40" s="207"/>
      <c r="Q40" s="207"/>
      <c r="R40" s="207"/>
      <c r="S40" s="207"/>
      <c r="T40" s="74"/>
      <c r="U40" s="75"/>
      <c r="V40" s="75"/>
    </row>
    <row r="41" spans="1:22" ht="13.5" customHeight="1">
      <c r="A41" s="65"/>
      <c r="B41" s="74"/>
      <c r="C41" s="75"/>
      <c r="D41" s="75"/>
      <c r="E41" s="75"/>
      <c r="F41" s="74"/>
      <c r="G41" s="75"/>
      <c r="H41" s="75"/>
      <c r="I41" s="75"/>
      <c r="J41" s="75"/>
      <c r="K41" s="75"/>
      <c r="L41" s="75"/>
      <c r="M41" s="75"/>
      <c r="N41" s="75"/>
      <c r="O41" s="75"/>
      <c r="P41" s="207"/>
      <c r="Q41" s="207"/>
      <c r="R41" s="207"/>
      <c r="S41" s="207"/>
      <c r="T41" s="74"/>
      <c r="U41" s="75"/>
      <c r="V41" s="75"/>
    </row>
    <row r="42" spans="1:22" ht="13.5" customHeight="1">
      <c r="A42" s="65"/>
      <c r="B42" s="74"/>
      <c r="C42" s="75"/>
      <c r="D42" s="75"/>
      <c r="E42" s="75"/>
      <c r="F42" s="74"/>
      <c r="G42" s="75"/>
      <c r="H42" s="75"/>
      <c r="I42" s="75"/>
      <c r="J42" s="75"/>
      <c r="K42" s="75"/>
      <c r="L42" s="75"/>
      <c r="M42" s="75"/>
      <c r="N42" s="75"/>
      <c r="O42" s="75"/>
      <c r="P42" s="207"/>
      <c r="Q42" s="207"/>
      <c r="R42" s="207"/>
      <c r="S42" s="207"/>
      <c r="T42" s="74"/>
      <c r="U42" s="75"/>
      <c r="V42" s="75"/>
    </row>
    <row r="43" spans="1:22" ht="13.5" customHeight="1">
      <c r="A43" s="65"/>
      <c r="B43" s="74"/>
      <c r="C43" s="75"/>
      <c r="D43" s="75"/>
      <c r="E43" s="75"/>
      <c r="F43" s="74"/>
      <c r="G43" s="75"/>
      <c r="H43" s="75"/>
      <c r="I43" s="75"/>
      <c r="J43" s="75"/>
      <c r="K43" s="75"/>
      <c r="L43" s="75"/>
      <c r="M43" s="75"/>
      <c r="N43" s="75"/>
      <c r="O43" s="75"/>
      <c r="P43" s="207"/>
      <c r="Q43" s="207"/>
      <c r="R43" s="207"/>
      <c r="S43" s="207"/>
      <c r="T43" s="74"/>
      <c r="U43" s="75"/>
      <c r="V43" s="75"/>
    </row>
    <row r="44" spans="1:22" ht="13.5" customHeight="1">
      <c r="A44" s="65"/>
      <c r="B44" s="74"/>
      <c r="C44" s="75"/>
      <c r="D44" s="75"/>
      <c r="E44" s="75"/>
      <c r="F44" s="74"/>
      <c r="G44" s="75"/>
      <c r="H44" s="75"/>
      <c r="I44" s="75"/>
      <c r="J44" s="75"/>
      <c r="K44" s="75"/>
      <c r="L44" s="75"/>
      <c r="M44" s="75"/>
      <c r="N44" s="75"/>
      <c r="O44" s="75"/>
      <c r="P44" s="207"/>
      <c r="Q44" s="207"/>
      <c r="R44" s="207"/>
      <c r="S44" s="207"/>
      <c r="T44" s="74"/>
      <c r="U44" s="75"/>
      <c r="V44" s="75"/>
    </row>
    <row r="45" spans="1:22" ht="13.5" customHeight="1">
      <c r="A45" s="65"/>
      <c r="B45" s="74"/>
      <c r="C45" s="75"/>
      <c r="D45" s="75"/>
      <c r="E45" s="75"/>
      <c r="F45" s="74"/>
      <c r="G45" s="75"/>
      <c r="H45" s="75"/>
      <c r="I45" s="75"/>
      <c r="J45" s="75"/>
      <c r="K45" s="75"/>
      <c r="L45" s="75"/>
      <c r="M45" s="75"/>
      <c r="N45" s="75"/>
      <c r="O45" s="75"/>
      <c r="P45" s="207"/>
      <c r="Q45" s="207"/>
      <c r="R45" s="207"/>
      <c r="S45" s="207"/>
      <c r="T45" s="74"/>
      <c r="U45" s="75"/>
      <c r="V45" s="75"/>
    </row>
    <row r="46" spans="1:22" ht="13.5" customHeight="1">
      <c r="A46" s="65"/>
      <c r="B46" s="74"/>
      <c r="C46" s="75"/>
      <c r="D46" s="75"/>
      <c r="E46" s="75"/>
      <c r="F46" s="74"/>
      <c r="G46" s="75"/>
      <c r="H46" s="75"/>
      <c r="I46" s="75"/>
      <c r="J46" s="75"/>
      <c r="K46" s="75"/>
      <c r="L46" s="75"/>
      <c r="M46" s="75"/>
      <c r="N46" s="75"/>
      <c r="O46" s="75"/>
      <c r="P46" s="207"/>
      <c r="Q46" s="207"/>
      <c r="R46" s="207"/>
      <c r="S46" s="207"/>
      <c r="T46" s="74"/>
      <c r="U46" s="75"/>
      <c r="V46" s="75"/>
    </row>
    <row r="47" spans="1:22" ht="13.5" customHeight="1">
      <c r="A47" s="65"/>
      <c r="B47" s="74"/>
      <c r="C47" s="75"/>
      <c r="D47" s="75"/>
      <c r="E47" s="75"/>
      <c r="F47" s="74"/>
      <c r="G47" s="75"/>
      <c r="H47" s="75"/>
      <c r="I47" s="75"/>
      <c r="J47" s="75"/>
      <c r="K47" s="75"/>
      <c r="L47" s="75"/>
      <c r="M47" s="75"/>
      <c r="N47" s="75"/>
      <c r="O47" s="75"/>
      <c r="P47" s="207"/>
      <c r="Q47" s="207"/>
      <c r="R47" s="207"/>
      <c r="S47" s="207"/>
      <c r="T47" s="74"/>
      <c r="U47" s="75"/>
      <c r="V47" s="75"/>
    </row>
    <row r="48" spans="1:22" ht="13.5" customHeight="1">
      <c r="A48" s="65"/>
      <c r="B48" s="74"/>
      <c r="C48" s="75"/>
      <c r="D48" s="75"/>
      <c r="E48" s="75"/>
      <c r="F48" s="74"/>
      <c r="G48" s="75"/>
      <c r="H48" s="75"/>
      <c r="I48" s="75"/>
      <c r="J48" s="75"/>
      <c r="K48" s="75"/>
      <c r="L48" s="75"/>
      <c r="M48" s="75"/>
      <c r="N48" s="75"/>
      <c r="O48" s="75"/>
      <c r="P48" s="207"/>
      <c r="Q48" s="207"/>
      <c r="R48" s="207"/>
      <c r="S48" s="207"/>
      <c r="T48" s="74"/>
      <c r="U48" s="75"/>
      <c r="V48" s="75"/>
    </row>
    <row r="49" spans="1:22" ht="13.5" customHeight="1">
      <c r="A49" s="65"/>
      <c r="B49" s="74"/>
      <c r="C49" s="75"/>
      <c r="D49" s="75"/>
      <c r="E49" s="75"/>
      <c r="F49" s="74"/>
      <c r="G49" s="75"/>
      <c r="H49" s="75"/>
      <c r="I49" s="75"/>
      <c r="J49" s="75"/>
      <c r="K49" s="75"/>
      <c r="L49" s="75"/>
      <c r="M49" s="75"/>
      <c r="N49" s="75"/>
      <c r="O49" s="75"/>
      <c r="P49" s="207"/>
      <c r="Q49" s="207"/>
      <c r="R49" s="207"/>
      <c r="S49" s="207"/>
      <c r="T49" s="74"/>
      <c r="U49" s="75"/>
      <c r="V49" s="75"/>
    </row>
    <row r="50" spans="1:22" ht="13.5" customHeight="1">
      <c r="A50" s="65"/>
      <c r="B50" s="74"/>
      <c r="C50" s="75"/>
      <c r="D50" s="75"/>
      <c r="E50" s="75"/>
      <c r="F50" s="74"/>
      <c r="G50" s="75"/>
      <c r="H50" s="75"/>
      <c r="I50" s="75"/>
      <c r="J50" s="75"/>
      <c r="K50" s="75"/>
      <c r="L50" s="75"/>
      <c r="M50" s="75"/>
      <c r="N50" s="75"/>
      <c r="O50" s="75"/>
      <c r="P50" s="207"/>
      <c r="Q50" s="207"/>
      <c r="R50" s="207"/>
      <c r="S50" s="207"/>
      <c r="T50" s="74"/>
      <c r="U50" s="75"/>
      <c r="V50" s="75"/>
    </row>
    <row r="51" spans="1:22" ht="13.5" customHeight="1">
      <c r="A51" s="65"/>
      <c r="B51" s="74"/>
      <c r="C51" s="75"/>
      <c r="D51" s="75"/>
      <c r="E51" s="75"/>
      <c r="F51" s="74"/>
      <c r="G51" s="75"/>
      <c r="H51" s="75"/>
      <c r="I51" s="75"/>
      <c r="J51" s="75"/>
      <c r="K51" s="75"/>
      <c r="L51" s="75"/>
      <c r="M51" s="75"/>
      <c r="N51" s="75"/>
      <c r="O51" s="75"/>
      <c r="P51" s="207"/>
      <c r="Q51" s="207"/>
      <c r="R51" s="207"/>
      <c r="S51" s="207"/>
      <c r="T51" s="74"/>
      <c r="U51" s="75"/>
      <c r="V51" s="75"/>
    </row>
    <row r="52" spans="1:22" ht="13.5" customHeight="1">
      <c r="A52" s="65"/>
      <c r="B52" s="74"/>
      <c r="C52" s="75"/>
      <c r="D52" s="75"/>
      <c r="E52" s="75"/>
      <c r="F52" s="74"/>
      <c r="G52" s="75"/>
      <c r="H52" s="75"/>
      <c r="I52" s="75"/>
      <c r="J52" s="75"/>
      <c r="K52" s="75"/>
      <c r="L52" s="75"/>
      <c r="M52" s="75"/>
      <c r="N52" s="75"/>
      <c r="O52" s="75"/>
      <c r="P52" s="207"/>
      <c r="Q52" s="207"/>
      <c r="R52" s="207"/>
      <c r="S52" s="207"/>
      <c r="T52" s="74"/>
      <c r="U52" s="75"/>
      <c r="V52" s="75"/>
    </row>
    <row r="53" spans="1:22" ht="13.5" customHeight="1">
      <c r="A53" s="65"/>
      <c r="B53" s="74"/>
      <c r="C53" s="75"/>
      <c r="D53" s="75"/>
      <c r="E53" s="75"/>
      <c r="F53" s="74"/>
      <c r="G53" s="75"/>
      <c r="H53" s="75"/>
      <c r="I53" s="75"/>
      <c r="J53" s="75"/>
      <c r="K53" s="75"/>
      <c r="L53" s="75"/>
      <c r="M53" s="75"/>
      <c r="N53" s="75"/>
      <c r="O53" s="75"/>
      <c r="P53" s="207"/>
      <c r="Q53" s="207"/>
      <c r="R53" s="207"/>
      <c r="S53" s="207"/>
      <c r="T53" s="74"/>
      <c r="U53" s="75"/>
      <c r="V53" s="75"/>
    </row>
    <row r="54" spans="1:22" ht="13.5" customHeight="1">
      <c r="A54" s="65"/>
      <c r="B54" s="74"/>
      <c r="C54" s="75"/>
      <c r="D54" s="75"/>
      <c r="E54" s="75"/>
      <c r="F54" s="74"/>
      <c r="G54" s="75"/>
      <c r="H54" s="75"/>
      <c r="I54" s="75"/>
      <c r="J54" s="75"/>
      <c r="K54" s="75"/>
      <c r="L54" s="75"/>
      <c r="M54" s="75"/>
      <c r="N54" s="75"/>
      <c r="O54" s="75"/>
      <c r="P54" s="207"/>
      <c r="Q54" s="207"/>
      <c r="R54" s="207"/>
      <c r="S54" s="207"/>
      <c r="T54" s="74"/>
      <c r="U54" s="75"/>
      <c r="V54" s="75"/>
    </row>
    <row r="55" spans="1:22" ht="13.5" customHeight="1">
      <c r="A55" s="65"/>
      <c r="B55" s="74"/>
      <c r="C55" s="75"/>
      <c r="D55" s="75"/>
      <c r="E55" s="75"/>
      <c r="F55" s="74"/>
      <c r="G55" s="75"/>
      <c r="H55" s="75"/>
      <c r="I55" s="75"/>
      <c r="J55" s="75"/>
      <c r="K55" s="75"/>
      <c r="L55" s="75"/>
      <c r="M55" s="75"/>
      <c r="N55" s="75"/>
      <c r="O55" s="75"/>
      <c r="P55" s="207"/>
      <c r="Q55" s="207"/>
      <c r="R55" s="207"/>
      <c r="S55" s="207"/>
      <c r="T55" s="74"/>
      <c r="U55" s="75"/>
      <c r="V55" s="75"/>
    </row>
    <row r="56" spans="1:22" ht="13.5" customHeight="1">
      <c r="A56" s="65"/>
      <c r="B56" s="74"/>
      <c r="C56" s="75"/>
      <c r="D56" s="75"/>
      <c r="E56" s="75"/>
      <c r="F56" s="74"/>
      <c r="G56" s="75"/>
      <c r="H56" s="75"/>
      <c r="I56" s="75"/>
      <c r="J56" s="75"/>
      <c r="K56" s="75"/>
      <c r="L56" s="75"/>
      <c r="M56" s="75"/>
      <c r="N56" s="75"/>
      <c r="O56" s="75"/>
      <c r="P56" s="207"/>
      <c r="Q56" s="207"/>
      <c r="R56" s="207"/>
      <c r="S56" s="207"/>
      <c r="T56" s="74"/>
      <c r="U56" s="75"/>
      <c r="V56" s="75"/>
    </row>
    <row r="57" spans="1:22" ht="13.5" customHeight="1">
      <c r="A57" s="65"/>
      <c r="B57" s="74"/>
      <c r="C57" s="75"/>
      <c r="D57" s="75"/>
      <c r="E57" s="75"/>
      <c r="F57" s="74"/>
      <c r="G57" s="75"/>
      <c r="H57" s="75"/>
      <c r="I57" s="75"/>
      <c r="J57" s="75"/>
      <c r="K57" s="75"/>
      <c r="L57" s="75"/>
      <c r="M57" s="75"/>
      <c r="N57" s="75"/>
      <c r="O57" s="75"/>
      <c r="P57" s="207"/>
      <c r="Q57" s="207"/>
      <c r="R57" s="207"/>
      <c r="S57" s="207"/>
      <c r="T57" s="74"/>
      <c r="U57" s="75"/>
      <c r="V57" s="75"/>
    </row>
    <row r="58" spans="1:22" ht="13.5" customHeight="1">
      <c r="A58" s="65"/>
      <c r="B58" s="74"/>
      <c r="C58" s="75"/>
      <c r="D58" s="75"/>
      <c r="E58" s="75"/>
      <c r="F58" s="74"/>
      <c r="G58" s="75"/>
      <c r="H58" s="75"/>
      <c r="I58" s="75"/>
      <c r="J58" s="75"/>
      <c r="K58" s="75"/>
      <c r="L58" s="75"/>
      <c r="M58" s="75"/>
      <c r="N58" s="75"/>
      <c r="O58" s="75"/>
      <c r="P58" s="207"/>
      <c r="Q58" s="207"/>
      <c r="R58" s="207"/>
      <c r="S58" s="207"/>
      <c r="T58" s="74"/>
      <c r="U58" s="75"/>
      <c r="V58" s="75"/>
    </row>
    <row r="59" spans="1:22" ht="13.5" customHeight="1">
      <c r="A59" s="65"/>
      <c r="B59" s="74"/>
      <c r="C59" s="75"/>
      <c r="D59" s="75"/>
      <c r="E59" s="75"/>
      <c r="F59" s="74"/>
      <c r="G59" s="75"/>
      <c r="H59" s="75"/>
      <c r="I59" s="75"/>
      <c r="J59" s="75"/>
      <c r="K59" s="75"/>
      <c r="L59" s="75"/>
      <c r="M59" s="75"/>
      <c r="N59" s="75"/>
      <c r="O59" s="75"/>
      <c r="P59" s="207"/>
      <c r="Q59" s="207"/>
      <c r="R59" s="207"/>
      <c r="S59" s="207"/>
      <c r="T59" s="74"/>
      <c r="U59" s="75"/>
      <c r="V59" s="75"/>
    </row>
    <row r="60" spans="1:22" ht="13.5" customHeight="1">
      <c r="A60" s="65"/>
      <c r="B60" s="74"/>
      <c r="C60" s="75"/>
      <c r="D60" s="75"/>
      <c r="E60" s="75"/>
      <c r="F60" s="74"/>
      <c r="G60" s="75"/>
      <c r="H60" s="75"/>
      <c r="I60" s="75"/>
      <c r="J60" s="75"/>
      <c r="K60" s="75"/>
      <c r="L60" s="75"/>
      <c r="M60" s="75"/>
      <c r="N60" s="75"/>
      <c r="O60" s="75"/>
      <c r="P60" s="207"/>
      <c r="Q60" s="207"/>
      <c r="R60" s="207"/>
      <c r="S60" s="207"/>
      <c r="T60" s="74"/>
      <c r="U60" s="75"/>
      <c r="V60" s="75"/>
    </row>
    <row r="61" spans="1:22" ht="13.5" customHeight="1">
      <c r="A61" s="65"/>
      <c r="B61" s="74"/>
      <c r="C61" s="75"/>
      <c r="D61" s="75"/>
      <c r="E61" s="75"/>
      <c r="F61" s="74"/>
      <c r="G61" s="75"/>
      <c r="H61" s="75"/>
      <c r="I61" s="75"/>
      <c r="J61" s="75"/>
      <c r="K61" s="75"/>
      <c r="L61" s="75"/>
      <c r="M61" s="75"/>
      <c r="N61" s="75"/>
      <c r="O61" s="75"/>
      <c r="P61" s="207"/>
      <c r="Q61" s="207"/>
      <c r="R61" s="207"/>
      <c r="S61" s="207"/>
      <c r="T61" s="74"/>
      <c r="U61" s="75"/>
      <c r="V61" s="75"/>
    </row>
    <row r="62" spans="1:22" ht="13.5" customHeight="1">
      <c r="A62" s="65"/>
      <c r="B62" s="74"/>
      <c r="C62" s="75"/>
      <c r="D62" s="75"/>
      <c r="E62" s="75"/>
      <c r="F62" s="74"/>
      <c r="G62" s="75"/>
      <c r="H62" s="75"/>
      <c r="I62" s="75"/>
      <c r="J62" s="75"/>
      <c r="K62" s="75"/>
      <c r="L62" s="75"/>
      <c r="M62" s="75"/>
      <c r="N62" s="75"/>
      <c r="O62" s="75"/>
      <c r="P62" s="207"/>
      <c r="Q62" s="207"/>
      <c r="R62" s="207"/>
      <c r="S62" s="207"/>
      <c r="T62" s="74"/>
      <c r="U62" s="75"/>
      <c r="V62" s="75"/>
    </row>
    <row r="63" spans="1:22" ht="13.5" customHeight="1">
      <c r="A63" s="65"/>
      <c r="B63" s="74"/>
      <c r="C63" s="75"/>
      <c r="D63" s="75"/>
      <c r="E63" s="75"/>
      <c r="F63" s="74"/>
      <c r="G63" s="75"/>
      <c r="H63" s="75"/>
      <c r="I63" s="75"/>
      <c r="J63" s="75"/>
      <c r="K63" s="75"/>
      <c r="L63" s="75"/>
      <c r="M63" s="75"/>
      <c r="N63" s="75"/>
      <c r="O63" s="75"/>
      <c r="P63" s="207"/>
      <c r="Q63" s="207"/>
      <c r="R63" s="207"/>
      <c r="S63" s="207"/>
      <c r="T63" s="74"/>
      <c r="U63" s="75"/>
      <c r="V63" s="75"/>
    </row>
    <row r="64" spans="1:22" ht="13.5" customHeight="1">
      <c r="A64" s="65"/>
      <c r="B64" s="74"/>
      <c r="C64" s="75"/>
      <c r="D64" s="75"/>
      <c r="E64" s="75"/>
      <c r="F64" s="74"/>
      <c r="G64" s="75"/>
      <c r="H64" s="75"/>
      <c r="I64" s="75"/>
      <c r="J64" s="75"/>
      <c r="K64" s="75"/>
      <c r="L64" s="75"/>
      <c r="M64" s="75"/>
      <c r="N64" s="75"/>
      <c r="O64" s="75"/>
      <c r="P64" s="207"/>
      <c r="Q64" s="207"/>
      <c r="R64" s="207"/>
      <c r="S64" s="207"/>
      <c r="T64" s="74"/>
      <c r="U64" s="75"/>
      <c r="V64" s="75"/>
    </row>
    <row r="65" spans="1:22" ht="13.5" customHeight="1">
      <c r="A65" s="65"/>
      <c r="B65" s="74"/>
      <c r="C65" s="75"/>
      <c r="D65" s="75"/>
      <c r="E65" s="75"/>
      <c r="F65" s="74"/>
      <c r="G65" s="75"/>
      <c r="H65" s="75"/>
      <c r="I65" s="75"/>
      <c r="J65" s="75"/>
      <c r="K65" s="75"/>
      <c r="L65" s="75"/>
      <c r="M65" s="75"/>
      <c r="N65" s="75"/>
      <c r="O65" s="75"/>
      <c r="P65" s="207"/>
      <c r="Q65" s="207"/>
      <c r="R65" s="207"/>
      <c r="S65" s="207"/>
      <c r="T65" s="74"/>
      <c r="U65" s="75"/>
      <c r="V65" s="75"/>
    </row>
    <row r="66" spans="1:22" ht="13.5" customHeight="1">
      <c r="A66" s="65"/>
      <c r="B66" s="74"/>
      <c r="C66" s="75"/>
      <c r="D66" s="75"/>
      <c r="E66" s="75"/>
      <c r="F66" s="74"/>
      <c r="G66" s="75"/>
      <c r="H66" s="75"/>
      <c r="I66" s="75"/>
      <c r="J66" s="75"/>
      <c r="K66" s="75"/>
      <c r="L66" s="75"/>
      <c r="M66" s="75"/>
      <c r="N66" s="75"/>
      <c r="O66" s="75"/>
      <c r="P66" s="207"/>
      <c r="Q66" s="207"/>
      <c r="R66" s="207"/>
      <c r="S66" s="207"/>
      <c r="T66" s="74"/>
      <c r="U66" s="75"/>
      <c r="V66" s="75"/>
    </row>
    <row r="67" spans="1:22" ht="13.5" customHeight="1">
      <c r="A67" s="65"/>
      <c r="B67" s="74"/>
      <c r="C67" s="75"/>
      <c r="D67" s="75"/>
      <c r="E67" s="75"/>
      <c r="F67" s="74"/>
      <c r="G67" s="75"/>
      <c r="H67" s="75"/>
      <c r="I67" s="75"/>
      <c r="J67" s="75"/>
      <c r="K67" s="75"/>
      <c r="L67" s="75"/>
      <c r="M67" s="75"/>
      <c r="N67" s="75"/>
      <c r="O67" s="75"/>
      <c r="P67" s="207"/>
      <c r="Q67" s="207"/>
      <c r="R67" s="207"/>
      <c r="S67" s="207"/>
      <c r="T67" s="74"/>
      <c r="U67" s="75"/>
      <c r="V67" s="75"/>
    </row>
    <row r="68" spans="1:22" ht="13.5" customHeight="1">
      <c r="A68" s="65"/>
      <c r="B68" s="74"/>
      <c r="C68" s="75"/>
      <c r="D68" s="75"/>
      <c r="E68" s="75"/>
      <c r="F68" s="74"/>
      <c r="G68" s="75"/>
      <c r="H68" s="75"/>
      <c r="I68" s="75"/>
      <c r="J68" s="75"/>
      <c r="K68" s="75"/>
      <c r="L68" s="75"/>
      <c r="M68" s="75"/>
      <c r="N68" s="75"/>
      <c r="O68" s="75"/>
      <c r="P68" s="207"/>
      <c r="Q68" s="207"/>
      <c r="R68" s="207"/>
      <c r="S68" s="207"/>
      <c r="T68" s="74"/>
      <c r="U68" s="75"/>
      <c r="V68" s="75"/>
    </row>
    <row r="69" spans="1:22" ht="13.5" customHeight="1">
      <c r="A69" s="65"/>
      <c r="B69" s="74"/>
      <c r="C69" s="75"/>
      <c r="D69" s="75"/>
      <c r="E69" s="75"/>
      <c r="F69" s="74"/>
      <c r="G69" s="75"/>
      <c r="H69" s="75"/>
      <c r="I69" s="75"/>
      <c r="J69" s="75"/>
      <c r="K69" s="75"/>
      <c r="L69" s="75"/>
      <c r="M69" s="75"/>
      <c r="N69" s="75"/>
      <c r="O69" s="75"/>
      <c r="P69" s="207"/>
      <c r="Q69" s="207"/>
      <c r="R69" s="207"/>
      <c r="S69" s="207"/>
      <c r="T69" s="74"/>
      <c r="U69" s="75"/>
      <c r="V69" s="75"/>
    </row>
    <row r="70" spans="1:22" ht="13.5" customHeight="1">
      <c r="A70" s="65"/>
      <c r="B70" s="74"/>
      <c r="C70" s="75"/>
      <c r="D70" s="75"/>
      <c r="E70" s="75"/>
      <c r="F70" s="74"/>
      <c r="G70" s="75"/>
      <c r="H70" s="75"/>
      <c r="I70" s="75"/>
      <c r="J70" s="75"/>
      <c r="K70" s="75"/>
      <c r="L70" s="75"/>
      <c r="M70" s="75"/>
      <c r="N70" s="75"/>
      <c r="O70" s="75"/>
      <c r="P70" s="207"/>
      <c r="Q70" s="207"/>
      <c r="R70" s="207"/>
      <c r="S70" s="207"/>
      <c r="T70" s="74"/>
      <c r="U70" s="75"/>
      <c r="V70" s="75"/>
    </row>
    <row r="71" spans="1:22" ht="13.5" customHeight="1">
      <c r="A71" s="65"/>
      <c r="B71" s="74"/>
      <c r="C71" s="75"/>
      <c r="D71" s="75"/>
      <c r="E71" s="75"/>
      <c r="F71" s="74"/>
      <c r="G71" s="75"/>
      <c r="H71" s="75"/>
      <c r="I71" s="75"/>
      <c r="J71" s="75"/>
      <c r="K71" s="75"/>
      <c r="L71" s="75"/>
      <c r="M71" s="75"/>
      <c r="N71" s="75"/>
      <c r="O71" s="75"/>
      <c r="P71" s="207"/>
      <c r="Q71" s="207"/>
      <c r="R71" s="207"/>
      <c r="S71" s="207"/>
      <c r="T71" s="74"/>
      <c r="U71" s="75"/>
      <c r="V71" s="75"/>
    </row>
    <row r="72" spans="1:22" ht="13.5" customHeight="1">
      <c r="A72" s="65"/>
      <c r="B72" s="74"/>
      <c r="C72" s="75"/>
      <c r="D72" s="75"/>
      <c r="E72" s="75"/>
      <c r="F72" s="74"/>
      <c r="G72" s="75"/>
      <c r="H72" s="75"/>
      <c r="I72" s="75"/>
      <c r="J72" s="75"/>
      <c r="K72" s="75"/>
      <c r="L72" s="75"/>
      <c r="M72" s="75"/>
      <c r="N72" s="75"/>
      <c r="O72" s="75"/>
      <c r="P72" s="207"/>
      <c r="Q72" s="207"/>
      <c r="R72" s="207"/>
      <c r="S72" s="207"/>
      <c r="T72" s="74"/>
      <c r="U72" s="75"/>
      <c r="V72" s="75"/>
    </row>
    <row r="73" spans="1:22" ht="13.5" customHeight="1">
      <c r="A73" s="65"/>
      <c r="B73" s="74"/>
      <c r="C73" s="75"/>
      <c r="D73" s="75"/>
      <c r="E73" s="75"/>
      <c r="F73" s="74"/>
      <c r="G73" s="378"/>
      <c r="H73" s="75"/>
      <c r="I73" s="75"/>
      <c r="J73" s="75"/>
      <c r="K73" s="75"/>
      <c r="L73" s="75"/>
      <c r="M73" s="75"/>
      <c r="N73" s="75"/>
      <c r="O73" s="75"/>
      <c r="P73" s="207"/>
      <c r="Q73" s="207"/>
      <c r="R73" s="207"/>
      <c r="S73" s="207"/>
      <c r="T73" s="74"/>
      <c r="U73" s="75"/>
      <c r="V73" s="75"/>
    </row>
    <row r="74" spans="1:22" ht="13.5" customHeight="1">
      <c r="A74" s="65"/>
      <c r="B74" s="74"/>
      <c r="C74" s="75"/>
      <c r="D74" s="75"/>
      <c r="E74" s="75"/>
      <c r="F74" s="74"/>
      <c r="G74" s="75"/>
      <c r="H74" s="75"/>
      <c r="I74" s="75"/>
      <c r="J74" s="75"/>
      <c r="K74" s="75"/>
      <c r="L74" s="75"/>
      <c r="M74" s="75"/>
      <c r="N74" s="75"/>
      <c r="O74" s="75"/>
      <c r="P74" s="207"/>
      <c r="Q74" s="207"/>
      <c r="R74" s="207"/>
      <c r="S74" s="207"/>
      <c r="T74" s="74"/>
      <c r="U74" s="75"/>
      <c r="V74" s="75"/>
    </row>
    <row r="75" spans="1:22" ht="13.5" customHeight="1">
      <c r="A75" s="65"/>
      <c r="B75" s="74"/>
      <c r="C75" s="75"/>
      <c r="D75" s="75"/>
      <c r="E75" s="75"/>
      <c r="F75" s="74"/>
      <c r="G75" s="75"/>
      <c r="H75" s="75"/>
      <c r="I75" s="75"/>
      <c r="J75" s="75"/>
      <c r="K75" s="75"/>
      <c r="L75" s="75"/>
      <c r="M75" s="75"/>
      <c r="N75" s="75"/>
      <c r="O75" s="75"/>
      <c r="P75" s="207"/>
      <c r="Q75" s="207"/>
      <c r="R75" s="207"/>
      <c r="S75" s="207"/>
      <c r="T75" s="74"/>
      <c r="U75" s="75"/>
      <c r="V75" s="75"/>
    </row>
    <row r="76" spans="1:22" ht="13.5" customHeight="1">
      <c r="A76" s="65"/>
      <c r="B76" s="74"/>
      <c r="C76" s="75"/>
      <c r="D76" s="75"/>
      <c r="E76" s="75"/>
      <c r="F76" s="74"/>
      <c r="G76" s="75"/>
      <c r="H76" s="75"/>
      <c r="I76" s="75"/>
      <c r="J76" s="75"/>
      <c r="K76" s="75"/>
      <c r="L76" s="75"/>
      <c r="M76" s="75"/>
      <c r="N76" s="75"/>
      <c r="O76" s="75"/>
      <c r="P76" s="207"/>
      <c r="Q76" s="207"/>
      <c r="R76" s="207"/>
      <c r="S76" s="207"/>
      <c r="T76" s="74"/>
      <c r="U76" s="75"/>
      <c r="V76" s="75"/>
    </row>
    <row r="77" spans="1:22" ht="13.5" customHeight="1">
      <c r="A77" s="65"/>
      <c r="B77" s="74"/>
      <c r="C77" s="75"/>
      <c r="D77" s="75"/>
      <c r="E77" s="75"/>
      <c r="F77" s="74"/>
      <c r="G77" s="75"/>
      <c r="H77" s="75"/>
      <c r="I77" s="75"/>
      <c r="J77" s="75"/>
      <c r="K77" s="75"/>
      <c r="L77" s="75"/>
      <c r="M77" s="75"/>
      <c r="N77" s="75"/>
      <c r="O77" s="75"/>
      <c r="P77" s="207"/>
      <c r="Q77" s="207"/>
      <c r="R77" s="207"/>
      <c r="S77" s="207"/>
      <c r="T77" s="74"/>
      <c r="U77" s="75"/>
      <c r="V77" s="75"/>
    </row>
    <row r="78" spans="1:22" ht="13.5" customHeight="1">
      <c r="A78" s="65"/>
      <c r="B78" s="74"/>
      <c r="C78" s="75"/>
      <c r="D78" s="75"/>
      <c r="E78" s="75"/>
      <c r="F78" s="74"/>
      <c r="G78" s="75"/>
      <c r="H78" s="75"/>
      <c r="I78" s="75"/>
      <c r="J78" s="75"/>
      <c r="K78" s="75"/>
      <c r="L78" s="75"/>
      <c r="M78" s="75"/>
      <c r="N78" s="75"/>
      <c r="O78" s="75"/>
      <c r="P78" s="207"/>
      <c r="Q78" s="207"/>
      <c r="R78" s="207"/>
      <c r="S78" s="207"/>
      <c r="T78" s="74"/>
      <c r="U78" s="75"/>
      <c r="V78" s="75"/>
    </row>
    <row r="79" spans="1:22" ht="13.5" customHeight="1">
      <c r="A79" s="65"/>
      <c r="B79" s="74"/>
      <c r="C79" s="75"/>
      <c r="D79" s="75"/>
      <c r="E79" s="75"/>
      <c r="F79" s="74"/>
      <c r="G79" s="75"/>
      <c r="H79" s="75"/>
      <c r="I79" s="75"/>
      <c r="J79" s="75"/>
      <c r="K79" s="75"/>
      <c r="L79" s="75"/>
      <c r="M79" s="75"/>
      <c r="N79" s="75"/>
      <c r="O79" s="75"/>
      <c r="P79" s="207"/>
      <c r="Q79" s="207"/>
      <c r="R79" s="207"/>
      <c r="S79" s="207"/>
      <c r="T79" s="74"/>
      <c r="U79" s="75"/>
      <c r="V79" s="75"/>
    </row>
    <row r="80" spans="1:22" ht="13.5" customHeight="1">
      <c r="A80" s="65"/>
      <c r="B80" s="74"/>
      <c r="C80" s="75"/>
      <c r="D80" s="75"/>
      <c r="E80" s="75"/>
      <c r="F80" s="74"/>
      <c r="G80" s="75"/>
      <c r="H80" s="75"/>
      <c r="I80" s="75"/>
      <c r="J80" s="75"/>
      <c r="K80" s="75"/>
      <c r="L80" s="75"/>
      <c r="M80" s="75"/>
      <c r="N80" s="75"/>
      <c r="O80" s="75"/>
      <c r="P80" s="207"/>
      <c r="Q80" s="207"/>
      <c r="R80" s="207"/>
      <c r="S80" s="207"/>
      <c r="T80" s="74"/>
      <c r="U80" s="75"/>
      <c r="V80" s="75"/>
    </row>
    <row r="81" spans="1:22" ht="13.5" customHeight="1">
      <c r="A81" s="65"/>
      <c r="B81" s="74"/>
      <c r="C81" s="75"/>
      <c r="D81" s="75"/>
      <c r="E81" s="75"/>
      <c r="F81" s="74"/>
      <c r="G81" s="75"/>
      <c r="H81" s="75"/>
      <c r="I81" s="75"/>
      <c r="J81" s="75"/>
      <c r="K81" s="75"/>
      <c r="L81" s="75"/>
      <c r="M81" s="75"/>
      <c r="N81" s="75"/>
      <c r="O81" s="75"/>
      <c r="P81" s="207"/>
      <c r="Q81" s="207"/>
      <c r="R81" s="207"/>
      <c r="S81" s="207"/>
      <c r="T81" s="74"/>
      <c r="U81" s="75"/>
      <c r="V81" s="75"/>
    </row>
    <row r="82" spans="1:22" ht="13.5" customHeight="1">
      <c r="A82" s="65"/>
      <c r="B82" s="74"/>
      <c r="C82" s="75"/>
      <c r="D82" s="75"/>
      <c r="E82" s="75"/>
      <c r="F82" s="74"/>
      <c r="G82" s="75"/>
      <c r="H82" s="75"/>
      <c r="I82" s="75"/>
      <c r="J82" s="75"/>
      <c r="K82" s="75"/>
      <c r="L82" s="75"/>
      <c r="M82" s="75"/>
      <c r="N82" s="75"/>
      <c r="O82" s="75"/>
      <c r="P82" s="207"/>
      <c r="Q82" s="207"/>
      <c r="R82" s="207"/>
      <c r="S82" s="207"/>
      <c r="T82" s="74"/>
      <c r="U82" s="75"/>
      <c r="V82" s="75"/>
    </row>
    <row r="83" spans="1:22" ht="13.5" customHeight="1">
      <c r="A83" s="65"/>
      <c r="B83" s="74"/>
      <c r="C83" s="75"/>
      <c r="D83" s="75"/>
      <c r="E83" s="75"/>
      <c r="F83" s="74"/>
      <c r="G83" s="75"/>
      <c r="H83" s="75"/>
      <c r="I83" s="75"/>
      <c r="J83" s="75"/>
      <c r="K83" s="75"/>
      <c r="L83" s="75"/>
      <c r="M83" s="75"/>
      <c r="N83" s="75"/>
      <c r="O83" s="75"/>
      <c r="P83" s="207"/>
      <c r="Q83" s="207"/>
      <c r="R83" s="207"/>
      <c r="S83" s="207"/>
      <c r="T83" s="74"/>
      <c r="U83" s="75"/>
      <c r="V83" s="75"/>
    </row>
    <row r="84" spans="1:22" ht="13.5" customHeight="1">
      <c r="A84" s="65"/>
      <c r="B84" s="74"/>
      <c r="C84" s="75"/>
      <c r="D84" s="75"/>
      <c r="E84" s="75"/>
      <c r="F84" s="74"/>
      <c r="G84" s="75"/>
      <c r="H84" s="75"/>
      <c r="I84" s="75"/>
      <c r="J84" s="75"/>
      <c r="K84" s="75"/>
      <c r="L84" s="75"/>
      <c r="M84" s="75"/>
      <c r="N84" s="75"/>
      <c r="O84" s="75"/>
      <c r="P84" s="75"/>
      <c r="Q84" s="75"/>
      <c r="R84" s="74"/>
      <c r="S84" s="74"/>
      <c r="T84" s="74"/>
      <c r="U84" s="378"/>
      <c r="V84" s="75"/>
    </row>
    <row r="85" spans="1:22" ht="13.5" customHeight="1">
      <c r="A85" s="65"/>
      <c r="B85" s="379"/>
      <c r="C85" s="379"/>
      <c r="D85" s="379"/>
      <c r="E85" s="379"/>
      <c r="F85" s="379"/>
      <c r="G85" s="379"/>
      <c r="H85" s="379"/>
      <c r="I85" s="379"/>
      <c r="J85" s="379"/>
      <c r="K85" s="379"/>
      <c r="L85" s="379"/>
      <c r="M85" s="379"/>
      <c r="N85" s="379"/>
      <c r="O85" s="379"/>
      <c r="P85" s="379"/>
      <c r="Q85" s="379"/>
      <c r="R85" s="379"/>
      <c r="S85" s="379"/>
      <c r="T85" s="379"/>
      <c r="U85" s="379"/>
      <c r="V85" s="379"/>
    </row>
  </sheetData>
  <mergeCells count="10">
    <mergeCell ref="C16:C18"/>
    <mergeCell ref="D16:D18"/>
    <mergeCell ref="E7:F7"/>
    <mergeCell ref="E8:F8"/>
    <mergeCell ref="E15:F15"/>
    <mergeCell ref="I7:J7"/>
    <mergeCell ref="I8:J8"/>
    <mergeCell ref="K8:N8"/>
    <mergeCell ref="C7:C11"/>
    <mergeCell ref="D7:D11"/>
  </mergeCells>
  <phoneticPr fontId="3"/>
  <conditionalFormatting sqref="G73 U84">
    <cfRule type="cellIs" dxfId="2" priority="1" stopIfTrue="1" operator="equal">
      <formula>"NG"</formula>
    </cfRule>
  </conditionalFormatting>
  <conditionalFormatting sqref="G73 U84">
    <cfRule type="expression" dxfId="1" priority="2" stopIfTrue="1">
      <formula>OR(#REF!="NT")</formula>
    </cfRule>
  </conditionalFormatting>
  <conditionalFormatting sqref="Q4:Q20 S4:T8 S10:T14 S16:T20">
    <cfRule type="expression" dxfId="0" priority="3" stopIfTrue="1">
      <formula>#REF!="NT"</formula>
    </cfRule>
  </conditionalFormatting>
  <dataValidations count="1">
    <dataValidation type="list" allowBlank="1" showErrorMessage="1" sqref="Q4:Q20 S4:T8 S10:T14 S16:T20" xr:uid="{00000000-0002-0000-1100-000000000000}">
      <formula1>"OK,NG,NT,'-,'---"</formula1>
      <formula2>0</formula2>
    </dataValidation>
  </dataValidations>
  <pageMargins left="0.7" right="0.7" top="0.75" bottom="0.75" header="0.3" footer="0.3"/>
  <pageSetup paperSize="9" scale="59" fitToHeight="0" orientation="landscape" r:id="rId1"/>
  <rowBreaks count="1" manualBreakCount="1">
    <brk id="21" max="2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2"/>
  <sheetViews>
    <sheetView showGridLines="0" view="pageBreakPreview" zoomScaleNormal="100" zoomScaleSheetLayoutView="100" workbookViewId="0">
      <selection activeCell="C4" sqref="C4:E4"/>
    </sheetView>
  </sheetViews>
  <sheetFormatPr defaultRowHeight="15"/>
  <cols>
    <col min="1" max="2" width="2.875" style="80" customWidth="1"/>
    <col min="3" max="3" width="32.875" style="176" customWidth="1"/>
    <col min="4" max="4" width="65.75" style="84" customWidth="1"/>
    <col min="5" max="5" width="3.625" style="80" customWidth="1"/>
    <col min="6" max="6" width="12.625" style="85" customWidth="1"/>
    <col min="7" max="7" width="9" style="80"/>
    <col min="8" max="8" width="2.875" style="80" customWidth="1"/>
    <col min="9" max="16384" width="9" style="80"/>
  </cols>
  <sheetData>
    <row r="1" spans="1:6" ht="18.75">
      <c r="A1" s="10"/>
      <c r="B1" s="10"/>
      <c r="C1" s="177" t="s">
        <v>181</v>
      </c>
      <c r="D1" s="10"/>
      <c r="E1" s="10"/>
    </row>
    <row r="2" spans="1:6" ht="13.5" customHeight="1">
      <c r="A2" s="10"/>
      <c r="B2" s="10"/>
      <c r="C2" s="178"/>
      <c r="D2" s="76"/>
      <c r="E2" s="76"/>
    </row>
    <row r="3" spans="1:6" s="83" customFormat="1" ht="15" customHeight="1">
      <c r="A3" s="76"/>
      <c r="B3" s="76"/>
      <c r="C3" s="417" t="s">
        <v>585</v>
      </c>
      <c r="D3" s="417"/>
      <c r="E3" s="417"/>
      <c r="F3" s="179"/>
    </row>
    <row r="4" spans="1:6" s="83" customFormat="1" ht="15" customHeight="1">
      <c r="A4" s="76"/>
      <c r="B4" s="76"/>
      <c r="C4" s="421" t="s">
        <v>632</v>
      </c>
      <c r="D4" s="421"/>
      <c r="E4" s="421"/>
      <c r="F4" s="179"/>
    </row>
    <row r="5" spans="1:6" s="83" customFormat="1" ht="15" customHeight="1">
      <c r="A5" s="76"/>
      <c r="B5" s="76"/>
      <c r="C5" s="209"/>
      <c r="D5" s="209"/>
      <c r="E5" s="209"/>
      <c r="F5" s="179"/>
    </row>
    <row r="6" spans="1:6" s="83" customFormat="1" ht="15.75">
      <c r="A6" s="76"/>
      <c r="B6" s="76"/>
      <c r="C6" s="420" t="s">
        <v>918</v>
      </c>
      <c r="D6" s="420"/>
      <c r="E6" s="420"/>
    </row>
    <row r="7" spans="1:6" s="83" customFormat="1" ht="14.1" customHeight="1">
      <c r="A7" s="76"/>
      <c r="B7" s="76"/>
      <c r="C7" s="420" t="s">
        <v>266</v>
      </c>
      <c r="D7" s="420"/>
      <c r="E7" s="420"/>
    </row>
    <row r="8" spans="1:6" s="83" customFormat="1" ht="14.1" customHeight="1">
      <c r="A8" s="76"/>
      <c r="B8" s="76"/>
      <c r="C8" s="180"/>
      <c r="D8" s="180"/>
      <c r="E8" s="76"/>
    </row>
    <row r="9" spans="1:6" s="83" customFormat="1" ht="15.75">
      <c r="A9" s="76"/>
      <c r="B9" s="76"/>
      <c r="C9" s="181" t="s">
        <v>20</v>
      </c>
      <c r="D9" s="10"/>
      <c r="E9" s="76"/>
    </row>
    <row r="10" spans="1:6" s="83" customFormat="1" ht="13.5" customHeight="1">
      <c r="A10" s="76"/>
      <c r="B10" s="76"/>
      <c r="C10" s="182"/>
      <c r="D10" s="10"/>
      <c r="E10" s="76"/>
    </row>
    <row r="11" spans="1:6" s="83" customFormat="1" ht="13.5" customHeight="1">
      <c r="A11" s="76"/>
      <c r="B11" s="76"/>
      <c r="C11" s="419" t="s">
        <v>344</v>
      </c>
      <c r="D11" s="419"/>
      <c r="E11" s="76"/>
    </row>
    <row r="12" spans="1:6" s="83" customFormat="1" ht="28.5" customHeight="1" thickBot="1">
      <c r="A12" s="76"/>
      <c r="B12" s="76"/>
      <c r="C12" s="418" t="s">
        <v>575</v>
      </c>
      <c r="D12" s="418"/>
      <c r="E12" s="76"/>
    </row>
    <row r="13" spans="1:6" s="83" customFormat="1" ht="13.5" customHeight="1" thickBot="1">
      <c r="A13" s="76"/>
      <c r="B13" s="76"/>
      <c r="C13" s="183" t="s">
        <v>21</v>
      </c>
      <c r="D13" s="211" t="s">
        <v>22</v>
      </c>
      <c r="E13" s="76"/>
    </row>
    <row r="14" spans="1:6" s="83" customFormat="1" ht="21" customHeight="1">
      <c r="A14" s="76"/>
      <c r="B14" s="76"/>
      <c r="C14" s="184" t="s">
        <v>23</v>
      </c>
      <c r="D14" s="184" t="s">
        <v>24</v>
      </c>
      <c r="E14" s="76"/>
    </row>
    <row r="15" spans="1:6" ht="18" customHeight="1">
      <c r="A15" s="76"/>
      <c r="B15" s="76"/>
      <c r="C15" s="416" t="s">
        <v>25</v>
      </c>
      <c r="D15" s="208" t="s">
        <v>26</v>
      </c>
      <c r="E15" s="76"/>
    </row>
    <row r="16" spans="1:6" ht="19.5" customHeight="1">
      <c r="A16" s="76"/>
      <c r="B16" s="76"/>
      <c r="C16" s="416"/>
      <c r="D16" s="208" t="s">
        <v>27</v>
      </c>
      <c r="E16" s="76"/>
    </row>
    <row r="17" spans="1:5" ht="16.5" customHeight="1">
      <c r="A17" s="76"/>
      <c r="B17" s="76"/>
      <c r="C17" s="208" t="s">
        <v>3</v>
      </c>
      <c r="D17" s="208" t="s">
        <v>28</v>
      </c>
      <c r="E17" s="76"/>
    </row>
    <row r="18" spans="1:5">
      <c r="A18" s="76"/>
      <c r="B18" s="76"/>
      <c r="C18" s="208" t="s">
        <v>4</v>
      </c>
      <c r="D18" s="208" t="s">
        <v>28</v>
      </c>
      <c r="E18" s="76"/>
    </row>
    <row r="19" spans="1:5">
      <c r="A19" s="76"/>
      <c r="B19" s="76"/>
      <c r="C19" s="208" t="s">
        <v>5</v>
      </c>
      <c r="D19" s="208" t="s">
        <v>28</v>
      </c>
      <c r="E19" s="76"/>
    </row>
    <row r="20" spans="1:5">
      <c r="A20" s="76"/>
      <c r="B20" s="76"/>
      <c r="C20" s="208" t="s">
        <v>29</v>
      </c>
      <c r="D20" s="208" t="s">
        <v>339</v>
      </c>
      <c r="E20" s="76"/>
    </row>
    <row r="21" spans="1:5">
      <c r="A21" s="76"/>
      <c r="B21" s="76"/>
      <c r="C21" s="164"/>
      <c r="D21" s="76"/>
      <c r="E21" s="76"/>
    </row>
    <row r="22" spans="1:5">
      <c r="A22" s="76"/>
      <c r="B22" s="76"/>
      <c r="C22" s="164"/>
      <c r="D22" s="76"/>
      <c r="E22" s="76"/>
    </row>
  </sheetData>
  <mergeCells count="7">
    <mergeCell ref="C15:C16"/>
    <mergeCell ref="C3:E3"/>
    <mergeCell ref="C12:D12"/>
    <mergeCell ref="C11:D11"/>
    <mergeCell ref="C6:E6"/>
    <mergeCell ref="C7:E7"/>
    <mergeCell ref="C4:E4"/>
  </mergeCells>
  <phoneticPr fontId="3"/>
  <pageMargins left="0.75" right="0.75" top="1" bottom="1" header="0.51200000000000001" footer="0.51200000000000001"/>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G27"/>
  <sheetViews>
    <sheetView showGridLines="0" tabSelected="1" view="pageBreakPreview" topLeftCell="A10" zoomScaleNormal="100" zoomScaleSheetLayoutView="100" workbookViewId="0">
      <selection activeCell="F24" sqref="F24:F27"/>
    </sheetView>
  </sheetViews>
  <sheetFormatPr defaultRowHeight="15"/>
  <cols>
    <col min="1" max="1" width="2.875" style="80" customWidth="1"/>
    <col min="2" max="2" width="10" style="80" customWidth="1"/>
    <col min="3" max="3" width="11.875" style="84" bestFit="1" customWidth="1"/>
    <col min="4" max="4" width="16.125" style="80" bestFit="1" customWidth="1"/>
    <col min="5" max="5" width="45.75" style="85" customWidth="1"/>
    <col min="6" max="6" width="9" style="80"/>
    <col min="7" max="7" width="2.875" style="80" customWidth="1"/>
    <col min="8" max="16384" width="9" style="80"/>
  </cols>
  <sheetData>
    <row r="1" spans="1:7" ht="18.75">
      <c r="A1" s="76"/>
      <c r="B1" s="127" t="s">
        <v>332</v>
      </c>
      <c r="C1" s="78"/>
      <c r="D1" s="76"/>
      <c r="E1" s="79"/>
      <c r="F1" s="76"/>
      <c r="G1" s="76"/>
    </row>
    <row r="2" spans="1:7" ht="13.5" customHeight="1">
      <c r="A2" s="76"/>
      <c r="B2" s="77"/>
      <c r="C2" s="78"/>
      <c r="D2" s="76"/>
      <c r="E2" s="79"/>
      <c r="F2" s="76"/>
      <c r="G2" s="76"/>
    </row>
    <row r="3" spans="1:7" s="83" customFormat="1" ht="13.5" customHeight="1">
      <c r="A3" s="81"/>
      <c r="B3" s="204" t="s">
        <v>327</v>
      </c>
      <c r="C3" s="204" t="s">
        <v>328</v>
      </c>
      <c r="D3" s="204" t="s">
        <v>329</v>
      </c>
      <c r="E3" s="204" t="s">
        <v>330</v>
      </c>
      <c r="F3" s="204" t="s">
        <v>331</v>
      </c>
      <c r="G3" s="82"/>
    </row>
    <row r="4" spans="1:7" s="83" customFormat="1" ht="15.75">
      <c r="A4" s="81"/>
      <c r="B4" s="191">
        <v>1</v>
      </c>
      <c r="C4" s="192" t="s">
        <v>305</v>
      </c>
      <c r="D4" s="193" t="s">
        <v>9</v>
      </c>
      <c r="E4" s="194" t="s">
        <v>161</v>
      </c>
      <c r="F4" s="191" t="s">
        <v>304</v>
      </c>
      <c r="G4" s="76"/>
    </row>
    <row r="5" spans="1:7" s="83" customFormat="1" ht="15.75">
      <c r="A5" s="81"/>
      <c r="B5" s="513">
        <v>2</v>
      </c>
      <c r="C5" s="516" t="s">
        <v>419</v>
      </c>
      <c r="D5" s="201" t="s">
        <v>306</v>
      </c>
      <c r="E5" s="198" t="s">
        <v>326</v>
      </c>
      <c r="F5" s="513" t="s">
        <v>304</v>
      </c>
      <c r="G5" s="76"/>
    </row>
    <row r="6" spans="1:7" s="83" customFormat="1" ht="15.75">
      <c r="A6" s="81"/>
      <c r="B6" s="513"/>
      <c r="C6" s="516"/>
      <c r="D6" s="200"/>
      <c r="E6" s="199" t="s">
        <v>307</v>
      </c>
      <c r="F6" s="513"/>
      <c r="G6" s="76"/>
    </row>
    <row r="7" spans="1:7" s="83" customFormat="1" ht="15.75">
      <c r="A7" s="81"/>
      <c r="B7" s="513"/>
      <c r="C7" s="516"/>
      <c r="D7" s="200">
        <v>1.4</v>
      </c>
      <c r="E7" s="203" t="s">
        <v>325</v>
      </c>
      <c r="F7" s="513"/>
      <c r="G7" s="76"/>
    </row>
    <row r="8" spans="1:7" s="83" customFormat="1" ht="15.75">
      <c r="A8" s="81"/>
      <c r="B8" s="513"/>
      <c r="C8" s="516"/>
      <c r="D8" s="200">
        <v>2.1</v>
      </c>
      <c r="E8" s="202" t="s">
        <v>324</v>
      </c>
      <c r="F8" s="513"/>
      <c r="G8" s="76"/>
    </row>
    <row r="9" spans="1:7" s="83" customFormat="1" ht="15.75">
      <c r="A9" s="81"/>
      <c r="B9" s="513"/>
      <c r="C9" s="514"/>
      <c r="D9" s="200">
        <v>3.1</v>
      </c>
      <c r="E9" s="195" t="s">
        <v>308</v>
      </c>
      <c r="F9" s="513"/>
      <c r="G9" s="76"/>
    </row>
    <row r="10" spans="1:7">
      <c r="A10" s="76"/>
      <c r="B10" s="513">
        <v>2.1</v>
      </c>
      <c r="C10" s="514" t="s">
        <v>466</v>
      </c>
      <c r="D10" s="255">
        <v>1.4</v>
      </c>
      <c r="E10" s="254" t="s">
        <v>415</v>
      </c>
      <c r="F10" s="513" t="s">
        <v>417</v>
      </c>
      <c r="G10" s="76"/>
    </row>
    <row r="11" spans="1:7">
      <c r="A11" s="76"/>
      <c r="B11" s="513"/>
      <c r="C11" s="514"/>
      <c r="D11" s="255">
        <v>1.5</v>
      </c>
      <c r="E11" s="272" t="s">
        <v>464</v>
      </c>
      <c r="F11" s="513"/>
      <c r="G11" s="76"/>
    </row>
    <row r="12" spans="1:7" ht="45">
      <c r="A12" s="76"/>
      <c r="B12" s="513"/>
      <c r="C12" s="514"/>
      <c r="D12" s="255">
        <v>2.1</v>
      </c>
      <c r="E12" s="256" t="s">
        <v>553</v>
      </c>
      <c r="F12" s="513"/>
      <c r="G12" s="76"/>
    </row>
    <row r="13" spans="1:7">
      <c r="A13" s="76"/>
      <c r="B13" s="513"/>
      <c r="C13" s="514"/>
      <c r="D13" s="255">
        <v>2.2000000000000002</v>
      </c>
      <c r="E13" s="256" t="s">
        <v>418</v>
      </c>
      <c r="F13" s="513"/>
      <c r="G13" s="76"/>
    </row>
    <row r="14" spans="1:7">
      <c r="A14" s="76"/>
      <c r="B14" s="513"/>
      <c r="C14" s="514"/>
      <c r="D14" s="255">
        <v>2.6</v>
      </c>
      <c r="E14" s="256" t="s">
        <v>467</v>
      </c>
      <c r="F14" s="513"/>
      <c r="G14" s="76"/>
    </row>
    <row r="15" spans="1:7" ht="45">
      <c r="B15" s="513"/>
      <c r="C15" s="514"/>
      <c r="D15" s="255">
        <v>3.1</v>
      </c>
      <c r="E15" s="257" t="s">
        <v>421</v>
      </c>
      <c r="F15" s="513"/>
    </row>
    <row r="16" spans="1:7">
      <c r="B16" s="513">
        <v>2.2000000000000002</v>
      </c>
      <c r="C16" s="514" t="s">
        <v>554</v>
      </c>
      <c r="D16" s="315">
        <v>2.1</v>
      </c>
      <c r="E16" s="254" t="s">
        <v>551</v>
      </c>
      <c r="F16" s="515" t="s">
        <v>550</v>
      </c>
    </row>
    <row r="17" spans="2:6">
      <c r="B17" s="513"/>
      <c r="C17" s="514"/>
      <c r="D17" s="316">
        <v>3.1</v>
      </c>
      <c r="E17" s="317" t="s">
        <v>555</v>
      </c>
      <c r="F17" s="512"/>
    </row>
    <row r="18" spans="2:6">
      <c r="B18" s="509">
        <v>2.2999999999999998</v>
      </c>
      <c r="C18" s="510" t="s">
        <v>606</v>
      </c>
      <c r="D18" s="344" t="s">
        <v>607</v>
      </c>
      <c r="E18" s="345" t="s">
        <v>608</v>
      </c>
      <c r="F18" s="511" t="s">
        <v>417</v>
      </c>
    </row>
    <row r="19" spans="2:6">
      <c r="B19" s="509"/>
      <c r="C19" s="510"/>
      <c r="D19" s="346">
        <v>2.2999999999999998</v>
      </c>
      <c r="E19" s="347" t="s">
        <v>609</v>
      </c>
      <c r="F19" s="512"/>
    </row>
    <row r="20" spans="2:6">
      <c r="B20" s="506">
        <v>2.4</v>
      </c>
      <c r="C20" s="503" t="s">
        <v>619</v>
      </c>
      <c r="D20" s="353">
        <v>1</v>
      </c>
      <c r="E20" s="352" t="s">
        <v>623</v>
      </c>
      <c r="F20" s="506" t="s">
        <v>621</v>
      </c>
    </row>
    <row r="21" spans="2:6">
      <c r="B21" s="507"/>
      <c r="C21" s="504"/>
      <c r="D21" s="351" t="s">
        <v>620</v>
      </c>
      <c r="E21" s="352" t="s">
        <v>622</v>
      </c>
      <c r="F21" s="507"/>
    </row>
    <row r="22" spans="2:6">
      <c r="B22" s="508"/>
      <c r="C22" s="505"/>
      <c r="D22" s="353">
        <v>1.5</v>
      </c>
      <c r="E22" s="352" t="s">
        <v>631</v>
      </c>
      <c r="F22" s="508"/>
    </row>
    <row r="23" spans="2:6">
      <c r="B23" s="384">
        <v>2.5</v>
      </c>
      <c r="C23" s="383" t="s">
        <v>823</v>
      </c>
      <c r="D23" s="382" t="s">
        <v>824</v>
      </c>
      <c r="E23" s="346" t="s">
        <v>826</v>
      </c>
      <c r="F23" s="384" t="s">
        <v>825</v>
      </c>
    </row>
    <row r="24" spans="2:6">
      <c r="B24" s="497">
        <v>2.6</v>
      </c>
      <c r="C24" s="500" t="s">
        <v>917</v>
      </c>
      <c r="D24" s="346">
        <v>1.4</v>
      </c>
      <c r="E24" s="346" t="s">
        <v>923</v>
      </c>
      <c r="F24" s="497" t="s">
        <v>621</v>
      </c>
    </row>
    <row r="25" spans="2:6">
      <c r="B25" s="498"/>
      <c r="C25" s="501"/>
      <c r="D25" s="346" t="s">
        <v>901</v>
      </c>
      <c r="E25" s="346" t="s">
        <v>902</v>
      </c>
      <c r="F25" s="498"/>
    </row>
    <row r="26" spans="2:6">
      <c r="B26" s="498"/>
      <c r="C26" s="501"/>
      <c r="D26" s="346" t="s">
        <v>915</v>
      </c>
      <c r="E26" s="346" t="s">
        <v>914</v>
      </c>
      <c r="F26" s="498"/>
    </row>
    <row r="27" spans="2:6">
      <c r="B27" s="499"/>
      <c r="C27" s="502"/>
      <c r="D27" s="346">
        <v>3.1</v>
      </c>
      <c r="E27" s="346" t="s">
        <v>913</v>
      </c>
      <c r="F27" s="499"/>
    </row>
  </sheetData>
  <mergeCells count="18">
    <mergeCell ref="F5:F9"/>
    <mergeCell ref="C5:C9"/>
    <mergeCell ref="B5:B9"/>
    <mergeCell ref="F10:F15"/>
    <mergeCell ref="B10:B15"/>
    <mergeCell ref="C10:C15"/>
    <mergeCell ref="B18:B19"/>
    <mergeCell ref="C18:C19"/>
    <mergeCell ref="F18:F19"/>
    <mergeCell ref="B16:B17"/>
    <mergeCell ref="C16:C17"/>
    <mergeCell ref="F16:F17"/>
    <mergeCell ref="B24:B27"/>
    <mergeCell ref="C24:C27"/>
    <mergeCell ref="F24:F27"/>
    <mergeCell ref="C20:C22"/>
    <mergeCell ref="B20:B22"/>
    <mergeCell ref="F20:F22"/>
  </mergeCells>
  <phoneticPr fontId="3"/>
  <pageMargins left="0.75" right="0.75" top="1" bottom="1" header="0.51200000000000001" footer="0.51200000000000001"/>
  <pageSetup paperSize="9"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ED7D9-E380-4258-BF08-9BBCE71A7CCB}">
  <sheetPr>
    <pageSetUpPr fitToPage="1"/>
  </sheetPr>
  <dimension ref="A1:I349"/>
  <sheetViews>
    <sheetView topLeftCell="A71" workbookViewId="0">
      <selection activeCell="A91" sqref="A91"/>
    </sheetView>
  </sheetViews>
  <sheetFormatPr defaultColWidth="6.625" defaultRowHeight="13.5" customHeight="1"/>
  <cols>
    <col min="1" max="1" width="2.875" style="357" customWidth="1"/>
    <col min="2" max="2" width="6.625" style="357" customWidth="1"/>
    <col min="3" max="7" width="6.625" style="357"/>
    <col min="8" max="8" width="6.625" style="357" customWidth="1"/>
    <col min="9" max="9" width="92.625" style="357" customWidth="1"/>
    <col min="10" max="10" width="6.625" style="357" customWidth="1"/>
    <col min="11" max="16384" width="6.625" style="357"/>
  </cols>
  <sheetData>
    <row r="1" spans="1:9" ht="20.25" customHeight="1">
      <c r="A1" s="355"/>
      <c r="B1" s="355" t="s">
        <v>639</v>
      </c>
      <c r="C1" s="355" t="s">
        <v>640</v>
      </c>
      <c r="D1" s="355"/>
      <c r="E1" s="355"/>
      <c r="F1" s="355"/>
      <c r="G1" s="356"/>
      <c r="H1" s="356"/>
      <c r="I1" s="355"/>
    </row>
    <row r="2" spans="1:9" ht="20.25">
      <c r="A2" s="355"/>
      <c r="B2" s="355"/>
      <c r="C2" s="355"/>
      <c r="D2" s="355"/>
      <c r="E2" s="355"/>
      <c r="F2" s="355"/>
      <c r="G2" s="356"/>
      <c r="H2" s="356"/>
      <c r="I2" s="355"/>
    </row>
    <row r="3" spans="1:9" ht="14.25">
      <c r="A3" s="358"/>
      <c r="B3" s="359" t="s">
        <v>641</v>
      </c>
      <c r="C3" s="358"/>
      <c r="D3" s="358"/>
      <c r="E3" s="358"/>
      <c r="F3" s="358"/>
      <c r="G3" s="358"/>
      <c r="H3" s="358"/>
      <c r="I3" s="358"/>
    </row>
    <row r="4" spans="1:9" ht="14.25">
      <c r="A4" s="358"/>
      <c r="B4" s="359" t="s">
        <v>642</v>
      </c>
      <c r="C4" s="358"/>
      <c r="D4" s="358"/>
      <c r="E4" s="358"/>
      <c r="F4" s="358"/>
      <c r="G4" s="358"/>
      <c r="H4" s="358"/>
      <c r="I4" s="358"/>
    </row>
    <row r="5" spans="1:9" ht="15">
      <c r="A5" s="360"/>
      <c r="B5" s="360"/>
      <c r="C5" s="360"/>
      <c r="D5" s="360"/>
      <c r="E5" s="360"/>
      <c r="F5" s="360"/>
      <c r="G5" s="361"/>
      <c r="H5" s="361"/>
      <c r="I5" s="360"/>
    </row>
    <row r="6" spans="1:9" ht="14.25">
      <c r="A6" s="358"/>
      <c r="B6" s="362" t="s">
        <v>643</v>
      </c>
      <c r="C6" s="358"/>
      <c r="D6" s="362"/>
      <c r="E6" s="363"/>
      <c r="F6" s="362"/>
      <c r="G6" s="362"/>
      <c r="H6" s="362"/>
      <c r="I6" s="358"/>
    </row>
    <row r="7" spans="1:9" ht="15" customHeight="1">
      <c r="A7" s="358"/>
      <c r="B7" s="517" t="s">
        <v>644</v>
      </c>
      <c r="C7" s="518"/>
      <c r="D7" s="518"/>
      <c r="E7" s="518"/>
      <c r="F7" s="518"/>
      <c r="G7" s="518"/>
      <c r="H7" s="518"/>
      <c r="I7" s="519"/>
    </row>
    <row r="8" spans="1:9" ht="15" customHeight="1">
      <c r="A8" s="358"/>
      <c r="B8" s="520"/>
      <c r="C8" s="521"/>
      <c r="D8" s="521"/>
      <c r="E8" s="521"/>
      <c r="F8" s="521"/>
      <c r="G8" s="521"/>
      <c r="H8" s="521"/>
      <c r="I8" s="522"/>
    </row>
    <row r="9" spans="1:9" ht="14.25">
      <c r="A9" s="358"/>
      <c r="B9" s="537"/>
      <c r="C9" s="524"/>
      <c r="D9" s="524"/>
      <c r="E9" s="524"/>
      <c r="F9" s="524"/>
      <c r="G9" s="524"/>
      <c r="H9" s="524"/>
      <c r="I9" s="525"/>
    </row>
    <row r="10" spans="1:9" ht="15">
      <c r="A10" s="358"/>
      <c r="B10" s="364"/>
      <c r="C10" s="362"/>
      <c r="D10" s="360"/>
      <c r="E10" s="360"/>
      <c r="F10" s="360"/>
      <c r="G10" s="361"/>
      <c r="H10" s="361"/>
      <c r="I10" s="360"/>
    </row>
    <row r="11" spans="1:9" ht="18">
      <c r="A11" s="365"/>
      <c r="B11" s="366" t="str">
        <f ca="1">LEFT(RIGHT(CELL("filename",A1),LEN(CELL("filename",A1))-FIND("]", CELL("filename",A1))),4)</f>
        <v>5.1.</v>
      </c>
      <c r="C11" s="366" t="str">
        <f ca="1">RIGHT(CELL("filename",A1),LEN(CELL("filename",A1))-FIND("]", CELL("filename",A1))-4)</f>
        <v xml:space="preserve"> gcov build (copied)</v>
      </c>
      <c r="D11" s="365"/>
      <c r="E11" s="365"/>
      <c r="F11" s="366"/>
      <c r="G11" s="367"/>
      <c r="H11" s="367"/>
      <c r="I11" s="365"/>
    </row>
    <row r="12" spans="1:9" ht="15.75">
      <c r="A12" s="368"/>
      <c r="B12" s="368" t="str">
        <f ca="1">$B$11&amp;"2."</f>
        <v>5.1.2.</v>
      </c>
      <c r="C12" s="368" t="s">
        <v>645</v>
      </c>
      <c r="D12" s="368"/>
      <c r="E12" s="368"/>
      <c r="F12" s="368"/>
      <c r="G12" s="368"/>
      <c r="H12" s="368"/>
      <c r="I12" s="369"/>
    </row>
    <row r="13" spans="1:9" ht="15">
      <c r="A13" s="370"/>
      <c r="B13" s="364" t="s">
        <v>646</v>
      </c>
      <c r="C13" s="358" t="s">
        <v>647</v>
      </c>
      <c r="D13" s="370"/>
      <c r="E13" s="370"/>
      <c r="F13" s="370"/>
      <c r="G13" s="370"/>
      <c r="H13" s="370"/>
      <c r="I13" s="358"/>
    </row>
    <row r="14" spans="1:9" ht="14.25">
      <c r="A14" s="358"/>
      <c r="B14" s="358"/>
      <c r="C14" s="358" t="s">
        <v>648</v>
      </c>
      <c r="D14" s="358"/>
      <c r="E14" s="358"/>
      <c r="F14" s="358"/>
      <c r="G14" s="358"/>
      <c r="H14" s="358"/>
      <c r="I14" s="358"/>
    </row>
    <row r="15" spans="1:9" ht="14.25">
      <c r="A15" s="358"/>
      <c r="B15" s="358"/>
      <c r="C15" s="358"/>
      <c r="D15" s="358"/>
      <c r="E15" s="358"/>
      <c r="F15" s="358"/>
      <c r="G15" s="358"/>
      <c r="H15" s="358"/>
      <c r="I15" s="358"/>
    </row>
    <row r="16" spans="1:9" ht="14.25">
      <c r="A16" s="358"/>
      <c r="B16" s="358"/>
      <c r="C16" s="358"/>
      <c r="D16" s="358" t="s">
        <v>649</v>
      </c>
      <c r="E16" s="358"/>
      <c r="F16" s="358"/>
      <c r="G16" s="358"/>
      <c r="H16" s="358"/>
      <c r="I16" s="358"/>
    </row>
    <row r="17" spans="1:9" ht="14.25">
      <c r="A17" s="358"/>
      <c r="B17" s="358"/>
      <c r="C17" s="358"/>
      <c r="D17" s="358" t="s">
        <v>650</v>
      </c>
      <c r="E17" s="358"/>
      <c r="F17" s="358"/>
      <c r="G17" s="358"/>
      <c r="H17" s="358"/>
      <c r="I17" s="358"/>
    </row>
    <row r="18" spans="1:9" ht="14.25">
      <c r="A18" s="358"/>
      <c r="B18" s="358"/>
      <c r="C18" s="358"/>
      <c r="D18" s="358"/>
      <c r="E18" s="358"/>
      <c r="F18" s="358"/>
      <c r="G18" s="358"/>
      <c r="H18" s="358"/>
      <c r="I18" s="358"/>
    </row>
    <row r="19" spans="1:9" ht="14.25">
      <c r="A19" s="358"/>
      <c r="B19" s="358"/>
      <c r="C19" s="358" t="s">
        <v>651</v>
      </c>
      <c r="D19" s="358"/>
      <c r="E19" s="358"/>
      <c r="F19" s="358"/>
      <c r="G19" s="358"/>
      <c r="H19" s="358"/>
      <c r="I19" s="358"/>
    </row>
    <row r="20" spans="1:9" ht="14.25">
      <c r="A20" s="358"/>
      <c r="B20" s="358"/>
      <c r="C20" s="358"/>
      <c r="D20" s="358" t="s">
        <v>652</v>
      </c>
      <c r="E20" s="358"/>
      <c r="F20" s="358"/>
      <c r="G20" s="358"/>
      <c r="H20" s="358"/>
      <c r="I20" s="358"/>
    </row>
    <row r="21" spans="1:9" ht="14.25">
      <c r="A21" s="358"/>
      <c r="B21" s="358"/>
      <c r="C21" s="358"/>
      <c r="D21" s="358"/>
      <c r="E21" s="358" t="s">
        <v>653</v>
      </c>
      <c r="F21" s="358"/>
      <c r="G21" s="358"/>
      <c r="H21" s="358"/>
      <c r="I21" s="358"/>
    </row>
    <row r="22" spans="1:9" ht="14.25">
      <c r="A22" s="358"/>
      <c r="B22" s="358"/>
      <c r="C22" s="358"/>
      <c r="D22" s="358"/>
      <c r="E22" s="358"/>
      <c r="F22" s="517" t="s">
        <v>654</v>
      </c>
      <c r="G22" s="518"/>
      <c r="H22" s="518"/>
      <c r="I22" s="519"/>
    </row>
    <row r="23" spans="1:9" ht="14.25">
      <c r="A23" s="358"/>
      <c r="B23" s="358"/>
      <c r="C23" s="358"/>
      <c r="D23" s="358"/>
      <c r="E23" s="358"/>
      <c r="F23" s="520"/>
      <c r="G23" s="521"/>
      <c r="H23" s="521"/>
      <c r="I23" s="522"/>
    </row>
    <row r="24" spans="1:9" ht="14.25">
      <c r="A24" s="358"/>
      <c r="B24" s="358"/>
      <c r="C24" s="358"/>
      <c r="D24" s="358"/>
      <c r="E24" s="358"/>
      <c r="F24" s="520"/>
      <c r="G24" s="521"/>
      <c r="H24" s="521"/>
      <c r="I24" s="522"/>
    </row>
    <row r="25" spans="1:9" ht="14.25">
      <c r="A25" s="358"/>
      <c r="B25" s="358"/>
      <c r="C25" s="358"/>
      <c r="D25" s="358"/>
      <c r="E25" s="358"/>
      <c r="F25" s="523"/>
      <c r="G25" s="524"/>
      <c r="H25" s="524"/>
      <c r="I25" s="525"/>
    </row>
    <row r="26" spans="1:9" ht="14.25">
      <c r="A26" s="358"/>
      <c r="B26" s="358"/>
      <c r="C26" s="358"/>
      <c r="D26" s="358"/>
      <c r="E26" s="358"/>
      <c r="F26" s="358"/>
      <c r="G26" s="358"/>
      <c r="H26" s="358"/>
      <c r="I26" s="358"/>
    </row>
    <row r="27" spans="1:9" ht="14.25">
      <c r="A27" s="358"/>
      <c r="B27" s="358"/>
      <c r="C27" s="358"/>
      <c r="D27" s="358"/>
      <c r="E27" s="358"/>
      <c r="F27" s="358"/>
      <c r="G27" s="358"/>
      <c r="H27" s="358"/>
      <c r="I27" s="358"/>
    </row>
    <row r="28" spans="1:9" ht="14.25">
      <c r="A28" s="358"/>
      <c r="B28" s="358"/>
      <c r="C28" s="358"/>
      <c r="D28" s="358" t="s">
        <v>655</v>
      </c>
      <c r="E28" s="358"/>
      <c r="F28" s="358"/>
      <c r="G28" s="358"/>
      <c r="H28" s="358"/>
      <c r="I28" s="358"/>
    </row>
    <row r="29" spans="1:9" ht="14.25">
      <c r="A29" s="358"/>
      <c r="B29" s="358"/>
      <c r="C29" s="358"/>
      <c r="D29" s="358"/>
      <c r="E29" s="358" t="s">
        <v>653</v>
      </c>
      <c r="F29" s="358"/>
      <c r="G29" s="358"/>
      <c r="H29" s="358"/>
      <c r="I29" s="358"/>
    </row>
    <row r="30" spans="1:9" ht="14.25">
      <c r="A30" s="358"/>
      <c r="B30" s="358"/>
      <c r="C30" s="358"/>
      <c r="D30" s="358"/>
      <c r="E30" s="358"/>
      <c r="F30" s="517" t="s">
        <v>656</v>
      </c>
      <c r="G30" s="518"/>
      <c r="H30" s="518"/>
      <c r="I30" s="519"/>
    </row>
    <row r="31" spans="1:9" ht="14.25">
      <c r="A31" s="358"/>
      <c r="B31" s="358"/>
      <c r="C31" s="358"/>
      <c r="D31" s="358"/>
      <c r="E31" s="358"/>
      <c r="F31" s="520"/>
      <c r="G31" s="521"/>
      <c r="H31" s="521"/>
      <c r="I31" s="522"/>
    </row>
    <row r="32" spans="1:9" ht="14.25">
      <c r="A32" s="358"/>
      <c r="B32" s="358"/>
      <c r="C32" s="358"/>
      <c r="D32" s="358"/>
      <c r="E32" s="358"/>
      <c r="F32" s="520"/>
      <c r="G32" s="521"/>
      <c r="H32" s="521"/>
      <c r="I32" s="522"/>
    </row>
    <row r="33" spans="1:9" ht="14.25">
      <c r="A33" s="358"/>
      <c r="B33" s="358"/>
      <c r="C33" s="358"/>
      <c r="D33" s="358"/>
      <c r="E33" s="358"/>
      <c r="F33" s="523"/>
      <c r="G33" s="524"/>
      <c r="H33" s="524"/>
      <c r="I33" s="525"/>
    </row>
    <row r="34" spans="1:9" ht="14.25">
      <c r="A34" s="358"/>
      <c r="B34" s="358"/>
      <c r="C34" s="358"/>
      <c r="D34" s="358"/>
      <c r="E34" s="358"/>
      <c r="F34" s="358"/>
      <c r="G34" s="358"/>
      <c r="H34" s="358"/>
      <c r="I34" s="358"/>
    </row>
    <row r="35" spans="1:9" ht="15">
      <c r="A35" s="370"/>
      <c r="B35" s="364" t="s">
        <v>657</v>
      </c>
      <c r="C35" s="358" t="s">
        <v>658</v>
      </c>
      <c r="D35" s="370"/>
      <c r="E35" s="370"/>
      <c r="F35" s="370"/>
      <c r="G35" s="370"/>
      <c r="H35" s="370"/>
      <c r="I35" s="358"/>
    </row>
    <row r="36" spans="1:9" ht="14.25">
      <c r="A36" s="358"/>
      <c r="B36" s="358"/>
      <c r="C36" s="358" t="s">
        <v>659</v>
      </c>
      <c r="D36" s="358"/>
      <c r="E36" s="358"/>
      <c r="F36" s="358"/>
      <c r="G36" s="358"/>
      <c r="H36" s="358"/>
      <c r="I36" s="358"/>
    </row>
    <row r="37" spans="1:9" ht="14.25">
      <c r="A37" s="358"/>
      <c r="B37" s="358"/>
      <c r="C37" s="358"/>
      <c r="D37" s="358"/>
      <c r="E37" s="358"/>
      <c r="F37" s="358"/>
      <c r="G37" s="358"/>
      <c r="H37" s="358"/>
      <c r="I37" s="358"/>
    </row>
    <row r="38" spans="1:9" ht="14.25">
      <c r="A38" s="358"/>
      <c r="B38" s="358"/>
      <c r="C38" s="358" t="s">
        <v>660</v>
      </c>
      <c r="D38" s="358"/>
      <c r="E38" s="358"/>
      <c r="F38" s="358"/>
      <c r="G38" s="358"/>
      <c r="H38" s="358"/>
      <c r="I38" s="358"/>
    </row>
    <row r="39" spans="1:9" ht="14.25">
      <c r="A39" s="358"/>
      <c r="B39" s="358"/>
      <c r="C39" s="358"/>
      <c r="D39" s="358" t="s">
        <v>661</v>
      </c>
      <c r="E39" s="358"/>
      <c r="F39" s="358"/>
      <c r="G39" s="358"/>
      <c r="H39" s="358"/>
      <c r="I39" s="358"/>
    </row>
    <row r="40" spans="1:9" ht="14.25">
      <c r="A40" s="358"/>
      <c r="B40" s="358"/>
      <c r="C40" s="358"/>
      <c r="D40" s="358"/>
      <c r="E40" s="358" t="s">
        <v>662</v>
      </c>
      <c r="F40" s="358"/>
      <c r="G40" s="358"/>
      <c r="H40" s="358"/>
      <c r="I40" s="358"/>
    </row>
    <row r="41" spans="1:9" ht="14.25">
      <c r="A41" s="358"/>
      <c r="B41" s="358"/>
      <c r="C41" s="358"/>
      <c r="D41" s="358"/>
      <c r="E41" s="358"/>
      <c r="F41" s="358"/>
      <c r="G41" s="358"/>
      <c r="H41" s="358"/>
      <c r="I41" s="358"/>
    </row>
    <row r="42" spans="1:9" ht="14.25">
      <c r="A42" s="358"/>
      <c r="B42" s="358"/>
      <c r="C42" s="358"/>
      <c r="D42" s="358" t="s">
        <v>663</v>
      </c>
      <c r="E42" s="358"/>
      <c r="F42" s="358"/>
      <c r="G42" s="358"/>
      <c r="H42" s="358"/>
      <c r="I42" s="358"/>
    </row>
    <row r="43" spans="1:9" ht="14.25">
      <c r="A43" s="358"/>
      <c r="B43" s="358"/>
      <c r="C43" s="358"/>
      <c r="D43" s="358"/>
      <c r="E43" s="358" t="s">
        <v>664</v>
      </c>
      <c r="F43" s="358"/>
      <c r="G43" s="358"/>
      <c r="H43" s="358"/>
      <c r="I43" s="358"/>
    </row>
    <row r="44" spans="1:9" ht="14.25">
      <c r="A44" s="358"/>
      <c r="B44" s="358"/>
      <c r="C44" s="358"/>
      <c r="D44" s="358"/>
      <c r="E44" s="358"/>
      <c r="F44" s="358"/>
      <c r="G44" s="358"/>
      <c r="H44" s="358"/>
      <c r="I44" s="358"/>
    </row>
    <row r="45" spans="1:9" ht="14.25">
      <c r="A45" s="358"/>
      <c r="B45" s="364" t="s">
        <v>665</v>
      </c>
      <c r="C45" s="358" t="s">
        <v>666</v>
      </c>
      <c r="D45" s="358"/>
      <c r="E45" s="358"/>
      <c r="F45" s="358"/>
      <c r="G45" s="358"/>
      <c r="H45" s="358"/>
      <c r="I45" s="358"/>
    </row>
    <row r="46" spans="1:9" ht="14.25">
      <c r="A46" s="358"/>
      <c r="B46" s="358"/>
      <c r="C46" s="358" t="s">
        <v>667</v>
      </c>
      <c r="D46" s="358"/>
      <c r="E46" s="358"/>
      <c r="F46" s="358"/>
      <c r="G46" s="358"/>
      <c r="H46" s="358"/>
      <c r="I46" s="358"/>
    </row>
    <row r="47" spans="1:9" ht="14.25">
      <c r="A47" s="358"/>
      <c r="B47" s="358"/>
      <c r="C47" s="358"/>
      <c r="D47" s="517" t="s">
        <v>668</v>
      </c>
      <c r="E47" s="518"/>
      <c r="F47" s="518"/>
      <c r="G47" s="518"/>
      <c r="H47" s="518"/>
      <c r="I47" s="519"/>
    </row>
    <row r="48" spans="1:9" ht="14.25">
      <c r="A48" s="358"/>
      <c r="B48" s="358"/>
      <c r="C48" s="358"/>
      <c r="D48" s="520"/>
      <c r="E48" s="526"/>
      <c r="F48" s="526"/>
      <c r="G48" s="526"/>
      <c r="H48" s="526"/>
      <c r="I48" s="522"/>
    </row>
    <row r="49" spans="1:9" ht="14.25">
      <c r="A49" s="358"/>
      <c r="B49" s="358"/>
      <c r="C49" s="358"/>
      <c r="D49" s="520"/>
      <c r="E49" s="526"/>
      <c r="F49" s="526"/>
      <c r="G49" s="526"/>
      <c r="H49" s="526"/>
      <c r="I49" s="522"/>
    </row>
    <row r="50" spans="1:9" ht="14.25">
      <c r="A50" s="358"/>
      <c r="B50" s="358"/>
      <c r="C50" s="358"/>
      <c r="D50" s="523"/>
      <c r="E50" s="524"/>
      <c r="F50" s="524"/>
      <c r="G50" s="524"/>
      <c r="H50" s="524"/>
      <c r="I50" s="525"/>
    </row>
    <row r="51" spans="1:9" ht="14.25">
      <c r="A51" s="358"/>
      <c r="B51" s="358"/>
      <c r="C51" s="358"/>
      <c r="D51" s="358"/>
      <c r="E51" s="358"/>
      <c r="F51" s="358"/>
      <c r="G51" s="358"/>
      <c r="H51" s="358"/>
      <c r="I51" s="358"/>
    </row>
    <row r="52" spans="1:9" ht="14.25">
      <c r="A52" s="358"/>
      <c r="B52" s="358"/>
      <c r="C52" s="358" t="s">
        <v>669</v>
      </c>
      <c r="D52" s="358"/>
      <c r="E52" s="358"/>
      <c r="F52" s="358"/>
      <c r="G52" s="358"/>
      <c r="H52" s="358"/>
      <c r="I52" s="358"/>
    </row>
    <row r="53" spans="1:9" ht="14.25">
      <c r="A53" s="358"/>
      <c r="B53" s="358"/>
      <c r="C53" s="358"/>
      <c r="D53" s="358"/>
      <c r="E53" s="358"/>
      <c r="F53" s="358"/>
      <c r="G53" s="358"/>
      <c r="H53" s="358"/>
      <c r="I53" s="358"/>
    </row>
    <row r="54" spans="1:9" ht="14.25">
      <c r="A54" s="358"/>
      <c r="B54" s="364" t="s">
        <v>670</v>
      </c>
      <c r="C54" s="358" t="s">
        <v>671</v>
      </c>
      <c r="D54" s="358"/>
      <c r="E54" s="358"/>
      <c r="F54" s="358"/>
      <c r="G54" s="358"/>
      <c r="H54" s="358"/>
      <c r="I54" s="358"/>
    </row>
    <row r="55" spans="1:9" ht="14.25">
      <c r="A55" s="358"/>
      <c r="B55" s="358"/>
      <c r="C55" s="358" t="s">
        <v>672</v>
      </c>
      <c r="D55" s="358"/>
      <c r="E55" s="358"/>
      <c r="F55" s="358"/>
      <c r="G55" s="358"/>
      <c r="H55" s="358"/>
      <c r="I55" s="358"/>
    </row>
    <row r="56" spans="1:9" ht="14.25">
      <c r="A56" s="358"/>
      <c r="B56" s="358"/>
      <c r="C56" s="358"/>
      <c r="D56" s="358"/>
      <c r="E56" s="358"/>
      <c r="F56" s="358"/>
      <c r="G56" s="358"/>
      <c r="H56" s="358"/>
      <c r="I56" s="358"/>
    </row>
    <row r="57" spans="1:9" ht="14.25">
      <c r="A57" s="358"/>
      <c r="B57" s="358"/>
      <c r="C57" s="358" t="s">
        <v>660</v>
      </c>
      <c r="D57" s="358"/>
      <c r="E57" s="358"/>
      <c r="F57" s="358"/>
      <c r="G57" s="358"/>
      <c r="H57" s="358"/>
      <c r="I57" s="358"/>
    </row>
    <row r="58" spans="1:9" ht="14.25">
      <c r="A58" s="358"/>
      <c r="B58" s="358"/>
      <c r="C58" s="358"/>
      <c r="D58" s="358" t="s">
        <v>661</v>
      </c>
      <c r="E58" s="358"/>
      <c r="F58" s="358"/>
      <c r="G58" s="358"/>
      <c r="H58" s="358"/>
      <c r="I58" s="358"/>
    </row>
    <row r="59" spans="1:9" ht="14.25">
      <c r="A59" s="358"/>
      <c r="B59" s="358"/>
      <c r="C59" s="358"/>
      <c r="D59" s="358"/>
      <c r="E59" s="358" t="s">
        <v>662</v>
      </c>
      <c r="F59" s="358"/>
      <c r="G59" s="358"/>
      <c r="H59" s="358"/>
      <c r="I59" s="358"/>
    </row>
    <row r="60" spans="1:9" ht="14.25">
      <c r="A60" s="358"/>
      <c r="B60" s="358"/>
      <c r="C60" s="358"/>
      <c r="D60" s="358"/>
      <c r="E60" s="358"/>
      <c r="F60" s="358"/>
      <c r="G60" s="358"/>
      <c r="H60" s="358"/>
      <c r="I60" s="358"/>
    </row>
    <row r="61" spans="1:9" ht="14.25">
      <c r="A61" s="358"/>
      <c r="B61" s="358"/>
      <c r="C61" s="358"/>
      <c r="D61" s="358" t="s">
        <v>663</v>
      </c>
      <c r="E61" s="358"/>
      <c r="F61" s="358"/>
      <c r="G61" s="358"/>
      <c r="H61" s="358"/>
      <c r="I61" s="358"/>
    </row>
    <row r="62" spans="1:9" ht="14.25">
      <c r="A62" s="358"/>
      <c r="B62" s="358"/>
      <c r="C62" s="358"/>
      <c r="D62" s="358"/>
      <c r="E62" s="358" t="s">
        <v>664</v>
      </c>
      <c r="F62" s="358"/>
      <c r="G62" s="358"/>
      <c r="H62" s="358"/>
      <c r="I62" s="358"/>
    </row>
    <row r="63" spans="1:9" ht="14.25">
      <c r="A63" s="358"/>
      <c r="B63" s="358"/>
      <c r="C63" s="358"/>
      <c r="D63" s="358"/>
      <c r="E63" s="358"/>
      <c r="F63" s="358"/>
      <c r="G63" s="358"/>
      <c r="H63" s="358"/>
      <c r="I63" s="358"/>
    </row>
    <row r="64" spans="1:9" ht="14.25">
      <c r="A64" s="358"/>
      <c r="B64" s="358"/>
      <c r="C64" s="358" t="s">
        <v>673</v>
      </c>
      <c r="D64" s="358"/>
      <c r="E64" s="358"/>
      <c r="F64" s="358"/>
      <c r="G64" s="358"/>
      <c r="H64" s="358"/>
      <c r="I64" s="358"/>
    </row>
    <row r="65" spans="1:9" ht="14.25">
      <c r="A65" s="358"/>
      <c r="B65" s="358"/>
      <c r="C65" s="358" t="s">
        <v>674</v>
      </c>
      <c r="D65" s="358"/>
      <c r="E65" s="358"/>
      <c r="F65" s="358"/>
      <c r="G65" s="358"/>
      <c r="H65" s="358"/>
      <c r="I65" s="358"/>
    </row>
    <row r="66" spans="1:9" ht="14.25">
      <c r="A66" s="358"/>
      <c r="B66" s="358"/>
      <c r="C66" s="358"/>
      <c r="D66" s="358"/>
      <c r="E66" s="358"/>
      <c r="F66" s="358"/>
      <c r="G66" s="358"/>
      <c r="H66" s="358"/>
      <c r="I66" s="358"/>
    </row>
    <row r="67" spans="1:9" ht="15.75">
      <c r="A67" s="368"/>
      <c r="B67" s="371" t="str">
        <f ca="1">$B$11&amp;"3."</f>
        <v>5.1.3.</v>
      </c>
      <c r="C67" s="368" t="s">
        <v>675</v>
      </c>
      <c r="D67" s="368"/>
      <c r="E67" s="368"/>
      <c r="F67" s="368"/>
      <c r="G67" s="368"/>
      <c r="H67" s="368"/>
      <c r="I67" s="369"/>
    </row>
    <row r="68" spans="1:9" ht="14.25">
      <c r="A68" s="358"/>
      <c r="B68" s="372" t="s">
        <v>646</v>
      </c>
      <c r="C68" s="358" t="s">
        <v>676</v>
      </c>
      <c r="D68" s="358"/>
      <c r="E68" s="358"/>
      <c r="F68" s="358"/>
      <c r="G68" s="358"/>
      <c r="H68" s="358"/>
      <c r="I68" s="358"/>
    </row>
    <row r="69" spans="1:9" ht="14.25">
      <c r="A69" s="358"/>
      <c r="B69" s="372"/>
      <c r="C69" s="358" t="s">
        <v>677</v>
      </c>
      <c r="D69" s="358"/>
      <c r="E69" s="358"/>
      <c r="F69" s="358"/>
      <c r="G69" s="358"/>
      <c r="H69" s="358"/>
      <c r="I69" s="358"/>
    </row>
    <row r="70" spans="1:9" ht="14.25">
      <c r="A70" s="358"/>
      <c r="B70" s="373"/>
      <c r="C70" s="358" t="s">
        <v>678</v>
      </c>
      <c r="D70" s="358"/>
      <c r="E70" s="358"/>
      <c r="F70" s="358"/>
      <c r="G70" s="358"/>
      <c r="H70" s="358"/>
      <c r="I70" s="358"/>
    </row>
    <row r="71" spans="1:9" ht="14.25">
      <c r="A71" s="358"/>
      <c r="B71" s="373"/>
      <c r="C71" s="358"/>
      <c r="D71" s="358"/>
      <c r="E71" s="358"/>
      <c r="F71" s="358"/>
      <c r="G71" s="358"/>
      <c r="H71" s="358"/>
      <c r="I71" s="358"/>
    </row>
    <row r="72" spans="1:9" ht="14.25">
      <c r="A72" s="358"/>
      <c r="B72" s="373"/>
      <c r="C72" s="358"/>
      <c r="D72" s="358" t="s">
        <v>679</v>
      </c>
      <c r="E72" s="358"/>
      <c r="F72" s="358"/>
      <c r="G72" s="358"/>
      <c r="H72" s="358"/>
      <c r="I72" s="358"/>
    </row>
    <row r="73" spans="1:9" ht="14.25">
      <c r="A73" s="358"/>
      <c r="B73" s="373"/>
      <c r="C73" s="358"/>
      <c r="D73" s="358"/>
      <c r="E73" s="358" t="s">
        <v>680</v>
      </c>
      <c r="F73" s="358"/>
      <c r="G73" s="358"/>
      <c r="H73" s="358"/>
      <c r="I73" s="358"/>
    </row>
    <row r="74" spans="1:9" ht="14.25">
      <c r="A74" s="358"/>
      <c r="B74" s="373"/>
      <c r="C74" s="358"/>
      <c r="D74" s="358" t="s">
        <v>681</v>
      </c>
      <c r="E74" s="358"/>
      <c r="F74" s="358"/>
      <c r="G74" s="358"/>
      <c r="H74" s="358"/>
      <c r="I74" s="358"/>
    </row>
    <row r="75" spans="1:9" ht="14.25">
      <c r="A75" s="358"/>
      <c r="B75" s="373"/>
      <c r="C75" s="358"/>
      <c r="D75" s="358"/>
      <c r="E75" s="358" t="s">
        <v>680</v>
      </c>
      <c r="F75" s="358"/>
      <c r="G75" s="358"/>
      <c r="H75" s="358"/>
      <c r="I75" s="358"/>
    </row>
    <row r="76" spans="1:9" ht="14.25">
      <c r="A76" s="358"/>
      <c r="B76" s="373"/>
      <c r="C76" s="358"/>
      <c r="D76" s="358" t="s">
        <v>682</v>
      </c>
      <c r="E76" s="358"/>
      <c r="F76" s="358"/>
      <c r="G76" s="358"/>
      <c r="H76" s="358"/>
      <c r="I76" s="358"/>
    </row>
    <row r="77" spans="1:9" ht="14.25">
      <c r="A77" s="358"/>
      <c r="B77" s="373"/>
      <c r="C77" s="358"/>
      <c r="D77" s="358"/>
      <c r="E77" s="358"/>
      <c r="F77" s="358"/>
      <c r="G77" s="358"/>
      <c r="H77" s="358"/>
      <c r="I77" s="358"/>
    </row>
    <row r="78" spans="1:9" ht="14.25">
      <c r="A78" s="358"/>
      <c r="B78" s="373"/>
      <c r="C78" s="358" t="s">
        <v>683</v>
      </c>
      <c r="D78" s="358"/>
      <c r="E78" s="358"/>
      <c r="F78" s="358"/>
      <c r="G78" s="358"/>
      <c r="H78" s="358"/>
      <c r="I78" s="358"/>
    </row>
    <row r="79" spans="1:9" ht="14.25">
      <c r="A79" s="358"/>
      <c r="B79" s="373"/>
      <c r="C79" s="358" t="s">
        <v>684</v>
      </c>
      <c r="D79" s="358"/>
      <c r="E79" s="358"/>
      <c r="F79" s="358"/>
      <c r="G79" s="358"/>
      <c r="H79" s="358"/>
      <c r="I79" s="358"/>
    </row>
    <row r="80" spans="1:9" ht="14.25">
      <c r="A80" s="358"/>
      <c r="B80" s="373"/>
      <c r="C80" s="358"/>
      <c r="D80" s="358"/>
      <c r="E80" s="358"/>
      <c r="F80" s="358"/>
      <c r="G80" s="358"/>
      <c r="H80" s="358"/>
      <c r="I80" s="358"/>
    </row>
    <row r="81" spans="1:9" ht="14.25">
      <c r="A81" s="358"/>
      <c r="B81" s="373"/>
      <c r="C81" s="358"/>
      <c r="D81" s="358" t="s">
        <v>685</v>
      </c>
      <c r="E81" s="358"/>
      <c r="F81" s="358"/>
      <c r="G81" s="358"/>
      <c r="H81" s="358"/>
      <c r="I81" s="358"/>
    </row>
    <row r="82" spans="1:9" ht="14.25">
      <c r="A82" s="358"/>
      <c r="B82" s="373"/>
      <c r="C82" s="358"/>
      <c r="D82" s="358" t="s">
        <v>686</v>
      </c>
      <c r="E82" s="358"/>
      <c r="F82" s="358"/>
      <c r="G82" s="358"/>
      <c r="H82" s="358"/>
      <c r="I82" s="358"/>
    </row>
    <row r="83" spans="1:9" ht="14.25">
      <c r="A83" s="358"/>
      <c r="B83" s="373"/>
      <c r="C83" s="358"/>
      <c r="D83" s="358"/>
      <c r="E83" s="358"/>
      <c r="F83" s="358"/>
      <c r="G83" s="358"/>
      <c r="H83" s="358"/>
      <c r="I83" s="358"/>
    </row>
    <row r="84" spans="1:9" ht="14.25">
      <c r="A84" s="358"/>
      <c r="B84" s="373"/>
      <c r="C84" s="358"/>
      <c r="D84" s="374" t="s">
        <v>687</v>
      </c>
      <c r="E84" s="358" t="s">
        <v>688</v>
      </c>
      <c r="F84" s="358"/>
      <c r="G84" s="358"/>
      <c r="H84" s="358"/>
      <c r="I84" s="358"/>
    </row>
    <row r="85" spans="1:9" ht="14.25">
      <c r="A85" s="358"/>
      <c r="B85" s="373"/>
      <c r="C85" s="358"/>
      <c r="D85" s="374"/>
      <c r="E85" s="538" t="s">
        <v>689</v>
      </c>
      <c r="F85" s="518"/>
      <c r="G85" s="518"/>
      <c r="H85" s="518"/>
      <c r="I85" s="519"/>
    </row>
    <row r="86" spans="1:9" ht="14.25">
      <c r="A86" s="358"/>
      <c r="B86" s="373"/>
      <c r="C86" s="358"/>
      <c r="D86" s="374"/>
      <c r="E86" s="523"/>
      <c r="F86" s="524"/>
      <c r="G86" s="524"/>
      <c r="H86" s="524"/>
      <c r="I86" s="525"/>
    </row>
    <row r="87" spans="1:9" ht="14.25">
      <c r="A87" s="358"/>
      <c r="B87" s="373"/>
      <c r="C87" s="358"/>
      <c r="D87" s="374"/>
      <c r="E87" s="358"/>
      <c r="F87" s="358"/>
      <c r="G87" s="358"/>
      <c r="H87" s="358"/>
      <c r="I87" s="358"/>
    </row>
    <row r="88" spans="1:9" ht="14.25">
      <c r="A88" s="358"/>
      <c r="B88" s="373"/>
      <c r="C88" s="358"/>
      <c r="D88" s="374" t="s">
        <v>690</v>
      </c>
      <c r="E88" s="358" t="s">
        <v>691</v>
      </c>
      <c r="F88" s="358"/>
      <c r="G88" s="358"/>
      <c r="H88" s="358"/>
      <c r="I88" s="358"/>
    </row>
    <row r="89" spans="1:9" ht="14.25">
      <c r="A89" s="358"/>
      <c r="B89" s="373"/>
      <c r="C89" s="358"/>
      <c r="D89" s="374"/>
      <c r="E89" s="538" t="s">
        <v>692</v>
      </c>
      <c r="F89" s="518"/>
      <c r="G89" s="518"/>
      <c r="H89" s="518"/>
      <c r="I89" s="519"/>
    </row>
    <row r="90" spans="1:9" ht="14.25">
      <c r="A90" s="358"/>
      <c r="B90" s="373"/>
      <c r="C90" s="358"/>
      <c r="D90" s="374"/>
      <c r="E90" s="539"/>
      <c r="F90" s="521"/>
      <c r="G90" s="521"/>
      <c r="H90" s="521"/>
      <c r="I90" s="522"/>
    </row>
    <row r="91" spans="1:9" ht="14.25">
      <c r="A91" s="358"/>
      <c r="B91" s="373"/>
      <c r="C91" s="358"/>
      <c r="D91" s="374"/>
      <c r="E91" s="523"/>
      <c r="F91" s="524"/>
      <c r="G91" s="524"/>
      <c r="H91" s="524"/>
      <c r="I91" s="525"/>
    </row>
    <row r="92" spans="1:9" ht="13.5" customHeight="1">
      <c r="A92" s="358"/>
      <c r="B92" s="358"/>
      <c r="C92" s="358"/>
      <c r="D92" s="358"/>
      <c r="E92" s="358"/>
      <c r="F92" s="358"/>
      <c r="G92" s="358"/>
      <c r="H92" s="358"/>
      <c r="I92" s="358"/>
    </row>
    <row r="93" spans="1:9" ht="14.25">
      <c r="A93" s="358"/>
      <c r="B93" s="373"/>
      <c r="C93" s="358"/>
      <c r="D93" s="374" t="s">
        <v>693</v>
      </c>
      <c r="E93" s="358" t="s">
        <v>694</v>
      </c>
      <c r="F93" s="358"/>
      <c r="G93" s="358"/>
      <c r="H93" s="358"/>
      <c r="I93" s="358"/>
    </row>
    <row r="94" spans="1:9" ht="14.25">
      <c r="A94" s="358"/>
      <c r="B94" s="373"/>
      <c r="C94" s="358"/>
      <c r="D94" s="364"/>
      <c r="E94" s="538" t="s">
        <v>695</v>
      </c>
      <c r="F94" s="518"/>
      <c r="G94" s="518"/>
      <c r="H94" s="518"/>
      <c r="I94" s="519"/>
    </row>
    <row r="95" spans="1:9" ht="14.25">
      <c r="A95" s="358"/>
      <c r="B95" s="373"/>
      <c r="C95" s="358"/>
      <c r="D95" s="364"/>
      <c r="E95" s="539"/>
      <c r="F95" s="521"/>
      <c r="G95" s="521"/>
      <c r="H95" s="521"/>
      <c r="I95" s="522"/>
    </row>
    <row r="96" spans="1:9" ht="14.25">
      <c r="A96" s="358"/>
      <c r="B96" s="373"/>
      <c r="C96" s="358"/>
      <c r="D96" s="358"/>
      <c r="E96" s="523"/>
      <c r="F96" s="524"/>
      <c r="G96" s="524"/>
      <c r="H96" s="524"/>
      <c r="I96" s="525"/>
    </row>
    <row r="97" spans="1:9" ht="14.25">
      <c r="A97" s="358"/>
      <c r="B97" s="373"/>
      <c r="C97" s="358"/>
      <c r="D97" s="358"/>
      <c r="E97" s="375"/>
      <c r="F97" s="375"/>
      <c r="G97" s="375"/>
      <c r="H97" s="375"/>
      <c r="I97" s="375"/>
    </row>
    <row r="98" spans="1:9" ht="14.25">
      <c r="A98" s="358"/>
      <c r="B98" s="373"/>
      <c r="C98" s="358" t="s">
        <v>696</v>
      </c>
      <c r="D98" s="358"/>
      <c r="E98" s="358"/>
      <c r="F98" s="358"/>
      <c r="G98" s="358"/>
      <c r="H98" s="358"/>
      <c r="I98" s="358"/>
    </row>
    <row r="99" spans="1:9" ht="14.25">
      <c r="A99" s="358"/>
      <c r="B99" s="373"/>
      <c r="C99" s="358" t="s">
        <v>697</v>
      </c>
      <c r="D99" s="358"/>
      <c r="E99" s="358"/>
      <c r="F99" s="358"/>
      <c r="G99" s="358"/>
      <c r="H99" s="358"/>
      <c r="I99" s="358"/>
    </row>
    <row r="100" spans="1:9" ht="14.25">
      <c r="A100" s="358"/>
      <c r="B100" s="373"/>
      <c r="C100" s="358" t="s">
        <v>698</v>
      </c>
      <c r="D100" s="358"/>
      <c r="E100" s="358"/>
      <c r="F100" s="358"/>
      <c r="G100" s="358"/>
      <c r="H100" s="358"/>
      <c r="I100" s="358"/>
    </row>
    <row r="101" spans="1:9" ht="14.25">
      <c r="A101" s="358"/>
      <c r="B101" s="373"/>
      <c r="C101" s="358"/>
      <c r="D101" s="358"/>
      <c r="E101" s="358"/>
      <c r="F101" s="358"/>
      <c r="G101" s="358"/>
      <c r="H101" s="358"/>
      <c r="I101" s="358"/>
    </row>
    <row r="102" spans="1:9" ht="14.25">
      <c r="A102" s="358"/>
      <c r="B102" s="373"/>
      <c r="C102" s="358"/>
      <c r="D102" s="358" t="s">
        <v>699</v>
      </c>
      <c r="E102" s="358"/>
      <c r="F102" s="358"/>
      <c r="G102" s="358"/>
      <c r="H102" s="358"/>
      <c r="I102" s="358"/>
    </row>
    <row r="103" spans="1:9" ht="14.25">
      <c r="A103" s="358"/>
      <c r="B103" s="373"/>
      <c r="C103" s="358"/>
      <c r="D103" s="358"/>
      <c r="E103" s="517" t="s">
        <v>700</v>
      </c>
      <c r="F103" s="518"/>
      <c r="G103" s="518"/>
      <c r="H103" s="518"/>
      <c r="I103" s="519"/>
    </row>
    <row r="104" spans="1:9" ht="14.25">
      <c r="A104" s="358"/>
      <c r="B104" s="373"/>
      <c r="C104" s="358"/>
      <c r="D104" s="358"/>
      <c r="E104" s="520"/>
      <c r="F104" s="526"/>
      <c r="G104" s="526"/>
      <c r="H104" s="526"/>
      <c r="I104" s="522"/>
    </row>
    <row r="105" spans="1:9" ht="14.25">
      <c r="A105" s="358"/>
      <c r="B105" s="373"/>
      <c r="C105" s="358"/>
      <c r="D105" s="358"/>
      <c r="E105" s="520"/>
      <c r="F105" s="526"/>
      <c r="G105" s="526"/>
      <c r="H105" s="526"/>
      <c r="I105" s="522"/>
    </row>
    <row r="106" spans="1:9" ht="14.25">
      <c r="A106" s="358"/>
      <c r="B106" s="373"/>
      <c r="C106" s="358"/>
      <c r="D106" s="358"/>
      <c r="E106" s="520"/>
      <c r="F106" s="526"/>
      <c r="G106" s="526"/>
      <c r="H106" s="526"/>
      <c r="I106" s="522"/>
    </row>
    <row r="107" spans="1:9" ht="14.25">
      <c r="A107" s="358"/>
      <c r="B107" s="373"/>
      <c r="C107" s="358"/>
      <c r="D107" s="358"/>
      <c r="E107" s="520"/>
      <c r="F107" s="526"/>
      <c r="G107" s="526"/>
      <c r="H107" s="526"/>
      <c r="I107" s="522"/>
    </row>
    <row r="108" spans="1:9" ht="14.25">
      <c r="A108" s="358"/>
      <c r="B108" s="373"/>
      <c r="C108" s="358"/>
      <c r="D108" s="358"/>
      <c r="E108" s="520"/>
      <c r="F108" s="526"/>
      <c r="G108" s="526"/>
      <c r="H108" s="526"/>
      <c r="I108" s="522"/>
    </row>
    <row r="109" spans="1:9" ht="14.25">
      <c r="A109" s="358"/>
      <c r="B109" s="373"/>
      <c r="C109" s="358"/>
      <c r="D109" s="358"/>
      <c r="E109" s="520"/>
      <c r="F109" s="526"/>
      <c r="G109" s="526"/>
      <c r="H109" s="526"/>
      <c r="I109" s="522"/>
    </row>
    <row r="110" spans="1:9" ht="14.25">
      <c r="A110" s="358"/>
      <c r="B110" s="373"/>
      <c r="C110" s="358"/>
      <c r="D110" s="358"/>
      <c r="E110" s="520"/>
      <c r="F110" s="526"/>
      <c r="G110" s="526"/>
      <c r="H110" s="526"/>
      <c r="I110" s="522"/>
    </row>
    <row r="111" spans="1:9" ht="14.25">
      <c r="A111" s="358"/>
      <c r="B111" s="373"/>
      <c r="C111" s="358"/>
      <c r="D111" s="358"/>
      <c r="E111" s="520"/>
      <c r="F111" s="526"/>
      <c r="G111" s="526"/>
      <c r="H111" s="526"/>
      <c r="I111" s="522"/>
    </row>
    <row r="112" spans="1:9" ht="14.25">
      <c r="A112" s="358"/>
      <c r="B112" s="373"/>
      <c r="C112" s="358"/>
      <c r="D112" s="358"/>
      <c r="E112" s="520"/>
      <c r="F112" s="526"/>
      <c r="G112" s="526"/>
      <c r="H112" s="526"/>
      <c r="I112" s="522"/>
    </row>
    <row r="113" spans="1:9" ht="14.25">
      <c r="A113" s="358"/>
      <c r="B113" s="373"/>
      <c r="C113" s="358"/>
      <c r="D113" s="358"/>
      <c r="E113" s="520"/>
      <c r="F113" s="526"/>
      <c r="G113" s="526"/>
      <c r="H113" s="526"/>
      <c r="I113" s="522"/>
    </row>
    <row r="114" spans="1:9" ht="14.25">
      <c r="A114" s="358"/>
      <c r="B114" s="373"/>
      <c r="C114" s="358"/>
      <c r="D114" s="358"/>
      <c r="E114" s="520"/>
      <c r="F114" s="526"/>
      <c r="G114" s="526"/>
      <c r="H114" s="526"/>
      <c r="I114" s="522"/>
    </row>
    <row r="115" spans="1:9" ht="14.25">
      <c r="A115" s="358"/>
      <c r="B115" s="373"/>
      <c r="C115" s="358"/>
      <c r="D115" s="358"/>
      <c r="E115" s="520"/>
      <c r="F115" s="526"/>
      <c r="G115" s="526"/>
      <c r="H115" s="526"/>
      <c r="I115" s="522"/>
    </row>
    <row r="116" spans="1:9" ht="14.25">
      <c r="A116" s="358"/>
      <c r="B116" s="373"/>
      <c r="C116" s="358"/>
      <c r="D116" s="358"/>
      <c r="E116" s="520"/>
      <c r="F116" s="526"/>
      <c r="G116" s="526"/>
      <c r="H116" s="526"/>
      <c r="I116" s="522"/>
    </row>
    <row r="117" spans="1:9" ht="14.25">
      <c r="A117" s="358"/>
      <c r="B117" s="373"/>
      <c r="C117" s="358"/>
      <c r="D117" s="358"/>
      <c r="E117" s="520"/>
      <c r="F117" s="526"/>
      <c r="G117" s="526"/>
      <c r="H117" s="526"/>
      <c r="I117" s="522"/>
    </row>
    <row r="118" spans="1:9" ht="14.25">
      <c r="A118" s="358"/>
      <c r="B118" s="373"/>
      <c r="C118" s="358"/>
      <c r="D118" s="358"/>
      <c r="E118" s="520"/>
      <c r="F118" s="526"/>
      <c r="G118" s="526"/>
      <c r="H118" s="526"/>
      <c r="I118" s="522"/>
    </row>
    <row r="119" spans="1:9" ht="14.25">
      <c r="A119" s="358"/>
      <c r="B119" s="373"/>
      <c r="C119" s="358"/>
      <c r="D119" s="358"/>
      <c r="E119" s="520"/>
      <c r="F119" s="526"/>
      <c r="G119" s="526"/>
      <c r="H119" s="526"/>
      <c r="I119" s="522"/>
    </row>
    <row r="120" spans="1:9" ht="14.25">
      <c r="A120" s="358"/>
      <c r="B120" s="373"/>
      <c r="C120" s="358"/>
      <c r="D120" s="358"/>
      <c r="E120" s="520"/>
      <c r="F120" s="526"/>
      <c r="G120" s="526"/>
      <c r="H120" s="526"/>
      <c r="I120" s="522"/>
    </row>
    <row r="121" spans="1:9" ht="14.25">
      <c r="A121" s="358"/>
      <c r="B121" s="373"/>
      <c r="C121" s="358"/>
      <c r="D121" s="358"/>
      <c r="E121" s="520"/>
      <c r="F121" s="526"/>
      <c r="G121" s="526"/>
      <c r="H121" s="526"/>
      <c r="I121" s="522"/>
    </row>
    <row r="122" spans="1:9" ht="14.25">
      <c r="A122" s="358"/>
      <c r="B122" s="373"/>
      <c r="C122" s="358"/>
      <c r="D122" s="358"/>
      <c r="E122" s="520"/>
      <c r="F122" s="526"/>
      <c r="G122" s="526"/>
      <c r="H122" s="526"/>
      <c r="I122" s="522"/>
    </row>
    <row r="123" spans="1:9" ht="14.25">
      <c r="A123" s="358"/>
      <c r="B123" s="373"/>
      <c r="C123" s="358"/>
      <c r="D123" s="358"/>
      <c r="E123" s="520"/>
      <c r="F123" s="526"/>
      <c r="G123" s="526"/>
      <c r="H123" s="526"/>
      <c r="I123" s="522"/>
    </row>
    <row r="124" spans="1:9" ht="14.25">
      <c r="A124" s="358"/>
      <c r="B124" s="373"/>
      <c r="C124" s="358"/>
      <c r="D124" s="358"/>
      <c r="E124" s="520"/>
      <c r="F124" s="526"/>
      <c r="G124" s="526"/>
      <c r="H124" s="526"/>
      <c r="I124" s="522"/>
    </row>
    <row r="125" spans="1:9" ht="14.25">
      <c r="A125" s="358"/>
      <c r="B125" s="373"/>
      <c r="C125" s="358"/>
      <c r="D125" s="358"/>
      <c r="E125" s="520"/>
      <c r="F125" s="526"/>
      <c r="G125" s="526"/>
      <c r="H125" s="526"/>
      <c r="I125" s="522"/>
    </row>
    <row r="126" spans="1:9" ht="14.25">
      <c r="A126" s="358"/>
      <c r="B126" s="373"/>
      <c r="C126" s="358"/>
      <c r="D126" s="358"/>
      <c r="E126" s="520"/>
      <c r="F126" s="526"/>
      <c r="G126" s="526"/>
      <c r="H126" s="526"/>
      <c r="I126" s="522"/>
    </row>
    <row r="127" spans="1:9" ht="14.25">
      <c r="A127" s="358"/>
      <c r="B127" s="373"/>
      <c r="C127" s="358"/>
      <c r="D127" s="358"/>
      <c r="E127" s="520"/>
      <c r="F127" s="526"/>
      <c r="G127" s="526"/>
      <c r="H127" s="526"/>
      <c r="I127" s="522"/>
    </row>
    <row r="128" spans="1:9" ht="14.25">
      <c r="A128" s="358"/>
      <c r="B128" s="373"/>
      <c r="C128" s="358"/>
      <c r="D128" s="358"/>
      <c r="E128" s="520"/>
      <c r="F128" s="526"/>
      <c r="G128" s="526"/>
      <c r="H128" s="526"/>
      <c r="I128" s="522"/>
    </row>
    <row r="129" spans="1:9" ht="14.25">
      <c r="A129" s="358"/>
      <c r="B129" s="373"/>
      <c r="C129" s="358"/>
      <c r="D129" s="358"/>
      <c r="E129" s="520"/>
      <c r="F129" s="526"/>
      <c r="G129" s="526"/>
      <c r="H129" s="526"/>
      <c r="I129" s="522"/>
    </row>
    <row r="130" spans="1:9" ht="14.25">
      <c r="A130" s="358"/>
      <c r="B130" s="373"/>
      <c r="C130" s="358"/>
      <c r="D130" s="358"/>
      <c r="E130" s="520"/>
      <c r="F130" s="526"/>
      <c r="G130" s="526"/>
      <c r="H130" s="526"/>
      <c r="I130" s="522"/>
    </row>
    <row r="131" spans="1:9" ht="14.25">
      <c r="A131" s="358"/>
      <c r="B131" s="373"/>
      <c r="C131" s="358"/>
      <c r="D131" s="358"/>
      <c r="E131" s="523"/>
      <c r="F131" s="524"/>
      <c r="G131" s="524"/>
      <c r="H131" s="524"/>
      <c r="I131" s="525"/>
    </row>
    <row r="132" spans="1:9" ht="14.25">
      <c r="A132" s="358"/>
      <c r="B132" s="373"/>
      <c r="C132" s="358"/>
      <c r="D132" s="358"/>
      <c r="E132" s="358"/>
      <c r="F132" s="358"/>
      <c r="G132" s="358"/>
      <c r="H132" s="358"/>
      <c r="I132" s="358"/>
    </row>
    <row r="133" spans="1:9" ht="14.25">
      <c r="A133" s="358"/>
      <c r="B133" s="373"/>
      <c r="C133" s="358"/>
      <c r="D133" s="358" t="s">
        <v>701</v>
      </c>
      <c r="E133" s="358"/>
      <c r="F133" s="358"/>
      <c r="G133" s="358"/>
      <c r="H133" s="358"/>
      <c r="I133" s="358"/>
    </row>
    <row r="134" spans="1:9" ht="14.25">
      <c r="A134" s="358"/>
      <c r="B134" s="373"/>
      <c r="C134" s="358"/>
      <c r="D134" s="374" t="s">
        <v>687</v>
      </c>
      <c r="E134" s="358" t="s">
        <v>702</v>
      </c>
      <c r="F134" s="358"/>
      <c r="G134" s="358"/>
      <c r="H134" s="358"/>
      <c r="I134" s="358"/>
    </row>
    <row r="135" spans="1:9" ht="14.25">
      <c r="A135" s="358"/>
      <c r="B135" s="373"/>
      <c r="C135" s="358"/>
      <c r="D135" s="358"/>
      <c r="E135" s="358"/>
      <c r="F135" s="517" t="s">
        <v>695</v>
      </c>
      <c r="G135" s="518"/>
      <c r="H135" s="518"/>
      <c r="I135" s="519"/>
    </row>
    <row r="136" spans="1:9" ht="14.25">
      <c r="A136" s="358"/>
      <c r="B136" s="373"/>
      <c r="C136" s="358"/>
      <c r="D136" s="358"/>
      <c r="E136" s="358"/>
      <c r="F136" s="520"/>
      <c r="G136" s="521"/>
      <c r="H136" s="521"/>
      <c r="I136" s="522"/>
    </row>
    <row r="137" spans="1:9" ht="14.25">
      <c r="A137" s="358"/>
      <c r="B137" s="358"/>
      <c r="C137" s="358"/>
      <c r="D137" s="358"/>
      <c r="E137" s="358"/>
      <c r="F137" s="523"/>
      <c r="G137" s="524"/>
      <c r="H137" s="524"/>
      <c r="I137" s="525"/>
    </row>
    <row r="138" spans="1:9" ht="14.25">
      <c r="A138" s="358"/>
      <c r="B138" s="373"/>
      <c r="C138" s="358"/>
      <c r="D138" s="358"/>
      <c r="E138" s="358"/>
      <c r="F138" s="358"/>
      <c r="G138" s="358"/>
      <c r="H138" s="358"/>
      <c r="I138" s="358"/>
    </row>
    <row r="139" spans="1:9" ht="14.25">
      <c r="A139" s="358"/>
      <c r="B139" s="373"/>
      <c r="C139" s="358"/>
      <c r="D139" s="374" t="s">
        <v>690</v>
      </c>
      <c r="E139" s="358" t="s">
        <v>703</v>
      </c>
      <c r="F139" s="358"/>
      <c r="G139" s="358"/>
      <c r="H139" s="358"/>
      <c r="I139" s="358"/>
    </row>
    <row r="140" spans="1:9" ht="14.25">
      <c r="A140" s="358"/>
      <c r="B140" s="373"/>
      <c r="C140" s="358"/>
      <c r="D140" s="358"/>
      <c r="E140" s="376" t="s">
        <v>704</v>
      </c>
      <c r="F140" s="376"/>
      <c r="G140" s="358"/>
      <c r="H140" s="358"/>
      <c r="I140" s="358"/>
    </row>
    <row r="141" spans="1:9" ht="14.25">
      <c r="A141" s="358"/>
      <c r="B141" s="373"/>
      <c r="C141" s="358"/>
      <c r="D141" s="358"/>
      <c r="E141" s="358" t="s">
        <v>705</v>
      </c>
      <c r="F141" s="376"/>
      <c r="G141" s="358"/>
      <c r="H141" s="358"/>
      <c r="I141" s="358"/>
    </row>
    <row r="142" spans="1:9" ht="14.25">
      <c r="A142" s="358"/>
      <c r="B142" s="373"/>
      <c r="C142" s="358"/>
      <c r="D142" s="358"/>
      <c r="E142" s="358" t="s">
        <v>706</v>
      </c>
      <c r="F142" s="376"/>
      <c r="G142" s="358"/>
      <c r="H142" s="358"/>
      <c r="I142" s="358"/>
    </row>
    <row r="143" spans="1:9" ht="14.25">
      <c r="A143" s="358"/>
      <c r="B143" s="373"/>
      <c r="C143" s="358"/>
      <c r="D143" s="358"/>
      <c r="E143" s="358"/>
      <c r="F143" s="517" t="s">
        <v>707</v>
      </c>
      <c r="G143" s="518"/>
      <c r="H143" s="518"/>
      <c r="I143" s="519"/>
    </row>
    <row r="144" spans="1:9" ht="14.25">
      <c r="A144" s="358"/>
      <c r="B144" s="373"/>
      <c r="C144" s="358"/>
      <c r="D144" s="358"/>
      <c r="E144" s="358"/>
      <c r="F144" s="520"/>
      <c r="G144" s="521"/>
      <c r="H144" s="521"/>
      <c r="I144" s="522"/>
    </row>
    <row r="145" spans="1:9" ht="14.25">
      <c r="A145" s="358"/>
      <c r="B145" s="373"/>
      <c r="C145" s="358"/>
      <c r="D145" s="358"/>
      <c r="E145" s="358"/>
      <c r="F145" s="523"/>
      <c r="G145" s="524"/>
      <c r="H145" s="524"/>
      <c r="I145" s="525"/>
    </row>
    <row r="146" spans="1:9" ht="14.25">
      <c r="A146" s="358"/>
      <c r="B146" s="373"/>
      <c r="C146" s="358"/>
      <c r="D146" s="358"/>
      <c r="E146" s="358"/>
      <c r="F146" s="358"/>
      <c r="G146" s="358"/>
      <c r="H146" s="358"/>
      <c r="I146" s="358"/>
    </row>
    <row r="147" spans="1:9" ht="14.25">
      <c r="A147" s="358"/>
      <c r="B147" s="373"/>
      <c r="C147" s="358"/>
      <c r="D147" s="374" t="s">
        <v>693</v>
      </c>
      <c r="E147" s="358" t="s">
        <v>708</v>
      </c>
      <c r="F147" s="358"/>
      <c r="G147" s="358"/>
      <c r="H147" s="358"/>
      <c r="I147" s="358"/>
    </row>
    <row r="148" spans="1:9" ht="14.25">
      <c r="A148" s="358"/>
      <c r="B148" s="373"/>
      <c r="C148" s="358"/>
      <c r="D148" s="358"/>
      <c r="E148" s="358"/>
      <c r="F148" s="517" t="s">
        <v>709</v>
      </c>
      <c r="G148" s="518"/>
      <c r="H148" s="518"/>
      <c r="I148" s="519"/>
    </row>
    <row r="149" spans="1:9" ht="14.25">
      <c r="A149" s="358"/>
      <c r="B149" s="373"/>
      <c r="C149" s="358"/>
      <c r="D149" s="358"/>
      <c r="E149" s="358"/>
      <c r="F149" s="520"/>
      <c r="G149" s="521"/>
      <c r="H149" s="521"/>
      <c r="I149" s="522"/>
    </row>
    <row r="150" spans="1:9" ht="14.25">
      <c r="A150" s="358"/>
      <c r="B150" s="373"/>
      <c r="C150" s="358"/>
      <c r="D150" s="358"/>
      <c r="E150" s="358"/>
      <c r="F150" s="520"/>
      <c r="G150" s="526"/>
      <c r="H150" s="526"/>
      <c r="I150" s="522"/>
    </row>
    <row r="151" spans="1:9" ht="14.25">
      <c r="A151" s="358"/>
      <c r="B151" s="373"/>
      <c r="C151" s="358"/>
      <c r="D151" s="358"/>
      <c r="E151" s="358"/>
      <c r="F151" s="523"/>
      <c r="G151" s="524"/>
      <c r="H151" s="524"/>
      <c r="I151" s="525"/>
    </row>
    <row r="152" spans="1:9" ht="14.25">
      <c r="A152" s="358"/>
      <c r="B152" s="373"/>
      <c r="C152" s="358"/>
      <c r="D152" s="358"/>
      <c r="E152" s="358"/>
      <c r="F152" s="358"/>
      <c r="G152" s="358"/>
      <c r="H152" s="358"/>
      <c r="I152" s="358"/>
    </row>
    <row r="153" spans="1:9" ht="14.25">
      <c r="A153" s="358"/>
      <c r="B153" s="373"/>
      <c r="C153" s="358"/>
      <c r="D153" s="358"/>
      <c r="E153" s="358"/>
      <c r="F153" s="358"/>
      <c r="G153" s="358"/>
      <c r="H153" s="358"/>
      <c r="I153" s="358"/>
    </row>
    <row r="154" spans="1:9" ht="14.25">
      <c r="A154" s="358"/>
      <c r="B154" s="372" t="s">
        <v>657</v>
      </c>
      <c r="C154" s="358" t="s">
        <v>710</v>
      </c>
      <c r="D154" s="358"/>
      <c r="E154" s="358"/>
      <c r="F154" s="358"/>
      <c r="G154" s="358"/>
      <c r="H154" s="358"/>
      <c r="I154" s="358"/>
    </row>
    <row r="155" spans="1:9" ht="14.25">
      <c r="A155" s="358"/>
      <c r="B155" s="372"/>
      <c r="C155" s="358" t="s">
        <v>711</v>
      </c>
      <c r="D155" s="358"/>
      <c r="E155" s="358"/>
      <c r="F155" s="358"/>
      <c r="G155" s="358"/>
      <c r="H155" s="358"/>
      <c r="I155" s="358"/>
    </row>
    <row r="156" spans="1:9" ht="14.25">
      <c r="A156" s="358"/>
      <c r="B156" s="372"/>
      <c r="C156" s="358" t="s">
        <v>712</v>
      </c>
      <c r="D156" s="358"/>
      <c r="E156" s="358"/>
      <c r="F156" s="358"/>
      <c r="G156" s="358"/>
      <c r="H156" s="358"/>
      <c r="I156" s="358"/>
    </row>
    <row r="157" spans="1:9" ht="14.25">
      <c r="A157" s="358"/>
      <c r="B157" s="373"/>
      <c r="C157" s="358" t="s">
        <v>713</v>
      </c>
      <c r="D157" s="358"/>
      <c r="E157" s="358"/>
      <c r="F157" s="358"/>
      <c r="G157" s="358"/>
      <c r="H157" s="358"/>
      <c r="I157" s="358"/>
    </row>
    <row r="158" spans="1:9" ht="14.25">
      <c r="A158" s="358"/>
      <c r="B158" s="373"/>
      <c r="C158" s="358" t="s">
        <v>714</v>
      </c>
      <c r="D158" s="358"/>
      <c r="E158" s="358"/>
      <c r="F158" s="358"/>
      <c r="G158" s="358"/>
      <c r="H158" s="358"/>
      <c r="I158" s="358"/>
    </row>
    <row r="159" spans="1:9" ht="14.25">
      <c r="A159" s="358"/>
      <c r="B159" s="373"/>
      <c r="C159" s="374" t="s">
        <v>687</v>
      </c>
      <c r="D159" s="358" t="s">
        <v>715</v>
      </c>
      <c r="E159" s="358"/>
      <c r="F159" s="358"/>
      <c r="G159" s="358"/>
      <c r="H159" s="358"/>
      <c r="I159" s="358"/>
    </row>
    <row r="160" spans="1:9" ht="14.25">
      <c r="A160" s="358"/>
      <c r="B160" s="373"/>
      <c r="C160" s="358"/>
      <c r="D160" s="358"/>
      <c r="E160" s="517" t="s">
        <v>716</v>
      </c>
      <c r="F160" s="518"/>
      <c r="G160" s="518"/>
      <c r="H160" s="518"/>
      <c r="I160" s="519"/>
    </row>
    <row r="161" spans="1:9" ht="14.25">
      <c r="A161" s="358"/>
      <c r="B161" s="373"/>
      <c r="C161" s="358"/>
      <c r="D161" s="358"/>
      <c r="E161" s="520"/>
      <c r="F161" s="521"/>
      <c r="G161" s="521"/>
      <c r="H161" s="521"/>
      <c r="I161" s="522"/>
    </row>
    <row r="162" spans="1:9" ht="14.25">
      <c r="A162" s="358"/>
      <c r="B162" s="373"/>
      <c r="C162" s="358"/>
      <c r="D162" s="358"/>
      <c r="E162" s="523"/>
      <c r="F162" s="524"/>
      <c r="G162" s="524"/>
      <c r="H162" s="524"/>
      <c r="I162" s="525"/>
    </row>
    <row r="163" spans="1:9" ht="14.25">
      <c r="A163" s="358"/>
      <c r="B163" s="373"/>
      <c r="C163" s="358"/>
      <c r="D163" s="358"/>
      <c r="E163" s="358"/>
      <c r="F163" s="358"/>
      <c r="G163" s="358"/>
      <c r="H163" s="358"/>
      <c r="I163" s="358"/>
    </row>
    <row r="164" spans="1:9" ht="14.25">
      <c r="A164" s="358"/>
      <c r="B164" s="373"/>
      <c r="C164" s="374" t="s">
        <v>690</v>
      </c>
      <c r="D164" s="358" t="s">
        <v>717</v>
      </c>
      <c r="E164" s="358"/>
      <c r="F164" s="358"/>
      <c r="G164" s="358"/>
      <c r="H164" s="358"/>
      <c r="I164" s="358"/>
    </row>
    <row r="165" spans="1:9" ht="14.25">
      <c r="A165" s="358"/>
      <c r="B165" s="373"/>
      <c r="C165" s="374"/>
      <c r="D165" s="358" t="s">
        <v>718</v>
      </c>
      <c r="E165" s="358"/>
      <c r="F165" s="358"/>
      <c r="G165" s="358"/>
      <c r="H165" s="358"/>
      <c r="I165" s="358"/>
    </row>
    <row r="166" spans="1:9" ht="14.25">
      <c r="A166" s="358"/>
      <c r="B166" s="373"/>
      <c r="C166" s="358"/>
      <c r="D166" s="358" t="s">
        <v>719</v>
      </c>
      <c r="E166" s="376"/>
      <c r="F166" s="358"/>
      <c r="G166" s="358"/>
      <c r="H166" s="358"/>
      <c r="I166" s="358"/>
    </row>
    <row r="167" spans="1:9" ht="14.25">
      <c r="A167" s="358"/>
      <c r="B167" s="373"/>
      <c r="C167" s="358"/>
      <c r="D167" s="358" t="s">
        <v>706</v>
      </c>
      <c r="E167" s="376"/>
      <c r="F167" s="358"/>
      <c r="G167" s="358"/>
      <c r="H167" s="358"/>
      <c r="I167" s="358"/>
    </row>
    <row r="168" spans="1:9" ht="14.25">
      <c r="A168" s="358"/>
      <c r="B168" s="373"/>
      <c r="C168" s="358"/>
      <c r="D168" s="358"/>
      <c r="E168" s="517" t="s">
        <v>720</v>
      </c>
      <c r="F168" s="518"/>
      <c r="G168" s="518"/>
      <c r="H168" s="518"/>
      <c r="I168" s="519"/>
    </row>
    <row r="169" spans="1:9" ht="14.25">
      <c r="A169" s="358"/>
      <c r="B169" s="373"/>
      <c r="C169" s="358"/>
      <c r="D169" s="358"/>
      <c r="E169" s="520"/>
      <c r="F169" s="521"/>
      <c r="G169" s="521"/>
      <c r="H169" s="521"/>
      <c r="I169" s="522"/>
    </row>
    <row r="170" spans="1:9" ht="14.25">
      <c r="A170" s="358"/>
      <c r="B170" s="373"/>
      <c r="C170" s="358"/>
      <c r="D170" s="358"/>
      <c r="E170" s="520"/>
      <c r="F170" s="526"/>
      <c r="G170" s="526"/>
      <c r="H170" s="526"/>
      <c r="I170" s="522"/>
    </row>
    <row r="171" spans="1:9" ht="14.25">
      <c r="A171" s="358"/>
      <c r="B171" s="373"/>
      <c r="C171" s="358"/>
      <c r="D171" s="358"/>
      <c r="E171" s="523"/>
      <c r="F171" s="524"/>
      <c r="G171" s="524"/>
      <c r="H171" s="524"/>
      <c r="I171" s="525"/>
    </row>
    <row r="172" spans="1:9" ht="14.25">
      <c r="A172" s="358"/>
      <c r="B172" s="373"/>
      <c r="C172" s="358"/>
      <c r="D172" s="358"/>
      <c r="E172" s="358"/>
      <c r="F172" s="358"/>
      <c r="G172" s="358"/>
      <c r="H172" s="358"/>
      <c r="I172" s="358"/>
    </row>
    <row r="173" spans="1:9" ht="14.25">
      <c r="A173" s="358"/>
      <c r="B173" s="373"/>
      <c r="C173" s="374" t="s">
        <v>693</v>
      </c>
      <c r="D173" s="358" t="s">
        <v>708</v>
      </c>
      <c r="E173" s="358"/>
      <c r="F173" s="358"/>
      <c r="G173" s="358"/>
      <c r="H173" s="358"/>
      <c r="I173" s="358"/>
    </row>
    <row r="174" spans="1:9" ht="14.25">
      <c r="A174" s="358"/>
      <c r="B174" s="373"/>
      <c r="C174" s="358"/>
      <c r="D174" s="358"/>
      <c r="E174" s="517" t="s">
        <v>721</v>
      </c>
      <c r="F174" s="518"/>
      <c r="G174" s="518"/>
      <c r="H174" s="518"/>
      <c r="I174" s="519"/>
    </row>
    <row r="175" spans="1:9" ht="14.25">
      <c r="A175" s="358"/>
      <c r="B175" s="373"/>
      <c r="C175" s="358"/>
      <c r="D175" s="358"/>
      <c r="E175" s="520"/>
      <c r="F175" s="521"/>
      <c r="G175" s="521"/>
      <c r="H175" s="521"/>
      <c r="I175" s="522"/>
    </row>
    <row r="176" spans="1:9" ht="14.25">
      <c r="A176" s="358"/>
      <c r="B176" s="373"/>
      <c r="C176" s="358"/>
      <c r="D176" s="358"/>
      <c r="E176" s="520"/>
      <c r="F176" s="526"/>
      <c r="G176" s="526"/>
      <c r="H176" s="526"/>
      <c r="I176" s="522"/>
    </row>
    <row r="177" spans="1:9" ht="14.25">
      <c r="A177" s="358"/>
      <c r="B177" s="373"/>
      <c r="C177" s="358"/>
      <c r="D177" s="358"/>
      <c r="E177" s="523"/>
      <c r="F177" s="524"/>
      <c r="G177" s="524"/>
      <c r="H177" s="524"/>
      <c r="I177" s="525"/>
    </row>
    <row r="178" spans="1:9" ht="14.25">
      <c r="A178" s="358"/>
      <c r="B178" s="373"/>
      <c r="C178" s="358"/>
      <c r="D178" s="358"/>
      <c r="E178" s="358"/>
      <c r="F178" s="358"/>
      <c r="G178" s="358"/>
      <c r="H178" s="358"/>
      <c r="I178" s="358"/>
    </row>
    <row r="179" spans="1:9" ht="14.25">
      <c r="A179" s="358"/>
      <c r="B179" s="373"/>
      <c r="C179" s="374" t="s">
        <v>722</v>
      </c>
      <c r="D179" s="358" t="s">
        <v>723</v>
      </c>
      <c r="E179" s="358"/>
      <c r="F179" s="358"/>
      <c r="G179" s="358"/>
      <c r="H179" s="358"/>
      <c r="I179" s="358"/>
    </row>
    <row r="180" spans="1:9" ht="14.25">
      <c r="A180" s="358"/>
      <c r="B180" s="373"/>
      <c r="C180" s="358"/>
      <c r="D180" s="358"/>
      <c r="E180" s="517" t="s">
        <v>724</v>
      </c>
      <c r="F180" s="518"/>
      <c r="G180" s="518"/>
      <c r="H180" s="518"/>
      <c r="I180" s="519"/>
    </row>
    <row r="181" spans="1:9" ht="14.25">
      <c r="A181" s="358"/>
      <c r="B181" s="373"/>
      <c r="C181" s="358"/>
      <c r="D181" s="358"/>
      <c r="E181" s="523"/>
      <c r="F181" s="524"/>
      <c r="G181" s="524"/>
      <c r="H181" s="524"/>
      <c r="I181" s="525"/>
    </row>
    <row r="182" spans="1:9" ht="14.25">
      <c r="A182" s="358"/>
      <c r="B182" s="373"/>
      <c r="C182" s="358"/>
      <c r="D182" s="358"/>
      <c r="E182" s="375"/>
      <c r="F182" s="375"/>
      <c r="G182" s="375"/>
      <c r="H182" s="375"/>
      <c r="I182" s="375"/>
    </row>
    <row r="183" spans="1:9" ht="15.75">
      <c r="A183" s="368"/>
      <c r="B183" s="368" t="str">
        <f ca="1">$B$11&amp;"4."</f>
        <v>5.1.4.</v>
      </c>
      <c r="C183" s="368" t="s">
        <v>725</v>
      </c>
      <c r="D183" s="368"/>
      <c r="E183" s="368"/>
      <c r="F183" s="368"/>
      <c r="G183" s="368"/>
      <c r="H183" s="368"/>
      <c r="I183" s="368"/>
    </row>
    <row r="184" spans="1:9" ht="14.25">
      <c r="A184" s="358"/>
      <c r="B184" s="364" t="s">
        <v>646</v>
      </c>
      <c r="C184" s="358" t="s">
        <v>726</v>
      </c>
      <c r="D184" s="358"/>
      <c r="E184" s="358"/>
      <c r="F184" s="358"/>
      <c r="G184" s="358"/>
      <c r="H184" s="358"/>
      <c r="I184" s="358"/>
    </row>
    <row r="185" spans="1:9" ht="14.25">
      <c r="A185" s="358"/>
      <c r="B185" s="364"/>
      <c r="C185" s="358"/>
      <c r="D185" s="358"/>
      <c r="E185" s="358"/>
      <c r="F185" s="358"/>
      <c r="G185" s="358"/>
      <c r="H185" s="358"/>
      <c r="I185" s="358"/>
    </row>
    <row r="186" spans="1:9" ht="14.25">
      <c r="A186" s="358"/>
      <c r="B186" s="364" t="s">
        <v>657</v>
      </c>
      <c r="C186" s="358" t="s">
        <v>727</v>
      </c>
      <c r="D186" s="358"/>
      <c r="E186" s="358"/>
      <c r="F186" s="358"/>
      <c r="G186" s="358"/>
      <c r="H186" s="358"/>
      <c r="I186" s="358"/>
    </row>
    <row r="187" spans="1:9" ht="14.25">
      <c r="A187" s="358"/>
      <c r="B187" s="358"/>
      <c r="C187" s="358"/>
      <c r="D187" s="358" t="s">
        <v>728</v>
      </c>
      <c r="E187" s="358"/>
      <c r="F187" s="358"/>
      <c r="G187" s="358"/>
      <c r="H187" s="358"/>
      <c r="I187" s="358"/>
    </row>
    <row r="188" spans="1:9" ht="14.25">
      <c r="A188" s="358"/>
      <c r="B188" s="358"/>
      <c r="C188" s="358"/>
      <c r="D188" s="358"/>
      <c r="E188" s="358"/>
      <c r="F188" s="358"/>
      <c r="G188" s="358"/>
      <c r="H188" s="358"/>
      <c r="I188" s="358"/>
    </row>
    <row r="189" spans="1:9" ht="14.25">
      <c r="A189" s="358"/>
      <c r="B189" s="364" t="s">
        <v>665</v>
      </c>
      <c r="C189" s="358" t="s">
        <v>729</v>
      </c>
      <c r="D189" s="358"/>
      <c r="E189" s="358"/>
      <c r="F189" s="358"/>
      <c r="G189" s="358"/>
      <c r="H189" s="358"/>
      <c r="I189" s="358"/>
    </row>
    <row r="190" spans="1:9" ht="14.25">
      <c r="A190" s="358"/>
      <c r="B190" s="364"/>
      <c r="C190" s="358" t="s">
        <v>730</v>
      </c>
      <c r="D190" s="358"/>
      <c r="E190" s="358"/>
      <c r="F190" s="358"/>
      <c r="G190" s="358"/>
      <c r="H190" s="358"/>
      <c r="I190" s="358"/>
    </row>
    <row r="191" spans="1:9" ht="14.25">
      <c r="A191" s="358"/>
      <c r="B191" s="364"/>
      <c r="C191" s="358"/>
      <c r="D191" s="358"/>
      <c r="E191" s="358"/>
      <c r="F191" s="358"/>
      <c r="G191" s="358"/>
      <c r="H191" s="358"/>
      <c r="I191" s="358"/>
    </row>
    <row r="192" spans="1:9" ht="14.25">
      <c r="A192" s="358"/>
      <c r="B192" s="358"/>
      <c r="C192" s="358"/>
      <c r="D192" s="358" t="s">
        <v>731</v>
      </c>
      <c r="E192" s="358"/>
      <c r="F192" s="358"/>
      <c r="G192" s="358"/>
      <c r="H192" s="358"/>
      <c r="I192" s="358"/>
    </row>
    <row r="193" spans="1:9" ht="14.25">
      <c r="A193" s="358"/>
      <c r="B193" s="358"/>
      <c r="C193" s="358"/>
      <c r="D193" s="358"/>
      <c r="E193" s="358" t="s">
        <v>732</v>
      </c>
      <c r="F193" s="358"/>
      <c r="G193" s="358"/>
      <c r="H193" s="358"/>
      <c r="I193" s="358"/>
    </row>
    <row r="194" spans="1:9" ht="14.25">
      <c r="A194" s="358"/>
      <c r="B194" s="358"/>
      <c r="C194" s="358"/>
      <c r="D194" s="358"/>
      <c r="E194" s="358" t="s">
        <v>733</v>
      </c>
      <c r="F194" s="358"/>
      <c r="G194" s="358"/>
      <c r="H194" s="358"/>
      <c r="I194" s="358"/>
    </row>
    <row r="195" spans="1:9" ht="14.25">
      <c r="A195" s="358"/>
      <c r="B195" s="358"/>
      <c r="C195" s="358"/>
      <c r="D195" s="358"/>
      <c r="E195" s="376"/>
      <c r="F195" s="358"/>
      <c r="G195" s="358"/>
      <c r="H195" s="358"/>
      <c r="I195" s="358"/>
    </row>
    <row r="196" spans="1:9" ht="14.25">
      <c r="A196" s="358"/>
      <c r="B196" s="358"/>
      <c r="C196" s="358"/>
      <c r="D196" s="358" t="s">
        <v>734</v>
      </c>
      <c r="E196" s="358"/>
      <c r="F196" s="358"/>
      <c r="G196" s="358"/>
      <c r="H196" s="358"/>
      <c r="I196" s="358"/>
    </row>
    <row r="197" spans="1:9" ht="14.25">
      <c r="A197" s="358"/>
      <c r="B197" s="358"/>
      <c r="C197" s="358"/>
      <c r="D197" s="358"/>
      <c r="E197" s="358" t="s">
        <v>735</v>
      </c>
      <c r="F197" s="358"/>
      <c r="G197" s="358"/>
      <c r="H197" s="358"/>
      <c r="I197" s="358"/>
    </row>
    <row r="198" spans="1:9" ht="14.25">
      <c r="A198" s="358"/>
      <c r="B198" s="358"/>
      <c r="C198" s="358"/>
      <c r="D198" s="358"/>
      <c r="E198" s="358" t="s">
        <v>736</v>
      </c>
      <c r="F198" s="358"/>
      <c r="G198" s="358"/>
      <c r="H198" s="358"/>
      <c r="I198" s="358"/>
    </row>
    <row r="199" spans="1:9" ht="14.25">
      <c r="A199" s="358"/>
      <c r="B199" s="358"/>
      <c r="C199" s="358"/>
      <c r="D199" s="358"/>
      <c r="E199" s="358"/>
      <c r="F199" s="358"/>
      <c r="G199" s="358"/>
      <c r="H199" s="358"/>
      <c r="I199" s="358"/>
    </row>
    <row r="200" spans="1:9" ht="14.25">
      <c r="A200" s="358"/>
      <c r="B200" s="364" t="s">
        <v>670</v>
      </c>
      <c r="C200" s="358" t="s">
        <v>737</v>
      </c>
      <c r="D200" s="358"/>
      <c r="E200" s="358"/>
      <c r="F200" s="358"/>
      <c r="G200" s="358"/>
      <c r="H200" s="358"/>
      <c r="I200" s="358"/>
    </row>
    <row r="201" spans="1:9" ht="14.25">
      <c r="A201" s="358"/>
      <c r="B201" s="364"/>
      <c r="C201" s="358" t="s">
        <v>738</v>
      </c>
      <c r="D201" s="358"/>
      <c r="E201" s="358"/>
      <c r="F201" s="358"/>
      <c r="G201" s="358"/>
      <c r="H201" s="358"/>
      <c r="I201" s="358"/>
    </row>
    <row r="202" spans="1:9" ht="14.25">
      <c r="A202" s="358"/>
      <c r="B202" s="364"/>
      <c r="C202" s="376" t="s">
        <v>739</v>
      </c>
      <c r="D202" s="358"/>
      <c r="E202" s="358"/>
      <c r="F202" s="358"/>
      <c r="G202" s="358"/>
      <c r="H202" s="358"/>
      <c r="I202" s="358"/>
    </row>
    <row r="203" spans="1:9" ht="14.25">
      <c r="A203" s="358"/>
      <c r="B203" s="373"/>
      <c r="C203" s="358"/>
      <c r="D203" s="358"/>
      <c r="E203" s="358"/>
      <c r="F203" s="358"/>
      <c r="G203" s="358"/>
      <c r="H203" s="358"/>
      <c r="I203" s="358"/>
    </row>
    <row r="204" spans="1:9" ht="14.25">
      <c r="A204" s="358"/>
      <c r="B204" s="373"/>
      <c r="C204" s="358"/>
      <c r="D204" s="358" t="s">
        <v>699</v>
      </c>
      <c r="E204" s="358"/>
      <c r="F204" s="358"/>
      <c r="G204" s="358"/>
      <c r="H204" s="358"/>
      <c r="I204" s="358"/>
    </row>
    <row r="205" spans="1:9" ht="14.25">
      <c r="A205" s="358"/>
      <c r="B205" s="373"/>
      <c r="C205" s="358"/>
      <c r="D205" s="358"/>
      <c r="E205" s="527" t="s">
        <v>740</v>
      </c>
      <c r="F205" s="528"/>
      <c r="G205" s="528"/>
      <c r="H205" s="528"/>
      <c r="I205" s="529"/>
    </row>
    <row r="206" spans="1:9" ht="14.25">
      <c r="A206" s="358"/>
      <c r="B206" s="373"/>
      <c r="C206" s="358"/>
      <c r="D206" s="358"/>
      <c r="E206" s="530"/>
      <c r="F206" s="531"/>
      <c r="G206" s="531"/>
      <c r="H206" s="531"/>
      <c r="I206" s="532"/>
    </row>
    <row r="207" spans="1:9" ht="14.25">
      <c r="A207" s="358"/>
      <c r="B207" s="373"/>
      <c r="C207" s="358"/>
      <c r="D207" s="358"/>
      <c r="E207" s="530"/>
      <c r="F207" s="531"/>
      <c r="G207" s="531"/>
      <c r="H207" s="531"/>
      <c r="I207" s="532"/>
    </row>
    <row r="208" spans="1:9" ht="14.25">
      <c r="A208" s="358"/>
      <c r="B208" s="373"/>
      <c r="C208" s="358"/>
      <c r="D208" s="358"/>
      <c r="E208" s="530"/>
      <c r="F208" s="531"/>
      <c r="G208" s="531"/>
      <c r="H208" s="531"/>
      <c r="I208" s="532"/>
    </row>
    <row r="209" spans="1:9" ht="14.25">
      <c r="A209" s="358"/>
      <c r="B209" s="373"/>
      <c r="C209" s="358"/>
      <c r="D209" s="358"/>
      <c r="E209" s="530"/>
      <c r="F209" s="531"/>
      <c r="G209" s="531"/>
      <c r="H209" s="531"/>
      <c r="I209" s="532"/>
    </row>
    <row r="210" spans="1:9" ht="14.25">
      <c r="A210" s="358"/>
      <c r="B210" s="373"/>
      <c r="C210" s="358"/>
      <c r="D210" s="358"/>
      <c r="E210" s="530"/>
      <c r="F210" s="531"/>
      <c r="G210" s="531"/>
      <c r="H210" s="531"/>
      <c r="I210" s="532"/>
    </row>
    <row r="211" spans="1:9" ht="14.25">
      <c r="A211" s="358"/>
      <c r="B211" s="373"/>
      <c r="C211" s="358"/>
      <c r="D211" s="358"/>
      <c r="E211" s="530"/>
      <c r="F211" s="531"/>
      <c r="G211" s="531"/>
      <c r="H211" s="531"/>
      <c r="I211" s="532"/>
    </row>
    <row r="212" spans="1:9" ht="14.25">
      <c r="A212" s="358"/>
      <c r="B212" s="373"/>
      <c r="C212" s="358"/>
      <c r="D212" s="358"/>
      <c r="E212" s="530"/>
      <c r="F212" s="531"/>
      <c r="G212" s="531"/>
      <c r="H212" s="531"/>
      <c r="I212" s="532"/>
    </row>
    <row r="213" spans="1:9" ht="14.25">
      <c r="A213" s="358"/>
      <c r="B213" s="373"/>
      <c r="C213" s="358"/>
      <c r="D213" s="358"/>
      <c r="E213" s="530"/>
      <c r="F213" s="531"/>
      <c r="G213" s="531"/>
      <c r="H213" s="531"/>
      <c r="I213" s="532"/>
    </row>
    <row r="214" spans="1:9" ht="14.25">
      <c r="A214" s="358"/>
      <c r="B214" s="373"/>
      <c r="C214" s="358"/>
      <c r="D214" s="358"/>
      <c r="E214" s="530"/>
      <c r="F214" s="531"/>
      <c r="G214" s="531"/>
      <c r="H214" s="531"/>
      <c r="I214" s="532"/>
    </row>
    <row r="215" spans="1:9" ht="14.25">
      <c r="A215" s="358"/>
      <c r="B215" s="373"/>
      <c r="C215" s="358"/>
      <c r="D215" s="358"/>
      <c r="E215" s="530"/>
      <c r="F215" s="531"/>
      <c r="G215" s="531"/>
      <c r="H215" s="531"/>
      <c r="I215" s="532"/>
    </row>
    <row r="216" spans="1:9" ht="14.25">
      <c r="A216" s="358"/>
      <c r="B216" s="373"/>
      <c r="C216" s="358"/>
      <c r="D216" s="358"/>
      <c r="E216" s="530"/>
      <c r="F216" s="531"/>
      <c r="G216" s="531"/>
      <c r="H216" s="531"/>
      <c r="I216" s="532"/>
    </row>
    <row r="217" spans="1:9" ht="14.25">
      <c r="A217" s="358"/>
      <c r="B217" s="373"/>
      <c r="C217" s="358"/>
      <c r="D217" s="358"/>
      <c r="E217" s="530"/>
      <c r="F217" s="531"/>
      <c r="G217" s="531"/>
      <c r="H217" s="531"/>
      <c r="I217" s="532"/>
    </row>
    <row r="218" spans="1:9" ht="14.25">
      <c r="A218" s="358"/>
      <c r="B218" s="373"/>
      <c r="C218" s="358"/>
      <c r="D218" s="358"/>
      <c r="E218" s="530"/>
      <c r="F218" s="531"/>
      <c r="G218" s="531"/>
      <c r="H218" s="531"/>
      <c r="I218" s="532"/>
    </row>
    <row r="219" spans="1:9" ht="14.25">
      <c r="A219" s="358"/>
      <c r="B219" s="373"/>
      <c r="C219" s="358"/>
      <c r="D219" s="358"/>
      <c r="E219" s="530"/>
      <c r="F219" s="531"/>
      <c r="G219" s="531"/>
      <c r="H219" s="531"/>
      <c r="I219" s="532"/>
    </row>
    <row r="220" spans="1:9" ht="14.25">
      <c r="A220" s="358"/>
      <c r="B220" s="373"/>
      <c r="C220" s="358"/>
      <c r="D220" s="358"/>
      <c r="E220" s="530"/>
      <c r="F220" s="531"/>
      <c r="G220" s="531"/>
      <c r="H220" s="531"/>
      <c r="I220" s="532"/>
    </row>
    <row r="221" spans="1:9" ht="14.25">
      <c r="A221" s="358"/>
      <c r="B221" s="373"/>
      <c r="C221" s="358"/>
      <c r="D221" s="358"/>
      <c r="E221" s="530"/>
      <c r="F221" s="531"/>
      <c r="G221" s="531"/>
      <c r="H221" s="531"/>
      <c r="I221" s="532"/>
    </row>
    <row r="222" spans="1:9" ht="14.25">
      <c r="A222" s="358"/>
      <c r="B222" s="373"/>
      <c r="C222" s="358"/>
      <c r="D222" s="358"/>
      <c r="E222" s="530"/>
      <c r="F222" s="531"/>
      <c r="G222" s="531"/>
      <c r="H222" s="531"/>
      <c r="I222" s="532"/>
    </row>
    <row r="223" spans="1:9" ht="14.25">
      <c r="A223" s="358"/>
      <c r="B223" s="373"/>
      <c r="C223" s="358"/>
      <c r="D223" s="358"/>
      <c r="E223" s="530"/>
      <c r="F223" s="531"/>
      <c r="G223" s="531"/>
      <c r="H223" s="531"/>
      <c r="I223" s="532"/>
    </row>
    <row r="224" spans="1:9" ht="14.25">
      <c r="A224" s="358"/>
      <c r="B224" s="373"/>
      <c r="C224" s="358"/>
      <c r="D224" s="358"/>
      <c r="E224" s="530"/>
      <c r="F224" s="531"/>
      <c r="G224" s="531"/>
      <c r="H224" s="531"/>
      <c r="I224" s="532"/>
    </row>
    <row r="225" spans="1:9" ht="14.25">
      <c r="A225" s="358"/>
      <c r="B225" s="373"/>
      <c r="C225" s="358"/>
      <c r="D225" s="358"/>
      <c r="E225" s="530"/>
      <c r="F225" s="531"/>
      <c r="G225" s="531"/>
      <c r="H225" s="531"/>
      <c r="I225" s="532"/>
    </row>
    <row r="226" spans="1:9" ht="14.25">
      <c r="A226" s="358"/>
      <c r="B226" s="373"/>
      <c r="C226" s="358"/>
      <c r="D226" s="358"/>
      <c r="E226" s="530"/>
      <c r="F226" s="531"/>
      <c r="G226" s="531"/>
      <c r="H226" s="531"/>
      <c r="I226" s="532"/>
    </row>
    <row r="227" spans="1:9" ht="14.25">
      <c r="A227" s="358"/>
      <c r="B227" s="373"/>
      <c r="C227" s="358"/>
      <c r="D227" s="358"/>
      <c r="E227" s="530"/>
      <c r="F227" s="531"/>
      <c r="G227" s="531"/>
      <c r="H227" s="531"/>
      <c r="I227" s="532"/>
    </row>
    <row r="228" spans="1:9" ht="14.25">
      <c r="A228" s="358"/>
      <c r="B228" s="373"/>
      <c r="C228" s="358"/>
      <c r="D228" s="358"/>
      <c r="E228" s="530"/>
      <c r="F228" s="531"/>
      <c r="G228" s="531"/>
      <c r="H228" s="531"/>
      <c r="I228" s="532"/>
    </row>
    <row r="229" spans="1:9" ht="14.25">
      <c r="A229" s="358"/>
      <c r="B229" s="373"/>
      <c r="C229" s="358"/>
      <c r="D229" s="358"/>
      <c r="E229" s="530"/>
      <c r="F229" s="531"/>
      <c r="G229" s="531"/>
      <c r="H229" s="531"/>
      <c r="I229" s="532"/>
    </row>
    <row r="230" spans="1:9" ht="14.25">
      <c r="A230" s="358"/>
      <c r="B230" s="373"/>
      <c r="C230" s="358"/>
      <c r="D230" s="358"/>
      <c r="E230" s="530"/>
      <c r="F230" s="531"/>
      <c r="G230" s="531"/>
      <c r="H230" s="531"/>
      <c r="I230" s="532"/>
    </row>
    <row r="231" spans="1:9" ht="14.25">
      <c r="A231" s="358"/>
      <c r="B231" s="373"/>
      <c r="C231" s="358"/>
      <c r="D231" s="358"/>
      <c r="E231" s="533"/>
      <c r="F231" s="534"/>
      <c r="G231" s="534"/>
      <c r="H231" s="534"/>
      <c r="I231" s="535"/>
    </row>
    <row r="232" spans="1:9" ht="14.25">
      <c r="A232" s="358"/>
      <c r="B232" s="373"/>
      <c r="C232" s="358"/>
      <c r="D232" s="358"/>
      <c r="E232" s="358"/>
      <c r="F232" s="358"/>
      <c r="G232" s="358"/>
      <c r="H232" s="358"/>
      <c r="I232" s="358"/>
    </row>
    <row r="233" spans="1:9" ht="14.25">
      <c r="A233" s="358"/>
      <c r="B233" s="373"/>
      <c r="C233" s="358"/>
      <c r="D233" s="358" t="s">
        <v>701</v>
      </c>
      <c r="E233" s="358"/>
      <c r="F233" s="358"/>
      <c r="G233" s="358"/>
      <c r="H233" s="358"/>
      <c r="I233" s="358"/>
    </row>
    <row r="234" spans="1:9" ht="14.25">
      <c r="A234" s="358"/>
      <c r="B234" s="373"/>
      <c r="C234" s="358"/>
      <c r="D234" s="374" t="s">
        <v>687</v>
      </c>
      <c r="E234" s="358" t="s">
        <v>741</v>
      </c>
      <c r="F234" s="358"/>
      <c r="G234" s="358"/>
      <c r="H234" s="358"/>
      <c r="I234" s="358"/>
    </row>
    <row r="235" spans="1:9" ht="14.25">
      <c r="A235" s="358"/>
      <c r="B235" s="373"/>
      <c r="C235" s="358"/>
      <c r="D235" s="358"/>
      <c r="E235" s="358"/>
      <c r="F235" s="358"/>
      <c r="G235" s="358"/>
      <c r="H235" s="358"/>
      <c r="I235" s="358"/>
    </row>
    <row r="236" spans="1:9" ht="14.25">
      <c r="A236" s="358"/>
      <c r="B236" s="373"/>
      <c r="C236" s="358"/>
      <c r="D236" s="374" t="s">
        <v>690</v>
      </c>
      <c r="E236" s="358" t="s">
        <v>742</v>
      </c>
      <c r="F236" s="358"/>
      <c r="G236" s="358"/>
      <c r="H236" s="358"/>
      <c r="I236" s="358"/>
    </row>
    <row r="237" spans="1:9" ht="14.25">
      <c r="A237" s="358"/>
      <c r="B237" s="373"/>
      <c r="C237" s="358"/>
      <c r="D237" s="358"/>
      <c r="E237" s="376" t="s">
        <v>743</v>
      </c>
      <c r="F237" s="376"/>
      <c r="G237" s="358"/>
      <c r="H237" s="358"/>
      <c r="I237" s="358"/>
    </row>
    <row r="238" spans="1:9" ht="14.25">
      <c r="A238" s="358"/>
      <c r="B238" s="373"/>
      <c r="C238" s="358"/>
      <c r="D238" s="358"/>
      <c r="E238" s="376" t="s">
        <v>744</v>
      </c>
      <c r="F238" s="376"/>
      <c r="G238" s="358"/>
      <c r="H238" s="358"/>
      <c r="I238" s="358"/>
    </row>
    <row r="239" spans="1:9" ht="14.25">
      <c r="A239" s="358"/>
      <c r="B239" s="373"/>
      <c r="C239" s="358"/>
      <c r="D239" s="358"/>
      <c r="E239" s="358"/>
      <c r="F239" s="376" t="s">
        <v>745</v>
      </c>
      <c r="G239" s="358"/>
      <c r="H239" s="358"/>
      <c r="I239" s="358"/>
    </row>
    <row r="240" spans="1:9" ht="14.25">
      <c r="A240" s="358"/>
      <c r="B240" s="373"/>
      <c r="C240" s="358"/>
      <c r="D240" s="358"/>
      <c r="E240" s="358"/>
      <c r="F240" s="358"/>
      <c r="G240" s="358"/>
      <c r="H240" s="358"/>
      <c r="I240" s="358"/>
    </row>
    <row r="241" spans="1:9" ht="14.25">
      <c r="A241" s="358"/>
      <c r="B241" s="373"/>
      <c r="C241" s="358"/>
      <c r="D241" s="374" t="s">
        <v>693</v>
      </c>
      <c r="E241" s="358" t="s">
        <v>746</v>
      </c>
      <c r="F241" s="358"/>
      <c r="G241" s="358"/>
      <c r="H241" s="358"/>
      <c r="I241" s="358"/>
    </row>
    <row r="242" spans="1:9" ht="18.75">
      <c r="A242" s="358"/>
      <c r="B242" s="373"/>
      <c r="C242" s="358"/>
      <c r="D242" s="358"/>
      <c r="E242" s="358" t="s">
        <v>747</v>
      </c>
      <c r="F242" s="376"/>
      <c r="G242" s="358"/>
      <c r="H242" s="358"/>
      <c r="I242" s="358"/>
    </row>
    <row r="243" spans="1:9" ht="14.25">
      <c r="A243" s="358"/>
      <c r="B243" s="373"/>
      <c r="C243" s="358"/>
      <c r="D243" s="358"/>
      <c r="E243" s="358"/>
      <c r="F243" s="517" t="s">
        <v>748</v>
      </c>
      <c r="G243" s="518"/>
      <c r="H243" s="518"/>
      <c r="I243" s="519"/>
    </row>
    <row r="244" spans="1:9" ht="14.25">
      <c r="A244" s="358"/>
      <c r="B244" s="373"/>
      <c r="C244" s="358"/>
      <c r="D244" s="358"/>
      <c r="E244" s="358"/>
      <c r="F244" s="523"/>
      <c r="G244" s="524"/>
      <c r="H244" s="524"/>
      <c r="I244" s="525"/>
    </row>
    <row r="245" spans="1:9" ht="14.25">
      <c r="A245" s="358"/>
      <c r="B245" s="373"/>
      <c r="C245" s="358"/>
      <c r="D245" s="358"/>
      <c r="E245" s="358"/>
      <c r="F245" s="377"/>
      <c r="G245" s="377"/>
      <c r="H245" s="377"/>
      <c r="I245" s="377"/>
    </row>
    <row r="246" spans="1:9" ht="15.75">
      <c r="A246" s="369"/>
      <c r="B246" s="368" t="str">
        <f ca="1">$B$11&amp;"5."</f>
        <v>5.1.5.</v>
      </c>
      <c r="C246" s="368" t="s">
        <v>749</v>
      </c>
      <c r="D246" s="369"/>
      <c r="E246" s="369"/>
      <c r="F246" s="369"/>
      <c r="G246" s="369"/>
      <c r="H246" s="369"/>
      <c r="I246" s="369"/>
    </row>
    <row r="247" spans="1:9" ht="14.25">
      <c r="A247" s="358"/>
      <c r="B247" s="364" t="s">
        <v>646</v>
      </c>
      <c r="C247" s="358" t="s">
        <v>750</v>
      </c>
      <c r="D247" s="358"/>
      <c r="E247" s="358"/>
      <c r="F247" s="358"/>
      <c r="G247" s="358"/>
      <c r="H247" s="358"/>
      <c r="I247" s="358"/>
    </row>
    <row r="248" spans="1:9" ht="14.25">
      <c r="A248" s="358"/>
      <c r="B248" s="358"/>
      <c r="C248" s="358"/>
      <c r="D248" s="358"/>
      <c r="E248" s="358"/>
      <c r="F248" s="358"/>
      <c r="G248" s="358"/>
      <c r="H248" s="358"/>
      <c r="I248" s="358"/>
    </row>
    <row r="249" spans="1:9" ht="14.25">
      <c r="A249" s="358"/>
      <c r="B249" s="364" t="s">
        <v>657</v>
      </c>
      <c r="C249" s="358" t="s">
        <v>751</v>
      </c>
      <c r="D249" s="358"/>
      <c r="E249" s="358"/>
      <c r="F249" s="358"/>
      <c r="G249" s="358"/>
      <c r="H249" s="358"/>
      <c r="I249" s="358"/>
    </row>
    <row r="250" spans="1:9" ht="14.25">
      <c r="A250" s="358"/>
      <c r="B250" s="358"/>
      <c r="C250" s="358" t="s">
        <v>752</v>
      </c>
      <c r="D250" s="358"/>
      <c r="E250" s="358"/>
      <c r="F250" s="358"/>
      <c r="G250" s="358"/>
      <c r="H250" s="358"/>
      <c r="I250" s="358"/>
    </row>
    <row r="251" spans="1:9" ht="14.25">
      <c r="A251" s="358"/>
      <c r="B251" s="358"/>
      <c r="C251" s="358"/>
      <c r="D251" s="358"/>
      <c r="E251" s="358"/>
      <c r="F251" s="358"/>
      <c r="G251" s="358"/>
      <c r="H251" s="358"/>
      <c r="I251" s="358"/>
    </row>
    <row r="252" spans="1:9" ht="14.25">
      <c r="A252" s="358"/>
      <c r="B252" s="358"/>
      <c r="C252" s="358"/>
      <c r="D252" s="358" t="s">
        <v>643</v>
      </c>
      <c r="E252" s="358"/>
      <c r="F252" s="358"/>
      <c r="G252" s="358"/>
      <c r="H252" s="358"/>
      <c r="I252" s="358"/>
    </row>
    <row r="253" spans="1:9" ht="14.25">
      <c r="A253" s="358"/>
      <c r="B253" s="358"/>
      <c r="C253" s="358"/>
      <c r="D253" s="517" t="s">
        <v>753</v>
      </c>
      <c r="E253" s="518"/>
      <c r="F253" s="518"/>
      <c r="G253" s="518"/>
      <c r="H253" s="518"/>
      <c r="I253" s="519"/>
    </row>
    <row r="254" spans="1:9" ht="14.25">
      <c r="A254" s="358"/>
      <c r="B254" s="358"/>
      <c r="C254" s="358"/>
      <c r="D254" s="523"/>
      <c r="E254" s="524"/>
      <c r="F254" s="524"/>
      <c r="G254" s="524"/>
      <c r="H254" s="524"/>
      <c r="I254" s="525"/>
    </row>
    <row r="255" spans="1:9" ht="14.25">
      <c r="A255" s="358"/>
      <c r="B255" s="358"/>
      <c r="C255" s="358"/>
      <c r="D255" s="358"/>
      <c r="E255" s="358"/>
      <c r="F255" s="358"/>
      <c r="G255" s="358"/>
      <c r="H255" s="358"/>
      <c r="I255" s="358"/>
    </row>
    <row r="256" spans="1:9" ht="14.25">
      <c r="A256" s="358"/>
      <c r="B256" s="358"/>
      <c r="C256" s="358" t="s">
        <v>754</v>
      </c>
      <c r="D256" s="358"/>
      <c r="E256" s="358"/>
      <c r="F256" s="358"/>
      <c r="G256" s="358"/>
      <c r="H256" s="358"/>
      <c r="I256" s="358"/>
    </row>
    <row r="257" spans="1:9" ht="14.25">
      <c r="A257" s="358"/>
      <c r="B257" s="358"/>
      <c r="C257" s="358"/>
      <c r="D257" s="358" t="s">
        <v>755</v>
      </c>
      <c r="E257" s="358"/>
      <c r="F257" s="358"/>
      <c r="G257" s="358"/>
      <c r="H257" s="358"/>
      <c r="I257" s="358"/>
    </row>
    <row r="258" spans="1:9" ht="14.25">
      <c r="A258" s="358"/>
      <c r="B258" s="358"/>
      <c r="C258" s="358"/>
      <c r="D258" s="374" t="s">
        <v>756</v>
      </c>
      <c r="E258" s="358" t="s">
        <v>757</v>
      </c>
      <c r="F258" s="358"/>
      <c r="G258" s="358"/>
      <c r="H258" s="358"/>
      <c r="I258" s="358"/>
    </row>
    <row r="259" spans="1:9" ht="14.25">
      <c r="A259" s="358"/>
      <c r="B259" s="358"/>
      <c r="C259" s="358"/>
      <c r="D259" s="374"/>
      <c r="E259" s="358"/>
      <c r="F259" s="517" t="s">
        <v>758</v>
      </c>
      <c r="G259" s="518"/>
      <c r="H259" s="518"/>
      <c r="I259" s="519"/>
    </row>
    <row r="260" spans="1:9" ht="14.25">
      <c r="A260" s="358"/>
      <c r="B260" s="358"/>
      <c r="C260" s="358"/>
      <c r="D260" s="374"/>
      <c r="E260" s="358"/>
      <c r="F260" s="523"/>
      <c r="G260" s="524"/>
      <c r="H260" s="524"/>
      <c r="I260" s="525"/>
    </row>
    <row r="261" spans="1:9" ht="14.25">
      <c r="A261" s="358"/>
      <c r="B261" s="358"/>
      <c r="C261" s="358"/>
      <c r="D261" s="374"/>
      <c r="E261" s="358"/>
      <c r="F261" s="375"/>
      <c r="G261" s="375"/>
      <c r="H261" s="375"/>
      <c r="I261" s="375"/>
    </row>
    <row r="262" spans="1:9" ht="14.25">
      <c r="A262" s="358"/>
      <c r="B262" s="358"/>
      <c r="C262" s="358"/>
      <c r="D262" s="374" t="s">
        <v>759</v>
      </c>
      <c r="E262" s="358" t="s">
        <v>760</v>
      </c>
      <c r="F262" s="358"/>
      <c r="G262" s="358"/>
      <c r="H262" s="358"/>
      <c r="I262" s="358"/>
    </row>
    <row r="263" spans="1:9" ht="14.25">
      <c r="A263" s="358"/>
      <c r="B263" s="358"/>
      <c r="C263" s="358"/>
      <c r="D263" s="358"/>
      <c r="E263" s="358"/>
      <c r="F263" s="358" t="s">
        <v>761</v>
      </c>
      <c r="G263" s="358"/>
      <c r="H263" s="358"/>
      <c r="I263" s="358"/>
    </row>
    <row r="264" spans="1:9" ht="14.25">
      <c r="A264" s="358"/>
      <c r="B264" s="358"/>
      <c r="C264" s="358"/>
      <c r="D264" s="358"/>
      <c r="E264" s="358"/>
      <c r="F264" s="517" t="s">
        <v>762</v>
      </c>
      <c r="G264" s="518"/>
      <c r="H264" s="518"/>
      <c r="I264" s="519"/>
    </row>
    <row r="265" spans="1:9" ht="14.25">
      <c r="A265" s="358"/>
      <c r="B265" s="358"/>
      <c r="C265" s="358"/>
      <c r="D265" s="358"/>
      <c r="E265" s="358"/>
      <c r="F265" s="523"/>
      <c r="G265" s="524"/>
      <c r="H265" s="524"/>
      <c r="I265" s="525"/>
    </row>
    <row r="266" spans="1:9" ht="14.25">
      <c r="A266" s="358"/>
      <c r="B266" s="358"/>
      <c r="C266" s="358"/>
      <c r="D266" s="358"/>
      <c r="E266" s="358"/>
      <c r="F266" s="375"/>
      <c r="G266" s="375"/>
      <c r="H266" s="375"/>
      <c r="I266" s="375"/>
    </row>
    <row r="267" spans="1:9" ht="14.25">
      <c r="A267" s="358"/>
      <c r="B267" s="358"/>
      <c r="C267" s="358"/>
      <c r="D267" s="374"/>
      <c r="E267" s="358"/>
      <c r="F267" s="358" t="s">
        <v>763</v>
      </c>
      <c r="G267" s="358"/>
      <c r="H267" s="358"/>
      <c r="I267" s="358"/>
    </row>
    <row r="268" spans="1:9" ht="14.25">
      <c r="A268" s="358"/>
      <c r="B268" s="358"/>
      <c r="C268" s="358"/>
      <c r="D268" s="374"/>
      <c r="E268" s="358"/>
      <c r="F268" s="358" t="s">
        <v>764</v>
      </c>
      <c r="G268" s="358"/>
      <c r="H268" s="358"/>
      <c r="I268" s="358"/>
    </row>
    <row r="269" spans="1:9" ht="14.25">
      <c r="A269" s="358"/>
      <c r="B269" s="358"/>
      <c r="C269" s="358"/>
      <c r="D269" s="374"/>
      <c r="E269" s="358"/>
      <c r="F269" s="527" t="s">
        <v>765</v>
      </c>
      <c r="G269" s="528"/>
      <c r="H269" s="528"/>
      <c r="I269" s="529"/>
    </row>
    <row r="270" spans="1:9" ht="14.25">
      <c r="A270" s="358"/>
      <c r="B270" s="358"/>
      <c r="C270" s="358"/>
      <c r="D270" s="374"/>
      <c r="E270" s="358"/>
      <c r="F270" s="530"/>
      <c r="G270" s="536"/>
      <c r="H270" s="536"/>
      <c r="I270" s="532"/>
    </row>
    <row r="271" spans="1:9" ht="14.25">
      <c r="A271" s="358"/>
      <c r="B271" s="358"/>
      <c r="C271" s="358"/>
      <c r="D271" s="374"/>
      <c r="E271" s="358"/>
      <c r="F271" s="530"/>
      <c r="G271" s="536"/>
      <c r="H271" s="536"/>
      <c r="I271" s="532"/>
    </row>
    <row r="272" spans="1:9" ht="14.25">
      <c r="A272" s="358"/>
      <c r="B272" s="358"/>
      <c r="C272" s="358"/>
      <c r="D272" s="374"/>
      <c r="E272" s="358"/>
      <c r="F272" s="530"/>
      <c r="G272" s="536"/>
      <c r="H272" s="536"/>
      <c r="I272" s="532"/>
    </row>
    <row r="273" spans="1:9" ht="14.25">
      <c r="A273" s="358"/>
      <c r="B273" s="358"/>
      <c r="C273" s="358"/>
      <c r="D273" s="374"/>
      <c r="E273" s="358"/>
      <c r="F273" s="530"/>
      <c r="G273" s="536"/>
      <c r="H273" s="536"/>
      <c r="I273" s="532"/>
    </row>
    <row r="274" spans="1:9" ht="14.25">
      <c r="A274" s="358"/>
      <c r="B274" s="358"/>
      <c r="C274" s="358"/>
      <c r="D274" s="358"/>
      <c r="E274" s="358"/>
      <c r="F274" s="530"/>
      <c r="G274" s="536"/>
      <c r="H274" s="536"/>
      <c r="I274" s="532"/>
    </row>
    <row r="275" spans="1:9" ht="14.25">
      <c r="A275" s="358"/>
      <c r="B275" s="358"/>
      <c r="C275" s="358"/>
      <c r="D275" s="358"/>
      <c r="E275" s="358"/>
      <c r="F275" s="530"/>
      <c r="G275" s="536"/>
      <c r="H275" s="536"/>
      <c r="I275" s="532"/>
    </row>
    <row r="276" spans="1:9" ht="14.25">
      <c r="A276" s="358"/>
      <c r="B276" s="358"/>
      <c r="C276" s="358"/>
      <c r="D276" s="358"/>
      <c r="E276" s="358"/>
      <c r="F276" s="530"/>
      <c r="G276" s="536"/>
      <c r="H276" s="536"/>
      <c r="I276" s="532"/>
    </row>
    <row r="277" spans="1:9" ht="14.25">
      <c r="A277" s="358"/>
      <c r="B277" s="358"/>
      <c r="C277" s="358"/>
      <c r="D277" s="358"/>
      <c r="E277" s="358"/>
      <c r="F277" s="530"/>
      <c r="G277" s="536"/>
      <c r="H277" s="536"/>
      <c r="I277" s="532"/>
    </row>
    <row r="278" spans="1:9" ht="14.25">
      <c r="A278" s="358"/>
      <c r="B278" s="358"/>
      <c r="C278" s="358"/>
      <c r="D278" s="358"/>
      <c r="E278" s="358"/>
      <c r="F278" s="530"/>
      <c r="G278" s="536"/>
      <c r="H278" s="536"/>
      <c r="I278" s="532"/>
    </row>
    <row r="279" spans="1:9" ht="14.25">
      <c r="A279" s="358"/>
      <c r="B279" s="358"/>
      <c r="C279" s="358"/>
      <c r="D279" s="358"/>
      <c r="E279" s="358"/>
      <c r="F279" s="530"/>
      <c r="G279" s="536"/>
      <c r="H279" s="536"/>
      <c r="I279" s="532"/>
    </row>
    <row r="280" spans="1:9" ht="14.25">
      <c r="A280" s="358"/>
      <c r="B280" s="358"/>
      <c r="C280" s="358"/>
      <c r="D280" s="358"/>
      <c r="E280" s="358"/>
      <c r="F280" s="530"/>
      <c r="G280" s="536"/>
      <c r="H280" s="536"/>
      <c r="I280" s="532"/>
    </row>
    <row r="281" spans="1:9" ht="14.25">
      <c r="A281" s="358"/>
      <c r="B281" s="358"/>
      <c r="C281" s="358"/>
      <c r="D281" s="358"/>
      <c r="E281" s="358"/>
      <c r="F281" s="530"/>
      <c r="G281" s="536"/>
      <c r="H281" s="536"/>
      <c r="I281" s="532"/>
    </row>
    <row r="282" spans="1:9" ht="14.25">
      <c r="A282" s="358"/>
      <c r="B282" s="358"/>
      <c r="C282" s="358"/>
      <c r="D282" s="358"/>
      <c r="E282" s="358"/>
      <c r="F282" s="530"/>
      <c r="G282" s="536"/>
      <c r="H282" s="536"/>
      <c r="I282" s="532"/>
    </row>
    <row r="283" spans="1:9" ht="14.25">
      <c r="A283" s="358"/>
      <c r="B283" s="358"/>
      <c r="C283" s="358"/>
      <c r="D283" s="358"/>
      <c r="E283" s="358"/>
      <c r="F283" s="530"/>
      <c r="G283" s="536"/>
      <c r="H283" s="536"/>
      <c r="I283" s="532"/>
    </row>
    <row r="284" spans="1:9" ht="14.25">
      <c r="A284" s="358"/>
      <c r="B284" s="358"/>
      <c r="C284" s="358"/>
      <c r="D284" s="358"/>
      <c r="E284" s="358"/>
      <c r="F284" s="530"/>
      <c r="G284" s="536"/>
      <c r="H284" s="536"/>
      <c r="I284" s="532"/>
    </row>
    <row r="285" spans="1:9" ht="14.25">
      <c r="A285" s="358"/>
      <c r="B285" s="358"/>
      <c r="C285" s="358"/>
      <c r="D285" s="358"/>
      <c r="E285" s="358"/>
      <c r="F285" s="530"/>
      <c r="G285" s="536"/>
      <c r="H285" s="536"/>
      <c r="I285" s="532"/>
    </row>
    <row r="286" spans="1:9" ht="14.25">
      <c r="A286" s="358"/>
      <c r="B286" s="358"/>
      <c r="C286" s="358"/>
      <c r="D286" s="358"/>
      <c r="E286" s="358"/>
      <c r="F286" s="530"/>
      <c r="G286" s="536"/>
      <c r="H286" s="536"/>
      <c r="I286" s="532"/>
    </row>
    <row r="287" spans="1:9" ht="14.25">
      <c r="A287" s="358"/>
      <c r="B287" s="358"/>
      <c r="C287" s="358"/>
      <c r="D287" s="358"/>
      <c r="E287" s="358"/>
      <c r="F287" s="530"/>
      <c r="G287" s="536"/>
      <c r="H287" s="536"/>
      <c r="I287" s="532"/>
    </row>
    <row r="288" spans="1:9" ht="14.25">
      <c r="A288" s="358"/>
      <c r="B288" s="358"/>
      <c r="C288" s="358"/>
      <c r="D288" s="358"/>
      <c r="E288" s="358"/>
      <c r="F288" s="530"/>
      <c r="G288" s="536"/>
      <c r="H288" s="536"/>
      <c r="I288" s="532"/>
    </row>
    <row r="289" spans="1:9" ht="14.25">
      <c r="A289" s="358"/>
      <c r="B289" s="358"/>
      <c r="C289" s="358"/>
      <c r="D289" s="358"/>
      <c r="E289" s="358"/>
      <c r="F289" s="530"/>
      <c r="G289" s="536"/>
      <c r="H289" s="536"/>
      <c r="I289" s="532"/>
    </row>
    <row r="290" spans="1:9" ht="14.25">
      <c r="A290" s="358"/>
      <c r="B290" s="358"/>
      <c r="C290" s="358"/>
      <c r="D290" s="358"/>
      <c r="E290" s="358"/>
      <c r="F290" s="530"/>
      <c r="G290" s="536"/>
      <c r="H290" s="536"/>
      <c r="I290" s="532"/>
    </row>
    <row r="291" spans="1:9" ht="14.25">
      <c r="A291" s="358"/>
      <c r="B291" s="358"/>
      <c r="C291" s="358"/>
      <c r="D291" s="358"/>
      <c r="E291" s="358"/>
      <c r="F291" s="530"/>
      <c r="G291" s="536"/>
      <c r="H291" s="536"/>
      <c r="I291" s="532"/>
    </row>
    <row r="292" spans="1:9" ht="14.25">
      <c r="A292" s="358"/>
      <c r="B292" s="358"/>
      <c r="C292" s="358"/>
      <c r="D292" s="358"/>
      <c r="E292" s="358"/>
      <c r="F292" s="530"/>
      <c r="G292" s="536"/>
      <c r="H292" s="536"/>
      <c r="I292" s="532"/>
    </row>
    <row r="293" spans="1:9" ht="14.25">
      <c r="A293" s="358"/>
      <c r="B293" s="358"/>
      <c r="C293" s="358"/>
      <c r="D293" s="358"/>
      <c r="E293" s="358"/>
      <c r="F293" s="530"/>
      <c r="G293" s="536"/>
      <c r="H293" s="536"/>
      <c r="I293" s="532"/>
    </row>
    <row r="294" spans="1:9" ht="14.25">
      <c r="A294" s="358"/>
      <c r="B294" s="358"/>
      <c r="C294" s="358"/>
      <c r="D294" s="358"/>
      <c r="E294" s="358"/>
      <c r="F294" s="530"/>
      <c r="G294" s="536"/>
      <c r="H294" s="536"/>
      <c r="I294" s="532"/>
    </row>
    <row r="295" spans="1:9" ht="14.25">
      <c r="A295" s="358"/>
      <c r="B295" s="358"/>
      <c r="C295" s="358"/>
      <c r="D295" s="358"/>
      <c r="E295" s="358"/>
      <c r="F295" s="530"/>
      <c r="G295" s="536"/>
      <c r="H295" s="536"/>
      <c r="I295" s="532"/>
    </row>
    <row r="296" spans="1:9" ht="14.25">
      <c r="A296" s="358"/>
      <c r="B296" s="358"/>
      <c r="C296" s="358"/>
      <c r="D296" s="358"/>
      <c r="E296" s="358"/>
      <c r="F296" s="530"/>
      <c r="G296" s="536"/>
      <c r="H296" s="536"/>
      <c r="I296" s="532"/>
    </row>
    <row r="297" spans="1:9" ht="14.25">
      <c r="A297" s="358"/>
      <c r="B297" s="358"/>
      <c r="C297" s="358"/>
      <c r="D297" s="358"/>
      <c r="E297" s="358"/>
      <c r="F297" s="530"/>
      <c r="G297" s="536"/>
      <c r="H297" s="536"/>
      <c r="I297" s="532"/>
    </row>
    <row r="298" spans="1:9" ht="14.25">
      <c r="A298" s="358"/>
      <c r="B298" s="358"/>
      <c r="C298" s="358"/>
      <c r="D298" s="358"/>
      <c r="E298" s="358"/>
      <c r="F298" s="530"/>
      <c r="G298" s="536"/>
      <c r="H298" s="536"/>
      <c r="I298" s="532"/>
    </row>
    <row r="299" spans="1:9" ht="14.25">
      <c r="A299" s="358"/>
      <c r="B299" s="358"/>
      <c r="C299" s="358"/>
      <c r="D299" s="358"/>
      <c r="E299" s="358"/>
      <c r="F299" s="530"/>
      <c r="G299" s="536"/>
      <c r="H299" s="536"/>
      <c r="I299" s="532"/>
    </row>
    <row r="300" spans="1:9" ht="14.25">
      <c r="A300" s="358"/>
      <c r="B300" s="358"/>
      <c r="C300" s="358"/>
      <c r="D300" s="358"/>
      <c r="E300" s="358"/>
      <c r="F300" s="530"/>
      <c r="G300" s="536"/>
      <c r="H300" s="536"/>
      <c r="I300" s="532"/>
    </row>
    <row r="301" spans="1:9" ht="14.25">
      <c r="A301" s="358"/>
      <c r="B301" s="358"/>
      <c r="C301" s="358"/>
      <c r="D301" s="358"/>
      <c r="E301" s="358"/>
      <c r="F301" s="530"/>
      <c r="G301" s="536"/>
      <c r="H301" s="536"/>
      <c r="I301" s="532"/>
    </row>
    <row r="302" spans="1:9" ht="14.25">
      <c r="A302" s="358"/>
      <c r="B302" s="358"/>
      <c r="C302" s="358"/>
      <c r="D302" s="358"/>
      <c r="E302" s="358"/>
      <c r="F302" s="530"/>
      <c r="G302" s="536"/>
      <c r="H302" s="536"/>
      <c r="I302" s="532"/>
    </row>
    <row r="303" spans="1:9" ht="14.25">
      <c r="A303" s="358"/>
      <c r="B303" s="358"/>
      <c r="C303" s="358"/>
      <c r="D303" s="358"/>
      <c r="E303" s="358"/>
      <c r="F303" s="530"/>
      <c r="G303" s="536"/>
      <c r="H303" s="536"/>
      <c r="I303" s="532"/>
    </row>
    <row r="304" spans="1:9" ht="14.25">
      <c r="A304" s="358"/>
      <c r="B304" s="358"/>
      <c r="C304" s="358"/>
      <c r="D304" s="358"/>
      <c r="E304" s="358"/>
      <c r="F304" s="530"/>
      <c r="G304" s="536"/>
      <c r="H304" s="536"/>
      <c r="I304" s="532"/>
    </row>
    <row r="305" spans="1:9" ht="14.25">
      <c r="A305" s="358"/>
      <c r="B305" s="358"/>
      <c r="C305" s="358"/>
      <c r="D305" s="358"/>
      <c r="E305" s="358"/>
      <c r="F305" s="530"/>
      <c r="G305" s="536"/>
      <c r="H305" s="536"/>
      <c r="I305" s="532"/>
    </row>
    <row r="306" spans="1:9" ht="14.25">
      <c r="A306" s="358"/>
      <c r="B306" s="358"/>
      <c r="C306" s="358"/>
      <c r="D306" s="358"/>
      <c r="E306" s="358"/>
      <c r="F306" s="530"/>
      <c r="G306" s="536"/>
      <c r="H306" s="536"/>
      <c r="I306" s="532"/>
    </row>
    <row r="307" spans="1:9" ht="14.25">
      <c r="A307" s="358"/>
      <c r="B307" s="358"/>
      <c r="C307" s="358"/>
      <c r="D307" s="358"/>
      <c r="E307" s="358"/>
      <c r="F307" s="530"/>
      <c r="G307" s="536"/>
      <c r="H307" s="536"/>
      <c r="I307" s="532"/>
    </row>
    <row r="308" spans="1:9" ht="14.25">
      <c r="A308" s="358"/>
      <c r="B308" s="358"/>
      <c r="C308" s="358"/>
      <c r="D308" s="358"/>
      <c r="E308" s="358"/>
      <c r="F308" s="530"/>
      <c r="G308" s="536"/>
      <c r="H308" s="536"/>
      <c r="I308" s="532"/>
    </row>
    <row r="309" spans="1:9" ht="14.25">
      <c r="A309" s="358"/>
      <c r="B309" s="358"/>
      <c r="C309" s="358"/>
      <c r="D309" s="358"/>
      <c r="E309" s="358"/>
      <c r="F309" s="530"/>
      <c r="G309" s="536"/>
      <c r="H309" s="536"/>
      <c r="I309" s="532"/>
    </row>
    <row r="310" spans="1:9" ht="14.25">
      <c r="A310" s="358"/>
      <c r="B310" s="358"/>
      <c r="C310" s="358"/>
      <c r="D310" s="358"/>
      <c r="E310" s="358"/>
      <c r="F310" s="530"/>
      <c r="G310" s="536"/>
      <c r="H310" s="536"/>
      <c r="I310" s="532"/>
    </row>
    <row r="311" spans="1:9" ht="14.25">
      <c r="A311" s="358"/>
      <c r="B311" s="358"/>
      <c r="C311" s="358"/>
      <c r="D311" s="358"/>
      <c r="E311" s="358"/>
      <c r="F311" s="530"/>
      <c r="G311" s="536"/>
      <c r="H311" s="536"/>
      <c r="I311" s="532"/>
    </row>
    <row r="312" spans="1:9" ht="14.25">
      <c r="A312" s="358"/>
      <c r="B312" s="358"/>
      <c r="C312" s="358"/>
      <c r="D312" s="358"/>
      <c r="E312" s="358"/>
      <c r="F312" s="530"/>
      <c r="G312" s="536"/>
      <c r="H312" s="536"/>
      <c r="I312" s="532"/>
    </row>
    <row r="313" spans="1:9" ht="14.25">
      <c r="A313" s="358"/>
      <c r="B313" s="358"/>
      <c r="C313" s="358"/>
      <c r="D313" s="358"/>
      <c r="E313" s="358"/>
      <c r="F313" s="530"/>
      <c r="G313" s="536"/>
      <c r="H313" s="536"/>
      <c r="I313" s="532"/>
    </row>
    <row r="314" spans="1:9" ht="14.25">
      <c r="A314" s="358"/>
      <c r="B314" s="358"/>
      <c r="C314" s="358"/>
      <c r="D314" s="358"/>
      <c r="E314" s="358"/>
      <c r="F314" s="530"/>
      <c r="G314" s="536"/>
      <c r="H314" s="536"/>
      <c r="I314" s="532"/>
    </row>
    <row r="315" spans="1:9" ht="14.25">
      <c r="A315" s="358"/>
      <c r="B315" s="358"/>
      <c r="C315" s="358"/>
      <c r="D315" s="358"/>
      <c r="E315" s="358"/>
      <c r="F315" s="530"/>
      <c r="G315" s="536"/>
      <c r="H315" s="536"/>
      <c r="I315" s="532"/>
    </row>
    <row r="316" spans="1:9" ht="14.25">
      <c r="A316" s="358"/>
      <c r="B316" s="358"/>
      <c r="C316" s="358"/>
      <c r="D316" s="358"/>
      <c r="E316" s="358"/>
      <c r="F316" s="530"/>
      <c r="G316" s="536"/>
      <c r="H316" s="536"/>
      <c r="I316" s="532"/>
    </row>
    <row r="317" spans="1:9" ht="14.25">
      <c r="A317" s="358"/>
      <c r="B317" s="358"/>
      <c r="C317" s="358"/>
      <c r="D317" s="358"/>
      <c r="E317" s="358"/>
      <c r="F317" s="530"/>
      <c r="G317" s="536"/>
      <c r="H317" s="536"/>
      <c r="I317" s="532"/>
    </row>
    <row r="318" spans="1:9" ht="14.25">
      <c r="A318" s="358"/>
      <c r="B318" s="358"/>
      <c r="C318" s="358"/>
      <c r="D318" s="358"/>
      <c r="E318" s="358"/>
      <c r="F318" s="530"/>
      <c r="G318" s="536"/>
      <c r="H318" s="536"/>
      <c r="I318" s="532"/>
    </row>
    <row r="319" spans="1:9" ht="14.25">
      <c r="A319" s="358"/>
      <c r="B319" s="358"/>
      <c r="C319" s="358"/>
      <c r="D319" s="358"/>
      <c r="E319" s="358"/>
      <c r="F319" s="530"/>
      <c r="G319" s="536"/>
      <c r="H319" s="536"/>
      <c r="I319" s="532"/>
    </row>
    <row r="320" spans="1:9" ht="14.25">
      <c r="A320" s="358"/>
      <c r="B320" s="358"/>
      <c r="C320" s="358"/>
      <c r="D320" s="358"/>
      <c r="E320" s="358"/>
      <c r="F320" s="530"/>
      <c r="G320" s="536"/>
      <c r="H320" s="536"/>
      <c r="I320" s="532"/>
    </row>
    <row r="321" spans="1:9" ht="14.25">
      <c r="A321" s="358"/>
      <c r="B321" s="358"/>
      <c r="C321" s="358"/>
      <c r="D321" s="358"/>
      <c r="E321" s="358"/>
      <c r="F321" s="530"/>
      <c r="G321" s="536"/>
      <c r="H321" s="536"/>
      <c r="I321" s="532"/>
    </row>
    <row r="322" spans="1:9" ht="14.25">
      <c r="A322" s="358"/>
      <c r="B322" s="358"/>
      <c r="C322" s="358"/>
      <c r="D322" s="358"/>
      <c r="E322" s="358"/>
      <c r="F322" s="530"/>
      <c r="G322" s="536"/>
      <c r="H322" s="536"/>
      <c r="I322" s="532"/>
    </row>
    <row r="323" spans="1:9" ht="14.25">
      <c r="A323" s="358"/>
      <c r="B323" s="358"/>
      <c r="C323" s="358"/>
      <c r="D323" s="358"/>
      <c r="E323" s="358"/>
      <c r="F323" s="530"/>
      <c r="G323" s="536"/>
      <c r="H323" s="536"/>
      <c r="I323" s="532"/>
    </row>
    <row r="324" spans="1:9" ht="14.25">
      <c r="A324" s="358"/>
      <c r="B324" s="358"/>
      <c r="C324" s="358"/>
      <c r="D324" s="358"/>
      <c r="E324" s="358"/>
      <c r="F324" s="530"/>
      <c r="G324" s="536"/>
      <c r="H324" s="536"/>
      <c r="I324" s="532"/>
    </row>
    <row r="325" spans="1:9" ht="14.25">
      <c r="A325" s="358"/>
      <c r="B325" s="358"/>
      <c r="C325" s="358"/>
      <c r="D325" s="358"/>
      <c r="E325" s="358"/>
      <c r="F325" s="530"/>
      <c r="G325" s="536"/>
      <c r="H325" s="536"/>
      <c r="I325" s="532"/>
    </row>
    <row r="326" spans="1:9" ht="14.25">
      <c r="A326" s="358"/>
      <c r="B326" s="358"/>
      <c r="C326" s="358"/>
      <c r="D326" s="358"/>
      <c r="E326" s="358"/>
      <c r="F326" s="530"/>
      <c r="G326" s="536"/>
      <c r="H326" s="536"/>
      <c r="I326" s="532"/>
    </row>
    <row r="327" spans="1:9" ht="14.25">
      <c r="A327" s="358"/>
      <c r="B327" s="358"/>
      <c r="C327" s="358"/>
      <c r="D327" s="358"/>
      <c r="E327" s="358"/>
      <c r="F327" s="530"/>
      <c r="G327" s="536"/>
      <c r="H327" s="536"/>
      <c r="I327" s="532"/>
    </row>
    <row r="328" spans="1:9" ht="14.25">
      <c r="A328" s="358"/>
      <c r="B328" s="358"/>
      <c r="C328" s="358"/>
      <c r="D328" s="358"/>
      <c r="E328" s="358"/>
      <c r="F328" s="530"/>
      <c r="G328" s="536"/>
      <c r="H328" s="536"/>
      <c r="I328" s="532"/>
    </row>
    <row r="329" spans="1:9" ht="14.25">
      <c r="A329" s="358"/>
      <c r="B329" s="358"/>
      <c r="C329" s="358"/>
      <c r="D329" s="358"/>
      <c r="E329" s="358"/>
      <c r="F329" s="530"/>
      <c r="G329" s="536"/>
      <c r="H329" s="536"/>
      <c r="I329" s="532"/>
    </row>
    <row r="330" spans="1:9" ht="14.25">
      <c r="A330" s="358"/>
      <c r="B330" s="358"/>
      <c r="C330" s="358"/>
      <c r="D330" s="358"/>
      <c r="E330" s="358"/>
      <c r="F330" s="530"/>
      <c r="G330" s="536"/>
      <c r="H330" s="536"/>
      <c r="I330" s="532"/>
    </row>
    <row r="331" spans="1:9" ht="14.25">
      <c r="A331" s="358"/>
      <c r="B331" s="358"/>
      <c r="C331" s="358"/>
      <c r="D331" s="358"/>
      <c r="E331" s="358"/>
      <c r="F331" s="533"/>
      <c r="G331" s="534"/>
      <c r="H331" s="534"/>
      <c r="I331" s="535"/>
    </row>
    <row r="332" spans="1:9" ht="14.25">
      <c r="A332" s="358"/>
      <c r="B332" s="358"/>
      <c r="C332" s="358"/>
      <c r="D332" s="358"/>
      <c r="E332" s="358"/>
      <c r="F332" s="358"/>
      <c r="G332" s="358"/>
      <c r="H332" s="358"/>
      <c r="I332" s="358"/>
    </row>
    <row r="333" spans="1:9" ht="14.25">
      <c r="A333" s="358"/>
      <c r="B333" s="358"/>
      <c r="C333" s="358" t="s">
        <v>734</v>
      </c>
      <c r="D333" s="358"/>
      <c r="E333" s="358"/>
      <c r="F333" s="358"/>
      <c r="G333" s="358"/>
      <c r="H333" s="358"/>
      <c r="I333" s="358"/>
    </row>
    <row r="334" spans="1:9" ht="14.25">
      <c r="A334" s="358"/>
      <c r="B334" s="358"/>
      <c r="C334" s="358"/>
      <c r="D334" s="358" t="s">
        <v>766</v>
      </c>
      <c r="E334" s="358"/>
      <c r="F334" s="358"/>
      <c r="G334" s="358"/>
      <c r="H334" s="358"/>
      <c r="I334" s="358"/>
    </row>
    <row r="335" spans="1:9" ht="14.25">
      <c r="A335" s="358"/>
      <c r="B335" s="358"/>
      <c r="C335" s="358"/>
      <c r="D335" s="374" t="s">
        <v>756</v>
      </c>
      <c r="E335" s="358" t="s">
        <v>757</v>
      </c>
      <c r="F335" s="358"/>
      <c r="G335" s="358"/>
      <c r="H335" s="358"/>
      <c r="I335" s="358"/>
    </row>
    <row r="336" spans="1:9" ht="14.25">
      <c r="A336" s="358"/>
      <c r="B336" s="358"/>
      <c r="C336" s="358"/>
      <c r="D336" s="374"/>
      <c r="E336" s="358"/>
      <c r="F336" s="517" t="s">
        <v>758</v>
      </c>
      <c r="G336" s="518"/>
      <c r="H336" s="518"/>
      <c r="I336" s="519"/>
    </row>
    <row r="337" spans="1:9" ht="14.25">
      <c r="A337" s="358"/>
      <c r="B337" s="358"/>
      <c r="C337" s="358"/>
      <c r="D337" s="374"/>
      <c r="E337" s="358"/>
      <c r="F337" s="523"/>
      <c r="G337" s="524"/>
      <c r="H337" s="524"/>
      <c r="I337" s="525"/>
    </row>
    <row r="338" spans="1:9" ht="14.25">
      <c r="A338" s="358"/>
      <c r="B338" s="358"/>
      <c r="C338" s="358"/>
      <c r="D338" s="374"/>
      <c r="E338" s="358"/>
      <c r="F338" s="375"/>
      <c r="G338" s="375"/>
      <c r="H338" s="375"/>
      <c r="I338" s="375"/>
    </row>
    <row r="339" spans="1:9" ht="18.75">
      <c r="A339" s="358"/>
      <c r="B339" s="358"/>
      <c r="C339" s="358"/>
      <c r="D339" s="374" t="s">
        <v>767</v>
      </c>
      <c r="E339" s="358" t="s">
        <v>768</v>
      </c>
      <c r="F339" s="358"/>
      <c r="G339" s="358"/>
      <c r="H339" s="358"/>
      <c r="I339" s="358"/>
    </row>
    <row r="340" spans="1:9" ht="14.25">
      <c r="A340" s="358"/>
      <c r="B340" s="358"/>
      <c r="C340" s="358"/>
      <c r="D340" s="358"/>
      <c r="E340" s="358"/>
      <c r="F340" s="358" t="s">
        <v>761</v>
      </c>
      <c r="G340" s="358"/>
      <c r="H340" s="358"/>
      <c r="I340" s="358"/>
    </row>
    <row r="341" spans="1:9" ht="14.25">
      <c r="A341" s="358"/>
      <c r="B341" s="358"/>
      <c r="C341" s="358"/>
      <c r="D341" s="358"/>
      <c r="E341" s="358"/>
      <c r="F341" s="517" t="s">
        <v>769</v>
      </c>
      <c r="G341" s="518"/>
      <c r="H341" s="518"/>
      <c r="I341" s="519"/>
    </row>
    <row r="342" spans="1:9" ht="14.25">
      <c r="A342" s="358"/>
      <c r="B342" s="358"/>
      <c r="C342" s="358"/>
      <c r="D342" s="358"/>
      <c r="E342" s="358"/>
      <c r="F342" s="523"/>
      <c r="G342" s="524"/>
      <c r="H342" s="524"/>
      <c r="I342" s="525"/>
    </row>
    <row r="343" spans="1:9" ht="14.25">
      <c r="A343" s="358"/>
      <c r="B343" s="358"/>
      <c r="C343" s="358"/>
      <c r="D343" s="358"/>
      <c r="E343" s="358"/>
      <c r="F343" s="375"/>
      <c r="G343" s="375"/>
      <c r="H343" s="375"/>
      <c r="I343" s="375"/>
    </row>
    <row r="344" spans="1:9" ht="14.25">
      <c r="A344" s="358"/>
      <c r="B344" s="358"/>
      <c r="C344" s="358"/>
      <c r="D344" s="358"/>
      <c r="E344" s="358"/>
      <c r="F344" s="358" t="s">
        <v>763</v>
      </c>
      <c r="G344" s="375"/>
      <c r="H344" s="375"/>
      <c r="I344" s="375"/>
    </row>
    <row r="345" spans="1:9" ht="14.25">
      <c r="A345" s="358"/>
      <c r="B345" s="358"/>
      <c r="C345" s="358"/>
      <c r="D345" s="374"/>
      <c r="E345" s="358"/>
      <c r="F345" s="358" t="s">
        <v>764</v>
      </c>
      <c r="G345" s="358"/>
      <c r="H345" s="358"/>
      <c r="I345" s="358"/>
    </row>
    <row r="346" spans="1:9" ht="14.25">
      <c r="A346" s="358"/>
      <c r="B346" s="358"/>
      <c r="C346" s="358"/>
      <c r="D346" s="374"/>
      <c r="E346" s="358"/>
      <c r="F346" s="517" t="s">
        <v>770</v>
      </c>
      <c r="G346" s="518"/>
      <c r="H346" s="518"/>
      <c r="I346" s="519"/>
    </row>
    <row r="347" spans="1:9" ht="14.25">
      <c r="A347" s="358"/>
      <c r="B347" s="358"/>
      <c r="C347" s="358"/>
      <c r="D347" s="374"/>
      <c r="E347" s="358"/>
      <c r="F347" s="520"/>
      <c r="G347" s="521"/>
      <c r="H347" s="521"/>
      <c r="I347" s="522"/>
    </row>
    <row r="348" spans="1:9" ht="14.25">
      <c r="A348" s="358"/>
      <c r="B348" s="358"/>
      <c r="C348" s="358"/>
      <c r="D348" s="374"/>
      <c r="E348" s="358"/>
      <c r="F348" s="520"/>
      <c r="G348" s="521"/>
      <c r="H348" s="521"/>
      <c r="I348" s="522"/>
    </row>
    <row r="349" spans="1:9" ht="13.5" customHeight="1">
      <c r="A349" s="358"/>
      <c r="B349" s="358"/>
      <c r="C349" s="358"/>
      <c r="D349" s="358"/>
      <c r="E349" s="358"/>
      <c r="F349" s="523"/>
      <c r="G349" s="524"/>
      <c r="H349" s="524"/>
      <c r="I349" s="525"/>
    </row>
  </sheetData>
  <mergeCells count="24">
    <mergeCell ref="E160:I162"/>
    <mergeCell ref="B7:I9"/>
    <mergeCell ref="F22:I25"/>
    <mergeCell ref="F30:I33"/>
    <mergeCell ref="D47:I50"/>
    <mergeCell ref="E85:I86"/>
    <mergeCell ref="E89:I91"/>
    <mergeCell ref="E94:I96"/>
    <mergeCell ref="E103:I131"/>
    <mergeCell ref="F135:I137"/>
    <mergeCell ref="F143:I145"/>
    <mergeCell ref="F148:I151"/>
    <mergeCell ref="F346:I349"/>
    <mergeCell ref="E168:I171"/>
    <mergeCell ref="E174:I177"/>
    <mergeCell ref="E180:I181"/>
    <mergeCell ref="E205:I231"/>
    <mergeCell ref="F243:I244"/>
    <mergeCell ref="D253:I254"/>
    <mergeCell ref="F259:I260"/>
    <mergeCell ref="F264:I265"/>
    <mergeCell ref="F269:I331"/>
    <mergeCell ref="F336:I337"/>
    <mergeCell ref="F341:I342"/>
  </mergeCells>
  <phoneticPr fontId="3"/>
  <pageMargins left="0.47244094488188981" right="0.47244094488188981" top="0.86614173228346458" bottom="0.55118110236220474" header="0.78740157480314965" footer="0.47244094488188981"/>
  <pageSetup paperSize="9" scale="4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I16"/>
  <sheetViews>
    <sheetView showGridLines="0" view="pageBreakPreview" zoomScaleNormal="100" zoomScaleSheetLayoutView="100" workbookViewId="0">
      <selection activeCell="H13" sqref="H13"/>
    </sheetView>
  </sheetViews>
  <sheetFormatPr defaultRowHeight="15"/>
  <cols>
    <col min="1" max="2" width="2.875" style="80" customWidth="1"/>
    <col min="3" max="3" width="5.375" style="176" customWidth="1"/>
    <col min="4" max="4" width="14.375" style="84" customWidth="1"/>
    <col min="5" max="5" width="27.5" style="80" bestFit="1" customWidth="1"/>
    <col min="6" max="6" width="18.625" style="85" bestFit="1" customWidth="1"/>
    <col min="7" max="7" width="5.5" style="80" bestFit="1" customWidth="1"/>
    <col min="8" max="8" width="10.25" style="80" bestFit="1" customWidth="1"/>
    <col min="9" max="16384" width="9" style="80"/>
  </cols>
  <sheetData>
    <row r="1" spans="1:9">
      <c r="A1" s="76"/>
      <c r="B1" s="76"/>
      <c r="C1" s="164"/>
      <c r="D1" s="76"/>
      <c r="E1" s="76"/>
      <c r="F1" s="79"/>
      <c r="G1" s="76"/>
      <c r="H1" s="76"/>
      <c r="I1" s="76"/>
    </row>
    <row r="2" spans="1:9" s="84" customFormat="1" ht="23.25" customHeight="1">
      <c r="A2" s="76"/>
      <c r="B2" s="76"/>
      <c r="C2" s="225" t="s">
        <v>180</v>
      </c>
      <c r="D2" s="166"/>
      <c r="E2" s="76"/>
      <c r="F2" s="79"/>
      <c r="G2" s="78"/>
      <c r="H2" s="78"/>
      <c r="I2" s="78"/>
    </row>
    <row r="3" spans="1:9" s="84" customFormat="1">
      <c r="A3" s="76"/>
      <c r="B3" s="76"/>
      <c r="C3" s="167" t="s">
        <v>30</v>
      </c>
      <c r="D3" s="76"/>
      <c r="E3" s="76"/>
      <c r="F3" s="79"/>
      <c r="G3" s="76"/>
      <c r="H3" s="76"/>
      <c r="I3" s="76"/>
    </row>
    <row r="4" spans="1:9">
      <c r="A4" s="76"/>
      <c r="B4" s="76"/>
      <c r="C4" s="164"/>
      <c r="D4" s="76"/>
      <c r="E4" s="76"/>
      <c r="F4" s="79"/>
      <c r="G4" s="76"/>
      <c r="H4" s="76"/>
      <c r="I4" s="76"/>
    </row>
    <row r="5" spans="1:9">
      <c r="A5" s="76"/>
      <c r="B5" s="76"/>
      <c r="C5" s="10" t="s">
        <v>31</v>
      </c>
      <c r="D5" s="76"/>
      <c r="E5" s="76"/>
      <c r="F5" s="79"/>
      <c r="G5" s="76"/>
      <c r="H5" s="76"/>
      <c r="I5" s="76"/>
    </row>
    <row r="6" spans="1:9" ht="15.75" thickBot="1">
      <c r="A6" s="76"/>
      <c r="B6" s="76"/>
      <c r="C6" s="164"/>
      <c r="D6" s="76"/>
      <c r="E6" s="76"/>
      <c r="F6" s="79"/>
      <c r="G6" s="76"/>
      <c r="H6" s="76"/>
      <c r="I6" s="76"/>
    </row>
    <row r="7" spans="1:9" ht="15.75" thickBot="1">
      <c r="A7" s="76"/>
      <c r="B7" s="76"/>
      <c r="C7" s="168" t="s">
        <v>32</v>
      </c>
      <c r="D7" s="169" t="s">
        <v>19</v>
      </c>
      <c r="E7" s="170" t="s">
        <v>33</v>
      </c>
      <c r="F7" s="171" t="s">
        <v>34</v>
      </c>
      <c r="G7" s="170" t="s">
        <v>35</v>
      </c>
      <c r="H7" s="170" t="s">
        <v>36</v>
      </c>
      <c r="I7" s="76"/>
    </row>
    <row r="8" spans="1:9" ht="63" customHeight="1">
      <c r="A8" s="76"/>
      <c r="B8" s="76"/>
      <c r="C8" s="172" t="s">
        <v>9</v>
      </c>
      <c r="D8" s="173" t="s">
        <v>9</v>
      </c>
      <c r="E8" s="174" t="s">
        <v>37</v>
      </c>
      <c r="F8" s="172" t="s">
        <v>38</v>
      </c>
      <c r="G8" s="175">
        <v>3.2</v>
      </c>
      <c r="H8" s="205" t="s">
        <v>39</v>
      </c>
      <c r="I8" s="76"/>
    </row>
    <row r="9" spans="1:9">
      <c r="A9" s="76"/>
      <c r="B9" s="76"/>
      <c r="C9" s="164"/>
      <c r="D9" s="76"/>
      <c r="E9" s="76"/>
      <c r="F9" s="79"/>
      <c r="G9" s="76"/>
      <c r="H9" s="76"/>
      <c r="I9" s="76"/>
    </row>
    <row r="10" spans="1:9" ht="13.5" customHeight="1">
      <c r="A10" s="76"/>
      <c r="B10" s="76"/>
      <c r="C10" s="422" t="s">
        <v>40</v>
      </c>
      <c r="D10" s="422"/>
      <c r="E10" s="76"/>
      <c r="F10" s="79"/>
      <c r="G10" s="76"/>
      <c r="H10" s="76"/>
      <c r="I10" s="76"/>
    </row>
    <row r="11" spans="1:9" ht="15.75" thickBot="1">
      <c r="A11" s="76"/>
      <c r="B11" s="76"/>
      <c r="C11" s="164"/>
      <c r="D11" s="76"/>
      <c r="E11" s="76"/>
      <c r="F11" s="79"/>
      <c r="G11" s="76"/>
      <c r="H11" s="76"/>
      <c r="I11" s="76"/>
    </row>
    <row r="12" spans="1:9" ht="15.75" thickBot="1">
      <c r="A12" s="76"/>
      <c r="B12" s="76"/>
      <c r="C12" s="168" t="s">
        <v>32</v>
      </c>
      <c r="D12" s="169" t="s">
        <v>19</v>
      </c>
      <c r="E12" s="170" t="s">
        <v>33</v>
      </c>
      <c r="F12" s="171" t="s">
        <v>34</v>
      </c>
      <c r="G12" s="170" t="s">
        <v>35</v>
      </c>
      <c r="H12" s="170" t="s">
        <v>36</v>
      </c>
      <c r="I12" s="76"/>
    </row>
    <row r="13" spans="1:9" ht="63.75" customHeight="1">
      <c r="A13" s="76"/>
      <c r="B13" s="76"/>
      <c r="C13" s="172" t="s">
        <v>9</v>
      </c>
      <c r="D13" s="173" t="s">
        <v>9</v>
      </c>
      <c r="E13" s="174" t="s">
        <v>41</v>
      </c>
      <c r="F13" s="205" t="s">
        <v>42</v>
      </c>
      <c r="G13" s="401">
        <v>2.0099999999999998</v>
      </c>
      <c r="H13" s="402" t="s">
        <v>916</v>
      </c>
      <c r="I13" s="76"/>
    </row>
    <row r="14" spans="1:9">
      <c r="A14" s="76"/>
      <c r="B14" s="76"/>
      <c r="C14" s="164"/>
      <c r="D14" s="76"/>
      <c r="E14" s="76"/>
      <c r="F14" s="79"/>
      <c r="G14" s="76"/>
      <c r="H14" s="76"/>
      <c r="I14" s="76"/>
    </row>
    <row r="15" spans="1:9">
      <c r="A15" s="76"/>
      <c r="B15" s="76"/>
      <c r="C15" s="164"/>
      <c r="D15" s="76"/>
      <c r="E15" s="76"/>
      <c r="F15" s="79"/>
      <c r="G15" s="76"/>
      <c r="H15" s="76"/>
      <c r="I15" s="76"/>
    </row>
    <row r="16" spans="1:9">
      <c r="A16" s="76"/>
      <c r="B16" s="76"/>
      <c r="C16" s="164"/>
      <c r="D16" s="76"/>
      <c r="E16" s="76"/>
      <c r="F16" s="79"/>
      <c r="G16" s="76"/>
      <c r="H16" s="76"/>
      <c r="I16" s="76"/>
    </row>
  </sheetData>
  <mergeCells count="1">
    <mergeCell ref="C10:D10"/>
  </mergeCells>
  <phoneticPr fontId="3"/>
  <pageMargins left="0.75" right="0.75" top="1" bottom="1" header="0.51200000000000001" footer="0.5120000000000000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H135"/>
  <sheetViews>
    <sheetView showGridLines="0" view="pageBreakPreview" zoomScaleNormal="100" zoomScaleSheetLayoutView="100" workbookViewId="0">
      <selection activeCell="D58" sqref="D58"/>
    </sheetView>
  </sheetViews>
  <sheetFormatPr defaultRowHeight="15"/>
  <cols>
    <col min="1" max="2" width="2.875" style="80" customWidth="1"/>
    <col min="3" max="3" width="20.25" style="163" customWidth="1"/>
    <col min="4" max="4" width="19.75" style="84" customWidth="1"/>
    <col min="5" max="5" width="41.875" style="80" customWidth="1"/>
    <col min="6" max="6" width="45.75" style="85" customWidth="1"/>
    <col min="7" max="7" width="9" style="80"/>
    <col min="8" max="8" width="2.875" style="80" customWidth="1"/>
    <col min="9" max="16384" width="9" style="80"/>
  </cols>
  <sheetData>
    <row r="1" spans="1:8">
      <c r="A1" s="10"/>
      <c r="B1" s="10"/>
      <c r="C1" s="10"/>
      <c r="D1" s="10"/>
      <c r="E1" s="10"/>
      <c r="F1" s="10"/>
      <c r="G1" s="10"/>
      <c r="H1" s="10"/>
    </row>
    <row r="2" spans="1:8" s="84" customFormat="1" ht="18.75">
      <c r="A2" s="76"/>
      <c r="B2" s="76"/>
      <c r="C2" s="37" t="s">
        <v>43</v>
      </c>
      <c r="D2" s="78"/>
      <c r="E2" s="76"/>
      <c r="F2" s="79"/>
      <c r="G2" s="78"/>
      <c r="H2" s="78"/>
    </row>
    <row r="3" spans="1:8" s="84" customFormat="1">
      <c r="A3" s="76"/>
      <c r="B3" s="76"/>
      <c r="C3" s="41"/>
      <c r="D3" s="78"/>
      <c r="E3" s="76"/>
      <c r="F3" s="79"/>
      <c r="G3" s="78"/>
      <c r="H3" s="78"/>
    </row>
    <row r="4" spans="1:8">
      <c r="A4" s="10"/>
      <c r="B4" s="10"/>
      <c r="C4" s="16" t="s">
        <v>44</v>
      </c>
      <c r="D4" s="16"/>
      <c r="E4" s="16"/>
      <c r="F4" s="16"/>
      <c r="G4" s="10"/>
      <c r="H4" s="10"/>
    </row>
    <row r="5" spans="1:8">
      <c r="A5" s="10"/>
      <c r="B5" s="10"/>
      <c r="C5" s="16" t="s">
        <v>45</v>
      </c>
      <c r="D5" s="16"/>
      <c r="E5" s="16"/>
      <c r="F5" s="16"/>
      <c r="G5" s="10"/>
      <c r="H5" s="10"/>
    </row>
    <row r="6" spans="1:8">
      <c r="A6" s="10"/>
      <c r="B6" s="10"/>
      <c r="C6" s="212" t="s">
        <v>46</v>
      </c>
      <c r="D6" s="10"/>
      <c r="E6" s="10"/>
      <c r="F6" s="10"/>
      <c r="G6" s="10"/>
      <c r="H6" s="10"/>
    </row>
    <row r="7" spans="1:8">
      <c r="A7" s="10"/>
      <c r="B7" s="10"/>
      <c r="C7" s="213" t="s">
        <v>224</v>
      </c>
      <c r="D7" s="76"/>
      <c r="E7" s="76"/>
      <c r="F7" s="79"/>
      <c r="G7" s="76"/>
      <c r="H7" s="76"/>
    </row>
    <row r="8" spans="1:8" s="84" customFormat="1">
      <c r="A8" s="10"/>
      <c r="B8" s="10"/>
      <c r="C8" s="214"/>
      <c r="D8" s="76"/>
      <c r="E8" s="76"/>
      <c r="F8" s="79"/>
      <c r="G8" s="76"/>
      <c r="H8" s="76"/>
    </row>
    <row r="9" spans="1:8" s="84" customFormat="1">
      <c r="A9" s="76"/>
      <c r="B9" s="76"/>
      <c r="C9" s="36" t="s">
        <v>47</v>
      </c>
      <c r="D9" s="78"/>
      <c r="E9" s="76"/>
      <c r="F9" s="79"/>
      <c r="G9" s="78"/>
      <c r="H9" s="78"/>
    </row>
    <row r="10" spans="1:8" s="84" customFormat="1">
      <c r="A10" s="76"/>
      <c r="B10" s="76"/>
      <c r="C10" s="36" t="s">
        <v>345</v>
      </c>
      <c r="D10" s="78"/>
      <c r="E10" s="76"/>
      <c r="F10" s="79"/>
      <c r="G10" s="78"/>
      <c r="H10" s="78"/>
    </row>
    <row r="11" spans="1:8" s="84" customFormat="1">
      <c r="A11" s="76"/>
      <c r="B11" s="76"/>
      <c r="C11" s="36"/>
      <c r="D11" s="78"/>
      <c r="E11" s="76"/>
      <c r="F11" s="79"/>
      <c r="G11" s="78"/>
      <c r="H11" s="78"/>
    </row>
    <row r="12" spans="1:8" s="84" customFormat="1">
      <c r="A12" s="10"/>
      <c r="B12" s="10"/>
      <c r="C12" s="41" t="s">
        <v>346</v>
      </c>
      <c r="D12" s="10"/>
      <c r="E12" s="10"/>
      <c r="F12" s="10"/>
      <c r="G12" s="10"/>
      <c r="H12" s="10"/>
    </row>
    <row r="13" spans="1:8" s="84" customFormat="1">
      <c r="A13" s="10"/>
      <c r="B13" s="10"/>
      <c r="C13" s="162" t="s">
        <v>347</v>
      </c>
      <c r="D13" s="10"/>
      <c r="E13" s="10"/>
      <c r="F13" s="10"/>
      <c r="G13" s="10"/>
      <c r="H13" s="10"/>
    </row>
    <row r="14" spans="1:8" s="84" customFormat="1">
      <c r="A14" s="10"/>
      <c r="B14" s="10"/>
      <c r="C14" s="36" t="s">
        <v>348</v>
      </c>
      <c r="D14" s="10"/>
      <c r="E14" s="10"/>
      <c r="F14" s="10"/>
      <c r="G14" s="10"/>
      <c r="H14" s="10"/>
    </row>
    <row r="15" spans="1:8">
      <c r="A15" s="10"/>
      <c r="B15" s="10"/>
      <c r="C15" s="36"/>
      <c r="D15" s="10"/>
      <c r="E15" s="10"/>
      <c r="F15" s="10"/>
      <c r="G15" s="10"/>
      <c r="H15" s="10"/>
    </row>
    <row r="16" spans="1:8">
      <c r="A16" s="10"/>
      <c r="B16" s="10"/>
      <c r="C16" s="36" t="s">
        <v>48</v>
      </c>
      <c r="D16" s="10"/>
      <c r="E16" s="10"/>
      <c r="F16" s="10"/>
      <c r="G16" s="10"/>
      <c r="H16" s="10"/>
    </row>
    <row r="17" spans="1:8">
      <c r="A17" s="10"/>
      <c r="B17" s="10"/>
      <c r="C17" s="36" t="s">
        <v>49</v>
      </c>
      <c r="D17" s="10"/>
      <c r="E17" s="10"/>
      <c r="F17" s="10"/>
      <c r="G17" s="10"/>
      <c r="H17" s="10"/>
    </row>
    <row r="18" spans="1:8">
      <c r="A18" s="10"/>
      <c r="B18" s="10"/>
      <c r="C18" s="36"/>
      <c r="D18" s="10"/>
      <c r="E18" s="10"/>
      <c r="F18" s="10"/>
      <c r="G18" s="10"/>
      <c r="H18" s="10"/>
    </row>
    <row r="19" spans="1:8">
      <c r="A19" s="10"/>
      <c r="B19" s="10"/>
      <c r="C19" s="162" t="s">
        <v>50</v>
      </c>
      <c r="D19" s="76"/>
      <c r="E19" s="76"/>
      <c r="F19" s="79"/>
      <c r="G19" s="76"/>
      <c r="H19" s="76"/>
    </row>
    <row r="20" spans="1:8" s="84" customFormat="1">
      <c r="A20" s="10"/>
      <c r="B20" s="10"/>
      <c r="C20" s="36"/>
      <c r="D20" s="76"/>
      <c r="E20" s="76"/>
      <c r="F20" s="79"/>
      <c r="G20" s="76"/>
      <c r="H20" s="76"/>
    </row>
    <row r="21" spans="1:8">
      <c r="A21" s="76"/>
      <c r="B21" s="76"/>
      <c r="C21" s="36"/>
      <c r="D21" s="78"/>
      <c r="E21" s="76"/>
      <c r="F21" s="79"/>
      <c r="G21" s="78"/>
      <c r="H21" s="78"/>
    </row>
    <row r="22" spans="1:8" s="84" customFormat="1">
      <c r="A22" s="10"/>
      <c r="B22" s="10"/>
      <c r="C22" s="10"/>
      <c r="D22" s="10"/>
      <c r="E22" s="10"/>
      <c r="F22" s="10"/>
      <c r="G22" s="10"/>
      <c r="H22" s="10"/>
    </row>
    <row r="23" spans="1:8">
      <c r="A23" s="76"/>
      <c r="B23" s="76"/>
      <c r="C23" s="215"/>
      <c r="D23" s="78"/>
      <c r="E23" s="76"/>
      <c r="F23" s="79"/>
      <c r="G23" s="78"/>
      <c r="H23" s="78"/>
    </row>
    <row r="24" spans="1:8">
      <c r="A24" s="10"/>
      <c r="B24" s="10"/>
      <c r="C24" s="10"/>
      <c r="D24" s="10"/>
      <c r="E24" s="10"/>
      <c r="F24" s="79"/>
      <c r="G24" s="10"/>
      <c r="H24" s="10"/>
    </row>
    <row r="25" spans="1:8">
      <c r="A25" s="10"/>
      <c r="B25" s="10"/>
      <c r="C25" s="10"/>
      <c r="D25" s="10"/>
      <c r="E25" s="10"/>
      <c r="F25" s="79"/>
      <c r="G25" s="10"/>
      <c r="H25" s="10"/>
    </row>
    <row r="26" spans="1:8">
      <c r="A26" s="10"/>
      <c r="B26" s="10"/>
      <c r="C26" s="10"/>
      <c r="D26" s="10"/>
      <c r="E26" s="10"/>
      <c r="F26" s="79"/>
      <c r="G26" s="10"/>
      <c r="H26" s="10"/>
    </row>
    <row r="27" spans="1:8">
      <c r="A27" s="10"/>
      <c r="B27" s="10"/>
      <c r="C27" s="10"/>
      <c r="D27" s="10"/>
      <c r="E27" s="10"/>
      <c r="F27" s="79"/>
      <c r="G27" s="10"/>
      <c r="H27" s="10"/>
    </row>
    <row r="28" spans="1:8">
      <c r="A28" s="10"/>
      <c r="B28" s="10"/>
      <c r="C28" s="10"/>
      <c r="D28" s="10"/>
      <c r="E28" s="10"/>
      <c r="F28" s="79"/>
      <c r="G28" s="10"/>
      <c r="H28" s="10"/>
    </row>
    <row r="29" spans="1:8">
      <c r="A29" s="10"/>
      <c r="B29" s="10"/>
      <c r="C29" s="10"/>
      <c r="D29" s="10"/>
      <c r="E29" s="10"/>
      <c r="F29" s="79"/>
      <c r="G29" s="10"/>
      <c r="H29" s="10"/>
    </row>
    <row r="30" spans="1:8">
      <c r="A30" s="10"/>
      <c r="B30" s="10"/>
      <c r="C30" s="10"/>
      <c r="D30" s="10"/>
      <c r="E30" s="10"/>
      <c r="F30" s="79"/>
      <c r="G30" s="10"/>
      <c r="H30" s="10"/>
    </row>
    <row r="31" spans="1:8">
      <c r="A31" s="10"/>
      <c r="B31" s="10"/>
      <c r="C31" s="10"/>
      <c r="D31" s="10"/>
      <c r="E31" s="10"/>
      <c r="F31" s="79"/>
      <c r="G31" s="10"/>
      <c r="H31" s="10"/>
    </row>
    <row r="32" spans="1:8">
      <c r="A32" s="10"/>
      <c r="B32" s="10"/>
      <c r="C32" s="10"/>
      <c r="D32" s="10"/>
      <c r="E32" s="10"/>
      <c r="F32" s="79"/>
      <c r="G32" s="10"/>
      <c r="H32" s="10"/>
    </row>
    <row r="33" spans="1:8">
      <c r="A33" s="10"/>
      <c r="B33" s="10"/>
      <c r="C33" s="10"/>
      <c r="D33" s="10"/>
      <c r="E33" s="10"/>
      <c r="F33" s="79"/>
      <c r="G33" s="10"/>
      <c r="H33" s="10"/>
    </row>
    <row r="34" spans="1:8">
      <c r="A34" s="10"/>
      <c r="B34" s="10"/>
      <c r="C34" s="10"/>
      <c r="D34" s="10"/>
      <c r="E34" s="10"/>
      <c r="F34" s="79"/>
      <c r="G34" s="10"/>
      <c r="H34" s="10"/>
    </row>
    <row r="35" spans="1:8">
      <c r="A35" s="10"/>
      <c r="B35" s="10"/>
      <c r="C35" s="10"/>
      <c r="D35" s="10"/>
      <c r="E35" s="10"/>
      <c r="F35" s="79"/>
      <c r="G35" s="10"/>
      <c r="H35" s="10"/>
    </row>
    <row r="36" spans="1:8">
      <c r="A36" s="10"/>
      <c r="B36" s="10"/>
      <c r="C36" s="10"/>
      <c r="D36" s="10"/>
      <c r="E36" s="10"/>
      <c r="F36" s="79"/>
      <c r="G36" s="10"/>
      <c r="H36" s="10"/>
    </row>
    <row r="37" spans="1:8">
      <c r="A37" s="10"/>
      <c r="B37" s="10"/>
      <c r="C37" s="10"/>
      <c r="D37" s="10"/>
      <c r="E37" s="10"/>
      <c r="F37" s="79"/>
      <c r="G37" s="10"/>
      <c r="H37" s="10"/>
    </row>
    <row r="38" spans="1:8">
      <c r="A38" s="10"/>
      <c r="B38" s="10"/>
      <c r="C38" s="10"/>
      <c r="D38" s="10"/>
      <c r="E38" s="10"/>
      <c r="F38" s="79"/>
      <c r="G38" s="10"/>
      <c r="H38" s="10"/>
    </row>
    <row r="39" spans="1:8">
      <c r="A39" s="10"/>
      <c r="B39" s="10"/>
      <c r="C39" s="10"/>
      <c r="D39" s="10"/>
      <c r="E39" s="10"/>
      <c r="F39" s="79"/>
      <c r="G39" s="10"/>
      <c r="H39" s="10"/>
    </row>
    <row r="40" spans="1:8">
      <c r="A40" s="10"/>
      <c r="B40" s="10"/>
      <c r="C40" s="10"/>
      <c r="D40" s="10"/>
      <c r="E40" s="10"/>
      <c r="F40" s="79"/>
      <c r="G40" s="10"/>
      <c r="H40" s="10"/>
    </row>
    <row r="41" spans="1:8">
      <c r="A41" s="10"/>
      <c r="B41" s="10"/>
      <c r="C41" s="10"/>
      <c r="D41" s="10"/>
      <c r="E41" s="10"/>
      <c r="F41" s="79"/>
      <c r="G41" s="10"/>
      <c r="H41" s="10"/>
    </row>
    <row r="42" spans="1:8">
      <c r="A42" s="10"/>
      <c r="B42" s="10"/>
      <c r="C42" s="10"/>
      <c r="D42" s="10"/>
      <c r="E42" s="10"/>
      <c r="F42" s="79"/>
      <c r="G42" s="10"/>
      <c r="H42" s="10"/>
    </row>
    <row r="43" spans="1:8">
      <c r="A43" s="10"/>
      <c r="B43" s="10"/>
      <c r="C43" s="10"/>
      <c r="D43" s="10"/>
      <c r="E43" s="10"/>
      <c r="F43" s="79"/>
      <c r="G43" s="10"/>
      <c r="H43" s="10"/>
    </row>
    <row r="44" spans="1:8">
      <c r="A44" s="10"/>
      <c r="B44" s="10"/>
      <c r="C44" s="10"/>
      <c r="D44" s="10"/>
      <c r="E44" s="10"/>
      <c r="F44" s="79"/>
      <c r="G44" s="10"/>
      <c r="H44" s="10"/>
    </row>
    <row r="45" spans="1:8">
      <c r="A45" s="10"/>
      <c r="B45" s="10"/>
      <c r="C45" s="10"/>
      <c r="D45" s="10"/>
      <c r="E45" s="10"/>
      <c r="F45" s="79"/>
      <c r="G45" s="10"/>
      <c r="H45" s="10"/>
    </row>
    <row r="46" spans="1:8">
      <c r="A46" s="10"/>
      <c r="B46" s="10"/>
      <c r="C46" s="10"/>
      <c r="D46" s="10"/>
      <c r="E46" s="10"/>
      <c r="F46" s="79"/>
      <c r="G46" s="10"/>
      <c r="H46" s="10"/>
    </row>
    <row r="47" spans="1:8">
      <c r="A47" s="10"/>
      <c r="B47" s="10"/>
      <c r="C47" s="10"/>
      <c r="D47" s="10"/>
      <c r="E47" s="10"/>
      <c r="F47" s="79"/>
      <c r="G47" s="10"/>
      <c r="H47" s="10"/>
    </row>
    <row r="48" spans="1:8">
      <c r="A48" s="10"/>
      <c r="B48" s="10"/>
      <c r="C48" s="10"/>
      <c r="D48" s="10"/>
      <c r="E48" s="10"/>
      <c r="F48" s="79"/>
      <c r="G48" s="10"/>
      <c r="H48" s="10"/>
    </row>
    <row r="49" spans="1:8">
      <c r="A49" s="10"/>
      <c r="B49" s="10"/>
      <c r="C49" s="10"/>
      <c r="D49" s="10"/>
      <c r="E49" s="10"/>
      <c r="F49" s="79"/>
      <c r="G49" s="10"/>
      <c r="H49" s="10"/>
    </row>
    <row r="50" spans="1:8">
      <c r="A50" s="10"/>
      <c r="B50" s="10"/>
      <c r="C50" s="36" t="s">
        <v>51</v>
      </c>
      <c r="D50" s="10"/>
      <c r="E50" s="10"/>
      <c r="F50" s="79"/>
      <c r="G50" s="10"/>
      <c r="H50" s="10"/>
    </row>
    <row r="51" spans="1:8">
      <c r="A51" s="10"/>
      <c r="B51" s="10"/>
      <c r="C51" s="41" t="s">
        <v>919</v>
      </c>
      <c r="D51" s="10"/>
      <c r="E51" s="10"/>
      <c r="F51" s="79"/>
      <c r="G51" s="10"/>
      <c r="H51" s="10"/>
    </row>
    <row r="52" spans="1:8">
      <c r="A52" s="10"/>
      <c r="B52" s="10"/>
      <c r="C52" s="216"/>
      <c r="D52" s="10"/>
      <c r="E52" s="10"/>
      <c r="F52" s="79"/>
      <c r="G52" s="10"/>
      <c r="H52" s="10"/>
    </row>
    <row r="53" spans="1:8">
      <c r="A53" s="10"/>
      <c r="B53" s="10"/>
      <c r="C53" s="36" t="s">
        <v>349</v>
      </c>
      <c r="D53" s="10"/>
      <c r="E53" s="10"/>
      <c r="F53" s="79"/>
      <c r="G53" s="10"/>
      <c r="H53" s="10"/>
    </row>
    <row r="54" spans="1:8">
      <c r="A54" s="10"/>
      <c r="B54" s="10"/>
      <c r="C54" s="36" t="s">
        <v>52</v>
      </c>
      <c r="D54" s="10"/>
      <c r="E54" s="10"/>
      <c r="F54" s="79"/>
      <c r="G54" s="10"/>
      <c r="H54" s="10"/>
    </row>
    <row r="55" spans="1:8">
      <c r="A55" s="10"/>
      <c r="B55" s="10"/>
      <c r="C55" s="36" t="s">
        <v>53</v>
      </c>
      <c r="D55" s="10"/>
      <c r="E55" s="10"/>
      <c r="F55" s="79"/>
      <c r="G55" s="10"/>
      <c r="H55" s="10"/>
    </row>
    <row r="56" spans="1:8">
      <c r="A56" s="10"/>
      <c r="B56" s="10"/>
      <c r="C56" s="41" t="s">
        <v>920</v>
      </c>
      <c r="D56" s="10"/>
      <c r="E56" s="10"/>
      <c r="F56" s="79"/>
      <c r="G56" s="10"/>
      <c r="H56" s="10"/>
    </row>
    <row r="57" spans="1:8">
      <c r="A57" s="10"/>
      <c r="B57" s="10"/>
      <c r="C57" s="36" t="s">
        <v>54</v>
      </c>
      <c r="D57" s="10"/>
      <c r="E57" s="10"/>
      <c r="F57" s="79"/>
      <c r="G57" s="10"/>
      <c r="H57" s="10"/>
    </row>
    <row r="58" spans="1:8">
      <c r="A58" s="10"/>
      <c r="B58" s="10"/>
      <c r="C58" s="10"/>
      <c r="D58" s="10"/>
      <c r="E58" s="10"/>
      <c r="F58" s="79"/>
      <c r="G58" s="10"/>
      <c r="H58" s="10"/>
    </row>
    <row r="59" spans="1:8">
      <c r="A59" s="10"/>
      <c r="B59" s="10"/>
      <c r="C59" s="10"/>
      <c r="D59" s="10"/>
      <c r="E59" s="10"/>
      <c r="F59" s="79"/>
      <c r="G59" s="10"/>
      <c r="H59" s="10"/>
    </row>
    <row r="60" spans="1:8">
      <c r="A60" s="10"/>
      <c r="B60" s="10"/>
      <c r="C60" s="213" t="s">
        <v>225</v>
      </c>
      <c r="D60" s="10"/>
      <c r="E60" s="10"/>
      <c r="F60" s="79"/>
      <c r="G60" s="10"/>
      <c r="H60" s="10"/>
    </row>
    <row r="61" spans="1:8">
      <c r="A61" s="10"/>
      <c r="B61" s="10"/>
      <c r="C61" s="213"/>
      <c r="D61" s="10"/>
      <c r="E61" s="10"/>
      <c r="F61" s="79"/>
      <c r="G61" s="10"/>
      <c r="H61" s="10"/>
    </row>
    <row r="62" spans="1:8">
      <c r="A62" s="10"/>
      <c r="B62" s="10"/>
      <c r="C62" s="36" t="s">
        <v>55</v>
      </c>
      <c r="D62" s="10"/>
      <c r="E62" s="10"/>
      <c r="F62" s="79"/>
      <c r="G62" s="10"/>
      <c r="H62" s="10"/>
    </row>
    <row r="63" spans="1:8">
      <c r="A63" s="10"/>
      <c r="B63" s="10"/>
      <c r="C63" s="36" t="s">
        <v>350</v>
      </c>
      <c r="D63" s="10"/>
      <c r="E63" s="10"/>
      <c r="F63" s="79"/>
      <c r="G63" s="10"/>
      <c r="H63" s="10"/>
    </row>
    <row r="64" spans="1:8">
      <c r="A64" s="10"/>
      <c r="B64" s="10"/>
      <c r="C64" s="36"/>
      <c r="D64" s="10"/>
      <c r="E64" s="10"/>
      <c r="F64" s="79"/>
      <c r="G64" s="10"/>
      <c r="H64" s="10"/>
    </row>
    <row r="65" spans="1:8">
      <c r="A65" s="10"/>
      <c r="B65" s="10"/>
      <c r="C65" s="41" t="s">
        <v>56</v>
      </c>
      <c r="D65" s="10"/>
      <c r="E65" s="10"/>
      <c r="F65" s="79"/>
      <c r="G65" s="10"/>
      <c r="H65" s="10"/>
    </row>
    <row r="66" spans="1:8">
      <c r="A66" s="10"/>
      <c r="B66" s="10"/>
      <c r="C66" s="162" t="s">
        <v>351</v>
      </c>
      <c r="D66" s="10"/>
      <c r="E66" s="10"/>
      <c r="F66" s="79"/>
      <c r="G66" s="10"/>
      <c r="H66" s="10"/>
    </row>
    <row r="67" spans="1:8">
      <c r="A67" s="10"/>
      <c r="B67" s="10"/>
      <c r="C67" s="162" t="s">
        <v>352</v>
      </c>
      <c r="D67" s="10"/>
      <c r="E67" s="10"/>
      <c r="F67" s="79"/>
      <c r="G67" s="10"/>
      <c r="H67" s="10"/>
    </row>
    <row r="68" spans="1:8" ht="15.75" thickBot="1">
      <c r="A68" s="10"/>
      <c r="B68" s="10"/>
      <c r="C68" s="162" t="s">
        <v>353</v>
      </c>
      <c r="D68" s="10"/>
      <c r="E68" s="10"/>
      <c r="F68" s="79"/>
      <c r="G68" s="10"/>
      <c r="H68" s="10"/>
    </row>
    <row r="69" spans="1:8" ht="15.75" thickBot="1">
      <c r="A69" s="10"/>
      <c r="B69" s="10"/>
      <c r="C69" s="217" t="s">
        <v>57</v>
      </c>
      <c r="D69" s="218" t="s">
        <v>58</v>
      </c>
      <c r="E69" s="218" t="s">
        <v>59</v>
      </c>
      <c r="F69" s="79"/>
      <c r="G69" s="10"/>
      <c r="H69" s="10"/>
    </row>
    <row r="70" spans="1:8" ht="15.75" thickBot="1">
      <c r="A70" s="10"/>
      <c r="B70" s="10"/>
      <c r="C70" s="219" t="s">
        <v>6</v>
      </c>
      <c r="D70" s="423" t="s">
        <v>354</v>
      </c>
      <c r="E70" s="220" t="s">
        <v>355</v>
      </c>
      <c r="F70" s="79"/>
      <c r="G70" s="10"/>
      <c r="H70" s="10"/>
    </row>
    <row r="71" spans="1:8" ht="15.75" thickBot="1">
      <c r="A71" s="10"/>
      <c r="B71" s="10"/>
      <c r="C71" s="221"/>
      <c r="D71" s="423"/>
      <c r="E71" s="222" t="s">
        <v>7</v>
      </c>
      <c r="F71" s="79"/>
      <c r="G71" s="10"/>
      <c r="H71" s="10"/>
    </row>
    <row r="72" spans="1:8" ht="15.75" thickBot="1">
      <c r="A72" s="10"/>
      <c r="B72" s="10"/>
      <c r="C72" s="219" t="s">
        <v>8</v>
      </c>
      <c r="D72" s="424" t="s">
        <v>356</v>
      </c>
      <c r="E72" s="220" t="s">
        <v>60</v>
      </c>
      <c r="F72" s="79"/>
      <c r="G72" s="10"/>
      <c r="H72" s="10"/>
    </row>
    <row r="73" spans="1:8" ht="15.75" thickBot="1">
      <c r="A73" s="10"/>
      <c r="B73" s="10"/>
      <c r="C73" s="221"/>
      <c r="D73" s="424"/>
      <c r="E73" s="223" t="s">
        <v>61</v>
      </c>
      <c r="F73" s="79"/>
      <c r="G73" s="10"/>
      <c r="H73" s="10"/>
    </row>
    <row r="74" spans="1:8">
      <c r="A74" s="10"/>
      <c r="B74" s="10"/>
      <c r="C74" s="36"/>
      <c r="D74" s="10"/>
      <c r="E74" s="10"/>
      <c r="F74" s="79"/>
      <c r="G74" s="10"/>
      <c r="H74" s="10"/>
    </row>
    <row r="75" spans="1:8">
      <c r="A75" s="10"/>
      <c r="B75" s="10"/>
      <c r="C75" s="162" t="s">
        <v>357</v>
      </c>
      <c r="D75" s="10"/>
      <c r="E75" s="10"/>
      <c r="F75" s="79"/>
      <c r="G75" s="10"/>
      <c r="H75" s="10"/>
    </row>
    <row r="76" spans="1:8">
      <c r="A76" s="10"/>
      <c r="B76" s="10"/>
      <c r="C76" s="36" t="s">
        <v>62</v>
      </c>
      <c r="D76" s="10"/>
      <c r="E76" s="10"/>
      <c r="F76" s="79"/>
      <c r="G76" s="10"/>
      <c r="H76" s="10"/>
    </row>
    <row r="77" spans="1:8">
      <c r="A77" s="10"/>
      <c r="B77" s="10"/>
      <c r="C77" s="162" t="s">
        <v>358</v>
      </c>
      <c r="D77" s="10"/>
      <c r="E77" s="10"/>
      <c r="F77" s="79"/>
      <c r="G77" s="10"/>
      <c r="H77" s="10"/>
    </row>
    <row r="78" spans="1:8">
      <c r="A78" s="10"/>
      <c r="B78" s="10"/>
      <c r="C78" s="36" t="s">
        <v>359</v>
      </c>
      <c r="D78" s="10"/>
      <c r="E78" s="10"/>
      <c r="F78" s="79"/>
      <c r="G78" s="10"/>
      <c r="H78" s="10"/>
    </row>
    <row r="79" spans="1:8">
      <c r="A79" s="10"/>
      <c r="B79" s="10"/>
      <c r="C79" s="10"/>
      <c r="D79" s="10"/>
      <c r="E79" s="10"/>
      <c r="F79" s="79"/>
      <c r="G79" s="10"/>
      <c r="H79" s="10"/>
    </row>
    <row r="80" spans="1:8">
      <c r="A80" s="10"/>
      <c r="B80" s="10"/>
      <c r="C80" s="10"/>
      <c r="D80" s="10"/>
      <c r="E80" s="10"/>
      <c r="F80" s="79"/>
      <c r="G80" s="10"/>
      <c r="H80" s="10"/>
    </row>
    <row r="81" spans="1:8">
      <c r="A81" s="10"/>
      <c r="B81" s="10"/>
      <c r="C81" s="213" t="s">
        <v>360</v>
      </c>
      <c r="D81" s="10"/>
      <c r="E81" s="10"/>
      <c r="F81" s="79"/>
      <c r="G81" s="10"/>
      <c r="H81" s="10"/>
    </row>
    <row r="82" spans="1:8">
      <c r="A82" s="10"/>
      <c r="B82" s="10"/>
      <c r="C82" s="224"/>
      <c r="D82" s="10"/>
      <c r="E82" s="10"/>
      <c r="F82" s="79"/>
      <c r="G82" s="10"/>
      <c r="H82" s="10"/>
    </row>
    <row r="83" spans="1:8">
      <c r="A83" s="10"/>
      <c r="B83" s="10"/>
      <c r="C83" s="36" t="s">
        <v>63</v>
      </c>
      <c r="D83" s="10"/>
      <c r="E83" s="10"/>
      <c r="F83" s="79"/>
      <c r="G83" s="10"/>
      <c r="H83" s="10"/>
    </row>
    <row r="84" spans="1:8">
      <c r="A84" s="10"/>
      <c r="B84" s="10"/>
      <c r="C84" s="41" t="s">
        <v>333</v>
      </c>
      <c r="D84" s="10"/>
      <c r="E84" s="10"/>
      <c r="F84" s="79"/>
      <c r="G84" s="10"/>
      <c r="H84" s="10"/>
    </row>
    <row r="85" spans="1:8">
      <c r="A85" s="10"/>
      <c r="B85" s="10"/>
      <c r="C85" s="10"/>
      <c r="D85" s="10"/>
      <c r="E85" s="10"/>
      <c r="F85" s="79"/>
      <c r="G85" s="10"/>
      <c r="H85" s="10"/>
    </row>
    <row r="86" spans="1:8">
      <c r="A86" s="10"/>
      <c r="B86" s="10"/>
      <c r="C86" s="162" t="s">
        <v>361</v>
      </c>
      <c r="D86" s="10"/>
      <c r="E86" s="10"/>
      <c r="F86" s="79"/>
      <c r="G86" s="10"/>
      <c r="H86" s="10"/>
    </row>
    <row r="87" spans="1:8">
      <c r="A87" s="10"/>
      <c r="B87" s="10"/>
      <c r="C87" s="212" t="s">
        <v>64</v>
      </c>
      <c r="D87" s="10"/>
      <c r="E87" s="10"/>
      <c r="F87" s="79"/>
      <c r="G87" s="10"/>
      <c r="H87" s="10"/>
    </row>
    <row r="88" spans="1:8">
      <c r="A88" s="10"/>
      <c r="B88" s="10"/>
      <c r="C88" s="212"/>
      <c r="D88" s="10"/>
      <c r="E88" s="10"/>
      <c r="F88" s="79"/>
      <c r="G88" s="10"/>
      <c r="H88" s="10"/>
    </row>
    <row r="89" spans="1:8">
      <c r="A89" s="10"/>
      <c r="B89" s="10"/>
      <c r="C89" s="212" t="s">
        <v>65</v>
      </c>
      <c r="D89" s="10"/>
      <c r="E89" s="10"/>
      <c r="F89" s="79"/>
      <c r="G89" s="10"/>
      <c r="H89" s="10"/>
    </row>
    <row r="90" spans="1:8">
      <c r="A90" s="10"/>
      <c r="B90" s="10"/>
      <c r="C90" s="212"/>
      <c r="D90" s="10"/>
      <c r="E90" s="10"/>
      <c r="F90" s="79"/>
      <c r="G90" s="10"/>
      <c r="H90" s="10"/>
    </row>
    <row r="91" spans="1:8">
      <c r="A91" s="10"/>
      <c r="B91" s="10"/>
      <c r="C91" s="212"/>
      <c r="D91" s="10"/>
      <c r="E91" s="10"/>
      <c r="F91" s="79"/>
      <c r="G91" s="10"/>
      <c r="H91" s="10"/>
    </row>
    <row r="92" spans="1:8">
      <c r="A92" s="10"/>
      <c r="B92" s="10"/>
      <c r="C92" s="212"/>
      <c r="D92" s="10"/>
      <c r="E92" s="10"/>
      <c r="F92" s="79"/>
      <c r="G92" s="10"/>
      <c r="H92" s="10"/>
    </row>
    <row r="93" spans="1:8">
      <c r="A93" s="10"/>
      <c r="B93" s="10"/>
      <c r="C93" s="212"/>
      <c r="D93" s="10"/>
      <c r="E93" s="10"/>
      <c r="F93" s="79"/>
      <c r="G93" s="10"/>
      <c r="H93" s="10"/>
    </row>
    <row r="94" spans="1:8">
      <c r="A94" s="10"/>
      <c r="B94" s="10"/>
      <c r="C94" s="212"/>
      <c r="D94" s="10"/>
      <c r="E94" s="10"/>
      <c r="F94" s="79"/>
      <c r="G94" s="10"/>
      <c r="H94" s="10"/>
    </row>
    <row r="95" spans="1:8">
      <c r="A95" s="10"/>
      <c r="B95" s="10"/>
      <c r="C95" s="212"/>
      <c r="D95" s="10"/>
      <c r="E95" s="10"/>
      <c r="F95" s="79"/>
      <c r="G95" s="10"/>
      <c r="H95" s="10"/>
    </row>
    <row r="96" spans="1:8">
      <c r="A96" s="10"/>
      <c r="B96" s="10"/>
      <c r="C96" s="212"/>
      <c r="D96" s="10"/>
      <c r="E96" s="10"/>
      <c r="F96" s="79"/>
      <c r="G96" s="10"/>
      <c r="H96" s="10"/>
    </row>
    <row r="97" spans="1:8">
      <c r="A97" s="10"/>
      <c r="B97" s="10"/>
      <c r="C97" s="212"/>
      <c r="D97" s="10"/>
      <c r="E97" s="10"/>
      <c r="F97" s="79"/>
      <c r="G97" s="10"/>
      <c r="H97" s="10"/>
    </row>
    <row r="98" spans="1:8">
      <c r="A98" s="10"/>
      <c r="B98" s="10"/>
      <c r="C98" s="212"/>
      <c r="D98" s="10"/>
      <c r="E98" s="10"/>
      <c r="F98" s="79"/>
      <c r="G98" s="10"/>
      <c r="H98" s="10"/>
    </row>
    <row r="99" spans="1:8">
      <c r="A99" s="10"/>
      <c r="B99" s="10"/>
      <c r="C99" s="212"/>
      <c r="D99" s="10"/>
      <c r="E99" s="10"/>
      <c r="F99" s="79"/>
      <c r="G99" s="10"/>
      <c r="H99" s="10"/>
    </row>
    <row r="100" spans="1:8">
      <c r="A100" s="10"/>
      <c r="B100" s="10"/>
      <c r="C100" s="212"/>
      <c r="D100" s="10"/>
      <c r="E100" s="10"/>
      <c r="F100" s="79"/>
      <c r="G100" s="10"/>
      <c r="H100" s="10"/>
    </row>
    <row r="101" spans="1:8">
      <c r="A101" s="10"/>
      <c r="B101" s="10"/>
      <c r="C101" s="212"/>
      <c r="D101" s="10"/>
      <c r="E101" s="10"/>
      <c r="F101" s="79"/>
      <c r="G101" s="10"/>
      <c r="H101" s="10"/>
    </row>
    <row r="102" spans="1:8">
      <c r="A102" s="10"/>
      <c r="B102" s="10"/>
      <c r="C102" s="212"/>
      <c r="D102" s="10"/>
      <c r="E102" s="10"/>
      <c r="F102" s="79"/>
      <c r="G102" s="10"/>
      <c r="H102" s="10"/>
    </row>
    <row r="103" spans="1:8">
      <c r="A103" s="10"/>
      <c r="B103" s="10"/>
      <c r="C103" s="212"/>
      <c r="D103" s="10"/>
      <c r="E103" s="10"/>
      <c r="F103" s="79"/>
      <c r="G103" s="10"/>
      <c r="H103" s="10"/>
    </row>
    <row r="104" spans="1:8">
      <c r="A104" s="10"/>
      <c r="B104" s="10"/>
      <c r="C104" s="212"/>
      <c r="D104" s="10"/>
      <c r="E104" s="10"/>
      <c r="F104" s="79"/>
      <c r="G104" s="10"/>
      <c r="H104" s="10"/>
    </row>
    <row r="105" spans="1:8">
      <c r="A105" s="10"/>
      <c r="B105" s="10"/>
      <c r="C105" s="212"/>
      <c r="D105" s="10"/>
      <c r="E105" s="10"/>
      <c r="F105" s="79"/>
      <c r="G105" s="10"/>
      <c r="H105" s="10"/>
    </row>
    <row r="106" spans="1:8">
      <c r="A106" s="10"/>
      <c r="B106" s="10"/>
      <c r="C106" s="212" t="s">
        <v>66</v>
      </c>
      <c r="D106" s="10"/>
      <c r="E106" s="10"/>
      <c r="F106" s="79"/>
      <c r="G106" s="10"/>
      <c r="H106" s="10"/>
    </row>
    <row r="107" spans="1:8">
      <c r="A107" s="10"/>
      <c r="B107" s="10"/>
      <c r="C107" s="212" t="s">
        <v>12</v>
      </c>
      <c r="D107" s="10"/>
      <c r="E107" s="10"/>
      <c r="F107" s="79"/>
      <c r="G107" s="10"/>
      <c r="H107" s="10"/>
    </row>
    <row r="108" spans="1:8">
      <c r="A108" s="10"/>
      <c r="B108" s="10"/>
      <c r="C108" s="212" t="s">
        <v>67</v>
      </c>
      <c r="D108" s="10"/>
      <c r="E108" s="10"/>
      <c r="F108" s="79"/>
      <c r="G108" s="10"/>
      <c r="H108" s="10"/>
    </row>
    <row r="109" spans="1:8">
      <c r="A109" s="76"/>
      <c r="B109" s="76"/>
      <c r="C109" s="212"/>
      <c r="D109" s="78"/>
      <c r="E109" s="76"/>
      <c r="F109" s="79"/>
      <c r="G109" s="76"/>
      <c r="H109" s="76"/>
    </row>
    <row r="110" spans="1:8">
      <c r="A110" s="76"/>
      <c r="B110" s="76"/>
      <c r="C110" s="212" t="s">
        <v>68</v>
      </c>
      <c r="D110" s="78"/>
      <c r="E110" s="76"/>
      <c r="F110" s="79"/>
      <c r="G110" s="76"/>
      <c r="H110" s="76"/>
    </row>
    <row r="111" spans="1:8">
      <c r="A111" s="76"/>
      <c r="B111" s="76"/>
      <c r="C111" s="212" t="s">
        <v>69</v>
      </c>
      <c r="D111" s="78"/>
      <c r="E111" s="76"/>
      <c r="F111" s="79"/>
      <c r="G111" s="76"/>
      <c r="H111" s="76"/>
    </row>
    <row r="112" spans="1:8">
      <c r="A112" s="76"/>
      <c r="B112" s="76"/>
      <c r="C112" s="212" t="s">
        <v>70</v>
      </c>
      <c r="D112" s="78"/>
      <c r="E112" s="76"/>
      <c r="F112" s="79"/>
      <c r="G112" s="76"/>
      <c r="H112" s="76"/>
    </row>
    <row r="113" spans="1:8">
      <c r="A113" s="76"/>
      <c r="B113" s="76"/>
      <c r="C113" s="212"/>
      <c r="D113" s="78"/>
      <c r="E113" s="76"/>
      <c r="F113" s="79"/>
      <c r="G113" s="76"/>
      <c r="H113" s="76"/>
    </row>
    <row r="114" spans="1:8">
      <c r="A114" s="76"/>
      <c r="B114" s="76"/>
      <c r="C114" s="212"/>
      <c r="D114" s="78"/>
      <c r="E114" s="76"/>
      <c r="F114" s="79"/>
      <c r="G114" s="76"/>
      <c r="H114" s="76"/>
    </row>
    <row r="115" spans="1:8">
      <c r="A115" s="76"/>
      <c r="B115" s="76"/>
      <c r="C115" s="213" t="s">
        <v>362</v>
      </c>
      <c r="D115" s="78"/>
      <c r="E115" s="76"/>
      <c r="F115" s="79"/>
      <c r="G115" s="76"/>
      <c r="H115" s="76"/>
    </row>
    <row r="116" spans="1:8">
      <c r="A116" s="76"/>
      <c r="B116" s="76"/>
      <c r="C116" s="212"/>
      <c r="D116" s="78"/>
      <c r="E116" s="76"/>
      <c r="F116" s="79"/>
      <c r="G116" s="76"/>
      <c r="H116" s="76"/>
    </row>
    <row r="117" spans="1:8">
      <c r="A117" s="76"/>
      <c r="B117" s="76"/>
      <c r="C117" s="36" t="s">
        <v>71</v>
      </c>
      <c r="D117" s="78"/>
      <c r="E117" s="76"/>
      <c r="F117" s="79"/>
      <c r="G117" s="76"/>
      <c r="H117" s="76"/>
    </row>
    <row r="118" spans="1:8">
      <c r="A118" s="76"/>
      <c r="B118" s="76"/>
      <c r="C118" s="212"/>
      <c r="D118" s="78"/>
      <c r="E118" s="76"/>
      <c r="F118" s="79"/>
      <c r="G118" s="76"/>
      <c r="H118" s="76"/>
    </row>
    <row r="119" spans="1:8">
      <c r="A119" s="76"/>
      <c r="B119" s="76"/>
      <c r="C119" s="212"/>
      <c r="D119" s="78"/>
      <c r="E119" s="76"/>
      <c r="F119" s="79"/>
      <c r="G119" s="76"/>
      <c r="H119" s="76"/>
    </row>
    <row r="120" spans="1:8">
      <c r="A120" s="76"/>
      <c r="B120" s="76"/>
      <c r="C120" s="212"/>
      <c r="D120" s="78"/>
      <c r="E120" s="76"/>
      <c r="F120" s="79"/>
      <c r="G120" s="76"/>
      <c r="H120" s="76"/>
    </row>
    <row r="121" spans="1:8">
      <c r="A121" s="76"/>
      <c r="B121" s="76"/>
      <c r="C121" s="212"/>
      <c r="D121" s="78"/>
      <c r="E121" s="76"/>
      <c r="F121" s="79"/>
      <c r="G121" s="76"/>
      <c r="H121" s="76"/>
    </row>
    <row r="122" spans="1:8">
      <c r="A122" s="76"/>
      <c r="B122" s="76"/>
      <c r="C122" s="212"/>
      <c r="D122" s="78"/>
      <c r="E122" s="76"/>
      <c r="F122" s="79"/>
      <c r="G122" s="76"/>
      <c r="H122" s="76"/>
    </row>
    <row r="123" spans="1:8">
      <c r="A123" s="76"/>
      <c r="B123" s="76"/>
      <c r="C123" s="212"/>
      <c r="D123" s="78"/>
      <c r="E123" s="76"/>
      <c r="F123" s="79"/>
      <c r="G123" s="76"/>
      <c r="H123" s="76"/>
    </row>
    <row r="124" spans="1:8">
      <c r="A124" s="76"/>
      <c r="B124" s="76"/>
      <c r="C124" s="212"/>
      <c r="D124" s="78"/>
      <c r="E124" s="76"/>
      <c r="F124" s="79"/>
      <c r="G124" s="76"/>
      <c r="H124" s="76"/>
    </row>
    <row r="125" spans="1:8">
      <c r="A125" s="76"/>
      <c r="B125" s="76"/>
      <c r="C125" s="212"/>
      <c r="D125" s="78"/>
      <c r="E125" s="76"/>
      <c r="F125" s="79"/>
      <c r="G125" s="76"/>
      <c r="H125" s="76"/>
    </row>
    <row r="126" spans="1:8">
      <c r="A126" s="76"/>
      <c r="B126" s="76"/>
      <c r="C126" s="212"/>
      <c r="D126" s="78"/>
      <c r="E126" s="76"/>
      <c r="F126" s="79"/>
      <c r="G126" s="76"/>
      <c r="H126" s="76"/>
    </row>
    <row r="127" spans="1:8">
      <c r="A127" s="76"/>
      <c r="B127" s="76"/>
      <c r="C127" s="212"/>
      <c r="D127" s="78"/>
      <c r="E127" s="76"/>
      <c r="F127" s="79"/>
      <c r="G127" s="76"/>
      <c r="H127" s="76"/>
    </row>
    <row r="128" spans="1:8">
      <c r="A128" s="76"/>
      <c r="B128" s="76"/>
      <c r="C128" s="212"/>
      <c r="D128" s="78"/>
      <c r="E128" s="76"/>
      <c r="F128" s="79"/>
      <c r="G128" s="76"/>
      <c r="H128" s="76"/>
    </row>
    <row r="129" spans="1:8">
      <c r="A129" s="76"/>
      <c r="B129" s="76"/>
      <c r="C129" s="212"/>
      <c r="D129" s="78"/>
      <c r="E129" s="76"/>
      <c r="F129" s="79"/>
      <c r="G129" s="76"/>
      <c r="H129" s="76"/>
    </row>
    <row r="130" spans="1:8">
      <c r="A130" s="76"/>
      <c r="B130" s="76"/>
      <c r="C130" s="212"/>
      <c r="D130" s="78"/>
      <c r="E130" s="76"/>
      <c r="F130" s="79"/>
      <c r="G130" s="76"/>
      <c r="H130" s="76"/>
    </row>
    <row r="131" spans="1:8">
      <c r="A131" s="76"/>
      <c r="B131" s="76"/>
      <c r="C131" s="212"/>
      <c r="D131" s="78"/>
      <c r="E131" s="76"/>
      <c r="F131" s="79"/>
      <c r="G131" s="76"/>
      <c r="H131" s="76"/>
    </row>
    <row r="132" spans="1:8">
      <c r="A132" s="76"/>
      <c r="B132" s="76"/>
      <c r="C132" s="212"/>
      <c r="D132" s="78"/>
      <c r="E132" s="76"/>
      <c r="F132" s="79"/>
      <c r="G132" s="76"/>
      <c r="H132" s="76"/>
    </row>
    <row r="133" spans="1:8">
      <c r="A133" s="76"/>
      <c r="B133" s="76"/>
      <c r="C133" s="212" t="s">
        <v>72</v>
      </c>
      <c r="D133" s="76"/>
      <c r="E133" s="76"/>
      <c r="F133" s="79"/>
      <c r="G133" s="76"/>
      <c r="H133" s="76"/>
    </row>
    <row r="134" spans="1:8">
      <c r="A134" s="76"/>
      <c r="B134" s="76"/>
      <c r="C134" s="212" t="s">
        <v>363</v>
      </c>
      <c r="D134" s="76"/>
      <c r="E134" s="76"/>
      <c r="F134" s="79"/>
      <c r="G134" s="76"/>
      <c r="H134" s="76"/>
    </row>
    <row r="135" spans="1:8">
      <c r="A135" s="76"/>
      <c r="B135" s="76"/>
      <c r="C135" s="216"/>
      <c r="D135" s="76"/>
      <c r="E135" s="76"/>
      <c r="F135" s="79"/>
      <c r="G135" s="76"/>
      <c r="H135" s="76"/>
    </row>
  </sheetData>
  <mergeCells count="2">
    <mergeCell ref="D70:D71"/>
    <mergeCell ref="D72:D73"/>
  </mergeCells>
  <phoneticPr fontId="3"/>
  <pageMargins left="0.75" right="0.75" top="1" bottom="1" header="0.51200000000000001" footer="0.51200000000000001"/>
  <pageSetup paperSize="9" scale="81" fitToHeight="0" orientation="landscape" r:id="rId1"/>
  <headerFooter alignWithMargins="0"/>
  <rowBreaks count="3" manualBreakCount="3">
    <brk id="58" max="7" man="1"/>
    <brk id="79" max="7" man="1"/>
    <brk id="113" max="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S161"/>
  <sheetViews>
    <sheetView showGridLines="0" view="pageBreakPreview" topLeftCell="A85" zoomScaleNormal="100" zoomScaleSheetLayoutView="100" workbookViewId="0">
      <selection activeCell="G96" sqref="G96"/>
    </sheetView>
  </sheetViews>
  <sheetFormatPr defaultRowHeight="15"/>
  <cols>
    <col min="1" max="1" width="3.625" style="40" customWidth="1"/>
    <col min="2" max="2" width="17.75" style="40" customWidth="1"/>
    <col min="3" max="3" width="3.375" style="40" customWidth="1"/>
    <col min="4" max="4" width="8.125" style="40" customWidth="1"/>
    <col min="5" max="5" width="18.125" style="40" customWidth="1"/>
    <col min="6" max="6" width="22.25" style="40" customWidth="1"/>
    <col min="7" max="7" width="12" style="40" customWidth="1"/>
    <col min="8" max="8" width="39.625" style="40" customWidth="1"/>
    <col min="9" max="9" width="3.75" style="40" customWidth="1"/>
    <col min="10" max="16384" width="9" style="40"/>
  </cols>
  <sheetData>
    <row r="1" spans="1:19">
      <c r="A1" s="10"/>
      <c r="B1" s="10"/>
      <c r="C1" s="10"/>
      <c r="D1" s="10"/>
      <c r="E1" s="10"/>
      <c r="F1" s="10"/>
      <c r="G1" s="10"/>
      <c r="H1" s="10"/>
      <c r="I1" s="10"/>
      <c r="J1" s="159"/>
      <c r="K1" s="159"/>
      <c r="L1" s="159"/>
      <c r="M1" s="159"/>
      <c r="N1" s="159"/>
      <c r="O1" s="159"/>
      <c r="P1" s="159"/>
      <c r="Q1" s="159"/>
      <c r="R1" s="159"/>
      <c r="S1" s="159"/>
    </row>
    <row r="2" spans="1:19" s="14" customFormat="1" ht="18.75">
      <c r="A2" s="16"/>
      <c r="B2" s="225" t="s">
        <v>364</v>
      </c>
      <c r="C2" s="225"/>
      <c r="D2" s="16"/>
      <c r="E2" s="16"/>
      <c r="F2" s="16"/>
      <c r="G2" s="16"/>
      <c r="H2" s="16"/>
      <c r="I2" s="16"/>
      <c r="J2" s="160"/>
      <c r="K2" s="160"/>
      <c r="L2" s="160"/>
      <c r="M2" s="160"/>
      <c r="N2" s="160"/>
      <c r="O2" s="160"/>
      <c r="P2" s="160"/>
      <c r="Q2" s="160"/>
      <c r="R2" s="160"/>
      <c r="S2" s="160"/>
    </row>
    <row r="3" spans="1:19" s="14" customFormat="1">
      <c r="A3" s="16"/>
      <c r="B3" s="16"/>
      <c r="C3" s="16"/>
      <c r="D3" s="16"/>
      <c r="E3" s="16"/>
      <c r="F3" s="16"/>
      <c r="G3" s="16"/>
      <c r="H3" s="16"/>
      <c r="I3" s="16"/>
      <c r="J3" s="160"/>
      <c r="K3" s="160"/>
      <c r="L3" s="160"/>
      <c r="M3" s="160"/>
      <c r="N3" s="160"/>
      <c r="O3" s="160"/>
      <c r="P3" s="160"/>
      <c r="Q3" s="160"/>
      <c r="R3" s="160"/>
      <c r="S3" s="160"/>
    </row>
    <row r="4" spans="1:19" s="14" customFormat="1">
      <c r="A4" s="16"/>
      <c r="B4" s="16" t="s">
        <v>365</v>
      </c>
      <c r="C4" s="16"/>
      <c r="D4" s="16"/>
      <c r="E4" s="16"/>
      <c r="F4" s="16"/>
      <c r="G4" s="16"/>
      <c r="H4" s="16"/>
      <c r="I4" s="16"/>
      <c r="J4" s="160"/>
      <c r="K4" s="160"/>
      <c r="L4" s="160"/>
      <c r="M4" s="160"/>
      <c r="N4" s="160"/>
      <c r="O4" s="160"/>
      <c r="P4" s="160"/>
      <c r="Q4" s="160"/>
      <c r="R4" s="160"/>
      <c r="S4" s="160"/>
    </row>
    <row r="5" spans="1:19" s="14" customFormat="1">
      <c r="A5" s="16"/>
      <c r="B5" s="16"/>
      <c r="C5" s="16"/>
      <c r="D5" s="16"/>
      <c r="E5" s="16"/>
      <c r="F5" s="16"/>
      <c r="G5" s="16"/>
      <c r="H5" s="16"/>
      <c r="I5" s="16"/>
      <c r="J5" s="160"/>
      <c r="K5" s="160"/>
      <c r="L5" s="160"/>
      <c r="M5" s="160"/>
      <c r="N5" s="160"/>
      <c r="O5" s="160"/>
      <c r="P5" s="160"/>
      <c r="Q5" s="160"/>
      <c r="R5" s="160"/>
      <c r="S5" s="160"/>
    </row>
    <row r="6" spans="1:19">
      <c r="A6" s="10"/>
      <c r="B6" s="10" t="s">
        <v>340</v>
      </c>
      <c r="C6" s="10"/>
      <c r="D6" s="10"/>
      <c r="E6" s="10"/>
      <c r="F6" s="10"/>
      <c r="G6" s="10"/>
      <c r="H6" s="10"/>
      <c r="I6" s="10"/>
      <c r="J6" s="159"/>
      <c r="K6" s="159"/>
      <c r="L6" s="159"/>
      <c r="M6" s="159"/>
      <c r="N6" s="159"/>
      <c r="O6" s="159"/>
      <c r="P6" s="159"/>
      <c r="Q6" s="159"/>
      <c r="R6" s="159"/>
      <c r="S6" s="159"/>
    </row>
    <row r="7" spans="1:19" ht="15.75" thickBot="1">
      <c r="A7" s="10"/>
      <c r="B7" s="443" t="s">
        <v>366</v>
      </c>
      <c r="C7" s="443"/>
      <c r="D7" s="443" t="s">
        <v>91</v>
      </c>
      <c r="E7" s="443"/>
      <c r="F7" s="442" t="s">
        <v>59</v>
      </c>
      <c r="G7" s="442"/>
      <c r="H7" s="442"/>
      <c r="I7" s="10"/>
      <c r="J7" s="159"/>
      <c r="K7" s="159"/>
      <c r="L7" s="159"/>
      <c r="M7" s="159"/>
      <c r="N7" s="159"/>
      <c r="O7" s="159"/>
      <c r="P7" s="159"/>
      <c r="Q7" s="159"/>
      <c r="R7" s="159"/>
      <c r="S7" s="159"/>
    </row>
    <row r="8" spans="1:19" ht="15.75" thickTop="1">
      <c r="A8" s="10"/>
      <c r="B8" s="441" t="s">
        <v>367</v>
      </c>
      <c r="C8" s="441"/>
      <c r="D8" s="444" t="s">
        <v>92</v>
      </c>
      <c r="E8" s="444"/>
      <c r="F8" s="428" t="s">
        <v>577</v>
      </c>
      <c r="G8" s="428"/>
      <c r="H8" s="428"/>
      <c r="I8" s="10"/>
      <c r="J8" s="159"/>
      <c r="K8" s="159"/>
      <c r="L8" s="159"/>
      <c r="M8" s="159"/>
      <c r="N8" s="159"/>
      <c r="O8" s="159"/>
      <c r="P8" s="159"/>
      <c r="Q8" s="159"/>
      <c r="R8" s="159"/>
      <c r="S8" s="159"/>
    </row>
    <row r="9" spans="1:19" s="293" customFormat="1">
      <c r="A9" s="10"/>
      <c r="B9" s="426" t="s">
        <v>367</v>
      </c>
      <c r="C9" s="426"/>
      <c r="D9" s="427" t="s">
        <v>576</v>
      </c>
      <c r="E9" s="427"/>
      <c r="F9" s="428" t="s">
        <v>578</v>
      </c>
      <c r="G9" s="428"/>
      <c r="H9" s="428"/>
      <c r="I9" s="10"/>
      <c r="J9" s="159"/>
      <c r="K9" s="159"/>
      <c r="L9" s="159"/>
      <c r="M9" s="159"/>
      <c r="N9" s="159"/>
      <c r="O9" s="159"/>
      <c r="P9" s="159"/>
      <c r="Q9" s="159"/>
      <c r="R9" s="159"/>
      <c r="S9" s="159"/>
    </row>
    <row r="10" spans="1:19">
      <c r="A10" s="10"/>
      <c r="B10" s="226"/>
      <c r="C10" s="226"/>
      <c r="D10" s="226"/>
      <c r="E10" s="226"/>
      <c r="F10" s="226"/>
      <c r="G10" s="226"/>
      <c r="H10" s="226"/>
      <c r="I10" s="10"/>
      <c r="J10" s="159"/>
      <c r="K10" s="159"/>
      <c r="L10" s="159"/>
      <c r="M10" s="159"/>
      <c r="N10" s="159"/>
      <c r="O10" s="159"/>
      <c r="P10" s="159"/>
      <c r="Q10" s="159"/>
      <c r="R10" s="159"/>
      <c r="S10" s="159"/>
    </row>
    <row r="11" spans="1:19">
      <c r="A11" s="10"/>
      <c r="B11" s="227" t="s">
        <v>368</v>
      </c>
      <c r="C11" s="227"/>
      <c r="D11" s="227"/>
      <c r="E11" s="227"/>
      <c r="F11" s="10"/>
      <c r="G11" s="10"/>
      <c r="H11" s="10"/>
      <c r="I11" s="10"/>
      <c r="J11" s="159"/>
      <c r="K11" s="159"/>
      <c r="L11" s="159"/>
      <c r="M11" s="159"/>
      <c r="N11" s="159"/>
      <c r="O11" s="159"/>
      <c r="P11" s="159"/>
      <c r="Q11" s="159"/>
      <c r="R11" s="159"/>
      <c r="S11" s="159"/>
    </row>
    <row r="12" spans="1:19" ht="15.75" thickBot="1">
      <c r="A12" s="10"/>
      <c r="B12" s="438" t="s">
        <v>93</v>
      </c>
      <c r="C12" s="438"/>
      <c r="D12" s="438" t="s">
        <v>94</v>
      </c>
      <c r="E12" s="438"/>
      <c r="F12" s="228" t="s">
        <v>59</v>
      </c>
      <c r="G12" s="229"/>
      <c r="H12" s="10"/>
      <c r="I12" s="10"/>
      <c r="J12" s="159"/>
      <c r="K12" s="159"/>
      <c r="L12" s="159"/>
      <c r="M12" s="159"/>
      <c r="N12" s="159"/>
      <c r="O12" s="159"/>
      <c r="P12" s="159"/>
      <c r="Q12" s="159"/>
      <c r="R12" s="159"/>
      <c r="S12" s="159"/>
    </row>
    <row r="13" spans="1:19" ht="15.75" thickTop="1">
      <c r="A13" s="10"/>
      <c r="B13" s="434" t="s">
        <v>95</v>
      </c>
      <c r="C13" s="434"/>
      <c r="D13" s="435" t="s">
        <v>96</v>
      </c>
      <c r="E13" s="435"/>
      <c r="F13" s="230" t="s">
        <v>97</v>
      </c>
      <c r="G13" s="231"/>
      <c r="H13" s="10"/>
      <c r="I13" s="10"/>
      <c r="J13" s="159"/>
      <c r="K13" s="159"/>
      <c r="L13" s="159"/>
      <c r="M13" s="159"/>
      <c r="N13" s="159"/>
      <c r="O13" s="159"/>
      <c r="P13" s="159"/>
      <c r="Q13" s="159"/>
      <c r="R13" s="159"/>
      <c r="S13" s="159"/>
    </row>
    <row r="14" spans="1:19">
      <c r="A14" s="10"/>
      <c r="B14" s="434"/>
      <c r="C14" s="434"/>
      <c r="D14" s="435" t="s">
        <v>369</v>
      </c>
      <c r="E14" s="435"/>
      <c r="F14" s="230" t="s">
        <v>98</v>
      </c>
      <c r="G14" s="231"/>
      <c r="H14" s="10"/>
      <c r="I14" s="10"/>
      <c r="J14" s="159"/>
      <c r="K14" s="159"/>
      <c r="L14" s="159"/>
      <c r="M14" s="159"/>
      <c r="N14" s="159"/>
      <c r="O14" s="159"/>
      <c r="P14" s="159"/>
      <c r="Q14" s="159"/>
      <c r="R14" s="159"/>
      <c r="S14" s="159"/>
    </row>
    <row r="15" spans="1:19">
      <c r="A15" s="10"/>
      <c r="B15" s="434" t="s">
        <v>99</v>
      </c>
      <c r="C15" s="434"/>
      <c r="D15" s="433" t="s">
        <v>100</v>
      </c>
      <c r="E15" s="433"/>
      <c r="F15" s="432" t="s">
        <v>98</v>
      </c>
      <c r="G15" s="432"/>
      <c r="H15" s="10"/>
      <c r="I15" s="10"/>
      <c r="J15" s="159"/>
      <c r="K15" s="159"/>
      <c r="L15" s="159"/>
      <c r="M15" s="159"/>
      <c r="N15" s="159"/>
      <c r="O15" s="159"/>
      <c r="P15" s="159"/>
      <c r="Q15" s="159"/>
      <c r="R15" s="159"/>
      <c r="S15" s="159"/>
    </row>
    <row r="16" spans="1:19">
      <c r="A16" s="10"/>
      <c r="B16" s="434" t="s">
        <v>101</v>
      </c>
      <c r="C16" s="434"/>
      <c r="D16" s="435" t="s">
        <v>102</v>
      </c>
      <c r="E16" s="435"/>
      <c r="F16" s="432" t="s">
        <v>98</v>
      </c>
      <c r="G16" s="432"/>
      <c r="H16" s="10"/>
      <c r="I16" s="10"/>
      <c r="J16" s="159"/>
      <c r="K16" s="159"/>
      <c r="L16" s="159"/>
      <c r="M16" s="159"/>
      <c r="N16" s="159"/>
      <c r="O16" s="159"/>
      <c r="P16" s="159"/>
      <c r="Q16" s="159"/>
      <c r="R16" s="159"/>
      <c r="S16" s="159"/>
    </row>
    <row r="17" spans="1:19" ht="33" customHeight="1">
      <c r="A17" s="10"/>
      <c r="B17" s="432" t="s">
        <v>103</v>
      </c>
      <c r="C17" s="432"/>
      <c r="D17" s="433" t="s">
        <v>624</v>
      </c>
      <c r="E17" s="433"/>
      <c r="F17" s="432"/>
      <c r="G17" s="432"/>
      <c r="H17" s="10"/>
      <c r="I17" s="10"/>
      <c r="J17" s="159"/>
      <c r="K17" s="159"/>
      <c r="L17" s="159"/>
      <c r="M17" s="159"/>
      <c r="N17" s="159"/>
      <c r="O17" s="159"/>
      <c r="P17" s="159"/>
      <c r="Q17" s="159"/>
      <c r="R17" s="159"/>
      <c r="S17" s="159"/>
    </row>
    <row r="18" spans="1:19">
      <c r="A18" s="10"/>
      <c r="B18" s="432" t="s">
        <v>104</v>
      </c>
      <c r="C18" s="432"/>
      <c r="D18" s="433" t="s">
        <v>625</v>
      </c>
      <c r="E18" s="433"/>
      <c r="F18" s="432"/>
      <c r="G18" s="432"/>
      <c r="H18" s="10"/>
      <c r="I18" s="10"/>
      <c r="J18" s="159"/>
      <c r="K18" s="159"/>
      <c r="L18" s="159"/>
      <c r="M18" s="159"/>
      <c r="N18" s="159"/>
      <c r="O18" s="159"/>
      <c r="P18" s="159"/>
      <c r="Q18" s="159"/>
      <c r="R18" s="159"/>
      <c r="S18" s="159"/>
    </row>
    <row r="19" spans="1:19">
      <c r="A19" s="10"/>
      <c r="B19" s="10"/>
      <c r="C19" s="10"/>
      <c r="D19" s="10"/>
      <c r="E19" s="10"/>
      <c r="F19" s="10"/>
      <c r="G19" s="10"/>
      <c r="H19" s="10"/>
      <c r="I19" s="10"/>
      <c r="J19" s="159"/>
      <c r="K19" s="159"/>
      <c r="L19" s="159"/>
      <c r="M19" s="159"/>
      <c r="N19" s="159"/>
      <c r="O19" s="159"/>
      <c r="P19" s="159"/>
      <c r="Q19" s="159"/>
      <c r="R19" s="159"/>
      <c r="S19" s="159"/>
    </row>
    <row r="20" spans="1:19">
      <c r="A20" s="10"/>
      <c r="B20" s="10"/>
      <c r="C20" s="10"/>
      <c r="D20" s="10"/>
      <c r="E20" s="10"/>
      <c r="F20" s="10"/>
      <c r="G20" s="10"/>
      <c r="H20" s="10"/>
      <c r="I20" s="10"/>
      <c r="J20" s="159"/>
      <c r="K20" s="159"/>
      <c r="L20" s="159"/>
      <c r="M20" s="159"/>
      <c r="N20" s="159"/>
      <c r="O20" s="159"/>
      <c r="P20" s="159"/>
      <c r="Q20" s="159"/>
      <c r="R20" s="159"/>
      <c r="S20" s="159"/>
    </row>
    <row r="21" spans="1:19" ht="15.75" thickBot="1">
      <c r="A21" s="10"/>
      <c r="B21" s="439" t="s">
        <v>105</v>
      </c>
      <c r="C21" s="439"/>
      <c r="D21" s="438" t="s">
        <v>106</v>
      </c>
      <c r="E21" s="438"/>
      <c r="F21" s="438" t="s">
        <v>59</v>
      </c>
      <c r="G21" s="438"/>
      <c r="H21" s="438"/>
      <c r="I21" s="10"/>
      <c r="J21" s="159"/>
      <c r="K21" s="159"/>
      <c r="L21" s="159"/>
      <c r="M21" s="159"/>
      <c r="N21" s="159"/>
      <c r="O21" s="159"/>
      <c r="P21" s="159"/>
      <c r="Q21" s="159"/>
      <c r="R21" s="159"/>
      <c r="S21" s="159"/>
    </row>
    <row r="22" spans="1:19" ht="40.5" customHeight="1" thickTop="1">
      <c r="A22" s="10"/>
      <c r="B22" s="454" t="s">
        <v>107</v>
      </c>
      <c r="C22" s="454"/>
      <c r="D22" s="455" t="s">
        <v>108</v>
      </c>
      <c r="E22" s="455"/>
      <c r="F22" s="448" t="s">
        <v>370</v>
      </c>
      <c r="G22" s="448"/>
      <c r="H22" s="448"/>
      <c r="I22" s="10"/>
      <c r="J22" s="159"/>
      <c r="K22" s="159"/>
      <c r="L22" s="159"/>
      <c r="M22" s="159"/>
      <c r="N22" s="159"/>
      <c r="O22" s="159"/>
      <c r="P22" s="159"/>
      <c r="Q22" s="159"/>
      <c r="R22" s="159"/>
      <c r="S22" s="159"/>
    </row>
    <row r="23" spans="1:19">
      <c r="A23" s="10"/>
      <c r="B23" s="432" t="s">
        <v>371</v>
      </c>
      <c r="C23" s="432"/>
      <c r="D23" s="456" t="s">
        <v>109</v>
      </c>
      <c r="E23" s="456"/>
      <c r="F23" s="430" t="s">
        <v>110</v>
      </c>
      <c r="G23" s="430"/>
      <c r="H23" s="430"/>
      <c r="I23" s="10"/>
      <c r="J23" s="159"/>
      <c r="K23" s="159"/>
      <c r="L23" s="159"/>
      <c r="M23" s="159"/>
      <c r="N23" s="159"/>
      <c r="O23" s="159"/>
      <c r="P23" s="159"/>
      <c r="Q23" s="159"/>
      <c r="R23" s="159"/>
      <c r="S23" s="159"/>
    </row>
    <row r="24" spans="1:19">
      <c r="A24" s="10"/>
      <c r="B24" s="432"/>
      <c r="C24" s="432"/>
      <c r="D24" s="456"/>
      <c r="E24" s="456"/>
      <c r="F24" s="431" t="s">
        <v>111</v>
      </c>
      <c r="G24" s="431"/>
      <c r="H24" s="431"/>
      <c r="I24" s="10"/>
      <c r="J24" s="159"/>
      <c r="K24" s="159"/>
      <c r="L24" s="159"/>
      <c r="M24" s="159"/>
      <c r="N24" s="159"/>
      <c r="O24" s="159"/>
      <c r="P24" s="159"/>
      <c r="Q24" s="159"/>
      <c r="R24" s="159"/>
      <c r="S24" s="159"/>
    </row>
    <row r="25" spans="1:19">
      <c r="A25" s="10"/>
      <c r="B25" s="230" t="s">
        <v>112</v>
      </c>
      <c r="C25" s="232"/>
      <c r="D25" s="437" t="s">
        <v>113</v>
      </c>
      <c r="E25" s="437"/>
      <c r="F25" s="429" t="s">
        <v>114</v>
      </c>
      <c r="G25" s="429"/>
      <c r="H25" s="429"/>
      <c r="I25" s="10"/>
      <c r="J25" s="159"/>
      <c r="K25" s="159"/>
      <c r="L25" s="159"/>
      <c r="M25" s="159"/>
      <c r="N25" s="159"/>
      <c r="O25" s="159"/>
      <c r="P25" s="159"/>
      <c r="Q25" s="159"/>
      <c r="R25" s="159"/>
      <c r="S25" s="159"/>
    </row>
    <row r="26" spans="1:19">
      <c r="A26" s="10"/>
      <c r="B26" s="226"/>
      <c r="C26" s="226"/>
      <c r="D26" s="226"/>
      <c r="E26" s="226"/>
      <c r="F26" s="226"/>
      <c r="G26" s="226"/>
      <c r="H26" s="226"/>
      <c r="I26" s="10"/>
      <c r="J26" s="159"/>
      <c r="K26" s="159"/>
      <c r="L26" s="159"/>
      <c r="M26" s="159"/>
      <c r="N26" s="159"/>
      <c r="O26" s="159"/>
      <c r="P26" s="159"/>
      <c r="Q26" s="159"/>
      <c r="R26" s="159"/>
      <c r="S26" s="159"/>
    </row>
    <row r="27" spans="1:19">
      <c r="A27" s="10"/>
      <c r="B27" s="226"/>
      <c r="C27" s="226"/>
      <c r="D27" s="226"/>
      <c r="E27" s="226"/>
      <c r="F27" s="226"/>
      <c r="G27" s="226"/>
      <c r="H27" s="226"/>
      <c r="I27" s="10"/>
      <c r="J27" s="159"/>
      <c r="K27" s="159"/>
      <c r="L27" s="159"/>
      <c r="M27" s="159"/>
      <c r="N27" s="159"/>
      <c r="O27" s="159"/>
      <c r="P27" s="159"/>
      <c r="Q27" s="159"/>
      <c r="R27" s="159"/>
      <c r="S27" s="159"/>
    </row>
    <row r="28" spans="1:19">
      <c r="A28" s="10"/>
      <c r="B28" s="233" t="s">
        <v>372</v>
      </c>
      <c r="C28" s="226"/>
      <c r="D28" s="226"/>
      <c r="E28" s="226"/>
      <c r="F28" s="226"/>
      <c r="G28" s="226"/>
      <c r="H28" s="226"/>
      <c r="I28" s="10"/>
      <c r="J28" s="159"/>
      <c r="K28" s="159"/>
      <c r="L28" s="159"/>
      <c r="M28" s="159"/>
      <c r="N28" s="159"/>
      <c r="O28" s="159"/>
      <c r="P28" s="159"/>
      <c r="Q28" s="159"/>
      <c r="R28" s="159"/>
      <c r="S28" s="159"/>
    </row>
    <row r="29" spans="1:19">
      <c r="A29" s="10"/>
      <c r="B29" s="10" t="s">
        <v>115</v>
      </c>
      <c r="C29" s="10"/>
      <c r="D29" s="10"/>
      <c r="E29" s="10"/>
      <c r="F29" s="10"/>
      <c r="G29" s="10"/>
      <c r="H29" s="10"/>
      <c r="I29" s="10"/>
      <c r="J29" s="159"/>
      <c r="K29" s="159"/>
      <c r="L29" s="159"/>
      <c r="M29" s="159"/>
      <c r="N29" s="159"/>
      <c r="O29" s="159"/>
      <c r="P29" s="159"/>
      <c r="Q29" s="159"/>
      <c r="R29" s="159"/>
      <c r="S29" s="159"/>
    </row>
    <row r="30" spans="1:19">
      <c r="A30" s="10"/>
      <c r="B30" s="10"/>
      <c r="C30" s="10"/>
      <c r="D30" s="10"/>
      <c r="E30" s="10"/>
      <c r="F30" s="10"/>
      <c r="G30" s="10"/>
      <c r="H30" s="10"/>
      <c r="I30" s="10"/>
      <c r="J30" s="159"/>
      <c r="K30" s="159"/>
      <c r="L30" s="159"/>
      <c r="M30" s="159"/>
      <c r="N30" s="159"/>
      <c r="O30" s="159"/>
      <c r="P30" s="159"/>
      <c r="Q30" s="159"/>
      <c r="R30" s="159"/>
      <c r="S30" s="159"/>
    </row>
    <row r="31" spans="1:19">
      <c r="A31" s="159"/>
      <c r="B31" s="159"/>
      <c r="D31" s="159"/>
      <c r="E31" s="159"/>
      <c r="F31" s="159"/>
      <c r="G31" s="159"/>
      <c r="H31" s="159"/>
      <c r="I31" s="159"/>
      <c r="J31" s="159"/>
      <c r="K31" s="159"/>
      <c r="L31" s="159"/>
      <c r="M31" s="159"/>
      <c r="N31" s="159"/>
      <c r="O31" s="159"/>
      <c r="P31" s="159"/>
      <c r="Q31" s="159"/>
      <c r="R31" s="159"/>
      <c r="S31" s="159"/>
    </row>
    <row r="32" spans="1:19">
      <c r="A32" s="159"/>
      <c r="C32" s="159"/>
      <c r="D32" s="159"/>
      <c r="E32" s="159"/>
      <c r="F32" s="159"/>
      <c r="G32" s="159"/>
      <c r="H32" s="159"/>
      <c r="I32" s="159"/>
      <c r="J32" s="159"/>
      <c r="K32" s="159"/>
      <c r="L32" s="159"/>
      <c r="M32" s="159"/>
      <c r="N32" s="159"/>
      <c r="O32" s="159"/>
      <c r="P32" s="159"/>
      <c r="Q32" s="159"/>
      <c r="R32" s="159"/>
      <c r="S32" s="159"/>
    </row>
    <row r="33" spans="1:19">
      <c r="A33" s="159"/>
      <c r="B33" s="159"/>
      <c r="C33" s="159"/>
      <c r="D33" s="159"/>
      <c r="E33" s="159"/>
      <c r="G33" s="159"/>
      <c r="H33" s="159"/>
      <c r="I33" s="159"/>
      <c r="J33" s="159"/>
      <c r="K33" s="159"/>
      <c r="L33" s="159"/>
      <c r="M33" s="159"/>
      <c r="N33" s="159"/>
      <c r="O33" s="159"/>
      <c r="P33" s="159"/>
      <c r="Q33" s="159"/>
      <c r="R33" s="159"/>
      <c r="S33" s="159"/>
    </row>
    <row r="34" spans="1:19">
      <c r="A34" s="159"/>
      <c r="B34" s="159"/>
      <c r="C34" s="159"/>
      <c r="D34" s="159"/>
      <c r="E34" s="159"/>
      <c r="F34" s="159"/>
      <c r="G34" s="159"/>
      <c r="H34" s="159"/>
      <c r="I34" s="159"/>
      <c r="J34" s="159"/>
      <c r="K34" s="159"/>
      <c r="L34" s="159"/>
      <c r="M34" s="159"/>
      <c r="N34" s="159"/>
      <c r="O34" s="159"/>
      <c r="P34" s="159"/>
      <c r="Q34" s="159"/>
      <c r="R34" s="159"/>
      <c r="S34" s="159"/>
    </row>
    <row r="35" spans="1:19">
      <c r="A35" s="159"/>
      <c r="B35" s="159"/>
      <c r="C35" s="159"/>
      <c r="D35" s="159"/>
      <c r="E35" s="159"/>
      <c r="F35" s="159"/>
      <c r="G35" s="159"/>
      <c r="H35" s="159"/>
      <c r="I35" s="159"/>
      <c r="J35" s="159"/>
      <c r="K35" s="159"/>
      <c r="L35" s="159"/>
      <c r="M35" s="159"/>
      <c r="N35" s="159"/>
      <c r="O35" s="159"/>
      <c r="P35" s="159"/>
      <c r="Q35" s="159"/>
      <c r="R35" s="159"/>
      <c r="S35" s="159"/>
    </row>
    <row r="36" spans="1:19">
      <c r="A36" s="159"/>
      <c r="B36" s="159"/>
      <c r="C36" s="159"/>
      <c r="D36" s="159"/>
      <c r="E36" s="159"/>
      <c r="F36" s="159"/>
      <c r="G36" s="159"/>
      <c r="H36" s="159"/>
      <c r="I36" s="159"/>
      <c r="J36" s="159"/>
      <c r="K36" s="159"/>
      <c r="L36" s="159"/>
      <c r="M36" s="159"/>
      <c r="N36" s="159"/>
      <c r="O36" s="159"/>
      <c r="P36" s="159"/>
      <c r="Q36" s="159"/>
      <c r="R36" s="159"/>
      <c r="S36" s="159"/>
    </row>
    <row r="37" spans="1:19">
      <c r="A37" s="159"/>
      <c r="B37" s="159"/>
      <c r="C37" s="159"/>
      <c r="D37" s="159"/>
      <c r="E37" s="159"/>
      <c r="F37" s="159"/>
      <c r="G37" s="159"/>
      <c r="H37" s="159"/>
      <c r="I37" s="159"/>
      <c r="J37" s="159"/>
      <c r="K37" s="159"/>
      <c r="L37" s="159"/>
      <c r="M37" s="159"/>
      <c r="N37" s="159"/>
      <c r="O37" s="159"/>
      <c r="P37" s="159"/>
      <c r="Q37" s="159"/>
      <c r="R37" s="159"/>
      <c r="S37" s="159"/>
    </row>
    <row r="38" spans="1:19">
      <c r="A38" s="159"/>
      <c r="B38" s="159"/>
      <c r="C38" s="159"/>
      <c r="D38" s="159"/>
      <c r="E38" s="159"/>
      <c r="F38" s="159"/>
      <c r="G38" s="159"/>
      <c r="H38" s="159"/>
      <c r="I38" s="159"/>
      <c r="J38" s="159"/>
      <c r="K38" s="159"/>
      <c r="L38" s="159"/>
      <c r="M38" s="159"/>
      <c r="N38" s="159"/>
      <c r="O38" s="159"/>
      <c r="P38" s="159"/>
      <c r="Q38" s="159"/>
      <c r="R38" s="159"/>
      <c r="S38" s="159"/>
    </row>
    <row r="39" spans="1:19">
      <c r="A39" s="159"/>
      <c r="B39" s="159"/>
      <c r="C39" s="159"/>
      <c r="D39" s="159"/>
      <c r="E39" s="159"/>
      <c r="F39" s="159"/>
      <c r="G39" s="159"/>
      <c r="H39" s="159"/>
      <c r="I39" s="159"/>
      <c r="J39" s="159"/>
      <c r="K39" s="159"/>
      <c r="L39" s="159"/>
      <c r="M39" s="159"/>
      <c r="N39" s="159"/>
      <c r="O39" s="159"/>
      <c r="P39" s="159"/>
      <c r="Q39" s="159"/>
      <c r="R39" s="159"/>
      <c r="S39" s="159"/>
    </row>
    <row r="40" spans="1:19">
      <c r="A40" s="159"/>
      <c r="B40" s="159"/>
      <c r="C40" s="159"/>
      <c r="D40" s="159"/>
      <c r="E40" s="159"/>
      <c r="F40" s="159"/>
      <c r="G40" s="159"/>
      <c r="H40" s="159"/>
      <c r="I40" s="159"/>
      <c r="J40" s="159"/>
      <c r="K40" s="159"/>
      <c r="L40" s="159"/>
      <c r="M40" s="159"/>
      <c r="N40" s="159"/>
      <c r="O40" s="159"/>
      <c r="P40" s="159"/>
      <c r="Q40" s="159"/>
      <c r="R40" s="159"/>
      <c r="S40" s="159"/>
    </row>
    <row r="41" spans="1:19">
      <c r="A41" s="159"/>
      <c r="B41" s="159"/>
      <c r="C41" s="159"/>
      <c r="E41" s="159"/>
      <c r="F41" s="159"/>
      <c r="G41" s="159"/>
      <c r="H41" s="159"/>
      <c r="I41" s="159"/>
      <c r="J41" s="159"/>
      <c r="K41" s="159"/>
      <c r="L41" s="159"/>
      <c r="M41" s="159"/>
      <c r="N41" s="159"/>
      <c r="O41" s="159"/>
      <c r="P41" s="159"/>
      <c r="Q41" s="159"/>
      <c r="R41" s="159"/>
      <c r="S41" s="159"/>
    </row>
    <row r="42" spans="1:19">
      <c r="A42" s="159"/>
      <c r="B42" s="159"/>
      <c r="C42" s="159"/>
      <c r="D42" s="159"/>
      <c r="E42" s="159"/>
      <c r="F42" s="159"/>
      <c r="G42" s="159"/>
      <c r="H42" s="159"/>
      <c r="I42" s="159"/>
      <c r="J42" s="159"/>
      <c r="K42" s="159"/>
      <c r="L42" s="159"/>
      <c r="M42" s="159"/>
      <c r="N42" s="159"/>
      <c r="O42" s="159"/>
      <c r="P42" s="159"/>
      <c r="Q42" s="159"/>
      <c r="R42" s="159"/>
      <c r="S42" s="159"/>
    </row>
    <row r="43" spans="1:19">
      <c r="A43" s="159"/>
      <c r="B43" s="159"/>
      <c r="C43" s="159"/>
      <c r="D43" s="159"/>
      <c r="E43" s="159"/>
      <c r="F43" s="159"/>
      <c r="G43" s="159"/>
      <c r="H43" s="159"/>
      <c r="I43" s="159"/>
      <c r="J43" s="159"/>
      <c r="K43" s="159"/>
      <c r="L43" s="159"/>
      <c r="M43" s="159"/>
      <c r="N43" s="159"/>
      <c r="O43" s="159"/>
      <c r="P43" s="159"/>
      <c r="Q43" s="159"/>
      <c r="R43" s="159"/>
      <c r="S43" s="159"/>
    </row>
    <row r="44" spans="1:19">
      <c r="A44" s="159"/>
      <c r="B44" s="159"/>
      <c r="C44" s="159"/>
      <c r="D44" s="159"/>
      <c r="E44" s="159"/>
      <c r="F44" s="159"/>
      <c r="G44" s="159"/>
      <c r="H44" s="159"/>
      <c r="I44" s="159"/>
      <c r="J44" s="159"/>
      <c r="K44" s="159"/>
      <c r="L44" s="159"/>
      <c r="M44" s="159"/>
      <c r="N44" s="159"/>
      <c r="O44" s="159"/>
      <c r="P44" s="159"/>
      <c r="Q44" s="159"/>
      <c r="R44" s="159"/>
      <c r="S44" s="159"/>
    </row>
    <row r="45" spans="1:19">
      <c r="A45" s="159"/>
      <c r="B45" s="159"/>
      <c r="C45" s="159"/>
      <c r="D45" s="159"/>
      <c r="E45" s="159"/>
      <c r="F45" s="159"/>
      <c r="G45" s="159"/>
      <c r="H45" s="159"/>
      <c r="I45" s="159"/>
      <c r="J45" s="159"/>
      <c r="K45" s="159"/>
      <c r="L45" s="159"/>
      <c r="M45" s="159"/>
      <c r="N45" s="159"/>
      <c r="O45" s="159"/>
      <c r="P45" s="159"/>
      <c r="Q45" s="159"/>
      <c r="R45" s="159"/>
      <c r="S45" s="159"/>
    </row>
    <row r="46" spans="1:19">
      <c r="A46" s="159"/>
      <c r="B46" s="159"/>
      <c r="C46" s="159"/>
      <c r="D46" s="159"/>
      <c r="E46" s="159"/>
      <c r="F46" s="159"/>
      <c r="G46" s="159"/>
      <c r="H46" s="159"/>
      <c r="I46" s="159"/>
      <c r="J46" s="159"/>
      <c r="K46" s="159"/>
      <c r="L46" s="159"/>
      <c r="M46" s="159"/>
      <c r="N46" s="159"/>
      <c r="O46" s="159"/>
      <c r="P46" s="159"/>
      <c r="Q46" s="159"/>
      <c r="R46" s="159"/>
      <c r="S46" s="159"/>
    </row>
    <row r="47" spans="1:19">
      <c r="A47" s="159"/>
      <c r="B47" s="159"/>
      <c r="C47" s="159"/>
      <c r="D47" s="159"/>
      <c r="E47" s="159"/>
      <c r="F47" s="159"/>
      <c r="G47" s="159"/>
      <c r="H47" s="159"/>
      <c r="I47" s="159"/>
      <c r="J47" s="159"/>
      <c r="K47" s="159"/>
      <c r="L47" s="159"/>
      <c r="M47" s="159"/>
      <c r="N47" s="159"/>
      <c r="O47" s="159"/>
      <c r="P47" s="159"/>
      <c r="Q47" s="159"/>
      <c r="R47" s="159"/>
      <c r="S47" s="159"/>
    </row>
    <row r="48" spans="1:19">
      <c r="A48" s="159"/>
      <c r="B48" s="159"/>
      <c r="C48" s="159"/>
      <c r="D48" s="159"/>
      <c r="E48" s="159"/>
      <c r="F48" s="159"/>
      <c r="G48" s="159"/>
      <c r="H48" s="159"/>
      <c r="I48" s="159"/>
      <c r="J48" s="159"/>
      <c r="K48" s="159"/>
      <c r="L48" s="159"/>
      <c r="M48" s="159"/>
      <c r="N48" s="159"/>
      <c r="O48" s="159"/>
      <c r="P48" s="159"/>
      <c r="Q48" s="159"/>
      <c r="R48" s="159"/>
      <c r="S48" s="159"/>
    </row>
    <row r="49" spans="1:19">
      <c r="A49" s="159"/>
      <c r="B49" s="159"/>
      <c r="C49" s="159"/>
      <c r="D49" s="159"/>
      <c r="E49" s="161" t="s">
        <v>373</v>
      </c>
      <c r="F49" s="159"/>
      <c r="G49" s="159"/>
      <c r="H49" s="159"/>
      <c r="I49" s="159"/>
      <c r="J49" s="159"/>
      <c r="K49" s="159"/>
      <c r="L49" s="159"/>
      <c r="M49" s="159"/>
      <c r="N49" s="159"/>
      <c r="O49" s="159"/>
      <c r="P49" s="159"/>
      <c r="Q49" s="159"/>
      <c r="R49" s="159"/>
      <c r="S49" s="159"/>
    </row>
    <row r="50" spans="1:19">
      <c r="A50" s="10"/>
      <c r="B50" s="10"/>
      <c r="C50" s="10"/>
      <c r="D50" s="10"/>
      <c r="E50" s="10"/>
      <c r="F50" s="10"/>
      <c r="G50" s="10"/>
      <c r="H50" s="10"/>
      <c r="I50" s="10"/>
      <c r="J50" s="159"/>
      <c r="K50" s="159"/>
      <c r="L50" s="159"/>
      <c r="M50" s="159"/>
      <c r="N50" s="159"/>
      <c r="O50" s="159"/>
      <c r="P50" s="159"/>
      <c r="Q50" s="159"/>
      <c r="R50" s="159"/>
      <c r="S50" s="159"/>
    </row>
    <row r="51" spans="1:19">
      <c r="A51" s="113"/>
      <c r="B51" s="162" t="s">
        <v>374</v>
      </c>
      <c r="C51" s="10"/>
      <c r="D51" s="10"/>
      <c r="E51" s="10"/>
      <c r="F51" s="10"/>
      <c r="G51" s="10"/>
      <c r="H51" s="10"/>
      <c r="I51" s="10"/>
      <c r="J51" s="159"/>
      <c r="K51" s="159"/>
      <c r="L51" s="159"/>
      <c r="M51" s="159"/>
      <c r="N51" s="159"/>
      <c r="O51" s="159"/>
      <c r="P51" s="159"/>
      <c r="Q51" s="159"/>
      <c r="R51" s="159"/>
      <c r="S51" s="159"/>
    </row>
    <row r="52" spans="1:19">
      <c r="A52" s="10"/>
      <c r="B52" s="162" t="s">
        <v>375</v>
      </c>
      <c r="C52" s="10"/>
      <c r="D52" s="10"/>
      <c r="E52" s="10"/>
      <c r="F52" s="10"/>
      <c r="G52" s="10"/>
      <c r="H52" s="10"/>
      <c r="I52" s="10"/>
      <c r="J52" s="159"/>
      <c r="K52" s="159"/>
      <c r="L52" s="159"/>
      <c r="M52" s="159"/>
      <c r="N52" s="159"/>
      <c r="O52" s="159"/>
      <c r="P52" s="159"/>
      <c r="Q52" s="159"/>
      <c r="R52" s="159"/>
      <c r="S52" s="159"/>
    </row>
    <row r="53" spans="1:19">
      <c r="A53" s="10"/>
      <c r="B53" s="162"/>
      <c r="C53" s="10"/>
      <c r="D53" s="10"/>
      <c r="E53" s="10"/>
      <c r="F53" s="10"/>
      <c r="G53" s="10"/>
      <c r="H53" s="10"/>
      <c r="I53" s="10"/>
      <c r="J53" s="159"/>
      <c r="K53" s="159"/>
      <c r="L53" s="159"/>
      <c r="M53" s="159"/>
      <c r="N53" s="159"/>
      <c r="O53" s="159"/>
      <c r="P53" s="159"/>
      <c r="Q53" s="159"/>
      <c r="R53" s="159"/>
      <c r="S53" s="159"/>
    </row>
    <row r="54" spans="1:19">
      <c r="A54" s="10"/>
      <c r="B54" s="162" t="s">
        <v>376</v>
      </c>
      <c r="C54" s="10"/>
      <c r="D54" s="10"/>
      <c r="E54" s="10"/>
      <c r="F54" s="10"/>
      <c r="G54" s="10"/>
      <c r="H54" s="10"/>
      <c r="I54" s="10"/>
      <c r="J54" s="159"/>
      <c r="K54" s="159"/>
      <c r="L54" s="159"/>
      <c r="M54" s="159"/>
      <c r="N54" s="159"/>
      <c r="O54" s="159"/>
      <c r="P54" s="159"/>
      <c r="Q54" s="159"/>
      <c r="R54" s="159"/>
      <c r="S54" s="159"/>
    </row>
    <row r="55" spans="1:19" ht="13.5" customHeight="1">
      <c r="A55" s="10"/>
      <c r="B55" s="234" t="s">
        <v>377</v>
      </c>
      <c r="C55" s="436" t="s">
        <v>73</v>
      </c>
      <c r="D55" s="436"/>
      <c r="E55" s="436"/>
      <c r="F55" s="235" t="s">
        <v>74</v>
      </c>
      <c r="G55" s="436" t="s">
        <v>59</v>
      </c>
      <c r="H55" s="436"/>
      <c r="I55" s="10"/>
      <c r="J55" s="159"/>
      <c r="K55" s="159"/>
      <c r="L55" s="159"/>
      <c r="M55" s="159"/>
      <c r="N55" s="159"/>
      <c r="O55" s="159"/>
      <c r="P55" s="159"/>
      <c r="Q55" s="159"/>
      <c r="R55" s="159"/>
      <c r="S55" s="159"/>
    </row>
    <row r="56" spans="1:19" ht="25.5" customHeight="1">
      <c r="A56" s="10"/>
      <c r="B56" s="236" t="s">
        <v>75</v>
      </c>
      <c r="C56" s="440" t="s">
        <v>76</v>
      </c>
      <c r="D56" s="440"/>
      <c r="E56" s="440"/>
      <c r="F56" s="236" t="s">
        <v>77</v>
      </c>
      <c r="G56" s="440" t="s">
        <v>78</v>
      </c>
      <c r="H56" s="440"/>
      <c r="I56" s="10"/>
      <c r="J56" s="159"/>
      <c r="K56" s="159"/>
      <c r="L56" s="159"/>
      <c r="M56" s="159"/>
      <c r="N56" s="159"/>
      <c r="O56" s="159"/>
      <c r="P56" s="159"/>
      <c r="Q56" s="159"/>
      <c r="R56" s="159"/>
      <c r="S56" s="159"/>
    </row>
    <row r="57" spans="1:19" ht="25.5" customHeight="1">
      <c r="A57" s="10"/>
      <c r="B57" s="440" t="s">
        <v>79</v>
      </c>
      <c r="C57" s="440" t="s">
        <v>80</v>
      </c>
      <c r="D57" s="440"/>
      <c r="E57" s="440"/>
      <c r="F57" s="237" t="s">
        <v>81</v>
      </c>
      <c r="G57" s="440"/>
      <c r="H57" s="440"/>
      <c r="I57" s="10"/>
      <c r="J57" s="159"/>
      <c r="K57" s="159"/>
      <c r="L57" s="159"/>
      <c r="M57" s="159"/>
      <c r="N57" s="159"/>
      <c r="O57" s="159"/>
      <c r="P57" s="159"/>
      <c r="Q57" s="159"/>
      <c r="R57" s="159"/>
      <c r="S57" s="159"/>
    </row>
    <row r="58" spans="1:19" ht="13.5" customHeight="1">
      <c r="A58" s="10"/>
      <c r="B58" s="440"/>
      <c r="C58" s="440" t="s">
        <v>82</v>
      </c>
      <c r="D58" s="440"/>
      <c r="E58" s="440"/>
      <c r="F58" s="237" t="s">
        <v>83</v>
      </c>
      <c r="G58" s="440"/>
      <c r="H58" s="440"/>
      <c r="I58" s="10"/>
      <c r="J58" s="159"/>
      <c r="K58" s="159"/>
      <c r="L58" s="159"/>
      <c r="M58" s="159"/>
      <c r="N58" s="159"/>
      <c r="O58" s="159"/>
      <c r="P58" s="159"/>
      <c r="Q58" s="159"/>
      <c r="R58" s="159"/>
      <c r="S58" s="159"/>
    </row>
    <row r="59" spans="1:19">
      <c r="A59" s="10"/>
      <c r="B59" s="238"/>
      <c r="C59" s="10"/>
      <c r="D59" s="10"/>
      <c r="E59" s="10"/>
      <c r="F59" s="10"/>
      <c r="G59" s="10"/>
      <c r="H59" s="10"/>
      <c r="I59" s="10"/>
      <c r="J59" s="159"/>
      <c r="K59" s="159"/>
      <c r="L59" s="159"/>
      <c r="M59" s="159"/>
      <c r="N59" s="159"/>
      <c r="O59" s="159"/>
      <c r="P59" s="159"/>
      <c r="Q59" s="159"/>
      <c r="R59" s="159"/>
      <c r="S59" s="159"/>
    </row>
    <row r="60" spans="1:19">
      <c r="A60" s="10"/>
      <c r="B60" s="233" t="s">
        <v>378</v>
      </c>
      <c r="C60" s="10"/>
      <c r="D60" s="10"/>
      <c r="E60" s="10"/>
      <c r="F60" s="10"/>
      <c r="G60" s="10"/>
      <c r="H60" s="10"/>
      <c r="I60" s="10"/>
    </row>
    <row r="61" spans="1:19">
      <c r="A61" s="10"/>
      <c r="B61" s="227"/>
      <c r="C61" s="10"/>
      <c r="D61" s="10"/>
      <c r="E61" s="10"/>
      <c r="F61" s="10"/>
      <c r="G61" s="10"/>
      <c r="H61" s="10"/>
      <c r="I61" s="10"/>
    </row>
    <row r="62" spans="1:19">
      <c r="A62" s="10"/>
      <c r="B62" s="10" t="s">
        <v>379</v>
      </c>
      <c r="C62" s="10"/>
      <c r="D62" s="10"/>
      <c r="E62" s="10"/>
      <c r="F62" s="10"/>
      <c r="G62" s="10"/>
      <c r="H62" s="10"/>
      <c r="I62" s="10"/>
    </row>
    <row r="63" spans="1:19">
      <c r="A63" s="10"/>
      <c r="B63" s="10" t="s">
        <v>380</v>
      </c>
      <c r="C63" s="10"/>
      <c r="D63" s="10"/>
      <c r="E63" s="10"/>
      <c r="F63" s="10"/>
      <c r="G63" s="10"/>
      <c r="H63" s="10"/>
      <c r="I63" s="10"/>
    </row>
    <row r="64" spans="1:19">
      <c r="A64" s="10"/>
      <c r="B64" s="10" t="s">
        <v>84</v>
      </c>
      <c r="C64" s="10"/>
      <c r="D64" s="10"/>
      <c r="E64" s="10"/>
      <c r="F64" s="10"/>
      <c r="G64" s="10"/>
      <c r="H64" s="10"/>
      <c r="I64" s="10"/>
    </row>
    <row r="65" spans="1:9">
      <c r="A65" s="10"/>
      <c r="B65" s="10"/>
      <c r="C65" s="10"/>
      <c r="D65" s="10"/>
      <c r="E65" s="10"/>
      <c r="F65" s="10"/>
      <c r="G65" s="10"/>
      <c r="H65" s="10"/>
      <c r="I65" s="10"/>
    </row>
    <row r="66" spans="1:9">
      <c r="A66" s="10"/>
      <c r="B66" s="21" t="s">
        <v>381</v>
      </c>
      <c r="C66" s="10"/>
      <c r="D66" s="10"/>
      <c r="E66" s="10"/>
      <c r="F66" s="10"/>
      <c r="G66" s="10"/>
      <c r="H66" s="10"/>
      <c r="I66" s="10"/>
    </row>
    <row r="67" spans="1:9">
      <c r="A67" s="10"/>
      <c r="B67" s="21" t="s">
        <v>613</v>
      </c>
      <c r="C67" s="21"/>
      <c r="D67" s="10"/>
      <c r="E67" s="10"/>
      <c r="F67" s="10"/>
      <c r="G67" s="10"/>
      <c r="H67" s="10"/>
      <c r="I67" s="10"/>
    </row>
    <row r="68" spans="1:9">
      <c r="A68" s="10"/>
      <c r="B68" s="16" t="s">
        <v>85</v>
      </c>
      <c r="C68" s="10"/>
      <c r="D68" s="10"/>
      <c r="E68" s="10"/>
      <c r="F68" s="10"/>
      <c r="G68" s="10"/>
      <c r="H68" s="10"/>
      <c r="I68" s="10"/>
    </row>
    <row r="69" spans="1:9" ht="15.75" thickBot="1">
      <c r="A69" s="10"/>
      <c r="B69" s="10"/>
      <c r="C69" s="10"/>
      <c r="D69" s="10"/>
      <c r="E69" s="10"/>
      <c r="F69" s="10"/>
      <c r="G69" s="10"/>
      <c r="H69" s="10"/>
      <c r="I69" s="10"/>
    </row>
    <row r="70" spans="1:9" ht="13.5" customHeight="1" thickBot="1">
      <c r="A70" s="10"/>
      <c r="B70" s="425" t="s">
        <v>382</v>
      </c>
      <c r="C70" s="425"/>
      <c r="D70" s="425"/>
      <c r="E70" s="425"/>
      <c r="F70" s="425"/>
      <c r="G70" s="115"/>
      <c r="H70" s="115"/>
      <c r="I70" s="10"/>
    </row>
    <row r="71" spans="1:9" ht="15.75" thickBot="1">
      <c r="A71" s="10"/>
      <c r="B71" s="425"/>
      <c r="C71" s="425"/>
      <c r="D71" s="425"/>
      <c r="E71" s="425"/>
      <c r="F71" s="425"/>
      <c r="G71" s="115"/>
      <c r="H71" s="115"/>
      <c r="I71" s="10"/>
    </row>
    <row r="72" spans="1:9" ht="15.75" thickBot="1">
      <c r="A72" s="10"/>
      <c r="B72" s="425"/>
      <c r="C72" s="425"/>
      <c r="D72" s="425"/>
      <c r="E72" s="425"/>
      <c r="F72" s="425"/>
      <c r="G72" s="115"/>
      <c r="H72" s="115"/>
      <c r="I72" s="10"/>
    </row>
    <row r="73" spans="1:9" ht="15.75" thickBot="1">
      <c r="A73" s="10"/>
      <c r="B73" s="425"/>
      <c r="C73" s="425"/>
      <c r="D73" s="425"/>
      <c r="E73" s="425"/>
      <c r="F73" s="425"/>
      <c r="G73" s="115"/>
      <c r="H73" s="115"/>
      <c r="I73" s="10"/>
    </row>
    <row r="74" spans="1:9" ht="15.75" thickBot="1">
      <c r="A74" s="10"/>
      <c r="B74" s="425"/>
      <c r="C74" s="425"/>
      <c r="D74" s="425"/>
      <c r="E74" s="425"/>
      <c r="F74" s="425"/>
      <c r="G74" s="115"/>
      <c r="H74" s="115"/>
      <c r="I74" s="10"/>
    </row>
    <row r="75" spans="1:9" ht="15.75" thickBot="1">
      <c r="A75" s="10"/>
      <c r="B75" s="425"/>
      <c r="C75" s="425"/>
      <c r="D75" s="425"/>
      <c r="E75" s="425"/>
      <c r="F75" s="425"/>
      <c r="G75" s="115"/>
      <c r="H75" s="115"/>
      <c r="I75" s="10"/>
    </row>
    <row r="76" spans="1:9" ht="22.5" customHeight="1" thickBot="1">
      <c r="A76" s="10"/>
      <c r="B76" s="425"/>
      <c r="C76" s="425"/>
      <c r="D76" s="425"/>
      <c r="E76" s="425"/>
      <c r="F76" s="425"/>
      <c r="G76" s="115"/>
      <c r="H76" s="115"/>
      <c r="I76" s="10"/>
    </row>
    <row r="77" spans="1:9" s="293" customFormat="1" ht="22.5" customHeight="1" thickBot="1">
      <c r="A77" s="10"/>
      <c r="B77" s="115"/>
      <c r="C77" s="115"/>
      <c r="D77" s="115"/>
      <c r="E77" s="115"/>
      <c r="F77" s="115"/>
      <c r="G77" s="115"/>
      <c r="H77" s="115"/>
      <c r="I77" s="10"/>
    </row>
    <row r="78" spans="1:9" s="293" customFormat="1" ht="22.5" customHeight="1" thickBot="1">
      <c r="A78" s="10"/>
      <c r="B78" s="425" t="s">
        <v>638</v>
      </c>
      <c r="C78" s="425"/>
      <c r="D78" s="425"/>
      <c r="E78" s="425"/>
      <c r="F78" s="425"/>
      <c r="G78" s="115"/>
      <c r="H78" s="115"/>
      <c r="I78" s="10"/>
    </row>
    <row r="79" spans="1:9" s="293" customFormat="1" ht="22.5" customHeight="1" thickBot="1">
      <c r="A79" s="10"/>
      <c r="B79" s="425"/>
      <c r="C79" s="425"/>
      <c r="D79" s="425"/>
      <c r="E79" s="425"/>
      <c r="F79" s="425"/>
      <c r="G79" s="115"/>
      <c r="H79" s="115"/>
      <c r="I79" s="10"/>
    </row>
    <row r="80" spans="1:9" s="293" customFormat="1" ht="22.5" customHeight="1" thickBot="1">
      <c r="A80" s="10"/>
      <c r="B80" s="425"/>
      <c r="C80" s="425"/>
      <c r="D80" s="425"/>
      <c r="E80" s="425"/>
      <c r="F80" s="425"/>
      <c r="G80" s="115"/>
      <c r="H80" s="115"/>
      <c r="I80" s="10"/>
    </row>
    <row r="81" spans="1:9" s="293" customFormat="1" ht="22.5" customHeight="1" thickBot="1">
      <c r="A81" s="10"/>
      <c r="B81" s="425"/>
      <c r="C81" s="425"/>
      <c r="D81" s="425"/>
      <c r="E81" s="425"/>
      <c r="F81" s="425"/>
      <c r="G81" s="115"/>
      <c r="H81" s="115"/>
      <c r="I81" s="10"/>
    </row>
    <row r="82" spans="1:9" s="293" customFormat="1" ht="22.5" customHeight="1" thickBot="1">
      <c r="A82" s="10"/>
      <c r="B82" s="425"/>
      <c r="C82" s="425"/>
      <c r="D82" s="425"/>
      <c r="E82" s="425"/>
      <c r="F82" s="425"/>
      <c r="G82" s="115"/>
      <c r="H82" s="115"/>
      <c r="I82" s="10"/>
    </row>
    <row r="83" spans="1:9" s="293" customFormat="1" ht="22.5" customHeight="1" thickBot="1">
      <c r="A83" s="10"/>
      <c r="B83" s="425"/>
      <c r="C83" s="425"/>
      <c r="D83" s="425"/>
      <c r="E83" s="425"/>
      <c r="F83" s="425"/>
      <c r="G83" s="115"/>
      <c r="H83" s="115"/>
      <c r="I83" s="10"/>
    </row>
    <row r="84" spans="1:9" s="293" customFormat="1" ht="22.5" customHeight="1" thickBot="1">
      <c r="A84" s="10"/>
      <c r="B84" s="425"/>
      <c r="C84" s="425"/>
      <c r="D84" s="425"/>
      <c r="E84" s="425"/>
      <c r="F84" s="425"/>
      <c r="G84" s="115"/>
      <c r="H84" s="115"/>
      <c r="I84" s="10"/>
    </row>
    <row r="85" spans="1:9">
      <c r="A85" s="10"/>
      <c r="B85" s="226"/>
      <c r="C85" s="226"/>
      <c r="D85" s="226"/>
      <c r="E85" s="226"/>
      <c r="F85" s="226"/>
      <c r="G85" s="226"/>
      <c r="H85" s="226"/>
      <c r="I85" s="10"/>
    </row>
    <row r="86" spans="1:9">
      <c r="A86" s="10"/>
      <c r="B86" s="20" t="s">
        <v>86</v>
      </c>
      <c r="C86" s="226"/>
      <c r="D86" s="226"/>
      <c r="E86" s="226"/>
      <c r="F86" s="226"/>
      <c r="G86" s="226"/>
      <c r="H86" s="226"/>
      <c r="I86" s="10"/>
    </row>
    <row r="87" spans="1:9" ht="15.75" thickBot="1">
      <c r="A87" s="10"/>
      <c r="B87" s="226"/>
      <c r="C87" s="226"/>
      <c r="D87" s="226"/>
      <c r="E87" s="226"/>
      <c r="F87" s="226"/>
      <c r="G87" s="226"/>
      <c r="H87" s="226"/>
      <c r="I87" s="10"/>
    </row>
    <row r="88" spans="1:9" ht="14.25" customHeight="1" thickBot="1">
      <c r="A88" s="10"/>
      <c r="B88" s="449" t="s">
        <v>87</v>
      </c>
      <c r="C88" s="450"/>
      <c r="D88" s="450"/>
      <c r="E88" s="450"/>
      <c r="F88" s="451"/>
      <c r="G88" s="115"/>
      <c r="H88" s="115"/>
      <c r="I88" s="10"/>
    </row>
    <row r="89" spans="1:9">
      <c r="A89" s="10"/>
      <c r="B89" s="226"/>
      <c r="C89" s="226"/>
      <c r="D89" s="226"/>
      <c r="E89" s="226"/>
      <c r="F89" s="226"/>
      <c r="G89" s="226"/>
      <c r="H89" s="226"/>
      <c r="I89" s="10"/>
    </row>
    <row r="90" spans="1:9">
      <c r="A90" s="10"/>
      <c r="B90" s="20" t="s">
        <v>88</v>
      </c>
      <c r="C90" s="226"/>
      <c r="D90" s="226"/>
      <c r="E90" s="226"/>
      <c r="F90" s="226"/>
      <c r="G90" s="226"/>
      <c r="H90" s="226"/>
      <c r="I90" s="10"/>
    </row>
    <row r="91" spans="1:9" ht="15.75" thickBot="1">
      <c r="A91" s="10"/>
      <c r="B91" s="226"/>
      <c r="C91" s="226"/>
      <c r="D91" s="226"/>
      <c r="E91" s="226"/>
      <c r="F91" s="226"/>
      <c r="G91" s="226"/>
      <c r="H91" s="226"/>
      <c r="I91" s="10"/>
    </row>
    <row r="92" spans="1:9" ht="15.75" thickBot="1">
      <c r="A92" s="10"/>
      <c r="B92" s="425" t="s">
        <v>89</v>
      </c>
      <c r="C92" s="425"/>
      <c r="D92" s="425"/>
      <c r="E92" s="425"/>
      <c r="F92" s="425"/>
      <c r="G92" s="115"/>
      <c r="H92" s="115"/>
      <c r="I92" s="10"/>
    </row>
    <row r="93" spans="1:9">
      <c r="A93" s="10"/>
      <c r="B93" s="226"/>
      <c r="C93" s="226"/>
      <c r="D93" s="226"/>
      <c r="E93" s="226"/>
      <c r="F93" s="226"/>
      <c r="G93" s="226"/>
      <c r="H93" s="226"/>
      <c r="I93" s="10"/>
    </row>
    <row r="94" spans="1:9">
      <c r="A94" s="10"/>
      <c r="B94" s="20" t="s">
        <v>90</v>
      </c>
      <c r="C94" s="226"/>
      <c r="D94" s="226"/>
      <c r="E94" s="226"/>
      <c r="F94" s="226"/>
      <c r="G94" s="226"/>
      <c r="H94" s="226"/>
      <c r="I94" s="10"/>
    </row>
    <row r="95" spans="1:9">
      <c r="A95" s="10"/>
      <c r="B95" s="226" t="s">
        <v>383</v>
      </c>
      <c r="C95" s="226"/>
      <c r="D95" s="226"/>
      <c r="E95" s="226"/>
      <c r="F95" s="226"/>
      <c r="G95" s="226"/>
      <c r="H95" s="226"/>
      <c r="I95" s="10"/>
    </row>
    <row r="96" spans="1:9" ht="15.75" thickBot="1">
      <c r="A96" s="10"/>
      <c r="B96" s="226"/>
      <c r="C96" s="226"/>
      <c r="D96" s="226"/>
      <c r="E96" s="226"/>
      <c r="F96" s="226"/>
      <c r="G96" s="226"/>
      <c r="H96" s="226"/>
      <c r="I96" s="10"/>
    </row>
    <row r="97" spans="1:9" ht="14.25" customHeight="1" thickBot="1">
      <c r="A97" s="10"/>
      <c r="B97" s="452" t="s">
        <v>922</v>
      </c>
      <c r="C97" s="453"/>
      <c r="D97" s="453"/>
      <c r="E97" s="453"/>
      <c r="F97" s="453"/>
      <c r="G97" s="115"/>
      <c r="H97" s="115"/>
      <c r="I97" s="10"/>
    </row>
    <row r="98" spans="1:9">
      <c r="A98" s="10"/>
      <c r="B98" s="10"/>
      <c r="C98" s="10"/>
      <c r="D98" s="10"/>
      <c r="E98" s="10"/>
      <c r="F98" s="10"/>
      <c r="G98" s="10"/>
      <c r="H98" s="10"/>
      <c r="I98" s="10"/>
    </row>
    <row r="100" spans="1:9">
      <c r="B100" s="24" t="s">
        <v>322</v>
      </c>
    </row>
    <row r="101" spans="1:9" s="293" customFormat="1">
      <c r="B101" s="24" t="s">
        <v>813</v>
      </c>
    </row>
    <row r="102" spans="1:9">
      <c r="A102" s="293"/>
      <c r="B102" s="293"/>
      <c r="C102" s="293"/>
      <c r="D102" s="293"/>
      <c r="E102" s="293"/>
      <c r="F102" s="293"/>
    </row>
    <row r="103" spans="1:9">
      <c r="A103" s="293"/>
      <c r="B103" s="293" t="s">
        <v>323</v>
      </c>
      <c r="C103" s="293"/>
      <c r="D103" s="293"/>
      <c r="E103" s="293"/>
      <c r="F103" s="293"/>
      <c r="G103" s="197"/>
      <c r="H103" s="197"/>
    </row>
    <row r="104" spans="1:9" s="293" customFormat="1">
      <c r="B104" s="293" t="s">
        <v>811</v>
      </c>
      <c r="G104" s="197"/>
      <c r="H104" s="197"/>
    </row>
    <row r="105" spans="1:9" ht="15.75" thickBot="1">
      <c r="A105" s="293"/>
      <c r="B105" s="293"/>
      <c r="C105" s="293"/>
      <c r="D105" s="293"/>
      <c r="E105" s="293"/>
      <c r="F105" s="293"/>
      <c r="G105" s="197"/>
      <c r="H105" s="197"/>
    </row>
    <row r="106" spans="1:9" ht="15.75" thickBot="1">
      <c r="A106" s="293"/>
      <c r="B106" s="445" t="s">
        <v>842</v>
      </c>
      <c r="C106" s="446"/>
      <c r="D106" s="446"/>
      <c r="E106" s="446"/>
      <c r="F106" s="447"/>
      <c r="G106" s="239"/>
      <c r="H106" s="239"/>
    </row>
    <row r="107" spans="1:9" ht="15.75" thickBot="1">
      <c r="A107" s="293"/>
      <c r="B107" s="293"/>
      <c r="C107" s="293"/>
      <c r="D107" s="293"/>
      <c r="E107" s="293"/>
      <c r="F107" s="293"/>
      <c r="G107" s="197"/>
      <c r="H107" s="197"/>
    </row>
    <row r="108" spans="1:9" s="293" customFormat="1">
      <c r="B108" s="389" t="s">
        <v>807</v>
      </c>
      <c r="C108" s="390"/>
      <c r="D108" s="390"/>
      <c r="E108" s="390"/>
      <c r="F108" s="380"/>
      <c r="G108" s="197"/>
      <c r="H108" s="197"/>
    </row>
    <row r="109" spans="1:9" s="293" customFormat="1">
      <c r="B109" s="246"/>
      <c r="C109" s="197" t="s">
        <v>318</v>
      </c>
      <c r="D109" s="197"/>
      <c r="E109" s="197"/>
      <c r="F109" s="245"/>
      <c r="G109" s="197"/>
      <c r="H109" s="197"/>
    </row>
    <row r="110" spans="1:9" s="293" customFormat="1">
      <c r="B110" s="246"/>
      <c r="C110" s="197" t="s">
        <v>808</v>
      </c>
      <c r="D110" s="197"/>
      <c r="E110" s="197"/>
      <c r="F110" s="245"/>
      <c r="G110" s="197"/>
      <c r="H110" s="197"/>
    </row>
    <row r="111" spans="1:9">
      <c r="A111" s="293"/>
      <c r="B111" s="391" t="s">
        <v>809</v>
      </c>
      <c r="C111" s="273" t="s">
        <v>810</v>
      </c>
      <c r="D111" s="273"/>
      <c r="E111" s="273"/>
      <c r="F111" s="245"/>
      <c r="G111" s="197"/>
      <c r="H111" s="197"/>
    </row>
    <row r="112" spans="1:9" ht="15.75" thickBot="1">
      <c r="A112" s="293"/>
      <c r="B112" s="392" t="s">
        <v>319</v>
      </c>
      <c r="C112" s="248"/>
      <c r="D112" s="248"/>
      <c r="E112" s="248"/>
      <c r="F112" s="249"/>
      <c r="G112" s="197"/>
      <c r="H112" s="197"/>
    </row>
    <row r="113" spans="1:8" s="293" customFormat="1" ht="15.75" thickBot="1">
      <c r="G113" s="197"/>
      <c r="H113" s="197"/>
    </row>
    <row r="114" spans="1:8">
      <c r="A114" s="293"/>
      <c r="B114" s="240" t="s">
        <v>317</v>
      </c>
      <c r="C114" s="241"/>
      <c r="D114" s="241"/>
      <c r="E114" s="241"/>
      <c r="F114" s="242"/>
      <c r="G114" s="197"/>
      <c r="H114" s="197"/>
    </row>
    <row r="115" spans="1:8">
      <c r="A115" s="293"/>
      <c r="B115" s="243"/>
      <c r="C115" s="244" t="s">
        <v>318</v>
      </c>
      <c r="D115" s="197"/>
      <c r="E115" s="197"/>
      <c r="F115" s="245"/>
      <c r="G115" s="197"/>
      <c r="H115" s="197"/>
    </row>
    <row r="116" spans="1:8">
      <c r="A116" s="293"/>
      <c r="B116" s="391" t="s">
        <v>809</v>
      </c>
      <c r="C116" s="273" t="s">
        <v>410</v>
      </c>
      <c r="D116" s="273"/>
      <c r="E116" s="273"/>
      <c r="F116" s="245"/>
      <c r="G116" s="197"/>
      <c r="H116" s="197"/>
    </row>
    <row r="117" spans="1:8" ht="15.75" thickBot="1">
      <c r="A117" s="293"/>
      <c r="B117" s="247" t="s">
        <v>319</v>
      </c>
      <c r="C117" s="248"/>
      <c r="D117" s="248"/>
      <c r="E117" s="248"/>
      <c r="F117" s="249"/>
      <c r="G117" s="197"/>
      <c r="H117" s="197"/>
    </row>
    <row r="118" spans="1:8">
      <c r="A118" s="293"/>
      <c r="B118" s="293"/>
      <c r="C118" s="293"/>
      <c r="D118" s="293"/>
      <c r="E118" s="293"/>
      <c r="F118" s="293"/>
      <c r="G118" s="197"/>
      <c r="H118" s="197"/>
    </row>
    <row r="119" spans="1:8">
      <c r="A119" s="293"/>
      <c r="B119" s="293" t="s">
        <v>413</v>
      </c>
      <c r="C119" s="293"/>
      <c r="D119" s="293"/>
      <c r="E119" s="293"/>
      <c r="F119" s="293"/>
      <c r="G119" s="197"/>
      <c r="H119" s="197"/>
    </row>
    <row r="120" spans="1:8" ht="15.75" thickBot="1">
      <c r="A120" s="293"/>
      <c r="B120" s="293"/>
      <c r="C120" s="293"/>
      <c r="D120" s="293"/>
      <c r="E120" s="293"/>
      <c r="F120" s="293"/>
      <c r="G120" s="197"/>
      <c r="H120" s="197"/>
    </row>
    <row r="121" spans="1:8">
      <c r="A121" s="293"/>
      <c r="B121" s="240" t="s">
        <v>414</v>
      </c>
      <c r="C121" s="241"/>
      <c r="D121" s="241"/>
      <c r="E121" s="241"/>
      <c r="F121" s="242"/>
      <c r="G121" s="197"/>
      <c r="H121" s="197"/>
    </row>
    <row r="122" spans="1:8">
      <c r="A122" s="293"/>
      <c r="B122" s="243"/>
      <c r="C122" s="244" t="s">
        <v>318</v>
      </c>
      <c r="D122" s="197"/>
      <c r="E122" s="197"/>
      <c r="F122" s="245"/>
      <c r="G122" s="197"/>
      <c r="H122" s="197"/>
    </row>
    <row r="123" spans="1:8">
      <c r="A123" s="293"/>
      <c r="B123" s="393" t="s">
        <v>812</v>
      </c>
      <c r="C123" s="273" t="s">
        <v>469</v>
      </c>
      <c r="D123" s="197"/>
      <c r="E123" s="197"/>
      <c r="F123" s="245"/>
      <c r="G123" s="197"/>
      <c r="H123" s="197"/>
    </row>
    <row r="124" spans="1:8">
      <c r="A124" s="293"/>
      <c r="B124" s="246"/>
      <c r="C124" s="197" t="s">
        <v>410</v>
      </c>
      <c r="D124" s="197"/>
      <c r="E124" s="197"/>
      <c r="F124" s="245"/>
      <c r="G124" s="197"/>
      <c r="H124" s="197"/>
    </row>
    <row r="125" spans="1:8" ht="15.75" thickBot="1">
      <c r="A125" s="293"/>
      <c r="B125" s="247" t="s">
        <v>319</v>
      </c>
      <c r="C125" s="248"/>
      <c r="D125" s="248"/>
      <c r="E125" s="248"/>
      <c r="F125" s="249"/>
      <c r="G125" s="197"/>
      <c r="H125" s="197"/>
    </row>
    <row r="126" spans="1:8">
      <c r="A126" s="293"/>
      <c r="B126" s="293"/>
      <c r="C126" s="293"/>
      <c r="D126" s="293"/>
      <c r="E126" s="293"/>
      <c r="F126" s="293"/>
      <c r="G126" s="197"/>
      <c r="H126" s="197"/>
    </row>
    <row r="127" spans="1:8">
      <c r="A127" s="293"/>
      <c r="B127" s="293" t="s">
        <v>512</v>
      </c>
      <c r="C127" s="293"/>
      <c r="D127" s="293"/>
      <c r="E127" s="293"/>
      <c r="F127" s="293"/>
      <c r="G127" s="197"/>
      <c r="H127" s="197"/>
    </row>
    <row r="128" spans="1:8" ht="15.75" thickBot="1">
      <c r="A128" s="293"/>
      <c r="B128" s="293"/>
      <c r="C128" s="293"/>
      <c r="D128" s="293"/>
      <c r="E128" s="293"/>
      <c r="F128" s="293"/>
      <c r="G128" s="197"/>
      <c r="H128" s="197"/>
    </row>
    <row r="129" spans="1:8">
      <c r="A129" s="293"/>
      <c r="B129" s="240" t="s">
        <v>495</v>
      </c>
      <c r="C129" s="286"/>
      <c r="D129" s="286"/>
      <c r="E129" s="286"/>
      <c r="F129" s="287"/>
      <c r="G129" s="197"/>
      <c r="H129" s="197"/>
    </row>
    <row r="130" spans="1:8">
      <c r="A130" s="293"/>
      <c r="B130" s="243" t="s">
        <v>496</v>
      </c>
      <c r="C130" s="288"/>
      <c r="D130" s="288"/>
      <c r="E130" s="288"/>
      <c r="F130" s="289"/>
      <c r="G130" s="197"/>
      <c r="H130" s="197"/>
    </row>
    <row r="131" spans="1:8" ht="15.75" thickBot="1">
      <c r="A131" s="293"/>
      <c r="B131" s="290" t="s">
        <v>497</v>
      </c>
      <c r="C131" s="291"/>
      <c r="D131" s="291"/>
      <c r="E131" s="291"/>
      <c r="F131" s="292"/>
      <c r="G131" s="197"/>
      <c r="H131" s="197"/>
    </row>
    <row r="132" spans="1:8">
      <c r="A132" s="293"/>
      <c r="B132" s="293"/>
      <c r="C132" s="293"/>
      <c r="D132" s="293"/>
      <c r="E132" s="293"/>
      <c r="F132" s="293"/>
      <c r="G132" s="197"/>
      <c r="H132" s="197"/>
    </row>
    <row r="133" spans="1:8">
      <c r="A133" s="293"/>
      <c r="B133" s="293" t="s">
        <v>510</v>
      </c>
      <c r="C133" s="293"/>
      <c r="D133" s="293"/>
      <c r="E133" s="293"/>
      <c r="F133" s="293"/>
      <c r="G133" s="197"/>
      <c r="H133" s="197"/>
    </row>
    <row r="134" spans="1:8" ht="15.75" thickBot="1">
      <c r="G134" s="197"/>
      <c r="H134" s="197"/>
    </row>
    <row r="135" spans="1:8" ht="15.75" thickBot="1">
      <c r="B135" s="445" t="s">
        <v>320</v>
      </c>
      <c r="C135" s="446"/>
      <c r="D135" s="446"/>
      <c r="E135" s="446"/>
      <c r="F135" s="447"/>
      <c r="G135" s="239"/>
      <c r="H135" s="239"/>
    </row>
    <row r="136" spans="1:8">
      <c r="G136" s="197"/>
      <c r="H136" s="197"/>
    </row>
    <row r="137" spans="1:8">
      <c r="B137" s="40" t="s">
        <v>511</v>
      </c>
      <c r="G137" s="197"/>
      <c r="H137" s="197"/>
    </row>
    <row r="138" spans="1:8" ht="15.75" thickBot="1">
      <c r="G138" s="197"/>
      <c r="H138" s="197"/>
    </row>
    <row r="139" spans="1:8" ht="15.75" thickBot="1">
      <c r="B139" s="445" t="s">
        <v>321</v>
      </c>
      <c r="C139" s="446"/>
      <c r="D139" s="446"/>
      <c r="E139" s="446"/>
      <c r="F139" s="447"/>
      <c r="G139" s="239"/>
      <c r="H139" s="239"/>
    </row>
    <row r="140" spans="1:8">
      <c r="G140" s="197"/>
      <c r="H140" s="197"/>
    </row>
    <row r="141" spans="1:8" ht="15.75" thickBot="1">
      <c r="B141" s="161" t="s">
        <v>513</v>
      </c>
    </row>
    <row r="142" spans="1:8">
      <c r="B142" s="385" t="s">
        <v>498</v>
      </c>
      <c r="C142" s="241"/>
      <c r="D142" s="241"/>
      <c r="E142" s="241"/>
      <c r="F142" s="242"/>
    </row>
    <row r="143" spans="1:8">
      <c r="B143" s="246" t="s">
        <v>499</v>
      </c>
      <c r="C143" s="197"/>
      <c r="D143" s="197"/>
      <c r="E143" s="197"/>
      <c r="F143" s="245"/>
    </row>
    <row r="144" spans="1:8">
      <c r="B144" s="246" t="s">
        <v>500</v>
      </c>
      <c r="C144" s="197"/>
      <c r="D144" s="197"/>
      <c r="E144" s="197"/>
      <c r="F144" s="245"/>
    </row>
    <row r="145" spans="2:6" s="293" customFormat="1">
      <c r="B145" s="246" t="s">
        <v>501</v>
      </c>
      <c r="C145" s="197"/>
      <c r="D145" s="197"/>
      <c r="E145" s="197"/>
      <c r="F145" s="245"/>
    </row>
    <row r="146" spans="2:6" ht="15.75" thickBot="1">
      <c r="B146" s="392" t="s">
        <v>829</v>
      </c>
      <c r="C146" s="248"/>
      <c r="D146" s="248"/>
      <c r="E146" s="248"/>
      <c r="F146" s="249"/>
    </row>
    <row r="147" spans="2:6">
      <c r="B147" s="293"/>
      <c r="C147" s="293"/>
      <c r="D147" s="293"/>
      <c r="E147" s="293"/>
    </row>
    <row r="148" spans="2:6" ht="15.75" thickBot="1">
      <c r="B148" s="161" t="s">
        <v>514</v>
      </c>
      <c r="C148" s="293"/>
      <c r="D148" s="293"/>
      <c r="E148" s="293"/>
    </row>
    <row r="149" spans="2:6">
      <c r="B149" s="385" t="s">
        <v>502</v>
      </c>
      <c r="C149" s="241"/>
      <c r="D149" s="241"/>
      <c r="E149" s="241"/>
      <c r="F149" s="242"/>
    </row>
    <row r="150" spans="2:6">
      <c r="B150" s="246" t="s">
        <v>503</v>
      </c>
      <c r="C150" s="197"/>
      <c r="D150" s="197"/>
      <c r="E150" s="197"/>
      <c r="F150" s="245"/>
    </row>
    <row r="151" spans="2:6">
      <c r="B151" s="246" t="s">
        <v>504</v>
      </c>
      <c r="C151" s="197"/>
      <c r="D151" s="197"/>
      <c r="E151" s="197"/>
      <c r="F151" s="245"/>
    </row>
    <row r="152" spans="2:6" s="293" customFormat="1">
      <c r="B152" s="246" t="s">
        <v>505</v>
      </c>
      <c r="C152" s="197"/>
      <c r="D152" s="197"/>
      <c r="E152" s="197"/>
      <c r="F152" s="245"/>
    </row>
    <row r="153" spans="2:6" ht="15.75" thickBot="1">
      <c r="B153" s="394" t="s">
        <v>830</v>
      </c>
      <c r="C153" s="248"/>
      <c r="D153" s="248"/>
      <c r="E153" s="248"/>
      <c r="F153" s="249"/>
    </row>
    <row r="154" spans="2:6">
      <c r="B154" s="293"/>
      <c r="C154" s="293"/>
      <c r="D154" s="293"/>
      <c r="E154" s="293"/>
    </row>
    <row r="155" spans="2:6" ht="15.75" thickBot="1">
      <c r="B155" s="161" t="s">
        <v>515</v>
      </c>
      <c r="C155" s="293"/>
      <c r="D155" s="293"/>
      <c r="E155" s="293"/>
    </row>
    <row r="156" spans="2:6">
      <c r="B156" s="385" t="s">
        <v>506</v>
      </c>
      <c r="C156" s="241"/>
      <c r="D156" s="241"/>
      <c r="E156" s="241"/>
      <c r="F156" s="242"/>
    </row>
    <row r="157" spans="2:6">
      <c r="B157" s="246" t="s">
        <v>507</v>
      </c>
      <c r="C157" s="197"/>
      <c r="D157" s="197"/>
      <c r="E157" s="197"/>
      <c r="F157" s="245"/>
    </row>
    <row r="158" spans="2:6">
      <c r="B158" s="246" t="s">
        <v>508</v>
      </c>
      <c r="C158" s="197"/>
      <c r="D158" s="197"/>
      <c r="E158" s="197"/>
      <c r="F158" s="245"/>
    </row>
    <row r="159" spans="2:6" s="293" customFormat="1">
      <c r="B159" s="246" t="s">
        <v>509</v>
      </c>
      <c r="C159" s="197"/>
      <c r="D159" s="197"/>
      <c r="E159" s="197"/>
      <c r="F159" s="245"/>
    </row>
    <row r="160" spans="2:6" s="293" customFormat="1">
      <c r="B160" s="246" t="s">
        <v>831</v>
      </c>
      <c r="C160" s="197"/>
      <c r="D160" s="197"/>
      <c r="E160" s="197"/>
      <c r="F160" s="245"/>
    </row>
    <row r="161" spans="2:6" ht="15.75" thickBot="1">
      <c r="B161" s="392" t="s">
        <v>832</v>
      </c>
      <c r="C161" s="248"/>
      <c r="D161" s="248"/>
      <c r="E161" s="248"/>
      <c r="F161" s="249"/>
    </row>
  </sheetData>
  <mergeCells count="55">
    <mergeCell ref="B106:F106"/>
    <mergeCell ref="B135:F135"/>
    <mergeCell ref="B139:F139"/>
    <mergeCell ref="F22:H22"/>
    <mergeCell ref="B70:F76"/>
    <mergeCell ref="B88:F88"/>
    <mergeCell ref="B92:F92"/>
    <mergeCell ref="B97:F97"/>
    <mergeCell ref="B57:B58"/>
    <mergeCell ref="C58:E58"/>
    <mergeCell ref="C57:E57"/>
    <mergeCell ref="B22:C22"/>
    <mergeCell ref="D22:E22"/>
    <mergeCell ref="C56:E56"/>
    <mergeCell ref="B23:C24"/>
    <mergeCell ref="D23:E24"/>
    <mergeCell ref="G56:H56"/>
    <mergeCell ref="G57:H57"/>
    <mergeCell ref="G58:H58"/>
    <mergeCell ref="B8:C8"/>
    <mergeCell ref="F7:H7"/>
    <mergeCell ref="F8:H8"/>
    <mergeCell ref="B7:C7"/>
    <mergeCell ref="D7:E7"/>
    <mergeCell ref="D8:E8"/>
    <mergeCell ref="B12:C12"/>
    <mergeCell ref="D12:E12"/>
    <mergeCell ref="B13:C14"/>
    <mergeCell ref="D13:E13"/>
    <mergeCell ref="D14:E14"/>
    <mergeCell ref="F15:G15"/>
    <mergeCell ref="B16:C16"/>
    <mergeCell ref="D25:E25"/>
    <mergeCell ref="F21:H21"/>
    <mergeCell ref="B18:C18"/>
    <mergeCell ref="D18:E18"/>
    <mergeCell ref="D21:E21"/>
    <mergeCell ref="B21:C21"/>
    <mergeCell ref="F18:G18"/>
    <mergeCell ref="B78:F84"/>
    <mergeCell ref="B9:C9"/>
    <mergeCell ref="D9:E9"/>
    <mergeCell ref="F9:H9"/>
    <mergeCell ref="F25:H25"/>
    <mergeCell ref="F23:H23"/>
    <mergeCell ref="F24:H24"/>
    <mergeCell ref="B17:C17"/>
    <mergeCell ref="D17:E17"/>
    <mergeCell ref="D15:E15"/>
    <mergeCell ref="F17:G17"/>
    <mergeCell ref="B15:C15"/>
    <mergeCell ref="D16:E16"/>
    <mergeCell ref="F16:G16"/>
    <mergeCell ref="G55:H55"/>
    <mergeCell ref="C55:E55"/>
  </mergeCells>
  <phoneticPr fontId="3"/>
  <hyperlinks>
    <hyperlink ref="F24" r:id="rId1" xr:uid="{00000000-0004-0000-0400-000000000000}"/>
  </hyperlinks>
  <pageMargins left="0.74803149606299213" right="0.74803149606299213" top="0.98425196850393704" bottom="0.98425196850393704" header="0.51181102362204722" footer="0.51181102362204722"/>
  <pageSetup paperSize="9" fitToHeight="0" orientation="landscape" r:id="rId2"/>
  <headerFooter alignWithMargins="0"/>
  <rowBreaks count="5" manualBreakCount="5">
    <brk id="26" max="8" man="1"/>
    <brk id="58" max="8" man="1"/>
    <brk id="85" max="8" man="1"/>
    <brk id="117" max="8" man="1"/>
    <brk id="147" max="8"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4CFF-48F3-43C2-AF5A-6EEDE970EE5C}">
  <dimension ref="B2:C34"/>
  <sheetViews>
    <sheetView workbookViewId="0">
      <selection activeCell="C34" sqref="C34"/>
    </sheetView>
  </sheetViews>
  <sheetFormatPr defaultRowHeight="13.5"/>
  <sheetData>
    <row r="2" spans="2:2" ht="18.75">
      <c r="B2" s="225" t="s">
        <v>626</v>
      </c>
    </row>
    <row r="4" spans="2:2">
      <c r="B4" t="s">
        <v>610</v>
      </c>
    </row>
    <row r="6" spans="2:2">
      <c r="B6" s="350" t="s">
        <v>611</v>
      </c>
    </row>
    <row r="21" spans="2:3">
      <c r="B21" s="350" t="s">
        <v>612</v>
      </c>
    </row>
    <row r="23" spans="2:3">
      <c r="C23" t="s">
        <v>614</v>
      </c>
    </row>
    <row r="25" spans="2:3">
      <c r="B25" s="350" t="s">
        <v>615</v>
      </c>
    </row>
    <row r="27" spans="2:3">
      <c r="B27" s="350" t="s">
        <v>616</v>
      </c>
    </row>
    <row r="32" spans="2:3">
      <c r="B32" s="350" t="s">
        <v>617</v>
      </c>
    </row>
    <row r="34" spans="3:3">
      <c r="C34" t="s">
        <v>618</v>
      </c>
    </row>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P28"/>
  <sheetViews>
    <sheetView showGridLines="0" view="pageBreakPreview" zoomScaleNormal="85" zoomScaleSheetLayoutView="100" workbookViewId="0">
      <selection activeCell="E18" sqref="E18:L18"/>
    </sheetView>
  </sheetViews>
  <sheetFormatPr defaultRowHeight="15"/>
  <cols>
    <col min="1" max="1" width="2.875" style="156" customWidth="1"/>
    <col min="2" max="2" width="6.75" style="156" customWidth="1"/>
    <col min="3" max="3" width="15.5" style="156" customWidth="1"/>
    <col min="4" max="4" width="13.625" style="156" customWidth="1"/>
    <col min="5" max="5" width="8.5" style="156" customWidth="1"/>
    <col min="6" max="7" width="8.375" style="158" customWidth="1"/>
    <col min="8" max="8" width="7.5" style="158" customWidth="1"/>
    <col min="9" max="9" width="6.25" style="158" customWidth="1"/>
    <col min="10" max="11" width="6.875" style="158" customWidth="1"/>
    <col min="12" max="12" width="12.75" style="158" bestFit="1" customWidth="1"/>
    <col min="13" max="13" width="39.875" style="156" customWidth="1"/>
    <col min="14" max="14" width="2.625" style="156" customWidth="1"/>
    <col min="15" max="16384" width="9" style="156"/>
  </cols>
  <sheetData>
    <row r="1" spans="1:42" s="131" customFormat="1" ht="18.75">
      <c r="A1" s="126"/>
      <c r="B1" s="127" t="s">
        <v>384</v>
      </c>
      <c r="C1" s="127"/>
      <c r="D1" s="128"/>
      <c r="E1" s="126"/>
      <c r="F1" s="129"/>
      <c r="G1" s="129"/>
      <c r="H1" s="130"/>
      <c r="I1" s="14"/>
      <c r="J1" s="14"/>
      <c r="K1" s="14"/>
      <c r="L1" s="14"/>
      <c r="M1" s="14"/>
      <c r="N1" s="126"/>
    </row>
    <row r="2" spans="1:42" s="131" customFormat="1" ht="13.5" customHeight="1">
      <c r="A2" s="126"/>
      <c r="B2" s="132"/>
      <c r="C2" s="132"/>
      <c r="D2" s="126"/>
      <c r="E2" s="126"/>
      <c r="F2" s="129"/>
      <c r="G2" s="129"/>
      <c r="H2" s="14"/>
      <c r="I2" s="14"/>
      <c r="J2" s="14"/>
      <c r="K2" s="14"/>
      <c r="L2" s="14"/>
      <c r="M2" s="14"/>
      <c r="N2" s="126"/>
    </row>
    <row r="3" spans="1:42" s="133" customFormat="1" ht="27.75" customHeight="1">
      <c r="B3" s="465" t="s">
        <v>310</v>
      </c>
      <c r="C3" s="465" t="s">
        <v>162</v>
      </c>
      <c r="D3" s="465"/>
      <c r="E3" s="466" t="s">
        <v>311</v>
      </c>
      <c r="F3" s="466" t="s">
        <v>312</v>
      </c>
      <c r="G3" s="466" t="s">
        <v>313</v>
      </c>
      <c r="H3" s="470" t="s">
        <v>314</v>
      </c>
      <c r="I3" s="470"/>
      <c r="J3" s="470"/>
      <c r="K3" s="470"/>
      <c r="L3" s="470"/>
      <c r="M3" s="465" t="s">
        <v>59</v>
      </c>
    </row>
    <row r="4" spans="1:42" s="134" customFormat="1" ht="27.75" customHeight="1">
      <c r="B4" s="465"/>
      <c r="C4" s="465"/>
      <c r="D4" s="465"/>
      <c r="E4" s="467"/>
      <c r="F4" s="467"/>
      <c r="G4" s="467"/>
      <c r="H4" s="196" t="s">
        <v>0</v>
      </c>
      <c r="I4" s="196" t="s">
        <v>1</v>
      </c>
      <c r="J4" s="196" t="s">
        <v>2</v>
      </c>
      <c r="K4" s="196" t="s">
        <v>315</v>
      </c>
      <c r="L4" s="196" t="s">
        <v>316</v>
      </c>
      <c r="M4" s="465"/>
    </row>
    <row r="5" spans="1:42" s="134" customFormat="1" ht="13.5" customHeight="1">
      <c r="B5" s="135" t="str">
        <f>'2.1.Normal System Test'!B2</f>
        <v>2.1.</v>
      </c>
      <c r="C5" s="471" t="s">
        <v>163</v>
      </c>
      <c r="D5" s="471"/>
      <c r="E5" s="136">
        <f>COUNTA('2.1.Normal System Test'!C:C)-COUNTA('2.1.Normal System Test'!C1:C4)</f>
        <v>7</v>
      </c>
      <c r="F5" s="136">
        <f>COUNTA('2.1.Normal System Test'!D:D)-COUNTA('2.1.Normal System Test'!D1:D4)</f>
        <v>28</v>
      </c>
      <c r="G5" s="137">
        <f>SUM('2.1.Normal System Test'!F:F)</f>
        <v>56</v>
      </c>
      <c r="H5" s="137">
        <f>SUM('2.1.Normal System Test'!AA:AA)</f>
        <v>0</v>
      </c>
      <c r="I5" s="137">
        <f>SUM('2.1.Normal System Test'!AB:AB)</f>
        <v>0</v>
      </c>
      <c r="J5" s="137">
        <f>SUM('2.1.Normal System Test'!AC:AC)</f>
        <v>0</v>
      </c>
      <c r="K5" s="137">
        <f>SUM('2.1.Normal System Test'!AD:AD)</f>
        <v>0</v>
      </c>
      <c r="L5" s="137">
        <f>G5-H5-I5-J5-K5</f>
        <v>56</v>
      </c>
      <c r="M5" s="138"/>
    </row>
    <row r="6" spans="1:42" s="134" customFormat="1" ht="13.5" customHeight="1">
      <c r="B6" s="135" t="str">
        <f>'2.2.Abnormal System Test'!B1</f>
        <v>2.2.</v>
      </c>
      <c r="C6" s="471" t="s">
        <v>164</v>
      </c>
      <c r="D6" s="471"/>
      <c r="E6" s="136">
        <f>COUNTA('2.2.Abnormal System Test'!C:C)-COUNTA('2.2.Abnormal System Test'!C1:C4)</f>
        <v>3</v>
      </c>
      <c r="F6" s="136">
        <f>COUNTA('2.2.Abnormal System Test'!D:D)-COUNTA('2.2.Abnormal System Test'!D1:D4)</f>
        <v>5</v>
      </c>
      <c r="G6" s="137">
        <f>SUM('2.2.Abnormal System Test'!F:F)</f>
        <v>10</v>
      </c>
      <c r="H6" s="137">
        <f>SUM('2.2.Abnormal System Test'!AA:AA)</f>
        <v>0</v>
      </c>
      <c r="I6" s="137">
        <f>SUM('2.2.Abnormal System Test'!AB:AB)</f>
        <v>0</v>
      </c>
      <c r="J6" s="137">
        <f>SUM('2.2.Abnormal System Test'!AC:AC)</f>
        <v>0</v>
      </c>
      <c r="K6" s="137">
        <f>SUM('2.2.Abnormal System Test'!AD:AD)</f>
        <v>0</v>
      </c>
      <c r="L6" s="137">
        <f t="shared" ref="L6:L13" si="0">G6-H6-I6-J6-K6</f>
        <v>10</v>
      </c>
      <c r="M6" s="138"/>
    </row>
    <row r="7" spans="1:42" s="134" customFormat="1" ht="13.5" customHeight="1">
      <c r="B7" s="135" t="str">
        <f>'2.3.Boundary Value Test'!B1</f>
        <v>2.3.</v>
      </c>
      <c r="C7" s="471" t="s">
        <v>165</v>
      </c>
      <c r="D7" s="471"/>
      <c r="E7" s="136">
        <f>COUNTA('2.3.Boundary Value Test'!C:C)-COUNTA('2.3.Boundary Value Test'!C1:C4)</f>
        <v>1</v>
      </c>
      <c r="F7" s="136">
        <f>COUNTA('2.3.Boundary Value Test'!D:D)-COUNTA('2.3.Boundary Value Test'!D1:D4)</f>
        <v>14</v>
      </c>
      <c r="G7" s="137">
        <f>SUM('2.3.Boundary Value Test'!F:F)</f>
        <v>28</v>
      </c>
      <c r="H7" s="137">
        <f>SUM('2.3.Boundary Value Test'!AA:AA)</f>
        <v>0</v>
      </c>
      <c r="I7" s="137">
        <f>SUM('2.3.Boundary Value Test'!AB:AB)</f>
        <v>0</v>
      </c>
      <c r="J7" s="137">
        <f>SUM('2.3.Boundary Value Test'!AC:AC)</f>
        <v>0</v>
      </c>
      <c r="K7" s="137">
        <f>SUM('2.3.Boundary Value Test'!AD:AD)</f>
        <v>0</v>
      </c>
      <c r="L7" s="137">
        <f t="shared" si="0"/>
        <v>28</v>
      </c>
      <c r="M7" s="139"/>
    </row>
    <row r="8" spans="1:42" s="134" customFormat="1" ht="13.5" customHeight="1">
      <c r="B8" s="135" t="str">
        <f>'2.4.Modularization Test'!B1</f>
        <v>2.4.</v>
      </c>
      <c r="C8" s="471" t="s">
        <v>166</v>
      </c>
      <c r="D8" s="471"/>
      <c r="E8" s="136">
        <f>COUNTA('2.4.Modularization Test'!C:C)-COUNTA('2.4.Modularization Test'!C1:C4)</f>
        <v>1</v>
      </c>
      <c r="F8" s="136">
        <f>COUNTA('2.4.Modularization Test'!D:D)-COUNTA('2.4.Modularization Test'!D1:D4)</f>
        <v>3</v>
      </c>
      <c r="G8" s="137">
        <f>SUM('2.4.Modularization Test'!F:F)</f>
        <v>6</v>
      </c>
      <c r="H8" s="137">
        <f>SUM('2.4.Modularization Test'!AA:AA)</f>
        <v>0</v>
      </c>
      <c r="I8" s="137">
        <f>SUM('2.4.Modularization Test'!AB:AB)</f>
        <v>0</v>
      </c>
      <c r="J8" s="137">
        <f>SUM('2.4.Modularization Test'!AC:AC)</f>
        <v>0</v>
      </c>
      <c r="K8" s="137">
        <f>SUM('2.4.Modularization Test'!AD:AD)</f>
        <v>0</v>
      </c>
      <c r="L8" s="137">
        <f t="shared" si="0"/>
        <v>6</v>
      </c>
      <c r="M8" s="139"/>
    </row>
    <row r="9" spans="1:42" s="134" customFormat="1" ht="13.5" customHeight="1">
      <c r="B9" s="135" t="str">
        <f>'2.5.gcov test'!B1</f>
        <v>2.5.</v>
      </c>
      <c r="C9" s="471" t="s">
        <v>146</v>
      </c>
      <c r="D9" s="471"/>
      <c r="E9" s="136">
        <f>COUNTA('2.5.gcov test'!C:C)-COUNTA('2.5.gcov test'!C1:C4)</f>
        <v>1</v>
      </c>
      <c r="F9" s="136">
        <f>COUNTA('2.5.gcov test'!D:D)-COUNTA('2.5.gcov test'!D1:D4)</f>
        <v>1</v>
      </c>
      <c r="G9" s="137">
        <f>SUM('2.5.gcov test'!F:F)</f>
        <v>2</v>
      </c>
      <c r="H9" s="137">
        <f>SUM('2.5.gcov test'!AA:AA)</f>
        <v>0</v>
      </c>
      <c r="I9" s="137">
        <f>SUM('2.5.gcov test'!AB:AB)</f>
        <v>0</v>
      </c>
      <c r="J9" s="137">
        <f>SUM('2.5.gcov test'!AC:AC)</f>
        <v>0</v>
      </c>
      <c r="K9" s="137">
        <f>SUM('2.5.gcov test'!AD:AD)</f>
        <v>0</v>
      </c>
      <c r="L9" s="137">
        <f t="shared" si="0"/>
        <v>2</v>
      </c>
      <c r="M9" s="138"/>
    </row>
    <row r="10" spans="1:42" s="134" customFormat="1" ht="13.5" customHeight="1">
      <c r="B10" s="135" t="str">
        <f>'2.6.Suspend to RAM test'!B1</f>
        <v>2.6.</v>
      </c>
      <c r="C10" s="471" t="s">
        <v>458</v>
      </c>
      <c r="D10" s="471"/>
      <c r="E10" s="136">
        <f>COUNTA('2.6.Suspend to RAM test'!C:C)-COUNTA('2.6.Suspend to RAM test'!C1:C4)</f>
        <v>6</v>
      </c>
      <c r="F10" s="136">
        <f>COUNTA('2.6.Suspend to RAM test'!D:D)-COUNTA('2.6.Suspend to RAM test'!D1:D4)</f>
        <v>12</v>
      </c>
      <c r="G10" s="137">
        <f>SUM('2.6.Suspend to RAM test'!F:F)</f>
        <v>24</v>
      </c>
      <c r="H10" s="137">
        <f>SUM('2.6.Suspend to RAM test'!AA:AA)</f>
        <v>0</v>
      </c>
      <c r="I10" s="137">
        <f>SUM('2.6.Suspend to RAM test'!AB:AB)</f>
        <v>0</v>
      </c>
      <c r="J10" s="137">
        <f>SUM('2.6.Suspend to RAM test'!AC:AC)</f>
        <v>0</v>
      </c>
      <c r="K10" s="137">
        <f>SUM('2.6.Suspend to RAM test'!AD:AD)</f>
        <v>0</v>
      </c>
      <c r="L10" s="137">
        <f t="shared" ref="L10" si="1">G10-H10-I10-J10-K10</f>
        <v>24</v>
      </c>
      <c r="M10" s="138"/>
    </row>
    <row r="11" spans="1:42" s="134" customFormat="1" ht="13.5" customHeight="1">
      <c r="B11" s="135" t="str">
        <f>'3.1.Performance Test'!B2</f>
        <v>3.1.</v>
      </c>
      <c r="C11" s="471" t="s">
        <v>167</v>
      </c>
      <c r="D11" s="471"/>
      <c r="E11" s="136">
        <f>COUNTA('3.1.Performance Test'!C:C)-COUNTA('3.1.Performance Test'!C1:C5)</f>
        <v>5</v>
      </c>
      <c r="F11" s="136">
        <f>COUNTA('3.1.Performance Test'!D:D)-COUNTA('3.1.Performance Test'!D1:D5)</f>
        <v>5</v>
      </c>
      <c r="G11" s="137">
        <f>SUM('3.1.Performance Test'!F:F)</f>
        <v>10</v>
      </c>
      <c r="H11" s="137">
        <f>SUM('3.1.Performance Test'!AA:AA)</f>
        <v>0</v>
      </c>
      <c r="I11" s="137">
        <f>SUM('3.1.Performance Test'!AB:AB)</f>
        <v>0</v>
      </c>
      <c r="J11" s="137">
        <f>SUM('3.1.Performance Test'!AC:AC)</f>
        <v>0</v>
      </c>
      <c r="K11" s="137">
        <f>SUM('3.1.Performance Test'!AD:AD)</f>
        <v>0</v>
      </c>
      <c r="L11" s="137">
        <f t="shared" si="0"/>
        <v>10</v>
      </c>
      <c r="M11" s="138"/>
    </row>
    <row r="12" spans="1:42" s="134" customFormat="1" ht="13.5" customHeight="1">
      <c r="B12" s="135" t="s">
        <v>10</v>
      </c>
      <c r="C12" s="471" t="s">
        <v>168</v>
      </c>
      <c r="D12" s="471"/>
      <c r="E12" s="136">
        <f>COUNTA('3.2.SMP Multi-Instance Test'!C:C)-COUNTA('3.2.SMP Multi-Instance Test'!C1:C4)</f>
        <v>3</v>
      </c>
      <c r="F12" s="136">
        <f>COUNTA('3.2.SMP Multi-Instance Test'!D:D)-COUNTA('3.2.SMP Multi-Instance Test'!D1:D4)</f>
        <v>3</v>
      </c>
      <c r="G12" s="137">
        <f>SUM('3.2.SMP Multi-Instance Test'!F:F)</f>
        <v>6</v>
      </c>
      <c r="H12" s="137">
        <f>SUM('3.2.SMP Multi-Instance Test'!AA:AA)</f>
        <v>0</v>
      </c>
      <c r="I12" s="137">
        <f>SUM('3.2.SMP Multi-Instance Test'!AB:AB)</f>
        <v>0</v>
      </c>
      <c r="J12" s="137">
        <f>SUM('3.2.SMP Multi-Instance Test'!AC:AC)</f>
        <v>0</v>
      </c>
      <c r="K12" s="137">
        <f>SUM('3.2.SMP Multi-Instance Test'!AD:AD)</f>
        <v>4</v>
      </c>
      <c r="L12" s="137">
        <f t="shared" si="0"/>
        <v>2</v>
      </c>
      <c r="M12" s="138"/>
    </row>
    <row r="13" spans="1:42" s="134" customFormat="1" ht="13.5" customHeight="1">
      <c r="B13" s="135" t="s">
        <v>223</v>
      </c>
      <c r="C13" s="471" t="s">
        <v>169</v>
      </c>
      <c r="D13" s="471"/>
      <c r="E13" s="136">
        <f>COUNTA('3.3.Durability Load Test'!C:C)-COUNTA('3.3.Durability Load Test'!C1:C4)</f>
        <v>1</v>
      </c>
      <c r="F13" s="136">
        <f>COUNTA('3.3.Durability Load Test'!D:D)-COUNTA('3.3.Durability Load Test'!D1:D4)</f>
        <v>1</v>
      </c>
      <c r="G13" s="137">
        <f>SUM('3.3.Durability Load Test'!F:F)</f>
        <v>2</v>
      </c>
      <c r="H13" s="137">
        <f>SUM('3.3.Durability Load Test'!AA:AA)</f>
        <v>0</v>
      </c>
      <c r="I13" s="137">
        <f>SUM('3.3.Durability Load Test'!AB:AB)</f>
        <v>0</v>
      </c>
      <c r="J13" s="137">
        <f>SUM('3.3.Durability Load Test'!AC:AC)</f>
        <v>0</v>
      </c>
      <c r="K13" s="137">
        <f>SUM('3.3.Durability Load Test'!AD:AD)</f>
        <v>0</v>
      </c>
      <c r="L13" s="137">
        <f t="shared" si="0"/>
        <v>2</v>
      </c>
      <c r="M13" s="138"/>
    </row>
    <row r="14" spans="1:42" s="134" customFormat="1" ht="13.5" customHeight="1">
      <c r="B14" s="140"/>
      <c r="C14" s="482" t="s">
        <v>170</v>
      </c>
      <c r="D14" s="482"/>
      <c r="E14" s="141">
        <f>SUM(E5:E13)</f>
        <v>28</v>
      </c>
      <c r="F14" s="142">
        <f>SUM(F5:F13)</f>
        <v>72</v>
      </c>
      <c r="G14" s="142">
        <f t="shared" ref="G14:L14" si="2">SUM(G5:G13)</f>
        <v>144</v>
      </c>
      <c r="H14" s="142">
        <f t="shared" si="2"/>
        <v>0</v>
      </c>
      <c r="I14" s="142">
        <f t="shared" si="2"/>
        <v>0</v>
      </c>
      <c r="J14" s="142">
        <f t="shared" ref="J14" si="3">SUM(J5:J13)</f>
        <v>0</v>
      </c>
      <c r="K14" s="142">
        <f t="shared" ref="K14" si="4">SUM(K5:K13)</f>
        <v>4</v>
      </c>
      <c r="L14" s="142">
        <f t="shared" si="2"/>
        <v>140</v>
      </c>
      <c r="M14" s="143"/>
      <c r="N14" s="144"/>
    </row>
    <row r="15" spans="1:42" s="145" customFormat="1" ht="13.5" customHeight="1">
      <c r="B15" s="146"/>
      <c r="C15" s="146"/>
      <c r="F15" s="147"/>
      <c r="G15" s="147"/>
      <c r="H15" s="148"/>
      <c r="I15" s="148"/>
      <c r="J15" s="148"/>
      <c r="K15" s="148"/>
      <c r="L15" s="148"/>
      <c r="AP15" s="149"/>
    </row>
    <row r="16" spans="1:42" s="152" customFormat="1" ht="13.5" customHeight="1">
      <c r="A16" s="76"/>
      <c r="B16" s="150"/>
      <c r="C16" s="150"/>
      <c r="D16" s="7"/>
      <c r="E16" s="7"/>
      <c r="F16" s="150"/>
      <c r="G16" s="150"/>
      <c r="H16" s="151"/>
      <c r="I16" s="76" t="s">
        <v>385</v>
      </c>
      <c r="J16" s="151"/>
      <c r="K16" s="151"/>
      <c r="L16" s="151"/>
      <c r="M16" s="76"/>
      <c r="N16" s="76"/>
      <c r="O16" s="76"/>
    </row>
    <row r="17" spans="1:15" s="152" customFormat="1" ht="13.5" customHeight="1">
      <c r="A17" s="153"/>
      <c r="B17" s="150"/>
      <c r="C17" s="7" t="s">
        <v>386</v>
      </c>
      <c r="D17" s="10"/>
      <c r="E17" s="10"/>
      <c r="F17" s="150"/>
      <c r="G17" s="151"/>
      <c r="H17" s="151"/>
      <c r="I17" s="151"/>
      <c r="J17" s="151"/>
      <c r="K17" s="151"/>
      <c r="L17" s="10"/>
      <c r="M17" s="10"/>
      <c r="N17" s="10"/>
      <c r="O17" s="10"/>
    </row>
    <row r="18" spans="1:15" s="145" customFormat="1" ht="13.5" customHeight="1">
      <c r="A18" s="150"/>
      <c r="B18" s="154"/>
      <c r="C18" s="468" t="s">
        <v>387</v>
      </c>
      <c r="D18" s="468"/>
      <c r="E18" s="469" t="s">
        <v>921</v>
      </c>
      <c r="F18" s="469"/>
      <c r="G18" s="469"/>
      <c r="H18" s="469"/>
      <c r="I18" s="469"/>
      <c r="J18" s="469"/>
      <c r="K18" s="469"/>
      <c r="L18" s="469"/>
      <c r="M18" s="150"/>
      <c r="N18" s="150"/>
      <c r="O18" s="150"/>
    </row>
    <row r="19" spans="1:15" s="145" customFormat="1" ht="13.5" customHeight="1">
      <c r="A19" s="150"/>
      <c r="B19" s="155"/>
      <c r="C19" s="475" t="s">
        <v>171</v>
      </c>
      <c r="D19" s="341" t="s">
        <v>92</v>
      </c>
      <c r="E19" s="472"/>
      <c r="F19" s="473"/>
      <c r="G19" s="473"/>
      <c r="H19" s="473"/>
      <c r="I19" s="473"/>
      <c r="J19" s="473"/>
      <c r="K19" s="473"/>
      <c r="L19" s="474"/>
      <c r="M19" s="76"/>
      <c r="N19" s="76"/>
      <c r="O19" s="76"/>
    </row>
    <row r="20" spans="1:15" s="145" customFormat="1" ht="13.5" customHeight="1">
      <c r="A20" s="150"/>
      <c r="B20" s="155"/>
      <c r="C20" s="476"/>
      <c r="D20" s="341" t="s">
        <v>579</v>
      </c>
      <c r="E20" s="469"/>
      <c r="F20" s="469"/>
      <c r="G20" s="469"/>
      <c r="H20" s="469"/>
      <c r="I20" s="469"/>
      <c r="J20" s="469"/>
      <c r="K20" s="469"/>
      <c r="L20" s="469"/>
      <c r="M20" s="76"/>
      <c r="N20" s="76"/>
      <c r="O20" s="76"/>
    </row>
    <row r="21" spans="1:15" s="145" customFormat="1" ht="13.5" customHeight="1">
      <c r="A21" s="150"/>
      <c r="B21" s="155"/>
      <c r="C21" s="480" t="s">
        <v>630</v>
      </c>
      <c r="D21" s="354" t="s">
        <v>627</v>
      </c>
      <c r="E21" s="477" t="s">
        <v>629</v>
      </c>
      <c r="F21" s="478"/>
      <c r="G21" s="478"/>
      <c r="H21" s="478"/>
      <c r="I21" s="478"/>
      <c r="J21" s="478"/>
      <c r="K21" s="478"/>
      <c r="L21" s="479"/>
      <c r="M21" s="76"/>
      <c r="N21" s="76"/>
      <c r="O21" s="76"/>
    </row>
    <row r="22" spans="1:15" s="145" customFormat="1" ht="13.5" customHeight="1">
      <c r="A22" s="150"/>
      <c r="B22" s="155"/>
      <c r="C22" s="481"/>
      <c r="D22" s="354" t="s">
        <v>628</v>
      </c>
      <c r="E22" s="477" t="s">
        <v>625</v>
      </c>
      <c r="F22" s="478"/>
      <c r="G22" s="478"/>
      <c r="H22" s="478"/>
      <c r="I22" s="478"/>
      <c r="J22" s="478"/>
      <c r="K22" s="478"/>
      <c r="L22" s="479"/>
      <c r="M22" s="76"/>
      <c r="N22" s="76"/>
      <c r="O22" s="76"/>
    </row>
    <row r="23" spans="1:15">
      <c r="A23" s="76"/>
      <c r="B23" s="150"/>
      <c r="C23" s="457" t="s">
        <v>388</v>
      </c>
      <c r="D23" s="458" t="s">
        <v>172</v>
      </c>
      <c r="E23" s="342"/>
      <c r="F23" s="463"/>
      <c r="G23" s="463"/>
      <c r="H23" s="463"/>
      <c r="I23" s="463"/>
      <c r="J23" s="463"/>
      <c r="K23" s="463"/>
      <c r="L23" s="463"/>
      <c r="M23" s="76"/>
      <c r="N23" s="76"/>
      <c r="O23" s="76"/>
    </row>
    <row r="24" spans="1:15">
      <c r="A24" s="76"/>
      <c r="B24" s="150"/>
      <c r="C24" s="457"/>
      <c r="D24" s="459"/>
      <c r="E24" s="342"/>
      <c r="F24" s="463"/>
      <c r="G24" s="463"/>
      <c r="H24" s="463"/>
      <c r="I24" s="463"/>
      <c r="J24" s="463"/>
      <c r="K24" s="463"/>
      <c r="L24" s="463"/>
      <c r="M24" s="76"/>
      <c r="N24" s="76"/>
      <c r="O24" s="76"/>
    </row>
    <row r="25" spans="1:15">
      <c r="A25" s="76"/>
      <c r="B25" s="76"/>
      <c r="C25" s="457"/>
      <c r="D25" s="326" t="s">
        <v>173</v>
      </c>
      <c r="E25" s="462"/>
      <c r="F25" s="462"/>
      <c r="G25" s="462"/>
      <c r="H25" s="462"/>
      <c r="I25" s="462"/>
      <c r="J25" s="462"/>
      <c r="K25" s="462"/>
      <c r="L25" s="462"/>
      <c r="M25" s="76"/>
      <c r="N25" s="76"/>
      <c r="O25" s="76"/>
    </row>
    <row r="26" spans="1:15">
      <c r="A26" s="76"/>
      <c r="B26" s="76"/>
      <c r="C26" s="457"/>
      <c r="D26" s="460" t="s">
        <v>174</v>
      </c>
      <c r="E26" s="343"/>
      <c r="F26" s="464"/>
      <c r="G26" s="464"/>
      <c r="H26" s="464"/>
      <c r="I26" s="464"/>
      <c r="J26" s="464"/>
      <c r="K26" s="464"/>
      <c r="L26" s="464"/>
      <c r="M26" s="76"/>
      <c r="N26" s="76"/>
      <c r="O26" s="76"/>
    </row>
    <row r="27" spans="1:15">
      <c r="A27" s="76"/>
      <c r="B27" s="76"/>
      <c r="C27" s="457"/>
      <c r="D27" s="461"/>
      <c r="E27" s="343"/>
      <c r="F27" s="464"/>
      <c r="G27" s="464"/>
      <c r="H27" s="464"/>
      <c r="I27" s="464"/>
      <c r="J27" s="464"/>
      <c r="K27" s="464"/>
      <c r="L27" s="464"/>
      <c r="M27" s="76"/>
      <c r="N27" s="76"/>
      <c r="O27" s="76"/>
    </row>
    <row r="28" spans="1:15">
      <c r="A28" s="76"/>
      <c r="B28" s="76"/>
      <c r="C28" s="76"/>
      <c r="D28" s="76"/>
      <c r="E28" s="76"/>
      <c r="F28" s="157"/>
      <c r="G28" s="157"/>
      <c r="H28" s="157"/>
      <c r="I28" s="157"/>
      <c r="J28" s="157"/>
      <c r="K28" s="157"/>
      <c r="L28" s="157"/>
      <c r="M28" s="76"/>
      <c r="N28" s="76"/>
      <c r="O28" s="76"/>
    </row>
  </sheetData>
  <customSheetViews>
    <customSheetView guid="{BAE6DCF4-0CDF-483F-8380-77ECB7F6E122}" scale="75" showPageBreaks="1" showGridLines="0" printArea="1" view="pageBreakPreview" showRuler="0">
      <selection activeCell="I28" sqref="I28"/>
      <pageMargins left="0.38" right="0.28000000000000003" top="1" bottom="1" header="0.51200000000000001" footer="0.51200000000000001"/>
      <pageSetup paperSize="9" scale="75" orientation="portrait" r:id="rId1"/>
      <headerFooter alignWithMargins="0">
        <oddHeader>&amp;L&amp;A&amp;R&amp;F</oddHeader>
        <oddFooter>&amp;C&amp;P/&amp;N</oddFooter>
      </headerFooter>
    </customSheetView>
    <customSheetView guid="{E3D4B150-C2C3-4007-8958-8E1C2F71E443}" scale="75" showPageBreaks="1" showGridLines="0" printArea="1" view="pageBreakPreview" showRuler="0" topLeftCell="A5">
      <selection activeCell="F31" sqref="F31"/>
      <pageMargins left="0.38" right="0.28000000000000003" top="1" bottom="1" header="0.51200000000000001" footer="0.51200000000000001"/>
      <pageSetup paperSize="9" scale="75" orientation="portrait" r:id="rId2"/>
      <headerFooter alignWithMargins="0">
        <oddHeader>&amp;L&amp;A&amp;R&amp;F</oddHeader>
        <oddFooter>&amp;C&amp;P/&amp;N</oddFooter>
      </headerFooter>
    </customSheetView>
    <customSheetView guid="{6F44B949-1803-4C1C-82AE-694A677CA00F}" scale="75" showPageBreaks="1" showGridLines="0" printArea="1" view="pageBreakPreview" topLeftCell="A5">
      <selection activeCell="F31" sqref="F31"/>
      <pageMargins left="0.38" right="0.28000000000000003" top="1" bottom="1" header="0.51200000000000001" footer="0.51200000000000001"/>
      <pageSetup paperSize="9" scale="75" orientation="portrait" r:id="rId3"/>
      <headerFooter alignWithMargins="0">
        <oddHeader>&amp;L&amp;A&amp;R&amp;F</oddHeader>
        <oddFooter>&amp;C&amp;P/&amp;N</oddFooter>
      </headerFooter>
    </customSheetView>
  </customSheetViews>
  <mergeCells count="33">
    <mergeCell ref="E21:L21"/>
    <mergeCell ref="E22:L22"/>
    <mergeCell ref="C21:C22"/>
    <mergeCell ref="M3:M4"/>
    <mergeCell ref="C8:D8"/>
    <mergeCell ref="C14:D14"/>
    <mergeCell ref="C6:D6"/>
    <mergeCell ref="C9:D9"/>
    <mergeCell ref="C13:D13"/>
    <mergeCell ref="C12:D12"/>
    <mergeCell ref="G3:G4"/>
    <mergeCell ref="C11:D11"/>
    <mergeCell ref="E3:E4"/>
    <mergeCell ref="C10:D10"/>
    <mergeCell ref="B3:B4"/>
    <mergeCell ref="F3:F4"/>
    <mergeCell ref="C18:D18"/>
    <mergeCell ref="E18:L18"/>
    <mergeCell ref="E20:L20"/>
    <mergeCell ref="H3:L3"/>
    <mergeCell ref="C5:D5"/>
    <mergeCell ref="C3:D4"/>
    <mergeCell ref="C7:D7"/>
    <mergeCell ref="E19:L19"/>
    <mergeCell ref="C19:C20"/>
    <mergeCell ref="C23:C27"/>
    <mergeCell ref="D23:D24"/>
    <mergeCell ref="D26:D27"/>
    <mergeCell ref="E25:L25"/>
    <mergeCell ref="F23:L23"/>
    <mergeCell ref="F24:L24"/>
    <mergeCell ref="F26:L26"/>
    <mergeCell ref="F27:L27"/>
  </mergeCells>
  <phoneticPr fontId="3"/>
  <conditionalFormatting sqref="I14">
    <cfRule type="cellIs" dxfId="750" priority="5" stopIfTrue="1" operator="notEqual">
      <formula>0</formula>
    </cfRule>
  </conditionalFormatting>
  <hyperlinks>
    <hyperlink ref="C5" location="起動!A1" display="Normal system test" xr:uid="{00000000-0004-0000-0500-000000000000}"/>
    <hyperlink ref="C6" location="2!2. Abnormal System Test.A1" display="Abnormal system test" xr:uid="{00000000-0004-0000-0500-000001000000}"/>
    <hyperlink ref="C7" location="'機能 (SCIFA1)'!A1" display="Boundary value test" xr:uid="{00000000-0004-0000-0500-000002000000}"/>
    <hyperlink ref="C8" location="2!4. Modularization Test.Print_Area" display="Modularization test" xr:uid="{00000000-0004-0000-0500-000003000000}"/>
    <hyperlink ref="C9" location="2!5. gcov Test.Print_Area" display="gcov test" xr:uid="{00000000-0004-0000-0500-000004000000}"/>
    <hyperlink ref="C11" location="3!1. Performance Test.Print_Area" display="Performance test" xr:uid="{00000000-0004-0000-0500-000005000000}"/>
    <hyperlink ref="C12" location="3!2. SMP Multi-Instance Test.Print_Area" display="SMP multi-instance test" xr:uid="{00000000-0004-0000-0500-000006000000}"/>
    <hyperlink ref="C13" location="3!3. Durability Load Test.Print_Area" display="Durability load test" xr:uid="{00000000-0004-0000-0500-000007000000}"/>
    <hyperlink ref="C5:D5" location="'2.1.Normal System Test'!A1" display="Normal system test" xr:uid="{00000000-0004-0000-0500-000008000000}"/>
    <hyperlink ref="C6:D6" location="'2.2.Abnormal System Test'!A1" display="Abnormal system test" xr:uid="{00000000-0004-0000-0500-000009000000}"/>
    <hyperlink ref="C7:D7" location="'2.3.Boundary Value Test'!A1" display="Boundary value test" xr:uid="{00000000-0004-0000-0500-00000A000000}"/>
    <hyperlink ref="C8:D8" location="'2.4.Modularization Test'!A1" display="Modularization test" xr:uid="{00000000-0004-0000-0500-00000B000000}"/>
    <hyperlink ref="C9:D9" location="'2.5.Gcov test'!A1" display="gcov test" xr:uid="{00000000-0004-0000-0500-00000C000000}"/>
    <hyperlink ref="C11:D11" location="'3.1.Performance Test'!A1" display="Performance test" xr:uid="{00000000-0004-0000-0500-00000D000000}"/>
    <hyperlink ref="C12:D12" location="'3.2.SMP Multi-Instance Test'!A1" display="SMP multi-instance test" xr:uid="{00000000-0004-0000-0500-00000E000000}"/>
    <hyperlink ref="C13:D13" location="'3.3.Durability Load Test'!A1" display="Durability load test" xr:uid="{00000000-0004-0000-0500-00000F000000}"/>
    <hyperlink ref="C10" location="2!5. gcov Test.Print_Area" display="gcov test" xr:uid="{00000000-0004-0000-0500-000010000000}"/>
    <hyperlink ref="C10:D10" location="'2.6.Suspend to RAM test'!A1" display="Suspend to RAM test" xr:uid="{00000000-0004-0000-0500-000011000000}"/>
  </hyperlinks>
  <pageMargins left="0.38" right="0.28000000000000003" top="1" bottom="1" header="0.51200000000000001" footer="0.51200000000000001"/>
  <pageSetup paperSize="9" scale="75" orientation="landscape" r:id="rId4"/>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BK48"/>
  <sheetViews>
    <sheetView showGridLines="0" view="pageBreakPreview" zoomScale="85" zoomScaleNormal="55" zoomScaleSheetLayoutView="85" workbookViewId="0">
      <selection activeCell="I6" sqref="I6"/>
    </sheetView>
  </sheetViews>
  <sheetFormatPr defaultRowHeight="15"/>
  <cols>
    <col min="1" max="1" width="2.875" style="14" customWidth="1"/>
    <col min="2" max="2" width="6.25" style="33" customWidth="1"/>
    <col min="3" max="3" width="11.25" style="14" customWidth="1"/>
    <col min="4" max="4" width="17.375" style="51" customWidth="1"/>
    <col min="5" max="5" width="9.5" style="14" bestFit="1" customWidth="1"/>
    <col min="6" max="6" width="9.75" style="33" bestFit="1" customWidth="1"/>
    <col min="7" max="8" width="16.375" style="14" customWidth="1"/>
    <col min="9" max="9" width="63.75" style="120" customWidth="1"/>
    <col min="10" max="10" width="69.5" style="121" customWidth="1"/>
    <col min="11" max="11" width="7.5" style="14" customWidth="1"/>
    <col min="12" max="12" width="8.625" style="33" customWidth="1"/>
    <col min="13" max="13" width="11.125" style="33" customWidth="1"/>
    <col min="14" max="14" width="8.625" style="33" customWidth="1"/>
    <col min="15" max="15" width="7.5" style="294" customWidth="1"/>
    <col min="16" max="16" width="8.625" style="296" customWidth="1"/>
    <col min="17" max="17" width="11.125" style="296" customWidth="1"/>
    <col min="18" max="18" width="8.625" style="296" customWidth="1"/>
    <col min="19" max="19" width="37.375" style="14" customWidth="1"/>
    <col min="20" max="20" width="3.5" style="14" customWidth="1"/>
    <col min="21" max="22" width="9" style="296"/>
    <col min="23" max="16384" width="9" style="14"/>
  </cols>
  <sheetData>
    <row r="1" spans="1:63" ht="18.75" customHeight="1">
      <c r="A1" s="10"/>
      <c r="B1" s="37">
        <v>2</v>
      </c>
      <c r="C1" s="111" t="s">
        <v>389</v>
      </c>
      <c r="D1" s="39"/>
      <c r="E1" s="11"/>
      <c r="F1" s="12"/>
      <c r="G1" s="13"/>
      <c r="H1" s="13"/>
      <c r="I1" s="10"/>
      <c r="J1" s="10"/>
      <c r="K1" s="10"/>
      <c r="L1" s="10"/>
      <c r="M1" s="10"/>
      <c r="N1" s="10"/>
      <c r="O1" s="10"/>
      <c r="P1" s="10"/>
      <c r="Q1" s="10"/>
      <c r="R1" s="10"/>
      <c r="S1" s="10"/>
      <c r="T1" s="10"/>
      <c r="U1" s="17"/>
    </row>
    <row r="2" spans="1:63" ht="30">
      <c r="A2" s="10"/>
      <c r="B2" s="112" t="s">
        <v>116</v>
      </c>
      <c r="C2" s="8" t="s">
        <v>179</v>
      </c>
      <c r="D2" s="39"/>
      <c r="E2" s="11"/>
      <c r="F2" s="12"/>
      <c r="G2" s="13"/>
      <c r="H2" s="13"/>
      <c r="I2" s="13" t="s">
        <v>815</v>
      </c>
      <c r="J2" s="113"/>
      <c r="K2" s="16"/>
      <c r="L2" s="17"/>
      <c r="M2" s="17"/>
      <c r="N2" s="17"/>
      <c r="O2" s="16"/>
      <c r="P2" s="17"/>
      <c r="Q2" s="17"/>
      <c r="R2" s="17"/>
      <c r="S2" s="16"/>
      <c r="T2" s="16"/>
      <c r="U2" s="17"/>
    </row>
    <row r="3" spans="1:63" ht="13.5" customHeight="1">
      <c r="A3" s="10"/>
      <c r="B3" s="17"/>
      <c r="C3" s="18"/>
      <c r="D3" s="114"/>
      <c r="E3" s="18"/>
      <c r="F3" s="19"/>
      <c r="G3" s="20"/>
      <c r="H3" s="20"/>
      <c r="I3" s="115"/>
      <c r="J3" s="116"/>
      <c r="K3" s="20"/>
      <c r="L3" s="17"/>
      <c r="M3" s="17"/>
      <c r="N3" s="17"/>
      <c r="O3" s="20"/>
      <c r="P3" s="17"/>
      <c r="Q3" s="17"/>
      <c r="R3" s="17"/>
      <c r="S3" s="16"/>
      <c r="T3" s="16"/>
      <c r="U3" s="17"/>
    </row>
    <row r="4" spans="1:63" s="25" customFormat="1" ht="42.75">
      <c r="A4" s="21"/>
      <c r="B4" s="9" t="s">
        <v>267</v>
      </c>
      <c r="C4" s="9" t="s">
        <v>268</v>
      </c>
      <c r="D4" s="9" t="s">
        <v>269</v>
      </c>
      <c r="E4" s="9" t="s">
        <v>270</v>
      </c>
      <c r="F4" s="9" t="s">
        <v>297</v>
      </c>
      <c r="G4" s="9" t="s">
        <v>212</v>
      </c>
      <c r="H4" s="9" t="s">
        <v>272</v>
      </c>
      <c r="I4" s="9" t="s">
        <v>273</v>
      </c>
      <c r="J4" s="9" t="s">
        <v>274</v>
      </c>
      <c r="K4" s="3" t="s">
        <v>192</v>
      </c>
      <c r="L4" s="3" t="s">
        <v>117</v>
      </c>
      <c r="M4" s="3" t="s">
        <v>118</v>
      </c>
      <c r="N4" s="3" t="s">
        <v>119</v>
      </c>
      <c r="O4" s="327" t="s">
        <v>580</v>
      </c>
      <c r="P4" s="327" t="s">
        <v>117</v>
      </c>
      <c r="Q4" s="327" t="s">
        <v>118</v>
      </c>
      <c r="R4" s="327" t="s">
        <v>119</v>
      </c>
      <c r="S4" s="2" t="s">
        <v>59</v>
      </c>
      <c r="T4" s="21"/>
      <c r="U4" s="17" t="s">
        <v>120</v>
      </c>
      <c r="V4" s="323" t="s">
        <v>562</v>
      </c>
      <c r="W4" s="24"/>
      <c r="X4" s="24"/>
      <c r="Y4" s="24"/>
      <c r="Z4" s="24"/>
      <c r="AA4" s="332" t="s">
        <v>588</v>
      </c>
      <c r="AB4" s="332" t="s">
        <v>589</v>
      </c>
      <c r="AC4" s="332" t="s">
        <v>590</v>
      </c>
      <c r="AD4" s="332" t="s">
        <v>591</v>
      </c>
      <c r="AE4" s="333" t="s">
        <v>592</v>
      </c>
      <c r="AF4" s="333" t="s">
        <v>593</v>
      </c>
      <c r="AG4" s="333" t="s">
        <v>594</v>
      </c>
      <c r="AH4" s="333" t="s">
        <v>595</v>
      </c>
      <c r="AI4" s="334" t="s">
        <v>596</v>
      </c>
      <c r="AJ4" s="334" t="s">
        <v>597</v>
      </c>
      <c r="AK4" s="334" t="s">
        <v>598</v>
      </c>
      <c r="AL4" s="334" t="s">
        <v>599</v>
      </c>
      <c r="AM4" s="24"/>
      <c r="AN4" s="24"/>
      <c r="AO4" s="24"/>
      <c r="AP4" s="24"/>
      <c r="AQ4" s="24"/>
      <c r="AR4" s="24"/>
      <c r="AS4" s="24"/>
      <c r="AT4" s="24"/>
      <c r="AU4" s="24"/>
      <c r="AV4" s="24"/>
      <c r="AW4" s="24"/>
      <c r="AX4" s="24"/>
      <c r="AY4" s="24"/>
      <c r="AZ4" s="24"/>
      <c r="BA4" s="24"/>
      <c r="BB4" s="24"/>
      <c r="BC4" s="24"/>
      <c r="BD4" s="24"/>
      <c r="BE4" s="24"/>
      <c r="BF4" s="24"/>
      <c r="BG4" s="24"/>
      <c r="BH4" s="24"/>
      <c r="BI4" s="24"/>
      <c r="BJ4" s="24"/>
      <c r="BK4" s="24"/>
    </row>
    <row r="5" spans="1:63" s="29" customFormat="1" ht="165">
      <c r="A5" s="26"/>
      <c r="B5" s="117">
        <f t="shared" ref="B5:B32" si="0">ROW()-4</f>
        <v>1</v>
      </c>
      <c r="C5" s="258" t="s">
        <v>183</v>
      </c>
      <c r="D5" s="388" t="s">
        <v>183</v>
      </c>
      <c r="E5" s="98" t="s">
        <v>121</v>
      </c>
      <c r="F5" s="105">
        <f>COUNTIF(K5,"&lt;&gt;-")+COUNTIF(O5,"&lt;&gt;-")</f>
        <v>2</v>
      </c>
      <c r="G5" s="1" t="s">
        <v>226</v>
      </c>
      <c r="H5" s="1" t="s">
        <v>193</v>
      </c>
      <c r="I5" s="271" t="s">
        <v>477</v>
      </c>
      <c r="J5" s="310" t="s">
        <v>843</v>
      </c>
      <c r="K5" s="300"/>
      <c r="L5" s="119"/>
      <c r="M5" s="331"/>
      <c r="N5" s="331"/>
      <c r="O5" s="300"/>
      <c r="P5" s="119"/>
      <c r="Q5" s="331"/>
      <c r="R5" s="309"/>
      <c r="S5" s="1"/>
      <c r="T5" s="26"/>
      <c r="U5" s="99" t="s">
        <v>572</v>
      </c>
      <c r="V5" s="324"/>
      <c r="AA5" s="336">
        <f>SUM(AE5+AI5)</f>
        <v>0</v>
      </c>
      <c r="AB5" s="336">
        <f>SUM(AF5+AJ5)</f>
        <v>0</v>
      </c>
      <c r="AC5" s="336">
        <f>SUM(AG5+AK5)</f>
        <v>0</v>
      </c>
      <c r="AD5" s="336">
        <f>SUM(AH5+AL5)</f>
        <v>0</v>
      </c>
      <c r="AE5" s="335">
        <f>COUNTIF(K5,"OK")</f>
        <v>0</v>
      </c>
      <c r="AF5" s="335">
        <f>COUNTIF(K5,"NG")</f>
        <v>0</v>
      </c>
      <c r="AG5" s="335">
        <f>COUNTIF(K5,"NT")</f>
        <v>0</v>
      </c>
      <c r="AH5" s="335">
        <f>COUNTIF(K5,"NA")</f>
        <v>0</v>
      </c>
      <c r="AI5" s="335">
        <f>COUNTIF(O5,"OK")</f>
        <v>0</v>
      </c>
      <c r="AJ5" s="335">
        <f>COUNTIF(O5,"NG")</f>
        <v>0</v>
      </c>
      <c r="AK5" s="335">
        <f>COUNTIF(O5,"NT")</f>
        <v>0</v>
      </c>
      <c r="AL5" s="335">
        <f>COUNTIF(O5,"NA")</f>
        <v>0</v>
      </c>
    </row>
    <row r="6" spans="1:63" s="29" customFormat="1" ht="60">
      <c r="A6" s="26"/>
      <c r="B6" s="117">
        <f t="shared" si="0"/>
        <v>2</v>
      </c>
      <c r="C6" s="258" t="s">
        <v>217</v>
      </c>
      <c r="D6" s="388" t="s">
        <v>122</v>
      </c>
      <c r="E6" s="98" t="s">
        <v>222</v>
      </c>
      <c r="F6" s="105">
        <f t="shared" ref="F6:F32" si="1">COUNTIF(K6,"&lt;&gt;-")+COUNTIF(O6,"&lt;&gt;-")</f>
        <v>2</v>
      </c>
      <c r="G6" s="1" t="s">
        <v>227</v>
      </c>
      <c r="H6" s="1" t="s">
        <v>222</v>
      </c>
      <c r="I6" s="271" t="s">
        <v>478</v>
      </c>
      <c r="J6" s="310" t="s">
        <v>451</v>
      </c>
      <c r="K6" s="300"/>
      <c r="L6" s="119"/>
      <c r="M6" s="331"/>
      <c r="N6" s="331"/>
      <c r="O6" s="300"/>
      <c r="P6" s="119"/>
      <c r="Q6" s="331"/>
      <c r="R6" s="309"/>
      <c r="S6" s="1"/>
      <c r="T6" s="10"/>
      <c r="U6" s="99" t="s">
        <v>572</v>
      </c>
      <c r="V6" s="324"/>
      <c r="AA6" s="336">
        <f t="shared" ref="AA6:AA32" si="2">SUM(AE6+AI6)</f>
        <v>0</v>
      </c>
      <c r="AB6" s="336">
        <f t="shared" ref="AB6:AB32" si="3">SUM(AF6+AJ6)</f>
        <v>0</v>
      </c>
      <c r="AC6" s="336">
        <f t="shared" ref="AC6:AC32" si="4">SUM(AG6+AK6)</f>
        <v>0</v>
      </c>
      <c r="AD6" s="336">
        <f t="shared" ref="AD6:AD32" si="5">SUM(AH6+AL6)</f>
        <v>0</v>
      </c>
      <c r="AE6" s="335">
        <f t="shared" ref="AE6:AE32" si="6">COUNTIF(K6,"OK")</f>
        <v>0</v>
      </c>
      <c r="AF6" s="335">
        <f t="shared" ref="AF6:AF32" si="7">COUNTIF(K6,"NG")</f>
        <v>0</v>
      </c>
      <c r="AG6" s="335">
        <f t="shared" ref="AG6:AG32" si="8">COUNTIF(K6,"NT")</f>
        <v>0</v>
      </c>
      <c r="AH6" s="335">
        <f t="shared" ref="AH6:AH32" si="9">COUNTIF(K6,"NA")</f>
        <v>0</v>
      </c>
      <c r="AI6" s="335">
        <f t="shared" ref="AI6:AI32" si="10">COUNTIF(O6,"OK")</f>
        <v>0</v>
      </c>
      <c r="AJ6" s="335">
        <f t="shared" ref="AJ6:AJ32" si="11">COUNTIF(O6,"NG")</f>
        <v>0</v>
      </c>
      <c r="AK6" s="335">
        <f t="shared" ref="AK6:AK32" si="12">COUNTIF(O6,"NT")</f>
        <v>0</v>
      </c>
      <c r="AL6" s="335">
        <f t="shared" ref="AL6:AL32" si="13">COUNTIF(O6,"NA")</f>
        <v>0</v>
      </c>
    </row>
    <row r="7" spans="1:63" s="29" customFormat="1" ht="390">
      <c r="A7" s="26"/>
      <c r="B7" s="117">
        <f t="shared" si="0"/>
        <v>3</v>
      </c>
      <c r="C7" s="483" t="s">
        <v>123</v>
      </c>
      <c r="D7" s="388" t="s">
        <v>194</v>
      </c>
      <c r="E7" s="98" t="s">
        <v>222</v>
      </c>
      <c r="F7" s="105">
        <f t="shared" si="1"/>
        <v>2</v>
      </c>
      <c r="G7" s="1" t="s">
        <v>228</v>
      </c>
      <c r="H7" s="1" t="s">
        <v>195</v>
      </c>
      <c r="I7" s="271" t="s">
        <v>814</v>
      </c>
      <c r="J7" s="310" t="s">
        <v>452</v>
      </c>
      <c r="K7" s="300"/>
      <c r="L7" s="119"/>
      <c r="M7" s="331"/>
      <c r="N7" s="331"/>
      <c r="O7" s="300"/>
      <c r="P7" s="119"/>
      <c r="Q7" s="331"/>
      <c r="R7" s="309"/>
      <c r="S7" s="1"/>
      <c r="T7" s="16"/>
      <c r="U7" s="99" t="s">
        <v>572</v>
      </c>
      <c r="V7" s="324" t="s">
        <v>564</v>
      </c>
      <c r="AA7" s="336">
        <f t="shared" si="2"/>
        <v>0</v>
      </c>
      <c r="AB7" s="336">
        <f t="shared" si="3"/>
        <v>0</v>
      </c>
      <c r="AC7" s="336">
        <f t="shared" si="4"/>
        <v>0</v>
      </c>
      <c r="AD7" s="336">
        <f t="shared" si="5"/>
        <v>0</v>
      </c>
      <c r="AE7" s="335">
        <f t="shared" si="6"/>
        <v>0</v>
      </c>
      <c r="AF7" s="335">
        <f t="shared" si="7"/>
        <v>0</v>
      </c>
      <c r="AG7" s="335">
        <f t="shared" si="8"/>
        <v>0</v>
      </c>
      <c r="AH7" s="335">
        <f t="shared" si="9"/>
        <v>0</v>
      </c>
      <c r="AI7" s="335">
        <f t="shared" si="10"/>
        <v>0</v>
      </c>
      <c r="AJ7" s="335">
        <f t="shared" si="11"/>
        <v>0</v>
      </c>
      <c r="AK7" s="335">
        <f t="shared" si="12"/>
        <v>0</v>
      </c>
      <c r="AL7" s="335">
        <f t="shared" si="13"/>
        <v>0</v>
      </c>
    </row>
    <row r="8" spans="1:63" s="29" customFormat="1" ht="120">
      <c r="A8" s="26"/>
      <c r="B8" s="117">
        <f t="shared" si="0"/>
        <v>4</v>
      </c>
      <c r="C8" s="484"/>
      <c r="D8" s="1" t="s">
        <v>184</v>
      </c>
      <c r="E8" s="98" t="s">
        <v>222</v>
      </c>
      <c r="F8" s="105">
        <f t="shared" si="1"/>
        <v>2</v>
      </c>
      <c r="G8" s="1" t="s">
        <v>229</v>
      </c>
      <c r="H8" s="98" t="s">
        <v>222</v>
      </c>
      <c r="I8" s="271" t="s">
        <v>453</v>
      </c>
      <c r="J8" s="310" t="s">
        <v>844</v>
      </c>
      <c r="K8" s="300"/>
      <c r="L8" s="119"/>
      <c r="M8" s="331"/>
      <c r="N8" s="331"/>
      <c r="O8" s="300"/>
      <c r="P8" s="119"/>
      <c r="Q8" s="331"/>
      <c r="R8" s="309"/>
      <c r="S8" s="1"/>
      <c r="T8" s="16"/>
      <c r="U8" s="99" t="s">
        <v>572</v>
      </c>
      <c r="V8" s="324" t="s">
        <v>563</v>
      </c>
      <c r="AA8" s="336">
        <f t="shared" si="2"/>
        <v>0</v>
      </c>
      <c r="AB8" s="336">
        <f t="shared" si="3"/>
        <v>0</v>
      </c>
      <c r="AC8" s="336">
        <f t="shared" si="4"/>
        <v>0</v>
      </c>
      <c r="AD8" s="336">
        <f t="shared" si="5"/>
        <v>0</v>
      </c>
      <c r="AE8" s="335">
        <f t="shared" si="6"/>
        <v>0</v>
      </c>
      <c r="AF8" s="335">
        <f t="shared" si="7"/>
        <v>0</v>
      </c>
      <c r="AG8" s="335">
        <f t="shared" si="8"/>
        <v>0</v>
      </c>
      <c r="AH8" s="335">
        <f t="shared" si="9"/>
        <v>0</v>
      </c>
      <c r="AI8" s="335">
        <f t="shared" si="10"/>
        <v>0</v>
      </c>
      <c r="AJ8" s="335">
        <f t="shared" si="11"/>
        <v>0</v>
      </c>
      <c r="AK8" s="335">
        <f t="shared" si="12"/>
        <v>0</v>
      </c>
      <c r="AL8" s="335">
        <f t="shared" si="13"/>
        <v>0</v>
      </c>
    </row>
    <row r="9" spans="1:63" s="29" customFormat="1" ht="165">
      <c r="A9" s="26"/>
      <c r="B9" s="117">
        <f t="shared" si="0"/>
        <v>5</v>
      </c>
      <c r="C9" s="484"/>
      <c r="D9" s="1" t="s">
        <v>124</v>
      </c>
      <c r="E9" s="98" t="s">
        <v>222</v>
      </c>
      <c r="F9" s="105">
        <f t="shared" si="1"/>
        <v>2</v>
      </c>
      <c r="G9" s="1" t="s">
        <v>230</v>
      </c>
      <c r="H9" s="98" t="s">
        <v>222</v>
      </c>
      <c r="I9" s="271" t="s">
        <v>845</v>
      </c>
      <c r="J9" s="310" t="s">
        <v>846</v>
      </c>
      <c r="K9" s="300"/>
      <c r="L9" s="119"/>
      <c r="M9" s="331"/>
      <c r="N9" s="331"/>
      <c r="O9" s="300"/>
      <c r="P9" s="119"/>
      <c r="Q9" s="331"/>
      <c r="R9" s="309"/>
      <c r="S9" s="1"/>
      <c r="T9" s="16"/>
      <c r="U9" s="99" t="s">
        <v>572</v>
      </c>
      <c r="V9" s="324" t="s">
        <v>565</v>
      </c>
      <c r="AA9" s="336">
        <f t="shared" si="2"/>
        <v>0</v>
      </c>
      <c r="AB9" s="336">
        <f t="shared" si="3"/>
        <v>0</v>
      </c>
      <c r="AC9" s="336">
        <f t="shared" si="4"/>
        <v>0</v>
      </c>
      <c r="AD9" s="336">
        <f t="shared" si="5"/>
        <v>0</v>
      </c>
      <c r="AE9" s="335">
        <f t="shared" si="6"/>
        <v>0</v>
      </c>
      <c r="AF9" s="335">
        <f t="shared" si="7"/>
        <v>0</v>
      </c>
      <c r="AG9" s="335">
        <f t="shared" si="8"/>
        <v>0</v>
      </c>
      <c r="AH9" s="335">
        <f t="shared" si="9"/>
        <v>0</v>
      </c>
      <c r="AI9" s="335">
        <f t="shared" si="10"/>
        <v>0</v>
      </c>
      <c r="AJ9" s="335">
        <f t="shared" si="11"/>
        <v>0</v>
      </c>
      <c r="AK9" s="335">
        <f t="shared" si="12"/>
        <v>0</v>
      </c>
      <c r="AL9" s="335">
        <f t="shared" si="13"/>
        <v>0</v>
      </c>
    </row>
    <row r="10" spans="1:63" s="29" customFormat="1" ht="135">
      <c r="A10" s="26"/>
      <c r="B10" s="117">
        <f t="shared" si="0"/>
        <v>6</v>
      </c>
      <c r="C10" s="484"/>
      <c r="D10" s="1" t="s">
        <v>125</v>
      </c>
      <c r="E10" s="98" t="s">
        <v>222</v>
      </c>
      <c r="F10" s="105">
        <f t="shared" si="1"/>
        <v>2</v>
      </c>
      <c r="G10" s="1" t="s">
        <v>237</v>
      </c>
      <c r="H10" s="98" t="s">
        <v>222</v>
      </c>
      <c r="I10" s="1" t="s">
        <v>460</v>
      </c>
      <c r="J10" s="310" t="s">
        <v>847</v>
      </c>
      <c r="K10" s="300"/>
      <c r="L10" s="119"/>
      <c r="M10" s="331"/>
      <c r="N10" s="331"/>
      <c r="O10" s="300"/>
      <c r="P10" s="119"/>
      <c r="Q10" s="331"/>
      <c r="R10" s="309"/>
      <c r="S10" s="1"/>
      <c r="T10" s="16"/>
      <c r="U10" s="99" t="s">
        <v>572</v>
      </c>
      <c r="V10" s="324" t="s">
        <v>565</v>
      </c>
      <c r="AA10" s="336">
        <f t="shared" si="2"/>
        <v>0</v>
      </c>
      <c r="AB10" s="336">
        <f t="shared" si="3"/>
        <v>0</v>
      </c>
      <c r="AC10" s="336">
        <f t="shared" si="4"/>
        <v>0</v>
      </c>
      <c r="AD10" s="336">
        <f t="shared" si="5"/>
        <v>0</v>
      </c>
      <c r="AE10" s="335">
        <f t="shared" si="6"/>
        <v>0</v>
      </c>
      <c r="AF10" s="335">
        <f t="shared" si="7"/>
        <v>0</v>
      </c>
      <c r="AG10" s="335">
        <f t="shared" si="8"/>
        <v>0</v>
      </c>
      <c r="AH10" s="335">
        <f t="shared" si="9"/>
        <v>0</v>
      </c>
      <c r="AI10" s="335">
        <f t="shared" si="10"/>
        <v>0</v>
      </c>
      <c r="AJ10" s="335">
        <f t="shared" si="11"/>
        <v>0</v>
      </c>
      <c r="AK10" s="335">
        <f t="shared" si="12"/>
        <v>0</v>
      </c>
      <c r="AL10" s="335">
        <f t="shared" si="13"/>
        <v>0</v>
      </c>
    </row>
    <row r="11" spans="1:63" s="29" customFormat="1" ht="345">
      <c r="A11" s="26"/>
      <c r="B11" s="117">
        <f t="shared" si="0"/>
        <v>7</v>
      </c>
      <c r="C11" s="484"/>
      <c r="D11" s="310" t="s">
        <v>126</v>
      </c>
      <c r="E11" s="98" t="s">
        <v>222</v>
      </c>
      <c r="F11" s="105">
        <f t="shared" si="1"/>
        <v>2</v>
      </c>
      <c r="G11" s="1" t="s">
        <v>234</v>
      </c>
      <c r="H11" s="98" t="s">
        <v>222</v>
      </c>
      <c r="I11" s="271" t="s">
        <v>848</v>
      </c>
      <c r="J11" s="310" t="s">
        <v>849</v>
      </c>
      <c r="K11" s="300"/>
      <c r="L11" s="119"/>
      <c r="M11" s="331"/>
      <c r="N11" s="331"/>
      <c r="O11" s="300"/>
      <c r="P11" s="119"/>
      <c r="Q11" s="331"/>
      <c r="R11" s="309"/>
      <c r="S11" s="1"/>
      <c r="T11" s="16"/>
      <c r="U11" s="99" t="s">
        <v>572</v>
      </c>
      <c r="V11" s="324" t="s">
        <v>563</v>
      </c>
      <c r="AA11" s="336">
        <f t="shared" si="2"/>
        <v>0</v>
      </c>
      <c r="AB11" s="336">
        <f t="shared" si="3"/>
        <v>0</v>
      </c>
      <c r="AC11" s="336">
        <f t="shared" si="4"/>
        <v>0</v>
      </c>
      <c r="AD11" s="336">
        <f t="shared" si="5"/>
        <v>0</v>
      </c>
      <c r="AE11" s="335">
        <f t="shared" si="6"/>
        <v>0</v>
      </c>
      <c r="AF11" s="335">
        <f t="shared" si="7"/>
        <v>0</v>
      </c>
      <c r="AG11" s="335">
        <f t="shared" si="8"/>
        <v>0</v>
      </c>
      <c r="AH11" s="335">
        <f t="shared" si="9"/>
        <v>0</v>
      </c>
      <c r="AI11" s="335">
        <f t="shared" si="10"/>
        <v>0</v>
      </c>
      <c r="AJ11" s="335">
        <f t="shared" si="11"/>
        <v>0</v>
      </c>
      <c r="AK11" s="335">
        <f t="shared" si="12"/>
        <v>0</v>
      </c>
      <c r="AL11" s="335">
        <f t="shared" si="13"/>
        <v>0</v>
      </c>
    </row>
    <row r="12" spans="1:63" s="29" customFormat="1" ht="345">
      <c r="A12" s="26"/>
      <c r="B12" s="117">
        <f t="shared" si="0"/>
        <v>8</v>
      </c>
      <c r="C12" s="484"/>
      <c r="D12" s="310" t="s">
        <v>127</v>
      </c>
      <c r="E12" s="98" t="s">
        <v>222</v>
      </c>
      <c r="F12" s="105">
        <f t="shared" si="1"/>
        <v>2</v>
      </c>
      <c r="G12" s="1" t="s">
        <v>233</v>
      </c>
      <c r="H12" s="98" t="s">
        <v>222</v>
      </c>
      <c r="I12" s="271" t="s">
        <v>850</v>
      </c>
      <c r="J12" s="310" t="s">
        <v>834</v>
      </c>
      <c r="K12" s="300"/>
      <c r="L12" s="119"/>
      <c r="M12" s="331"/>
      <c r="N12" s="331"/>
      <c r="O12" s="300"/>
      <c r="P12" s="119"/>
      <c r="Q12" s="331"/>
      <c r="R12" s="309"/>
      <c r="S12" s="1"/>
      <c r="T12" s="16"/>
      <c r="U12" s="99" t="s">
        <v>572</v>
      </c>
      <c r="V12" s="324" t="s">
        <v>566</v>
      </c>
      <c r="AA12" s="336">
        <f t="shared" si="2"/>
        <v>0</v>
      </c>
      <c r="AB12" s="336">
        <f t="shared" si="3"/>
        <v>0</v>
      </c>
      <c r="AC12" s="336">
        <f t="shared" si="4"/>
        <v>0</v>
      </c>
      <c r="AD12" s="336">
        <f t="shared" si="5"/>
        <v>0</v>
      </c>
      <c r="AE12" s="335">
        <f t="shared" si="6"/>
        <v>0</v>
      </c>
      <c r="AF12" s="335">
        <f t="shared" si="7"/>
        <v>0</v>
      </c>
      <c r="AG12" s="335">
        <f t="shared" si="8"/>
        <v>0</v>
      </c>
      <c r="AH12" s="335">
        <f t="shared" si="9"/>
        <v>0</v>
      </c>
      <c r="AI12" s="335">
        <f t="shared" si="10"/>
        <v>0</v>
      </c>
      <c r="AJ12" s="335">
        <f t="shared" si="11"/>
        <v>0</v>
      </c>
      <c r="AK12" s="335">
        <f t="shared" si="12"/>
        <v>0</v>
      </c>
      <c r="AL12" s="335">
        <f t="shared" si="13"/>
        <v>0</v>
      </c>
    </row>
    <row r="13" spans="1:63" ht="135">
      <c r="A13" s="16"/>
      <c r="B13" s="117">
        <f t="shared" si="0"/>
        <v>9</v>
      </c>
      <c r="C13" s="484"/>
      <c r="D13" s="1" t="s">
        <v>231</v>
      </c>
      <c r="E13" s="98" t="s">
        <v>222</v>
      </c>
      <c r="F13" s="105">
        <f t="shared" si="1"/>
        <v>2</v>
      </c>
      <c r="G13" s="1" t="s">
        <v>232</v>
      </c>
      <c r="H13" s="98" t="s">
        <v>222</v>
      </c>
      <c r="I13" s="271" t="s">
        <v>454</v>
      </c>
      <c r="J13" s="1" t="s">
        <v>851</v>
      </c>
      <c r="K13" s="300"/>
      <c r="L13" s="119"/>
      <c r="M13" s="331"/>
      <c r="N13" s="331"/>
      <c r="O13" s="300"/>
      <c r="P13" s="119"/>
      <c r="Q13" s="331"/>
      <c r="R13" s="309"/>
      <c r="S13" s="1"/>
      <c r="T13" s="16"/>
      <c r="U13" s="99" t="s">
        <v>572</v>
      </c>
      <c r="V13" s="324" t="s">
        <v>566</v>
      </c>
      <c r="AA13" s="336">
        <f t="shared" si="2"/>
        <v>0</v>
      </c>
      <c r="AB13" s="336">
        <f t="shared" si="3"/>
        <v>0</v>
      </c>
      <c r="AC13" s="336">
        <f t="shared" si="4"/>
        <v>0</v>
      </c>
      <c r="AD13" s="336">
        <f t="shared" si="5"/>
        <v>0</v>
      </c>
      <c r="AE13" s="335">
        <f t="shared" si="6"/>
        <v>0</v>
      </c>
      <c r="AF13" s="335">
        <f t="shared" si="7"/>
        <v>0</v>
      </c>
      <c r="AG13" s="335">
        <f t="shared" si="8"/>
        <v>0</v>
      </c>
      <c r="AH13" s="335">
        <f t="shared" si="9"/>
        <v>0</v>
      </c>
      <c r="AI13" s="335">
        <f t="shared" si="10"/>
        <v>0</v>
      </c>
      <c r="AJ13" s="335">
        <f t="shared" si="11"/>
        <v>0</v>
      </c>
      <c r="AK13" s="335">
        <f t="shared" si="12"/>
        <v>0</v>
      </c>
      <c r="AL13" s="335">
        <f t="shared" si="13"/>
        <v>0</v>
      </c>
    </row>
    <row r="14" spans="1:63" s="29" customFormat="1" ht="345">
      <c r="A14" s="26"/>
      <c r="B14" s="318">
        <f t="shared" si="0"/>
        <v>10</v>
      </c>
      <c r="C14" s="484"/>
      <c r="D14" s="310" t="s">
        <v>128</v>
      </c>
      <c r="E14" s="98" t="s">
        <v>222</v>
      </c>
      <c r="F14" s="105">
        <f t="shared" si="1"/>
        <v>2</v>
      </c>
      <c r="G14" s="1" t="s">
        <v>239</v>
      </c>
      <c r="H14" s="98" t="s">
        <v>222</v>
      </c>
      <c r="I14" s="271" t="s">
        <v>852</v>
      </c>
      <c r="J14" s="310" t="s">
        <v>853</v>
      </c>
      <c r="K14" s="300"/>
      <c r="L14" s="119"/>
      <c r="M14" s="331"/>
      <c r="N14" s="331"/>
      <c r="O14" s="300"/>
      <c r="P14" s="119"/>
      <c r="Q14" s="331"/>
      <c r="R14" s="309"/>
      <c r="S14" s="1"/>
      <c r="T14" s="26"/>
      <c r="U14" s="99" t="s">
        <v>572</v>
      </c>
      <c r="V14" s="324" t="s">
        <v>563</v>
      </c>
      <c r="AA14" s="336">
        <f t="shared" si="2"/>
        <v>0</v>
      </c>
      <c r="AB14" s="336">
        <f t="shared" si="3"/>
        <v>0</v>
      </c>
      <c r="AC14" s="336">
        <f t="shared" si="4"/>
        <v>0</v>
      </c>
      <c r="AD14" s="336">
        <f t="shared" si="5"/>
        <v>0</v>
      </c>
      <c r="AE14" s="335">
        <f t="shared" si="6"/>
        <v>0</v>
      </c>
      <c r="AF14" s="335">
        <f t="shared" si="7"/>
        <v>0</v>
      </c>
      <c r="AG14" s="335">
        <f t="shared" si="8"/>
        <v>0</v>
      </c>
      <c r="AH14" s="335">
        <f t="shared" si="9"/>
        <v>0</v>
      </c>
      <c r="AI14" s="335">
        <f t="shared" si="10"/>
        <v>0</v>
      </c>
      <c r="AJ14" s="335">
        <f t="shared" si="11"/>
        <v>0</v>
      </c>
      <c r="AK14" s="335">
        <f t="shared" si="12"/>
        <v>0</v>
      </c>
      <c r="AL14" s="335">
        <f t="shared" si="13"/>
        <v>0</v>
      </c>
    </row>
    <row r="15" spans="1:63" ht="135">
      <c r="A15" s="10"/>
      <c r="B15" s="318">
        <f t="shared" si="0"/>
        <v>11</v>
      </c>
      <c r="C15" s="484"/>
      <c r="D15" s="1" t="s">
        <v>218</v>
      </c>
      <c r="E15" s="98" t="s">
        <v>222</v>
      </c>
      <c r="F15" s="105">
        <f t="shared" si="1"/>
        <v>2</v>
      </c>
      <c r="G15" s="1" t="s">
        <v>241</v>
      </c>
      <c r="H15" s="98" t="s">
        <v>222</v>
      </c>
      <c r="I15" s="271" t="s">
        <v>461</v>
      </c>
      <c r="J15" s="1" t="s">
        <v>854</v>
      </c>
      <c r="K15" s="300"/>
      <c r="L15" s="119"/>
      <c r="M15" s="331"/>
      <c r="N15" s="331"/>
      <c r="O15" s="300"/>
      <c r="P15" s="119"/>
      <c r="Q15" s="331"/>
      <c r="R15" s="309"/>
      <c r="S15" s="1"/>
      <c r="T15" s="10"/>
      <c r="U15" s="99" t="s">
        <v>572</v>
      </c>
      <c r="V15" s="324" t="s">
        <v>564</v>
      </c>
      <c r="AA15" s="336">
        <f t="shared" si="2"/>
        <v>0</v>
      </c>
      <c r="AB15" s="336">
        <f t="shared" si="3"/>
        <v>0</v>
      </c>
      <c r="AC15" s="336">
        <f t="shared" si="4"/>
        <v>0</v>
      </c>
      <c r="AD15" s="336">
        <f t="shared" si="5"/>
        <v>0</v>
      </c>
      <c r="AE15" s="335">
        <f t="shared" si="6"/>
        <v>0</v>
      </c>
      <c r="AF15" s="335">
        <f t="shared" si="7"/>
        <v>0</v>
      </c>
      <c r="AG15" s="335">
        <f t="shared" si="8"/>
        <v>0</v>
      </c>
      <c r="AH15" s="335">
        <f t="shared" si="9"/>
        <v>0</v>
      </c>
      <c r="AI15" s="335">
        <f t="shared" si="10"/>
        <v>0</v>
      </c>
      <c r="AJ15" s="335">
        <f t="shared" si="11"/>
        <v>0</v>
      </c>
      <c r="AK15" s="335">
        <f t="shared" si="12"/>
        <v>0</v>
      </c>
      <c r="AL15" s="335">
        <f t="shared" si="13"/>
        <v>0</v>
      </c>
    </row>
    <row r="16" spans="1:63" s="29" customFormat="1" ht="300">
      <c r="A16" s="26"/>
      <c r="B16" s="318">
        <f t="shared" si="0"/>
        <v>12</v>
      </c>
      <c r="C16" s="484"/>
      <c r="D16" s="310" t="s">
        <v>207</v>
      </c>
      <c r="E16" s="98" t="s">
        <v>222</v>
      </c>
      <c r="F16" s="105">
        <f t="shared" si="1"/>
        <v>2</v>
      </c>
      <c r="G16" s="1" t="s">
        <v>243</v>
      </c>
      <c r="H16" s="98" t="s">
        <v>222</v>
      </c>
      <c r="I16" s="271" t="s">
        <v>855</v>
      </c>
      <c r="J16" s="310" t="s">
        <v>856</v>
      </c>
      <c r="K16" s="300"/>
      <c r="L16" s="119"/>
      <c r="M16" s="331"/>
      <c r="N16" s="331"/>
      <c r="O16" s="300"/>
      <c r="P16" s="119"/>
      <c r="Q16" s="331"/>
      <c r="R16" s="309"/>
      <c r="S16" s="1"/>
      <c r="T16" s="26"/>
      <c r="U16" s="99" t="s">
        <v>572</v>
      </c>
      <c r="V16" s="324" t="s">
        <v>566</v>
      </c>
      <c r="AA16" s="336">
        <f t="shared" si="2"/>
        <v>0</v>
      </c>
      <c r="AB16" s="336">
        <f t="shared" si="3"/>
        <v>0</v>
      </c>
      <c r="AC16" s="336">
        <f t="shared" si="4"/>
        <v>0</v>
      </c>
      <c r="AD16" s="336">
        <f t="shared" si="5"/>
        <v>0</v>
      </c>
      <c r="AE16" s="335">
        <f t="shared" si="6"/>
        <v>0</v>
      </c>
      <c r="AF16" s="335">
        <f t="shared" si="7"/>
        <v>0</v>
      </c>
      <c r="AG16" s="335">
        <f t="shared" si="8"/>
        <v>0</v>
      </c>
      <c r="AH16" s="335">
        <f t="shared" si="9"/>
        <v>0</v>
      </c>
      <c r="AI16" s="335">
        <f t="shared" si="10"/>
        <v>0</v>
      </c>
      <c r="AJ16" s="335">
        <f t="shared" si="11"/>
        <v>0</v>
      </c>
      <c r="AK16" s="335">
        <f t="shared" si="12"/>
        <v>0</v>
      </c>
      <c r="AL16" s="335">
        <f t="shared" si="13"/>
        <v>0</v>
      </c>
    </row>
    <row r="17" spans="1:38" s="29" customFormat="1" ht="330">
      <c r="A17" s="26"/>
      <c r="B17" s="318">
        <f t="shared" si="0"/>
        <v>13</v>
      </c>
      <c r="C17" s="484"/>
      <c r="D17" s="310" t="s">
        <v>390</v>
      </c>
      <c r="E17" s="98" t="s">
        <v>222</v>
      </c>
      <c r="F17" s="105">
        <f t="shared" si="1"/>
        <v>2</v>
      </c>
      <c r="G17" s="1" t="s">
        <v>236</v>
      </c>
      <c r="H17" s="98" t="s">
        <v>222</v>
      </c>
      <c r="I17" s="271" t="s">
        <v>857</v>
      </c>
      <c r="J17" s="310" t="s">
        <v>858</v>
      </c>
      <c r="K17" s="300"/>
      <c r="L17" s="119"/>
      <c r="M17" s="331"/>
      <c r="N17" s="331"/>
      <c r="O17" s="300"/>
      <c r="P17" s="348"/>
      <c r="Q17" s="331"/>
      <c r="R17" s="309"/>
      <c r="S17" s="1"/>
      <c r="T17" s="10"/>
      <c r="U17" s="99" t="s">
        <v>572</v>
      </c>
      <c r="V17" s="324" t="s">
        <v>563</v>
      </c>
      <c r="AA17" s="336">
        <f t="shared" si="2"/>
        <v>0</v>
      </c>
      <c r="AB17" s="336">
        <f t="shared" si="3"/>
        <v>0</v>
      </c>
      <c r="AC17" s="336">
        <f t="shared" si="4"/>
        <v>0</v>
      </c>
      <c r="AD17" s="336">
        <f t="shared" si="5"/>
        <v>0</v>
      </c>
      <c r="AE17" s="335">
        <f t="shared" si="6"/>
        <v>0</v>
      </c>
      <c r="AF17" s="335">
        <f t="shared" si="7"/>
        <v>0</v>
      </c>
      <c r="AG17" s="335">
        <f t="shared" si="8"/>
        <v>0</v>
      </c>
      <c r="AH17" s="335">
        <f t="shared" si="9"/>
        <v>0</v>
      </c>
      <c r="AI17" s="335">
        <f t="shared" si="10"/>
        <v>0</v>
      </c>
      <c r="AJ17" s="335">
        <f t="shared" si="11"/>
        <v>0</v>
      </c>
      <c r="AK17" s="335">
        <f t="shared" si="12"/>
        <v>0</v>
      </c>
      <c r="AL17" s="335">
        <f t="shared" si="13"/>
        <v>0</v>
      </c>
    </row>
    <row r="18" spans="1:38" s="303" customFormat="1" ht="150">
      <c r="A18" s="26"/>
      <c r="B18" s="319">
        <f t="shared" si="0"/>
        <v>14</v>
      </c>
      <c r="C18" s="484"/>
      <c r="D18" s="312" t="s">
        <v>422</v>
      </c>
      <c r="E18" s="277" t="s">
        <v>9</v>
      </c>
      <c r="F18" s="105">
        <f t="shared" si="1"/>
        <v>2</v>
      </c>
      <c r="G18" s="312" t="s">
        <v>493</v>
      </c>
      <c r="H18" s="312" t="s">
        <v>516</v>
      </c>
      <c r="I18" s="322" t="s">
        <v>859</v>
      </c>
      <c r="J18" s="270" t="s">
        <v>860</v>
      </c>
      <c r="K18" s="300"/>
      <c r="L18" s="119"/>
      <c r="M18" s="331"/>
      <c r="N18" s="331"/>
      <c r="O18" s="300"/>
      <c r="P18" s="119"/>
      <c r="Q18" s="331"/>
      <c r="R18" s="309"/>
      <c r="S18" s="1"/>
      <c r="T18" s="16"/>
      <c r="U18" s="99" t="s">
        <v>571</v>
      </c>
      <c r="V18" s="324"/>
      <c r="AA18" s="336">
        <f t="shared" si="2"/>
        <v>0</v>
      </c>
      <c r="AB18" s="336">
        <f t="shared" si="3"/>
        <v>0</v>
      </c>
      <c r="AC18" s="336">
        <f t="shared" si="4"/>
        <v>0</v>
      </c>
      <c r="AD18" s="336">
        <f t="shared" si="5"/>
        <v>0</v>
      </c>
      <c r="AE18" s="335">
        <f t="shared" si="6"/>
        <v>0</v>
      </c>
      <c r="AF18" s="335">
        <f t="shared" si="7"/>
        <v>0</v>
      </c>
      <c r="AG18" s="335">
        <f t="shared" si="8"/>
        <v>0</v>
      </c>
      <c r="AH18" s="335">
        <f t="shared" si="9"/>
        <v>0</v>
      </c>
      <c r="AI18" s="335">
        <f t="shared" si="10"/>
        <v>0</v>
      </c>
      <c r="AJ18" s="335">
        <f t="shared" si="11"/>
        <v>0</v>
      </c>
      <c r="AK18" s="335">
        <f t="shared" si="12"/>
        <v>0</v>
      </c>
      <c r="AL18" s="335">
        <f t="shared" si="13"/>
        <v>0</v>
      </c>
    </row>
    <row r="19" spans="1:38" s="303" customFormat="1" ht="75">
      <c r="A19" s="26"/>
      <c r="B19" s="318">
        <f t="shared" si="0"/>
        <v>15</v>
      </c>
      <c r="C19" s="485"/>
      <c r="D19" s="312" t="s">
        <v>423</v>
      </c>
      <c r="E19" s="98" t="s">
        <v>9</v>
      </c>
      <c r="F19" s="105">
        <f t="shared" si="1"/>
        <v>2</v>
      </c>
      <c r="G19" s="312" t="s">
        <v>494</v>
      </c>
      <c r="H19" s="312" t="s">
        <v>517</v>
      </c>
      <c r="I19" s="322" t="s">
        <v>773</v>
      </c>
      <c r="J19" s="270" t="s">
        <v>861</v>
      </c>
      <c r="K19" s="300"/>
      <c r="L19" s="119"/>
      <c r="M19" s="331"/>
      <c r="N19" s="331"/>
      <c r="O19" s="300"/>
      <c r="P19" s="119"/>
      <c r="Q19" s="331"/>
      <c r="R19" s="309"/>
      <c r="S19" s="1"/>
      <c r="T19" s="16"/>
      <c r="U19" s="99" t="s">
        <v>571</v>
      </c>
      <c r="V19" s="324"/>
      <c r="AA19" s="336">
        <f t="shared" si="2"/>
        <v>0</v>
      </c>
      <c r="AB19" s="336">
        <f t="shared" si="3"/>
        <v>0</v>
      </c>
      <c r="AC19" s="336">
        <f t="shared" si="4"/>
        <v>0</v>
      </c>
      <c r="AD19" s="336">
        <f t="shared" si="5"/>
        <v>0</v>
      </c>
      <c r="AE19" s="335">
        <f t="shared" si="6"/>
        <v>0</v>
      </c>
      <c r="AF19" s="335">
        <f t="shared" si="7"/>
        <v>0</v>
      </c>
      <c r="AG19" s="335">
        <f t="shared" si="8"/>
        <v>0</v>
      </c>
      <c r="AH19" s="335">
        <f t="shared" si="9"/>
        <v>0</v>
      </c>
      <c r="AI19" s="335">
        <f t="shared" si="10"/>
        <v>0</v>
      </c>
      <c r="AJ19" s="335">
        <f t="shared" si="11"/>
        <v>0</v>
      </c>
      <c r="AK19" s="335">
        <f t="shared" si="12"/>
        <v>0</v>
      </c>
      <c r="AL19" s="335">
        <f t="shared" si="13"/>
        <v>0</v>
      </c>
    </row>
    <row r="20" spans="1:38" s="29" customFormat="1" ht="375">
      <c r="A20" s="26"/>
      <c r="B20" s="318">
        <f t="shared" si="0"/>
        <v>16</v>
      </c>
      <c r="C20" s="483" t="s">
        <v>447</v>
      </c>
      <c r="D20" s="310" t="s">
        <v>185</v>
      </c>
      <c r="E20" s="98" t="s">
        <v>222</v>
      </c>
      <c r="F20" s="105">
        <f t="shared" si="1"/>
        <v>2</v>
      </c>
      <c r="G20" s="1" t="s">
        <v>238</v>
      </c>
      <c r="H20" s="98" t="s">
        <v>222</v>
      </c>
      <c r="I20" s="271" t="s">
        <v>558</v>
      </c>
      <c r="J20" s="310" t="s">
        <v>862</v>
      </c>
      <c r="K20" s="300"/>
      <c r="L20" s="119"/>
      <c r="M20" s="331"/>
      <c r="N20" s="331"/>
      <c r="O20" s="300"/>
      <c r="P20" s="119"/>
      <c r="Q20" s="331"/>
      <c r="R20" s="309"/>
      <c r="S20" s="1"/>
      <c r="T20" s="16"/>
      <c r="U20" s="99" t="s">
        <v>572</v>
      </c>
      <c r="V20" s="324" t="s">
        <v>563</v>
      </c>
      <c r="AA20" s="336">
        <f t="shared" si="2"/>
        <v>0</v>
      </c>
      <c r="AB20" s="336">
        <f t="shared" si="3"/>
        <v>0</v>
      </c>
      <c r="AC20" s="336">
        <f t="shared" si="4"/>
        <v>0</v>
      </c>
      <c r="AD20" s="336">
        <f t="shared" si="5"/>
        <v>0</v>
      </c>
      <c r="AE20" s="335">
        <f t="shared" si="6"/>
        <v>0</v>
      </c>
      <c r="AF20" s="335">
        <f t="shared" si="7"/>
        <v>0</v>
      </c>
      <c r="AG20" s="335">
        <f t="shared" si="8"/>
        <v>0</v>
      </c>
      <c r="AH20" s="335">
        <f t="shared" si="9"/>
        <v>0</v>
      </c>
      <c r="AI20" s="335">
        <f t="shared" si="10"/>
        <v>0</v>
      </c>
      <c r="AJ20" s="335">
        <f t="shared" si="11"/>
        <v>0</v>
      </c>
      <c r="AK20" s="335">
        <f t="shared" si="12"/>
        <v>0</v>
      </c>
      <c r="AL20" s="335">
        <f t="shared" si="13"/>
        <v>0</v>
      </c>
    </row>
    <row r="21" spans="1:38" s="29" customFormat="1" ht="120">
      <c r="A21" s="26"/>
      <c r="B21" s="318">
        <f t="shared" si="0"/>
        <v>17</v>
      </c>
      <c r="C21" s="484"/>
      <c r="D21" s="310" t="s">
        <v>186</v>
      </c>
      <c r="E21" s="98" t="s">
        <v>222</v>
      </c>
      <c r="F21" s="105">
        <f t="shared" si="1"/>
        <v>2</v>
      </c>
      <c r="G21" s="1" t="s">
        <v>229</v>
      </c>
      <c r="H21" s="98" t="s">
        <v>222</v>
      </c>
      <c r="I21" s="1" t="s">
        <v>219</v>
      </c>
      <c r="J21" s="310" t="s">
        <v>455</v>
      </c>
      <c r="K21" s="300"/>
      <c r="L21" s="119"/>
      <c r="M21" s="331"/>
      <c r="N21" s="331"/>
      <c r="O21" s="300"/>
      <c r="P21" s="119"/>
      <c r="Q21" s="331"/>
      <c r="R21" s="309"/>
      <c r="S21" s="1"/>
      <c r="T21" s="16"/>
      <c r="U21" s="99" t="s">
        <v>572</v>
      </c>
      <c r="V21" s="324" t="s">
        <v>563</v>
      </c>
      <c r="AA21" s="336">
        <f t="shared" si="2"/>
        <v>0</v>
      </c>
      <c r="AB21" s="336">
        <f t="shared" si="3"/>
        <v>0</v>
      </c>
      <c r="AC21" s="336">
        <f t="shared" si="4"/>
        <v>0</v>
      </c>
      <c r="AD21" s="336">
        <f t="shared" si="5"/>
        <v>0</v>
      </c>
      <c r="AE21" s="335">
        <f t="shared" si="6"/>
        <v>0</v>
      </c>
      <c r="AF21" s="335">
        <f t="shared" si="7"/>
        <v>0</v>
      </c>
      <c r="AG21" s="335">
        <f t="shared" si="8"/>
        <v>0</v>
      </c>
      <c r="AH21" s="335">
        <f t="shared" si="9"/>
        <v>0</v>
      </c>
      <c r="AI21" s="335">
        <f t="shared" si="10"/>
        <v>0</v>
      </c>
      <c r="AJ21" s="335">
        <f t="shared" si="11"/>
        <v>0</v>
      </c>
      <c r="AK21" s="335">
        <f t="shared" si="12"/>
        <v>0</v>
      </c>
      <c r="AL21" s="335">
        <f t="shared" si="13"/>
        <v>0</v>
      </c>
    </row>
    <row r="22" spans="1:38" s="29" customFormat="1" ht="165">
      <c r="A22" s="26"/>
      <c r="B22" s="318">
        <f t="shared" si="0"/>
        <v>18</v>
      </c>
      <c r="C22" s="484"/>
      <c r="D22" s="310" t="s">
        <v>124</v>
      </c>
      <c r="E22" s="98" t="s">
        <v>222</v>
      </c>
      <c r="F22" s="105">
        <f t="shared" si="1"/>
        <v>2</v>
      </c>
      <c r="G22" s="1" t="s">
        <v>230</v>
      </c>
      <c r="H22" s="98" t="s">
        <v>222</v>
      </c>
      <c r="I22" s="1" t="s">
        <v>220</v>
      </c>
      <c r="J22" s="310" t="s">
        <v>456</v>
      </c>
      <c r="K22" s="300"/>
      <c r="L22" s="119"/>
      <c r="M22" s="331"/>
      <c r="N22" s="331"/>
      <c r="O22" s="300"/>
      <c r="P22" s="119"/>
      <c r="Q22" s="331"/>
      <c r="R22" s="309"/>
      <c r="S22" s="1"/>
      <c r="T22" s="16"/>
      <c r="U22" s="99" t="s">
        <v>572</v>
      </c>
      <c r="V22" s="324" t="s">
        <v>564</v>
      </c>
      <c r="AA22" s="336">
        <f t="shared" si="2"/>
        <v>0</v>
      </c>
      <c r="AB22" s="336">
        <f t="shared" si="3"/>
        <v>0</v>
      </c>
      <c r="AC22" s="336">
        <f t="shared" si="4"/>
        <v>0</v>
      </c>
      <c r="AD22" s="336">
        <f t="shared" si="5"/>
        <v>0</v>
      </c>
      <c r="AE22" s="335">
        <f t="shared" si="6"/>
        <v>0</v>
      </c>
      <c r="AF22" s="335">
        <f t="shared" si="7"/>
        <v>0</v>
      </c>
      <c r="AG22" s="335">
        <f t="shared" si="8"/>
        <v>0</v>
      </c>
      <c r="AH22" s="335">
        <f t="shared" si="9"/>
        <v>0</v>
      </c>
      <c r="AI22" s="335">
        <f t="shared" si="10"/>
        <v>0</v>
      </c>
      <c r="AJ22" s="335">
        <f t="shared" si="11"/>
        <v>0</v>
      </c>
      <c r="AK22" s="335">
        <f t="shared" si="12"/>
        <v>0</v>
      </c>
      <c r="AL22" s="335">
        <f t="shared" si="13"/>
        <v>0</v>
      </c>
    </row>
    <row r="23" spans="1:38" s="29" customFormat="1" ht="135">
      <c r="A23" s="26"/>
      <c r="B23" s="318">
        <f t="shared" si="0"/>
        <v>19</v>
      </c>
      <c r="C23" s="484"/>
      <c r="D23" s="310" t="s">
        <v>125</v>
      </c>
      <c r="E23" s="98" t="s">
        <v>222</v>
      </c>
      <c r="F23" s="105">
        <f t="shared" si="1"/>
        <v>2</v>
      </c>
      <c r="G23" s="1" t="s">
        <v>237</v>
      </c>
      <c r="H23" s="98" t="s">
        <v>222</v>
      </c>
      <c r="I23" s="1" t="s">
        <v>465</v>
      </c>
      <c r="J23" s="310" t="s">
        <v>457</v>
      </c>
      <c r="K23" s="300"/>
      <c r="L23" s="119"/>
      <c r="M23" s="331"/>
      <c r="N23" s="331"/>
      <c r="O23" s="300"/>
      <c r="P23" s="119"/>
      <c r="Q23" s="331"/>
      <c r="R23" s="309"/>
      <c r="S23" s="1"/>
      <c r="T23" s="16"/>
      <c r="U23" s="99" t="s">
        <v>572</v>
      </c>
      <c r="V23" s="324" t="s">
        <v>563</v>
      </c>
      <c r="AA23" s="336">
        <f t="shared" si="2"/>
        <v>0</v>
      </c>
      <c r="AB23" s="336">
        <f t="shared" si="3"/>
        <v>0</v>
      </c>
      <c r="AC23" s="336">
        <f t="shared" si="4"/>
        <v>0</v>
      </c>
      <c r="AD23" s="336">
        <f t="shared" si="5"/>
        <v>0</v>
      </c>
      <c r="AE23" s="335">
        <f t="shared" si="6"/>
        <v>0</v>
      </c>
      <c r="AF23" s="335">
        <f t="shared" si="7"/>
        <v>0</v>
      </c>
      <c r="AG23" s="335">
        <f t="shared" si="8"/>
        <v>0</v>
      </c>
      <c r="AH23" s="335">
        <f t="shared" si="9"/>
        <v>0</v>
      </c>
      <c r="AI23" s="335">
        <f t="shared" si="10"/>
        <v>0</v>
      </c>
      <c r="AJ23" s="335">
        <f t="shared" si="11"/>
        <v>0</v>
      </c>
      <c r="AK23" s="335">
        <f t="shared" si="12"/>
        <v>0</v>
      </c>
      <c r="AL23" s="335">
        <f t="shared" si="13"/>
        <v>0</v>
      </c>
    </row>
    <row r="24" spans="1:38" s="29" customFormat="1" ht="270">
      <c r="A24" s="26"/>
      <c r="B24" s="318">
        <f t="shared" si="0"/>
        <v>20</v>
      </c>
      <c r="C24" s="484"/>
      <c r="D24" s="310" t="s">
        <v>128</v>
      </c>
      <c r="E24" s="98" t="s">
        <v>222</v>
      </c>
      <c r="F24" s="105">
        <f t="shared" si="1"/>
        <v>2</v>
      </c>
      <c r="G24" s="1" t="s">
        <v>240</v>
      </c>
      <c r="H24" s="98" t="s">
        <v>222</v>
      </c>
      <c r="I24" s="271" t="s">
        <v>463</v>
      </c>
      <c r="J24" s="310" t="s">
        <v>863</v>
      </c>
      <c r="K24" s="300"/>
      <c r="L24" s="119"/>
      <c r="M24" s="331"/>
      <c r="N24" s="331"/>
      <c r="O24" s="300"/>
      <c r="P24" s="119"/>
      <c r="Q24" s="331"/>
      <c r="R24" s="309"/>
      <c r="S24" s="1"/>
      <c r="T24" s="16"/>
      <c r="U24" s="99" t="s">
        <v>572</v>
      </c>
      <c r="V24" s="324" t="s">
        <v>563</v>
      </c>
      <c r="AA24" s="336">
        <f t="shared" si="2"/>
        <v>0</v>
      </c>
      <c r="AB24" s="336">
        <f t="shared" si="3"/>
        <v>0</v>
      </c>
      <c r="AC24" s="336">
        <f t="shared" si="4"/>
        <v>0</v>
      </c>
      <c r="AD24" s="336">
        <f t="shared" si="5"/>
        <v>0</v>
      </c>
      <c r="AE24" s="335">
        <f t="shared" si="6"/>
        <v>0</v>
      </c>
      <c r="AF24" s="335">
        <f t="shared" si="7"/>
        <v>0</v>
      </c>
      <c r="AG24" s="335">
        <f t="shared" si="8"/>
        <v>0</v>
      </c>
      <c r="AH24" s="335">
        <f t="shared" si="9"/>
        <v>0</v>
      </c>
      <c r="AI24" s="335">
        <f t="shared" si="10"/>
        <v>0</v>
      </c>
      <c r="AJ24" s="335">
        <f t="shared" si="11"/>
        <v>0</v>
      </c>
      <c r="AK24" s="335">
        <f t="shared" si="12"/>
        <v>0</v>
      </c>
      <c r="AL24" s="335">
        <f t="shared" si="13"/>
        <v>0</v>
      </c>
    </row>
    <row r="25" spans="1:38" ht="135">
      <c r="A25" s="16"/>
      <c r="B25" s="318">
        <f t="shared" si="0"/>
        <v>21</v>
      </c>
      <c r="C25" s="484"/>
      <c r="D25" s="258" t="s">
        <v>221</v>
      </c>
      <c r="E25" s="98" t="s">
        <v>222</v>
      </c>
      <c r="F25" s="105">
        <f t="shared" si="1"/>
        <v>2</v>
      </c>
      <c r="G25" s="1" t="s">
        <v>242</v>
      </c>
      <c r="H25" s="98" t="s">
        <v>222</v>
      </c>
      <c r="I25" s="271" t="s">
        <v>462</v>
      </c>
      <c r="J25" s="1" t="s">
        <v>864</v>
      </c>
      <c r="K25" s="300"/>
      <c r="L25" s="119"/>
      <c r="M25" s="331"/>
      <c r="N25" s="331"/>
      <c r="O25" s="300"/>
      <c r="P25" s="119"/>
      <c r="Q25" s="331"/>
      <c r="R25" s="309"/>
      <c r="S25" s="1"/>
      <c r="T25" s="16"/>
      <c r="U25" s="99" t="s">
        <v>572</v>
      </c>
      <c r="V25" s="324" t="s">
        <v>563</v>
      </c>
      <c r="AA25" s="336">
        <f t="shared" si="2"/>
        <v>0</v>
      </c>
      <c r="AB25" s="336">
        <f t="shared" si="3"/>
        <v>0</v>
      </c>
      <c r="AC25" s="336">
        <f t="shared" si="4"/>
        <v>0</v>
      </c>
      <c r="AD25" s="336">
        <f t="shared" si="5"/>
        <v>0</v>
      </c>
      <c r="AE25" s="335">
        <f t="shared" si="6"/>
        <v>0</v>
      </c>
      <c r="AF25" s="335">
        <f t="shared" si="7"/>
        <v>0</v>
      </c>
      <c r="AG25" s="335">
        <f t="shared" si="8"/>
        <v>0</v>
      </c>
      <c r="AH25" s="335">
        <f t="shared" si="9"/>
        <v>0</v>
      </c>
      <c r="AI25" s="335">
        <f t="shared" si="10"/>
        <v>0</v>
      </c>
      <c r="AJ25" s="335">
        <f t="shared" si="11"/>
        <v>0</v>
      </c>
      <c r="AK25" s="335">
        <f t="shared" si="12"/>
        <v>0</v>
      </c>
      <c r="AL25" s="335">
        <f t="shared" si="13"/>
        <v>0</v>
      </c>
    </row>
    <row r="26" spans="1:38" s="29" customFormat="1" ht="255">
      <c r="A26" s="26"/>
      <c r="B26" s="318">
        <f t="shared" si="0"/>
        <v>22</v>
      </c>
      <c r="C26" s="484"/>
      <c r="D26" s="310" t="s">
        <v>207</v>
      </c>
      <c r="E26" s="98" t="s">
        <v>222</v>
      </c>
      <c r="F26" s="105">
        <f t="shared" si="1"/>
        <v>2</v>
      </c>
      <c r="G26" s="1" t="s">
        <v>235</v>
      </c>
      <c r="H26" s="98" t="s">
        <v>222</v>
      </c>
      <c r="I26" s="271" t="s">
        <v>865</v>
      </c>
      <c r="J26" s="310" t="s">
        <v>866</v>
      </c>
      <c r="K26" s="300"/>
      <c r="L26" s="119"/>
      <c r="M26" s="331"/>
      <c r="N26" s="331"/>
      <c r="O26" s="300"/>
      <c r="P26" s="119"/>
      <c r="Q26" s="331"/>
      <c r="R26" s="309"/>
      <c r="S26" s="1"/>
      <c r="T26" s="26"/>
      <c r="U26" s="99" t="s">
        <v>572</v>
      </c>
      <c r="V26" s="324" t="s">
        <v>563</v>
      </c>
      <c r="AA26" s="336">
        <f t="shared" si="2"/>
        <v>0</v>
      </c>
      <c r="AB26" s="336">
        <f t="shared" si="3"/>
        <v>0</v>
      </c>
      <c r="AC26" s="336">
        <f t="shared" si="4"/>
        <v>0</v>
      </c>
      <c r="AD26" s="336">
        <f t="shared" si="5"/>
        <v>0</v>
      </c>
      <c r="AE26" s="335">
        <f t="shared" si="6"/>
        <v>0</v>
      </c>
      <c r="AF26" s="335">
        <f t="shared" si="7"/>
        <v>0</v>
      </c>
      <c r="AG26" s="335">
        <f t="shared" si="8"/>
        <v>0</v>
      </c>
      <c r="AH26" s="335">
        <f t="shared" si="9"/>
        <v>0</v>
      </c>
      <c r="AI26" s="335">
        <f t="shared" si="10"/>
        <v>0</v>
      </c>
      <c r="AJ26" s="335">
        <f t="shared" si="11"/>
        <v>0</v>
      </c>
      <c r="AK26" s="335">
        <f t="shared" si="12"/>
        <v>0</v>
      </c>
      <c r="AL26" s="335">
        <f t="shared" si="13"/>
        <v>0</v>
      </c>
    </row>
    <row r="27" spans="1:38" s="29" customFormat="1" ht="285">
      <c r="A27" s="26"/>
      <c r="B27" s="318">
        <f t="shared" si="0"/>
        <v>23</v>
      </c>
      <c r="C27" s="484"/>
      <c r="D27" s="310" t="s">
        <v>196</v>
      </c>
      <c r="E27" s="98" t="s">
        <v>222</v>
      </c>
      <c r="F27" s="105">
        <f t="shared" si="1"/>
        <v>2</v>
      </c>
      <c r="G27" s="1" t="s">
        <v>236</v>
      </c>
      <c r="H27" s="98" t="s">
        <v>222</v>
      </c>
      <c r="I27" s="271" t="s">
        <v>867</v>
      </c>
      <c r="J27" s="310" t="s">
        <v>868</v>
      </c>
      <c r="K27" s="300"/>
      <c r="L27" s="119"/>
      <c r="M27" s="331"/>
      <c r="N27" s="331"/>
      <c r="O27" s="300"/>
      <c r="P27" s="119"/>
      <c r="Q27" s="331"/>
      <c r="R27" s="309"/>
      <c r="S27" s="1"/>
      <c r="T27" s="16"/>
      <c r="U27" s="99" t="s">
        <v>572</v>
      </c>
      <c r="V27" s="324" t="s">
        <v>563</v>
      </c>
      <c r="AA27" s="336">
        <f t="shared" si="2"/>
        <v>0</v>
      </c>
      <c r="AB27" s="336">
        <f t="shared" si="3"/>
        <v>0</v>
      </c>
      <c r="AC27" s="336">
        <f t="shared" si="4"/>
        <v>0</v>
      </c>
      <c r="AD27" s="336">
        <f t="shared" si="5"/>
        <v>0</v>
      </c>
      <c r="AE27" s="335">
        <f t="shared" si="6"/>
        <v>0</v>
      </c>
      <c r="AF27" s="335">
        <f t="shared" si="7"/>
        <v>0</v>
      </c>
      <c r="AG27" s="335">
        <f t="shared" si="8"/>
        <v>0</v>
      </c>
      <c r="AH27" s="335">
        <f t="shared" si="9"/>
        <v>0</v>
      </c>
      <c r="AI27" s="335">
        <f t="shared" si="10"/>
        <v>0</v>
      </c>
      <c r="AJ27" s="335">
        <f t="shared" si="11"/>
        <v>0</v>
      </c>
      <c r="AK27" s="335">
        <f t="shared" si="12"/>
        <v>0</v>
      </c>
      <c r="AL27" s="335">
        <f t="shared" si="13"/>
        <v>0</v>
      </c>
    </row>
    <row r="28" spans="1:38" s="303" customFormat="1" ht="150">
      <c r="A28" s="26"/>
      <c r="B28" s="319">
        <f t="shared" si="0"/>
        <v>24</v>
      </c>
      <c r="C28" s="484"/>
      <c r="D28" s="312" t="s">
        <v>422</v>
      </c>
      <c r="E28" s="277" t="s">
        <v>9</v>
      </c>
      <c r="F28" s="105">
        <f t="shared" si="1"/>
        <v>2</v>
      </c>
      <c r="G28" s="312" t="s">
        <v>493</v>
      </c>
      <c r="H28" s="312" t="s">
        <v>561</v>
      </c>
      <c r="I28" s="322" t="s">
        <v>869</v>
      </c>
      <c r="J28" s="270" t="s">
        <v>870</v>
      </c>
      <c r="K28" s="300"/>
      <c r="L28" s="119"/>
      <c r="M28" s="331"/>
      <c r="N28" s="331"/>
      <c r="O28" s="300"/>
      <c r="P28" s="119"/>
      <c r="Q28" s="331"/>
      <c r="R28" s="309"/>
      <c r="S28" s="1"/>
      <c r="T28" s="16"/>
      <c r="U28" s="99" t="s">
        <v>476</v>
      </c>
      <c r="V28" s="324"/>
      <c r="AA28" s="336">
        <f t="shared" si="2"/>
        <v>0</v>
      </c>
      <c r="AB28" s="336">
        <f t="shared" si="3"/>
        <v>0</v>
      </c>
      <c r="AC28" s="336">
        <f t="shared" si="4"/>
        <v>0</v>
      </c>
      <c r="AD28" s="336">
        <f t="shared" si="5"/>
        <v>0</v>
      </c>
      <c r="AE28" s="335">
        <f t="shared" si="6"/>
        <v>0</v>
      </c>
      <c r="AF28" s="335">
        <f t="shared" si="7"/>
        <v>0</v>
      </c>
      <c r="AG28" s="335">
        <f t="shared" si="8"/>
        <v>0</v>
      </c>
      <c r="AH28" s="335">
        <f t="shared" si="9"/>
        <v>0</v>
      </c>
      <c r="AI28" s="335">
        <f t="shared" si="10"/>
        <v>0</v>
      </c>
      <c r="AJ28" s="335">
        <f t="shared" si="11"/>
        <v>0</v>
      </c>
      <c r="AK28" s="335">
        <f t="shared" si="12"/>
        <v>0</v>
      </c>
      <c r="AL28" s="335">
        <f t="shared" si="13"/>
        <v>0</v>
      </c>
    </row>
    <row r="29" spans="1:38" s="303" customFormat="1" ht="75">
      <c r="A29" s="26"/>
      <c r="B29" s="318">
        <f t="shared" si="0"/>
        <v>25</v>
      </c>
      <c r="C29" s="485"/>
      <c r="D29" s="312" t="s">
        <v>423</v>
      </c>
      <c r="E29" s="98" t="s">
        <v>9</v>
      </c>
      <c r="F29" s="105">
        <f t="shared" si="1"/>
        <v>2</v>
      </c>
      <c r="G29" s="312" t="s">
        <v>494</v>
      </c>
      <c r="H29" s="312" t="s">
        <v>517</v>
      </c>
      <c r="I29" s="322" t="s">
        <v>871</v>
      </c>
      <c r="J29" s="270" t="s">
        <v>872</v>
      </c>
      <c r="K29" s="300"/>
      <c r="L29" s="119"/>
      <c r="M29" s="331"/>
      <c r="N29" s="331"/>
      <c r="O29" s="300"/>
      <c r="P29" s="119"/>
      <c r="Q29" s="331"/>
      <c r="R29" s="309"/>
      <c r="S29" s="1"/>
      <c r="T29" s="16"/>
      <c r="U29" s="99" t="s">
        <v>476</v>
      </c>
      <c r="V29" s="324"/>
      <c r="AA29" s="336">
        <f t="shared" si="2"/>
        <v>0</v>
      </c>
      <c r="AB29" s="336">
        <f t="shared" si="3"/>
        <v>0</v>
      </c>
      <c r="AC29" s="336">
        <f t="shared" si="4"/>
        <v>0</v>
      </c>
      <c r="AD29" s="336">
        <f t="shared" si="5"/>
        <v>0</v>
      </c>
      <c r="AE29" s="335">
        <f t="shared" si="6"/>
        <v>0</v>
      </c>
      <c r="AF29" s="335">
        <f t="shared" si="7"/>
        <v>0</v>
      </c>
      <c r="AG29" s="335">
        <f t="shared" si="8"/>
        <v>0</v>
      </c>
      <c r="AH29" s="335">
        <f t="shared" si="9"/>
        <v>0</v>
      </c>
      <c r="AI29" s="335">
        <f t="shared" si="10"/>
        <v>0</v>
      </c>
      <c r="AJ29" s="335">
        <f t="shared" si="11"/>
        <v>0</v>
      </c>
      <c r="AK29" s="335">
        <f t="shared" si="12"/>
        <v>0</v>
      </c>
      <c r="AL29" s="335">
        <f t="shared" si="13"/>
        <v>0</v>
      </c>
    </row>
    <row r="30" spans="1:38" s="29" customFormat="1" ht="105">
      <c r="A30" s="26"/>
      <c r="B30" s="318">
        <f t="shared" si="0"/>
        <v>26</v>
      </c>
      <c r="C30" s="258" t="s">
        <v>129</v>
      </c>
      <c r="D30" s="310" t="s">
        <v>183</v>
      </c>
      <c r="E30" s="98" t="s">
        <v>222</v>
      </c>
      <c r="F30" s="105">
        <f t="shared" si="1"/>
        <v>2</v>
      </c>
      <c r="G30" s="1" t="s">
        <v>244</v>
      </c>
      <c r="H30" s="1" t="s">
        <v>208</v>
      </c>
      <c r="I30" s="271" t="s">
        <v>582</v>
      </c>
      <c r="J30" s="310" t="s">
        <v>873</v>
      </c>
      <c r="K30" s="300"/>
      <c r="L30" s="119"/>
      <c r="M30" s="331"/>
      <c r="N30" s="331"/>
      <c r="O30" s="300"/>
      <c r="P30" s="119"/>
      <c r="Q30" s="331"/>
      <c r="R30" s="309"/>
      <c r="S30" s="1"/>
      <c r="T30" s="16"/>
      <c r="U30" s="99" t="s">
        <v>572</v>
      </c>
      <c r="V30" s="324"/>
      <c r="AA30" s="336">
        <f t="shared" si="2"/>
        <v>0</v>
      </c>
      <c r="AB30" s="336">
        <f t="shared" si="3"/>
        <v>0</v>
      </c>
      <c r="AC30" s="336">
        <f t="shared" si="4"/>
        <v>0</v>
      </c>
      <c r="AD30" s="336">
        <f t="shared" si="5"/>
        <v>0</v>
      </c>
      <c r="AE30" s="335">
        <f t="shared" si="6"/>
        <v>0</v>
      </c>
      <c r="AF30" s="335">
        <f t="shared" si="7"/>
        <v>0</v>
      </c>
      <c r="AG30" s="335">
        <f t="shared" si="8"/>
        <v>0</v>
      </c>
      <c r="AH30" s="335">
        <f t="shared" si="9"/>
        <v>0</v>
      </c>
      <c r="AI30" s="335">
        <f t="shared" si="10"/>
        <v>0</v>
      </c>
      <c r="AJ30" s="335">
        <f t="shared" si="11"/>
        <v>0</v>
      </c>
      <c r="AK30" s="335">
        <f t="shared" si="12"/>
        <v>0</v>
      </c>
      <c r="AL30" s="335">
        <f t="shared" si="13"/>
        <v>0</v>
      </c>
    </row>
    <row r="31" spans="1:38" s="29" customFormat="1" ht="210">
      <c r="A31" s="26"/>
      <c r="B31" s="320">
        <f t="shared" si="0"/>
        <v>27</v>
      </c>
      <c r="C31" s="281" t="s">
        <v>472</v>
      </c>
      <c r="D31" s="282" t="s">
        <v>472</v>
      </c>
      <c r="E31" s="283" t="s">
        <v>473</v>
      </c>
      <c r="F31" s="105">
        <f t="shared" si="1"/>
        <v>2</v>
      </c>
      <c r="G31" s="281" t="s">
        <v>474</v>
      </c>
      <c r="H31" s="281" t="s">
        <v>475</v>
      </c>
      <c r="I31" s="284" t="s">
        <v>874</v>
      </c>
      <c r="J31" s="270" t="s">
        <v>875</v>
      </c>
      <c r="K31" s="300"/>
      <c r="L31" s="119"/>
      <c r="M31" s="331"/>
      <c r="N31" s="331"/>
      <c r="O31" s="300"/>
      <c r="P31" s="119"/>
      <c r="Q31" s="309"/>
      <c r="R31" s="309"/>
      <c r="S31" s="1"/>
      <c r="T31" s="16"/>
      <c r="U31" s="99" t="s">
        <v>572</v>
      </c>
      <c r="V31" s="324"/>
      <c r="AA31" s="336">
        <f t="shared" si="2"/>
        <v>0</v>
      </c>
      <c r="AB31" s="336">
        <f t="shared" si="3"/>
        <v>0</v>
      </c>
      <c r="AC31" s="336">
        <f t="shared" si="4"/>
        <v>0</v>
      </c>
      <c r="AD31" s="336">
        <f t="shared" si="5"/>
        <v>0</v>
      </c>
      <c r="AE31" s="335">
        <f t="shared" si="6"/>
        <v>0</v>
      </c>
      <c r="AF31" s="335">
        <f t="shared" si="7"/>
        <v>0</v>
      </c>
      <c r="AG31" s="335">
        <f t="shared" si="8"/>
        <v>0</v>
      </c>
      <c r="AH31" s="335">
        <f t="shared" si="9"/>
        <v>0</v>
      </c>
      <c r="AI31" s="335">
        <f t="shared" si="10"/>
        <v>0</v>
      </c>
      <c r="AJ31" s="335">
        <f t="shared" si="11"/>
        <v>0</v>
      </c>
      <c r="AK31" s="335">
        <f t="shared" si="12"/>
        <v>0</v>
      </c>
      <c r="AL31" s="335">
        <f t="shared" si="13"/>
        <v>0</v>
      </c>
    </row>
    <row r="32" spans="1:38" s="29" customFormat="1" ht="255">
      <c r="A32" s="26"/>
      <c r="B32" s="274">
        <f t="shared" si="0"/>
        <v>28</v>
      </c>
      <c r="C32" s="275" t="s">
        <v>448</v>
      </c>
      <c r="D32" s="276" t="s">
        <v>449</v>
      </c>
      <c r="E32" s="89" t="s">
        <v>9</v>
      </c>
      <c r="F32" s="105">
        <f t="shared" si="1"/>
        <v>2</v>
      </c>
      <c r="G32" s="275" t="s">
        <v>424</v>
      </c>
      <c r="H32" s="275" t="s">
        <v>450</v>
      </c>
      <c r="I32" s="275" t="s">
        <v>491</v>
      </c>
      <c r="J32" s="270" t="s">
        <v>470</v>
      </c>
      <c r="K32" s="300"/>
      <c r="L32" s="119"/>
      <c r="M32" s="331"/>
      <c r="N32" s="331"/>
      <c r="O32" s="300"/>
      <c r="P32" s="119"/>
      <c r="Q32" s="331"/>
      <c r="R32" s="309"/>
      <c r="S32" s="1"/>
      <c r="T32" s="16"/>
      <c r="U32" s="99" t="s">
        <v>572</v>
      </c>
      <c r="V32" s="324"/>
      <c r="AA32" s="336">
        <f t="shared" si="2"/>
        <v>0</v>
      </c>
      <c r="AB32" s="336">
        <f t="shared" si="3"/>
        <v>0</v>
      </c>
      <c r="AC32" s="336">
        <f t="shared" si="4"/>
        <v>0</v>
      </c>
      <c r="AD32" s="336">
        <f t="shared" si="5"/>
        <v>0</v>
      </c>
      <c r="AE32" s="335">
        <f t="shared" si="6"/>
        <v>0</v>
      </c>
      <c r="AF32" s="335">
        <f t="shared" si="7"/>
        <v>0</v>
      </c>
      <c r="AG32" s="335">
        <f t="shared" si="8"/>
        <v>0</v>
      </c>
      <c r="AH32" s="335">
        <f t="shared" si="9"/>
        <v>0</v>
      </c>
      <c r="AI32" s="335">
        <f t="shared" si="10"/>
        <v>0</v>
      </c>
      <c r="AJ32" s="335">
        <f t="shared" si="11"/>
        <v>0</v>
      </c>
      <c r="AK32" s="335">
        <f t="shared" si="12"/>
        <v>0</v>
      </c>
      <c r="AL32" s="335">
        <f t="shared" si="13"/>
        <v>0</v>
      </c>
    </row>
    <row r="33" spans="1:21">
      <c r="A33" s="16"/>
      <c r="B33" s="17"/>
      <c r="C33" s="16"/>
      <c r="D33" s="36"/>
      <c r="E33" s="16"/>
      <c r="F33" s="17"/>
      <c r="G33" s="16"/>
      <c r="H33" s="16"/>
      <c r="I33" s="13"/>
      <c r="J33" s="113"/>
      <c r="K33" s="16"/>
      <c r="L33" s="17"/>
      <c r="M33" s="17"/>
      <c r="N33" s="17"/>
      <c r="O33" s="16"/>
      <c r="P33" s="17"/>
      <c r="Q33" s="17"/>
      <c r="R33" s="17"/>
      <c r="S33" s="16"/>
      <c r="T33" s="16"/>
      <c r="U33" s="17"/>
    </row>
    <row r="34" spans="1:21">
      <c r="L34" s="122"/>
      <c r="M34" s="102"/>
      <c r="N34" s="102"/>
      <c r="P34" s="122"/>
      <c r="Q34" s="102"/>
      <c r="R34" s="102"/>
      <c r="S34" s="103"/>
    </row>
    <row r="35" spans="1:21">
      <c r="L35" s="122"/>
      <c r="M35" s="102"/>
      <c r="N35" s="102"/>
      <c r="P35" s="122"/>
      <c r="Q35" s="102"/>
      <c r="R35" s="102"/>
      <c r="S35" s="103"/>
    </row>
    <row r="36" spans="1:21">
      <c r="L36" s="122"/>
      <c r="M36" s="102"/>
      <c r="N36" s="102"/>
      <c r="P36" s="122"/>
      <c r="Q36" s="102"/>
      <c r="R36" s="102"/>
      <c r="S36" s="103"/>
    </row>
    <row r="37" spans="1:21">
      <c r="L37" s="123"/>
      <c r="M37" s="124"/>
      <c r="N37" s="124"/>
      <c r="P37" s="123"/>
      <c r="Q37" s="124"/>
      <c r="R37" s="124"/>
      <c r="S37" s="103"/>
    </row>
    <row r="38" spans="1:21">
      <c r="L38" s="122"/>
      <c r="M38" s="102"/>
      <c r="N38" s="102"/>
      <c r="P38" s="122"/>
      <c r="Q38" s="102"/>
      <c r="R38" s="102"/>
      <c r="S38" s="125"/>
    </row>
    <row r="39" spans="1:21">
      <c r="L39" s="122"/>
      <c r="M39" s="102"/>
      <c r="N39" s="102"/>
      <c r="P39" s="122"/>
      <c r="Q39" s="102"/>
      <c r="R39" s="102"/>
      <c r="S39" s="125"/>
    </row>
    <row r="40" spans="1:21">
      <c r="L40" s="122"/>
      <c r="M40" s="102"/>
      <c r="N40" s="102"/>
      <c r="P40" s="122"/>
      <c r="Q40" s="102"/>
      <c r="R40" s="102"/>
      <c r="S40" s="125"/>
    </row>
    <row r="41" spans="1:21">
      <c r="L41" s="122"/>
      <c r="M41" s="102"/>
      <c r="N41" s="102"/>
      <c r="P41" s="122"/>
      <c r="Q41" s="102"/>
      <c r="R41" s="102"/>
      <c r="S41" s="125"/>
    </row>
    <row r="42" spans="1:21">
      <c r="L42" s="122"/>
      <c r="M42" s="102"/>
      <c r="N42" s="102"/>
      <c r="P42" s="122"/>
      <c r="Q42" s="102"/>
      <c r="R42" s="102"/>
      <c r="S42" s="125"/>
    </row>
    <row r="43" spans="1:21">
      <c r="L43" s="122"/>
      <c r="M43" s="122"/>
      <c r="N43" s="122"/>
      <c r="P43" s="122"/>
      <c r="Q43" s="122"/>
      <c r="R43" s="122"/>
      <c r="S43" s="103"/>
    </row>
    <row r="44" spans="1:21">
      <c r="L44" s="122"/>
      <c r="M44" s="102"/>
      <c r="N44" s="102"/>
      <c r="P44" s="122"/>
      <c r="Q44" s="102"/>
      <c r="R44" s="102"/>
      <c r="S44" s="125"/>
    </row>
    <row r="45" spans="1:21">
      <c r="L45" s="122"/>
      <c r="M45" s="102"/>
      <c r="N45" s="102"/>
      <c r="P45" s="122"/>
      <c r="Q45" s="102"/>
      <c r="R45" s="102"/>
      <c r="S45" s="103"/>
    </row>
    <row r="46" spans="1:21">
      <c r="L46" s="122"/>
      <c r="M46" s="102"/>
      <c r="N46" s="102"/>
      <c r="P46" s="122"/>
      <c r="Q46" s="102"/>
      <c r="R46" s="102"/>
      <c r="S46" s="103"/>
    </row>
    <row r="47" spans="1:21">
      <c r="L47" s="122"/>
      <c r="M47" s="102"/>
      <c r="N47" s="102"/>
      <c r="P47" s="122"/>
      <c r="Q47" s="102"/>
      <c r="R47" s="102"/>
      <c r="S47" s="103"/>
    </row>
    <row r="48" spans="1:21">
      <c r="L48" s="122"/>
      <c r="M48" s="102"/>
      <c r="N48" s="102"/>
      <c r="P48" s="122"/>
      <c r="Q48" s="102"/>
      <c r="R48" s="102"/>
      <c r="S48" s="103"/>
    </row>
  </sheetData>
  <mergeCells count="2">
    <mergeCell ref="C7:C19"/>
    <mergeCell ref="C20:C29"/>
  </mergeCells>
  <phoneticPr fontId="17" type="noConversion"/>
  <conditionalFormatting sqref="B5:J5 S30 B30:E30 B20:E27 S20:S27 S5:S17 G30:J30 B6:E17 F6:F32 G6:J17 G20:J27">
    <cfRule type="cellIs" dxfId="749" priority="717" operator="equal">
      <formula>"NT"</formula>
    </cfRule>
    <cfRule type="cellIs" dxfId="748" priority="718" operator="equal">
      <formula>"NG"</formula>
    </cfRule>
  </conditionalFormatting>
  <conditionalFormatting sqref="B32:E32 S32 G32:J32">
    <cfRule type="cellIs" dxfId="747" priority="707" operator="equal">
      <formula>"NT"</formula>
    </cfRule>
    <cfRule type="cellIs" dxfId="746" priority="708" operator="equal">
      <formula>"NG"</formula>
    </cfRule>
  </conditionalFormatting>
  <conditionalFormatting sqref="B31:E31 S31 G31:J31">
    <cfRule type="cellIs" dxfId="745" priority="697" operator="equal">
      <formula>"NT"</formula>
    </cfRule>
    <cfRule type="cellIs" dxfId="744" priority="698" operator="equal">
      <formula>"NG"</formula>
    </cfRule>
  </conditionalFormatting>
  <conditionalFormatting sqref="L5">
    <cfRule type="cellIs" dxfId="743" priority="689" operator="equal">
      <formula>"NT"</formula>
    </cfRule>
    <cfRule type="cellIs" dxfId="742" priority="690" operator="equal">
      <formula>"NG"</formula>
    </cfRule>
  </conditionalFormatting>
  <conditionalFormatting sqref="S18 B18 D18:E18 I19 G18:I18">
    <cfRule type="cellIs" dxfId="741" priority="661" operator="equal">
      <formula>"NT"</formula>
    </cfRule>
    <cfRule type="cellIs" dxfId="740" priority="662" operator="equal">
      <formula>"NG"</formula>
    </cfRule>
  </conditionalFormatting>
  <conditionalFormatting sqref="S19 B19 D19:E19 J19 G19:H19">
    <cfRule type="cellIs" dxfId="739" priority="655" operator="equal">
      <formula>"NT"</formula>
    </cfRule>
    <cfRule type="cellIs" dxfId="738" priority="656" operator="equal">
      <formula>"NG"</formula>
    </cfRule>
  </conditionalFormatting>
  <conditionalFormatting sqref="J18">
    <cfRule type="cellIs" dxfId="737" priority="649" operator="equal">
      <formula>"NT"</formula>
    </cfRule>
    <cfRule type="cellIs" dxfId="736" priority="650" operator="equal">
      <formula>"NG"</formula>
    </cfRule>
  </conditionalFormatting>
  <conditionalFormatting sqref="S28 B28 D28:E28 G28:H28">
    <cfRule type="cellIs" dxfId="735" priority="647" operator="equal">
      <formula>"NT"</formula>
    </cfRule>
    <cfRule type="cellIs" dxfId="734" priority="648" operator="equal">
      <formula>"NG"</formula>
    </cfRule>
  </conditionalFormatting>
  <conditionalFormatting sqref="S29 B29 D29:E29 G29:H29">
    <cfRule type="cellIs" dxfId="733" priority="641" operator="equal">
      <formula>"NT"</formula>
    </cfRule>
    <cfRule type="cellIs" dxfId="732" priority="642" operator="equal">
      <formula>"NG"</formula>
    </cfRule>
  </conditionalFormatting>
  <conditionalFormatting sqref="L18">
    <cfRule type="cellIs" dxfId="731" priority="555" operator="equal">
      <formula>"NT"</formula>
    </cfRule>
    <cfRule type="cellIs" dxfId="730" priority="556" operator="equal">
      <formula>"NG"</formula>
    </cfRule>
  </conditionalFormatting>
  <conditionalFormatting sqref="J29">
    <cfRule type="cellIs" dxfId="729" priority="545" operator="equal">
      <formula>"NT"</formula>
    </cfRule>
    <cfRule type="cellIs" dxfId="728" priority="546" operator="equal">
      <formula>"NG"</formula>
    </cfRule>
  </conditionalFormatting>
  <conditionalFormatting sqref="J28">
    <cfRule type="cellIs" dxfId="727" priority="543" operator="equal">
      <formula>"NT"</formula>
    </cfRule>
    <cfRule type="cellIs" dxfId="726" priority="544" operator="equal">
      <formula>"NG"</formula>
    </cfRule>
  </conditionalFormatting>
  <conditionalFormatting sqref="I28:I29">
    <cfRule type="cellIs" dxfId="725" priority="541" operator="equal">
      <formula>"NT"</formula>
    </cfRule>
    <cfRule type="cellIs" dxfId="724" priority="542" operator="equal">
      <formula>"NG"</formula>
    </cfRule>
  </conditionalFormatting>
  <conditionalFormatting sqref="P30 R30">
    <cfRule type="cellIs" dxfId="723" priority="533" operator="equal">
      <formula>"NT"</formula>
    </cfRule>
    <cfRule type="cellIs" dxfId="722" priority="534" operator="equal">
      <formula>"NG"</formula>
    </cfRule>
  </conditionalFormatting>
  <conditionalFormatting sqref="P31 R31">
    <cfRule type="cellIs" dxfId="721" priority="525" operator="equal">
      <formula>"NT"</formula>
    </cfRule>
    <cfRule type="cellIs" dxfId="720" priority="526" operator="equal">
      <formula>"NG"</formula>
    </cfRule>
  </conditionalFormatting>
  <conditionalFormatting sqref="Q31">
    <cfRule type="cellIs" dxfId="719" priority="523" operator="equal">
      <formula>"NT"</formula>
    </cfRule>
    <cfRule type="cellIs" dxfId="718" priority="524" operator="equal">
      <formula>"NG"</formula>
    </cfRule>
  </conditionalFormatting>
  <conditionalFormatting sqref="N5">
    <cfRule type="cellIs" dxfId="717" priority="425" operator="equal">
      <formula>"NT"</formula>
    </cfRule>
    <cfRule type="cellIs" dxfId="716" priority="426" operator="equal">
      <formula>"NG"</formula>
    </cfRule>
  </conditionalFormatting>
  <conditionalFormatting sqref="M5">
    <cfRule type="cellIs" dxfId="715" priority="423" operator="equal">
      <formula>"NT"</formula>
    </cfRule>
    <cfRule type="cellIs" dxfId="714" priority="424" operator="equal">
      <formula>"NG"</formula>
    </cfRule>
  </conditionalFormatting>
  <conditionalFormatting sqref="O5:P5 R5:R19 P6:P19 O6:O32">
    <cfRule type="cellIs" dxfId="713" priority="391" operator="equal">
      <formula>"NT"</formula>
    </cfRule>
    <cfRule type="cellIs" dxfId="712" priority="392" operator="equal">
      <formula>"NG"</formula>
    </cfRule>
  </conditionalFormatting>
  <conditionalFormatting sqref="L28:L29">
    <cfRule type="cellIs" dxfId="711" priority="399" operator="equal">
      <formula>"NT"</formula>
    </cfRule>
    <cfRule type="cellIs" dxfId="710" priority="400" operator="equal">
      <formula>"NG"</formula>
    </cfRule>
  </conditionalFormatting>
  <conditionalFormatting sqref="Q30">
    <cfRule type="cellIs" dxfId="709" priority="393" operator="equal">
      <formula>"NT"</formula>
    </cfRule>
    <cfRule type="cellIs" dxfId="708" priority="394" operator="equal">
      <formula>"NG"</formula>
    </cfRule>
  </conditionalFormatting>
  <conditionalFormatting sqref="Q5:Q19">
    <cfRule type="cellIs" dxfId="707" priority="389" operator="equal">
      <formula>"NT"</formula>
    </cfRule>
    <cfRule type="cellIs" dxfId="706" priority="390" operator="equal">
      <formula>"NG"</formula>
    </cfRule>
  </conditionalFormatting>
  <conditionalFormatting sqref="P32 R32">
    <cfRule type="cellIs" dxfId="705" priority="387" operator="equal">
      <formula>"NT"</formula>
    </cfRule>
    <cfRule type="cellIs" dxfId="704" priority="388" operator="equal">
      <formula>"NG"</formula>
    </cfRule>
  </conditionalFormatting>
  <conditionalFormatting sqref="Q32">
    <cfRule type="cellIs" dxfId="703" priority="385" operator="equal">
      <formula>"NT"</formula>
    </cfRule>
    <cfRule type="cellIs" dxfId="702" priority="386" operator="equal">
      <formula>"NG"</formula>
    </cfRule>
  </conditionalFormatting>
  <conditionalFormatting sqref="P20:P29 R20:R29">
    <cfRule type="cellIs" dxfId="701" priority="383" operator="equal">
      <formula>"NT"</formula>
    </cfRule>
    <cfRule type="cellIs" dxfId="700" priority="384" operator="equal">
      <formula>"NG"</formula>
    </cfRule>
  </conditionalFormatting>
  <conditionalFormatting sqref="Q20:Q29">
    <cfRule type="cellIs" dxfId="699" priority="381" operator="equal">
      <formula>"NT"</formula>
    </cfRule>
    <cfRule type="cellIs" dxfId="698" priority="382" operator="equal">
      <formula>"NG"</formula>
    </cfRule>
  </conditionalFormatting>
  <conditionalFormatting sqref="K18">
    <cfRule type="cellIs" dxfId="697" priority="371" operator="equal">
      <formula>"NT"</formula>
    </cfRule>
    <cfRule type="cellIs" dxfId="696" priority="372" operator="equal">
      <formula>"NG"</formula>
    </cfRule>
  </conditionalFormatting>
  <conditionalFormatting sqref="K5">
    <cfRule type="cellIs" dxfId="695" priority="367" operator="equal">
      <formula>"NT"</formula>
    </cfRule>
    <cfRule type="cellIs" dxfId="694" priority="368" operator="equal">
      <formula>"NG"</formula>
    </cfRule>
  </conditionalFormatting>
  <conditionalFormatting sqref="N7">
    <cfRule type="cellIs" dxfId="693" priority="197" operator="equal">
      <formula>"NT"</formula>
    </cfRule>
    <cfRule type="cellIs" dxfId="692" priority="198" operator="equal">
      <formula>"NG"</formula>
    </cfRule>
  </conditionalFormatting>
  <conditionalFormatting sqref="M7">
    <cfRule type="cellIs" dxfId="691" priority="195" operator="equal">
      <formula>"NT"</formula>
    </cfRule>
    <cfRule type="cellIs" dxfId="690" priority="196" operator="equal">
      <formula>"NG"</formula>
    </cfRule>
  </conditionalFormatting>
  <conditionalFormatting sqref="L6">
    <cfRule type="cellIs" dxfId="689" priority="207" operator="equal">
      <formula>"NT"</formula>
    </cfRule>
    <cfRule type="cellIs" dxfId="688" priority="208" operator="equal">
      <formula>"NG"</formula>
    </cfRule>
  </conditionalFormatting>
  <conditionalFormatting sqref="N6">
    <cfRule type="cellIs" dxfId="687" priority="205" operator="equal">
      <formula>"NT"</formula>
    </cfRule>
    <cfRule type="cellIs" dxfId="686" priority="206" operator="equal">
      <formula>"NG"</formula>
    </cfRule>
  </conditionalFormatting>
  <conditionalFormatting sqref="M6">
    <cfRule type="cellIs" dxfId="685" priority="203" operator="equal">
      <formula>"NT"</formula>
    </cfRule>
    <cfRule type="cellIs" dxfId="684" priority="204" operator="equal">
      <formula>"NG"</formula>
    </cfRule>
  </conditionalFormatting>
  <conditionalFormatting sqref="K27">
    <cfRule type="cellIs" dxfId="683" priority="49" operator="equal">
      <formula>"NT"</formula>
    </cfRule>
    <cfRule type="cellIs" dxfId="682" priority="50" operator="equal">
      <formula>"NG"</formula>
    </cfRule>
  </conditionalFormatting>
  <conditionalFormatting sqref="K6">
    <cfRule type="cellIs" dxfId="681" priority="201" operator="equal">
      <formula>"NT"</formula>
    </cfRule>
    <cfRule type="cellIs" dxfId="680" priority="202" operator="equal">
      <formula>"NG"</formula>
    </cfRule>
  </conditionalFormatting>
  <conditionalFormatting sqref="L7">
    <cfRule type="cellIs" dxfId="679" priority="199" operator="equal">
      <formula>"NT"</formula>
    </cfRule>
    <cfRule type="cellIs" dxfId="678" priority="200" operator="equal">
      <formula>"NG"</formula>
    </cfRule>
  </conditionalFormatting>
  <conditionalFormatting sqref="K7">
    <cfRule type="cellIs" dxfId="677" priority="193" operator="equal">
      <formula>"NT"</formula>
    </cfRule>
    <cfRule type="cellIs" dxfId="676" priority="194" operator="equal">
      <formula>"NG"</formula>
    </cfRule>
  </conditionalFormatting>
  <conditionalFormatting sqref="L8">
    <cfRule type="cellIs" dxfId="675" priority="191" operator="equal">
      <formula>"NT"</formula>
    </cfRule>
    <cfRule type="cellIs" dxfId="674" priority="192" operator="equal">
      <formula>"NG"</formula>
    </cfRule>
  </conditionalFormatting>
  <conditionalFormatting sqref="N8">
    <cfRule type="cellIs" dxfId="673" priority="189" operator="equal">
      <formula>"NT"</formula>
    </cfRule>
    <cfRule type="cellIs" dxfId="672" priority="190" operator="equal">
      <formula>"NG"</formula>
    </cfRule>
  </conditionalFormatting>
  <conditionalFormatting sqref="M8">
    <cfRule type="cellIs" dxfId="671" priority="187" operator="equal">
      <formula>"NT"</formula>
    </cfRule>
    <cfRule type="cellIs" dxfId="670" priority="188" operator="equal">
      <formula>"NG"</formula>
    </cfRule>
  </conditionalFormatting>
  <conditionalFormatting sqref="K8">
    <cfRule type="cellIs" dxfId="669" priority="185" operator="equal">
      <formula>"NT"</formula>
    </cfRule>
    <cfRule type="cellIs" dxfId="668" priority="186" operator="equal">
      <formula>"NG"</formula>
    </cfRule>
  </conditionalFormatting>
  <conditionalFormatting sqref="L9">
    <cfRule type="cellIs" dxfId="667" priority="183" operator="equal">
      <formula>"NT"</formula>
    </cfRule>
    <cfRule type="cellIs" dxfId="666" priority="184" operator="equal">
      <formula>"NG"</formula>
    </cfRule>
  </conditionalFormatting>
  <conditionalFormatting sqref="N9">
    <cfRule type="cellIs" dxfId="665" priority="181" operator="equal">
      <formula>"NT"</formula>
    </cfRule>
    <cfRule type="cellIs" dxfId="664" priority="182" operator="equal">
      <formula>"NG"</formula>
    </cfRule>
  </conditionalFormatting>
  <conditionalFormatting sqref="M9">
    <cfRule type="cellIs" dxfId="663" priority="179" operator="equal">
      <formula>"NT"</formula>
    </cfRule>
    <cfRule type="cellIs" dxfId="662" priority="180" operator="equal">
      <formula>"NG"</formula>
    </cfRule>
  </conditionalFormatting>
  <conditionalFormatting sqref="K9">
    <cfRule type="cellIs" dxfId="661" priority="177" operator="equal">
      <formula>"NT"</formula>
    </cfRule>
    <cfRule type="cellIs" dxfId="660" priority="178" operator="equal">
      <formula>"NG"</formula>
    </cfRule>
  </conditionalFormatting>
  <conditionalFormatting sqref="L10">
    <cfRule type="cellIs" dxfId="659" priority="175" operator="equal">
      <formula>"NT"</formula>
    </cfRule>
    <cfRule type="cellIs" dxfId="658" priority="176" operator="equal">
      <formula>"NG"</formula>
    </cfRule>
  </conditionalFormatting>
  <conditionalFormatting sqref="N10">
    <cfRule type="cellIs" dxfId="657" priority="173" operator="equal">
      <formula>"NT"</formula>
    </cfRule>
    <cfRule type="cellIs" dxfId="656" priority="174" operator="equal">
      <formula>"NG"</formula>
    </cfRule>
  </conditionalFormatting>
  <conditionalFormatting sqref="M10">
    <cfRule type="cellIs" dxfId="655" priority="171" operator="equal">
      <formula>"NT"</formula>
    </cfRule>
    <cfRule type="cellIs" dxfId="654" priority="172" operator="equal">
      <formula>"NG"</formula>
    </cfRule>
  </conditionalFormatting>
  <conditionalFormatting sqref="K10">
    <cfRule type="cellIs" dxfId="653" priority="169" operator="equal">
      <formula>"NT"</formula>
    </cfRule>
    <cfRule type="cellIs" dxfId="652" priority="170" operator="equal">
      <formula>"NG"</formula>
    </cfRule>
  </conditionalFormatting>
  <conditionalFormatting sqref="L11">
    <cfRule type="cellIs" dxfId="651" priority="167" operator="equal">
      <formula>"NT"</formula>
    </cfRule>
    <cfRule type="cellIs" dxfId="650" priority="168" operator="equal">
      <formula>"NG"</formula>
    </cfRule>
  </conditionalFormatting>
  <conditionalFormatting sqref="N11">
    <cfRule type="cellIs" dxfId="649" priority="165" operator="equal">
      <formula>"NT"</formula>
    </cfRule>
    <cfRule type="cellIs" dxfId="648" priority="166" operator="equal">
      <formula>"NG"</formula>
    </cfRule>
  </conditionalFormatting>
  <conditionalFormatting sqref="M11">
    <cfRule type="cellIs" dxfId="647" priority="163" operator="equal">
      <formula>"NT"</formula>
    </cfRule>
    <cfRule type="cellIs" dxfId="646" priority="164" operator="equal">
      <formula>"NG"</formula>
    </cfRule>
  </conditionalFormatting>
  <conditionalFormatting sqref="K11">
    <cfRule type="cellIs" dxfId="645" priority="161" operator="equal">
      <formula>"NT"</formula>
    </cfRule>
    <cfRule type="cellIs" dxfId="644" priority="162" operator="equal">
      <formula>"NG"</formula>
    </cfRule>
  </conditionalFormatting>
  <conditionalFormatting sqref="L12">
    <cfRule type="cellIs" dxfId="643" priority="159" operator="equal">
      <formula>"NT"</formula>
    </cfRule>
    <cfRule type="cellIs" dxfId="642" priority="160" operator="equal">
      <formula>"NG"</formula>
    </cfRule>
  </conditionalFormatting>
  <conditionalFormatting sqref="N12">
    <cfRule type="cellIs" dxfId="641" priority="157" operator="equal">
      <formula>"NT"</formula>
    </cfRule>
    <cfRule type="cellIs" dxfId="640" priority="158" operator="equal">
      <formula>"NG"</formula>
    </cfRule>
  </conditionalFormatting>
  <conditionalFormatting sqref="M12">
    <cfRule type="cellIs" dxfId="639" priority="155" operator="equal">
      <formula>"NT"</formula>
    </cfRule>
    <cfRule type="cellIs" dxfId="638" priority="156" operator="equal">
      <formula>"NG"</formula>
    </cfRule>
  </conditionalFormatting>
  <conditionalFormatting sqref="K12">
    <cfRule type="cellIs" dxfId="637" priority="153" operator="equal">
      <formula>"NT"</formula>
    </cfRule>
    <cfRule type="cellIs" dxfId="636" priority="154" operator="equal">
      <formula>"NG"</formula>
    </cfRule>
  </conditionalFormatting>
  <conditionalFormatting sqref="L13">
    <cfRule type="cellIs" dxfId="635" priority="151" operator="equal">
      <formula>"NT"</formula>
    </cfRule>
    <cfRule type="cellIs" dxfId="634" priority="152" operator="equal">
      <formula>"NG"</formula>
    </cfRule>
  </conditionalFormatting>
  <conditionalFormatting sqref="N13">
    <cfRule type="cellIs" dxfId="633" priority="149" operator="equal">
      <formula>"NT"</formula>
    </cfRule>
    <cfRule type="cellIs" dxfId="632" priority="150" operator="equal">
      <formula>"NG"</formula>
    </cfRule>
  </conditionalFormatting>
  <conditionalFormatting sqref="M13">
    <cfRule type="cellIs" dxfId="631" priority="147" operator="equal">
      <formula>"NT"</formula>
    </cfRule>
    <cfRule type="cellIs" dxfId="630" priority="148" operator="equal">
      <formula>"NG"</formula>
    </cfRule>
  </conditionalFormatting>
  <conditionalFormatting sqref="K13">
    <cfRule type="cellIs" dxfId="629" priority="145" operator="equal">
      <formula>"NT"</formula>
    </cfRule>
    <cfRule type="cellIs" dxfId="628" priority="146" operator="equal">
      <formula>"NG"</formula>
    </cfRule>
  </conditionalFormatting>
  <conditionalFormatting sqref="L14">
    <cfRule type="cellIs" dxfId="627" priority="143" operator="equal">
      <formula>"NT"</formula>
    </cfRule>
    <cfRule type="cellIs" dxfId="626" priority="144" operator="equal">
      <formula>"NG"</formula>
    </cfRule>
  </conditionalFormatting>
  <conditionalFormatting sqref="N14">
    <cfRule type="cellIs" dxfId="625" priority="141" operator="equal">
      <formula>"NT"</formula>
    </cfRule>
    <cfRule type="cellIs" dxfId="624" priority="142" operator="equal">
      <formula>"NG"</formula>
    </cfRule>
  </conditionalFormatting>
  <conditionalFormatting sqref="M14">
    <cfRule type="cellIs" dxfId="623" priority="139" operator="equal">
      <formula>"NT"</formula>
    </cfRule>
    <cfRule type="cellIs" dxfId="622" priority="140" operator="equal">
      <formula>"NG"</formula>
    </cfRule>
  </conditionalFormatting>
  <conditionalFormatting sqref="K14">
    <cfRule type="cellIs" dxfId="621" priority="137" operator="equal">
      <formula>"NT"</formula>
    </cfRule>
    <cfRule type="cellIs" dxfId="620" priority="138" operator="equal">
      <formula>"NG"</formula>
    </cfRule>
  </conditionalFormatting>
  <conditionalFormatting sqref="L15">
    <cfRule type="cellIs" dxfId="619" priority="135" operator="equal">
      <formula>"NT"</formula>
    </cfRule>
    <cfRule type="cellIs" dxfId="618" priority="136" operator="equal">
      <formula>"NG"</formula>
    </cfRule>
  </conditionalFormatting>
  <conditionalFormatting sqref="N15">
    <cfRule type="cellIs" dxfId="617" priority="133" operator="equal">
      <formula>"NT"</formula>
    </cfRule>
    <cfRule type="cellIs" dxfId="616" priority="134" operator="equal">
      <formula>"NG"</formula>
    </cfRule>
  </conditionalFormatting>
  <conditionalFormatting sqref="M15">
    <cfRule type="cellIs" dxfId="615" priority="131" operator="equal">
      <formula>"NT"</formula>
    </cfRule>
    <cfRule type="cellIs" dxfId="614" priority="132" operator="equal">
      <formula>"NG"</formula>
    </cfRule>
  </conditionalFormatting>
  <conditionalFormatting sqref="K15">
    <cfRule type="cellIs" dxfId="613" priority="129" operator="equal">
      <formula>"NT"</formula>
    </cfRule>
    <cfRule type="cellIs" dxfId="612" priority="130" operator="equal">
      <formula>"NG"</formula>
    </cfRule>
  </conditionalFormatting>
  <conditionalFormatting sqref="L16">
    <cfRule type="cellIs" dxfId="611" priority="127" operator="equal">
      <formula>"NT"</formula>
    </cfRule>
    <cfRule type="cellIs" dxfId="610" priority="128" operator="equal">
      <formula>"NG"</formula>
    </cfRule>
  </conditionalFormatting>
  <conditionalFormatting sqref="N16">
    <cfRule type="cellIs" dxfId="609" priority="125" operator="equal">
      <formula>"NT"</formula>
    </cfRule>
    <cfRule type="cellIs" dxfId="608" priority="126" operator="equal">
      <formula>"NG"</formula>
    </cfRule>
  </conditionalFormatting>
  <conditionalFormatting sqref="M16">
    <cfRule type="cellIs" dxfId="607" priority="123" operator="equal">
      <formula>"NT"</formula>
    </cfRule>
    <cfRule type="cellIs" dxfId="606" priority="124" operator="equal">
      <formula>"NG"</formula>
    </cfRule>
  </conditionalFormatting>
  <conditionalFormatting sqref="K16">
    <cfRule type="cellIs" dxfId="605" priority="121" operator="equal">
      <formula>"NT"</formula>
    </cfRule>
    <cfRule type="cellIs" dxfId="604" priority="122" operator="equal">
      <formula>"NG"</formula>
    </cfRule>
  </conditionalFormatting>
  <conditionalFormatting sqref="L17">
    <cfRule type="cellIs" dxfId="603" priority="119" operator="equal">
      <formula>"NT"</formula>
    </cfRule>
    <cfRule type="cellIs" dxfId="602" priority="120" operator="equal">
      <formula>"NG"</formula>
    </cfRule>
  </conditionalFormatting>
  <conditionalFormatting sqref="N17">
    <cfRule type="cellIs" dxfId="601" priority="117" operator="equal">
      <formula>"NT"</formula>
    </cfRule>
    <cfRule type="cellIs" dxfId="600" priority="118" operator="equal">
      <formula>"NG"</formula>
    </cfRule>
  </conditionalFormatting>
  <conditionalFormatting sqref="M17">
    <cfRule type="cellIs" dxfId="599" priority="115" operator="equal">
      <formula>"NT"</formula>
    </cfRule>
    <cfRule type="cellIs" dxfId="598" priority="116" operator="equal">
      <formula>"NG"</formula>
    </cfRule>
  </conditionalFormatting>
  <conditionalFormatting sqref="K17">
    <cfRule type="cellIs" dxfId="597" priority="113" operator="equal">
      <formula>"NT"</formula>
    </cfRule>
    <cfRule type="cellIs" dxfId="596" priority="114" operator="equal">
      <formula>"NG"</formula>
    </cfRule>
  </conditionalFormatting>
  <conditionalFormatting sqref="L20">
    <cfRule type="cellIs" dxfId="595" priority="111" operator="equal">
      <formula>"NT"</formula>
    </cfRule>
    <cfRule type="cellIs" dxfId="594" priority="112" operator="equal">
      <formula>"NG"</formula>
    </cfRule>
  </conditionalFormatting>
  <conditionalFormatting sqref="N20">
    <cfRule type="cellIs" dxfId="593" priority="109" operator="equal">
      <formula>"NT"</formula>
    </cfRule>
    <cfRule type="cellIs" dxfId="592" priority="110" operator="equal">
      <formula>"NG"</formula>
    </cfRule>
  </conditionalFormatting>
  <conditionalFormatting sqref="M20">
    <cfRule type="cellIs" dxfId="591" priority="107" operator="equal">
      <formula>"NT"</formula>
    </cfRule>
    <cfRule type="cellIs" dxfId="590" priority="108" operator="equal">
      <formula>"NG"</formula>
    </cfRule>
  </conditionalFormatting>
  <conditionalFormatting sqref="K20">
    <cfRule type="cellIs" dxfId="589" priority="105" operator="equal">
      <formula>"NT"</formula>
    </cfRule>
    <cfRule type="cellIs" dxfId="588" priority="106" operator="equal">
      <formula>"NG"</formula>
    </cfRule>
  </conditionalFormatting>
  <conditionalFormatting sqref="L21">
    <cfRule type="cellIs" dxfId="587" priority="103" operator="equal">
      <formula>"NT"</formula>
    </cfRule>
    <cfRule type="cellIs" dxfId="586" priority="104" operator="equal">
      <formula>"NG"</formula>
    </cfRule>
  </conditionalFormatting>
  <conditionalFormatting sqref="N21">
    <cfRule type="cellIs" dxfId="585" priority="101" operator="equal">
      <formula>"NT"</formula>
    </cfRule>
    <cfRule type="cellIs" dxfId="584" priority="102" operator="equal">
      <formula>"NG"</formula>
    </cfRule>
  </conditionalFormatting>
  <conditionalFormatting sqref="M21">
    <cfRule type="cellIs" dxfId="583" priority="99" operator="equal">
      <formula>"NT"</formula>
    </cfRule>
    <cfRule type="cellIs" dxfId="582" priority="100" operator="equal">
      <formula>"NG"</formula>
    </cfRule>
  </conditionalFormatting>
  <conditionalFormatting sqref="K21">
    <cfRule type="cellIs" dxfId="581" priority="97" operator="equal">
      <formula>"NT"</formula>
    </cfRule>
    <cfRule type="cellIs" dxfId="580" priority="98" operator="equal">
      <formula>"NG"</formula>
    </cfRule>
  </conditionalFormatting>
  <conditionalFormatting sqref="L22">
    <cfRule type="cellIs" dxfId="579" priority="95" operator="equal">
      <formula>"NT"</formula>
    </cfRule>
    <cfRule type="cellIs" dxfId="578" priority="96" operator="equal">
      <formula>"NG"</formula>
    </cfRule>
  </conditionalFormatting>
  <conditionalFormatting sqref="N22">
    <cfRule type="cellIs" dxfId="577" priority="93" operator="equal">
      <formula>"NT"</formula>
    </cfRule>
    <cfRule type="cellIs" dxfId="576" priority="94" operator="equal">
      <formula>"NG"</formula>
    </cfRule>
  </conditionalFormatting>
  <conditionalFormatting sqref="M22">
    <cfRule type="cellIs" dxfId="575" priority="91" operator="equal">
      <formula>"NT"</formula>
    </cfRule>
    <cfRule type="cellIs" dxfId="574" priority="92" operator="equal">
      <formula>"NG"</formula>
    </cfRule>
  </conditionalFormatting>
  <conditionalFormatting sqref="K22">
    <cfRule type="cellIs" dxfId="573" priority="89" operator="equal">
      <formula>"NT"</formula>
    </cfRule>
    <cfRule type="cellIs" dxfId="572" priority="90" operator="equal">
      <formula>"NG"</formula>
    </cfRule>
  </conditionalFormatting>
  <conditionalFormatting sqref="L23">
    <cfRule type="cellIs" dxfId="571" priority="87" operator="equal">
      <formula>"NT"</formula>
    </cfRule>
    <cfRule type="cellIs" dxfId="570" priority="88" operator="equal">
      <formula>"NG"</formula>
    </cfRule>
  </conditionalFormatting>
  <conditionalFormatting sqref="N23">
    <cfRule type="cellIs" dxfId="569" priority="85" operator="equal">
      <formula>"NT"</formula>
    </cfRule>
    <cfRule type="cellIs" dxfId="568" priority="86" operator="equal">
      <formula>"NG"</formula>
    </cfRule>
  </conditionalFormatting>
  <conditionalFormatting sqref="M23">
    <cfRule type="cellIs" dxfId="567" priority="83" operator="equal">
      <formula>"NT"</formula>
    </cfRule>
    <cfRule type="cellIs" dxfId="566" priority="84" operator="equal">
      <formula>"NG"</formula>
    </cfRule>
  </conditionalFormatting>
  <conditionalFormatting sqref="K23">
    <cfRule type="cellIs" dxfId="565" priority="81" operator="equal">
      <formula>"NT"</formula>
    </cfRule>
    <cfRule type="cellIs" dxfId="564" priority="82" operator="equal">
      <formula>"NG"</formula>
    </cfRule>
  </conditionalFormatting>
  <conditionalFormatting sqref="L24">
    <cfRule type="cellIs" dxfId="563" priority="79" operator="equal">
      <formula>"NT"</formula>
    </cfRule>
    <cfRule type="cellIs" dxfId="562" priority="80" operator="equal">
      <formula>"NG"</formula>
    </cfRule>
  </conditionalFormatting>
  <conditionalFormatting sqref="N24">
    <cfRule type="cellIs" dxfId="561" priority="77" operator="equal">
      <formula>"NT"</formula>
    </cfRule>
    <cfRule type="cellIs" dxfId="560" priority="78" operator="equal">
      <formula>"NG"</formula>
    </cfRule>
  </conditionalFormatting>
  <conditionalFormatting sqref="M24">
    <cfRule type="cellIs" dxfId="559" priority="75" operator="equal">
      <formula>"NT"</formula>
    </cfRule>
    <cfRule type="cellIs" dxfId="558" priority="76" operator="equal">
      <formula>"NG"</formula>
    </cfRule>
  </conditionalFormatting>
  <conditionalFormatting sqref="K24">
    <cfRule type="cellIs" dxfId="557" priority="73" operator="equal">
      <formula>"NT"</formula>
    </cfRule>
    <cfRule type="cellIs" dxfId="556" priority="74" operator="equal">
      <formula>"NG"</formula>
    </cfRule>
  </conditionalFormatting>
  <conditionalFormatting sqref="L25">
    <cfRule type="cellIs" dxfId="555" priority="71" operator="equal">
      <formula>"NT"</formula>
    </cfRule>
    <cfRule type="cellIs" dxfId="554" priority="72" operator="equal">
      <formula>"NG"</formula>
    </cfRule>
  </conditionalFormatting>
  <conditionalFormatting sqref="N25">
    <cfRule type="cellIs" dxfId="553" priority="69" operator="equal">
      <formula>"NT"</formula>
    </cfRule>
    <cfRule type="cellIs" dxfId="552" priority="70" operator="equal">
      <formula>"NG"</formula>
    </cfRule>
  </conditionalFormatting>
  <conditionalFormatting sqref="M25">
    <cfRule type="cellIs" dxfId="551" priority="67" operator="equal">
      <formula>"NT"</formula>
    </cfRule>
    <cfRule type="cellIs" dxfId="550" priority="68" operator="equal">
      <formula>"NG"</formula>
    </cfRule>
  </conditionalFormatting>
  <conditionalFormatting sqref="K25">
    <cfRule type="cellIs" dxfId="549" priority="65" operator="equal">
      <formula>"NT"</formula>
    </cfRule>
    <cfRule type="cellIs" dxfId="548" priority="66" operator="equal">
      <formula>"NG"</formula>
    </cfRule>
  </conditionalFormatting>
  <conditionalFormatting sqref="L26">
    <cfRule type="cellIs" dxfId="547" priority="63" operator="equal">
      <formula>"NT"</formula>
    </cfRule>
    <cfRule type="cellIs" dxfId="546" priority="64" operator="equal">
      <formula>"NG"</formula>
    </cfRule>
  </conditionalFormatting>
  <conditionalFormatting sqref="N26">
    <cfRule type="cellIs" dxfId="545" priority="61" operator="equal">
      <formula>"NT"</formula>
    </cfRule>
    <cfRule type="cellIs" dxfId="544" priority="62" operator="equal">
      <formula>"NG"</formula>
    </cfRule>
  </conditionalFormatting>
  <conditionalFormatting sqref="M26">
    <cfRule type="cellIs" dxfId="543" priority="59" operator="equal">
      <formula>"NT"</formula>
    </cfRule>
    <cfRule type="cellIs" dxfId="542" priority="60" operator="equal">
      <formula>"NG"</formula>
    </cfRule>
  </conditionalFormatting>
  <conditionalFormatting sqref="K26">
    <cfRule type="cellIs" dxfId="541" priority="57" operator="equal">
      <formula>"NT"</formula>
    </cfRule>
    <cfRule type="cellIs" dxfId="540" priority="58" operator="equal">
      <formula>"NG"</formula>
    </cfRule>
  </conditionalFormatting>
  <conditionalFormatting sqref="L27">
    <cfRule type="cellIs" dxfId="539" priority="55" operator="equal">
      <formula>"NT"</formula>
    </cfRule>
    <cfRule type="cellIs" dxfId="538" priority="56" operator="equal">
      <formula>"NG"</formula>
    </cfRule>
  </conditionalFormatting>
  <conditionalFormatting sqref="N27">
    <cfRule type="cellIs" dxfId="537" priority="53" operator="equal">
      <formula>"NT"</formula>
    </cfRule>
    <cfRule type="cellIs" dxfId="536" priority="54" operator="equal">
      <formula>"NG"</formula>
    </cfRule>
  </conditionalFormatting>
  <conditionalFormatting sqref="M27">
    <cfRule type="cellIs" dxfId="535" priority="51" operator="equal">
      <formula>"NT"</formula>
    </cfRule>
    <cfRule type="cellIs" dxfId="534" priority="52" operator="equal">
      <formula>"NG"</formula>
    </cfRule>
  </conditionalFormatting>
  <conditionalFormatting sqref="K30">
    <cfRule type="cellIs" dxfId="533" priority="41" operator="equal">
      <formula>"NT"</formula>
    </cfRule>
    <cfRule type="cellIs" dxfId="532" priority="42" operator="equal">
      <formula>"NG"</formula>
    </cfRule>
  </conditionalFormatting>
  <conditionalFormatting sqref="L30">
    <cfRule type="cellIs" dxfId="531" priority="47" operator="equal">
      <formula>"NT"</formula>
    </cfRule>
    <cfRule type="cellIs" dxfId="530" priority="48" operator="equal">
      <formula>"NG"</formula>
    </cfRule>
  </conditionalFormatting>
  <conditionalFormatting sqref="N30">
    <cfRule type="cellIs" dxfId="529" priority="45" operator="equal">
      <formula>"NT"</formula>
    </cfRule>
    <cfRule type="cellIs" dxfId="528" priority="46" operator="equal">
      <formula>"NG"</formula>
    </cfRule>
  </conditionalFormatting>
  <conditionalFormatting sqref="M30">
    <cfRule type="cellIs" dxfId="527" priority="43" operator="equal">
      <formula>"NT"</formula>
    </cfRule>
    <cfRule type="cellIs" dxfId="526" priority="44" operator="equal">
      <formula>"NG"</formula>
    </cfRule>
  </conditionalFormatting>
  <conditionalFormatting sqref="K32">
    <cfRule type="cellIs" dxfId="525" priority="33" operator="equal">
      <formula>"NT"</formula>
    </cfRule>
    <cfRule type="cellIs" dxfId="524" priority="34" operator="equal">
      <formula>"NG"</formula>
    </cfRule>
  </conditionalFormatting>
  <conditionalFormatting sqref="L32">
    <cfRule type="cellIs" dxfId="523" priority="39" operator="equal">
      <formula>"NT"</formula>
    </cfRule>
    <cfRule type="cellIs" dxfId="522" priority="40" operator="equal">
      <formula>"NG"</formula>
    </cfRule>
  </conditionalFormatting>
  <conditionalFormatting sqref="N32">
    <cfRule type="cellIs" dxfId="521" priority="37" operator="equal">
      <formula>"NT"</formula>
    </cfRule>
    <cfRule type="cellIs" dxfId="520" priority="38" operator="equal">
      <formula>"NG"</formula>
    </cfRule>
  </conditionalFormatting>
  <conditionalFormatting sqref="M32">
    <cfRule type="cellIs" dxfId="519" priority="35" operator="equal">
      <formula>"NT"</formula>
    </cfRule>
    <cfRule type="cellIs" dxfId="518" priority="36" operator="equal">
      <formula>"NG"</formula>
    </cfRule>
  </conditionalFormatting>
  <conditionalFormatting sqref="K31">
    <cfRule type="cellIs" dxfId="517" priority="25" operator="equal">
      <formula>"NT"</formula>
    </cfRule>
    <cfRule type="cellIs" dxfId="516" priority="26" operator="equal">
      <formula>"NG"</formula>
    </cfRule>
  </conditionalFormatting>
  <conditionalFormatting sqref="L31">
    <cfRule type="cellIs" dxfId="515" priority="31" operator="equal">
      <formula>"NT"</formula>
    </cfRule>
    <cfRule type="cellIs" dxfId="514" priority="32" operator="equal">
      <formula>"NG"</formula>
    </cfRule>
  </conditionalFormatting>
  <conditionalFormatting sqref="N31">
    <cfRule type="cellIs" dxfId="513" priority="29" operator="equal">
      <formula>"NT"</formula>
    </cfRule>
    <cfRule type="cellIs" dxfId="512" priority="30" operator="equal">
      <formula>"NG"</formula>
    </cfRule>
  </conditionalFormatting>
  <conditionalFormatting sqref="M31">
    <cfRule type="cellIs" dxfId="511" priority="27" operator="equal">
      <formula>"NT"</formula>
    </cfRule>
    <cfRule type="cellIs" dxfId="510" priority="28" operator="equal">
      <formula>"NG"</formula>
    </cfRule>
  </conditionalFormatting>
  <conditionalFormatting sqref="N18">
    <cfRule type="cellIs" dxfId="509" priority="23" operator="equal">
      <formula>"NT"</formula>
    </cfRule>
    <cfRule type="cellIs" dxfId="508" priority="24" operator="equal">
      <formula>"NG"</formula>
    </cfRule>
  </conditionalFormatting>
  <conditionalFormatting sqref="M18">
    <cfRule type="cellIs" dxfId="507" priority="21" operator="equal">
      <formula>"NT"</formula>
    </cfRule>
    <cfRule type="cellIs" dxfId="506" priority="22" operator="equal">
      <formula>"NG"</formula>
    </cfRule>
  </conditionalFormatting>
  <conditionalFormatting sqref="L19">
    <cfRule type="cellIs" dxfId="505" priority="19" operator="equal">
      <formula>"NT"</formula>
    </cfRule>
    <cfRule type="cellIs" dxfId="504" priority="20" operator="equal">
      <formula>"NG"</formula>
    </cfRule>
  </conditionalFormatting>
  <conditionalFormatting sqref="K19">
    <cfRule type="cellIs" dxfId="503" priority="17" operator="equal">
      <formula>"NT"</formula>
    </cfRule>
    <cfRule type="cellIs" dxfId="502" priority="18" operator="equal">
      <formula>"NG"</formula>
    </cfRule>
  </conditionalFormatting>
  <conditionalFormatting sqref="N19">
    <cfRule type="cellIs" dxfId="501" priority="15" operator="equal">
      <formula>"NT"</formula>
    </cfRule>
    <cfRule type="cellIs" dxfId="500" priority="16" operator="equal">
      <formula>"NG"</formula>
    </cfRule>
  </conditionalFormatting>
  <conditionalFormatting sqref="M19">
    <cfRule type="cellIs" dxfId="499" priority="13" operator="equal">
      <formula>"NT"</formula>
    </cfRule>
    <cfRule type="cellIs" dxfId="498" priority="14" operator="equal">
      <formula>"NG"</formula>
    </cfRule>
  </conditionalFormatting>
  <conditionalFormatting sqref="K28">
    <cfRule type="cellIs" dxfId="497" priority="11" operator="equal">
      <formula>"NT"</formula>
    </cfRule>
    <cfRule type="cellIs" dxfId="496" priority="12" operator="equal">
      <formula>"NG"</formula>
    </cfRule>
  </conditionalFormatting>
  <conditionalFormatting sqref="K29">
    <cfRule type="cellIs" dxfId="495" priority="9" operator="equal">
      <formula>"NT"</formula>
    </cfRule>
    <cfRule type="cellIs" dxfId="494" priority="10" operator="equal">
      <formula>"NG"</formula>
    </cfRule>
  </conditionalFormatting>
  <conditionalFormatting sqref="N28">
    <cfRule type="cellIs" dxfId="493" priority="7" operator="equal">
      <formula>"NT"</formula>
    </cfRule>
    <cfRule type="cellIs" dxfId="492" priority="8" operator="equal">
      <formula>"NG"</formula>
    </cfRule>
  </conditionalFormatting>
  <conditionalFormatting sqref="M28">
    <cfRule type="cellIs" dxfId="491" priority="5" operator="equal">
      <formula>"NT"</formula>
    </cfRule>
    <cfRule type="cellIs" dxfId="490" priority="6" operator="equal">
      <formula>"NG"</formula>
    </cfRule>
  </conditionalFormatting>
  <conditionalFormatting sqref="N29">
    <cfRule type="cellIs" dxfId="489" priority="3" operator="equal">
      <formula>"NT"</formula>
    </cfRule>
    <cfRule type="cellIs" dxfId="488" priority="4" operator="equal">
      <formula>"NG"</formula>
    </cfRule>
  </conditionalFormatting>
  <conditionalFormatting sqref="M29">
    <cfRule type="cellIs" dxfId="487" priority="1" operator="equal">
      <formula>"NT"</formula>
    </cfRule>
    <cfRule type="cellIs" dxfId="486" priority="2" operator="equal">
      <formula>"NG"</formula>
    </cfRule>
  </conditionalFormatting>
  <dataValidations count="1">
    <dataValidation type="list" showInputMessage="1" sqref="O5:O32 K5:K32" xr:uid="{00000000-0002-0000-0600-000000000000}">
      <formula1>"-,OK,NG,NT,NA"</formula1>
    </dataValidation>
  </dataValidations>
  <pageMargins left="0.75" right="0.75" top="1" bottom="1" header="0.5" footer="0.5"/>
  <pageSetup paperSize="9" scale="39" fitToHeight="0" orientation="landscape" r:id="rId1"/>
  <headerFooter alignWithMargins="0"/>
  <rowBreaks count="5" manualBreakCount="5">
    <brk id="10" min="1" max="19" man="1"/>
    <brk id="13" min="1" max="19" man="1"/>
    <brk id="16" min="1" max="19" man="1"/>
    <brk id="21" min="1" max="19" man="1"/>
    <brk id="26" min="1" max="1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BO10"/>
  <sheetViews>
    <sheetView showGridLines="0" view="pageBreakPreview" zoomScale="85" zoomScaleNormal="55" zoomScaleSheetLayoutView="85" workbookViewId="0">
      <selection activeCell="J2" sqref="J2"/>
    </sheetView>
  </sheetViews>
  <sheetFormatPr defaultRowHeight="15"/>
  <cols>
    <col min="1" max="1" width="2.875" style="14" customWidth="1"/>
    <col min="2" max="2" width="6.25" style="33" customWidth="1"/>
    <col min="3" max="3" width="8.75" style="14" customWidth="1"/>
    <col min="4" max="4" width="17.125" style="14" customWidth="1"/>
    <col min="5" max="5" width="7.75" style="33" bestFit="1" customWidth="1"/>
    <col min="6" max="6" width="10.625" style="33" customWidth="1"/>
    <col min="7" max="8" width="11.125" style="14" customWidth="1"/>
    <col min="9" max="9" width="31.375" style="14" customWidth="1"/>
    <col min="10" max="10" width="87.5" style="14" bestFit="1" customWidth="1"/>
    <col min="11" max="11" width="8.625" style="14" customWidth="1"/>
    <col min="12" max="12" width="8.625" style="33" customWidth="1"/>
    <col min="13" max="13" width="11.125" style="33" customWidth="1"/>
    <col min="14" max="14" width="8.625" style="33" customWidth="1"/>
    <col min="15" max="15" width="8.625" style="294" customWidth="1"/>
    <col min="16" max="16" width="8.625" style="296" customWidth="1"/>
    <col min="17" max="17" width="11.125" style="296" customWidth="1"/>
    <col min="18" max="18" width="8.625" style="296" customWidth="1"/>
    <col min="19" max="19" width="37.375" style="14" customWidth="1"/>
    <col min="20" max="20" width="3.5" style="14" customWidth="1"/>
    <col min="21" max="21" width="9" style="14"/>
    <col min="22" max="22" width="9" style="296"/>
    <col min="23" max="16384" width="9" style="14"/>
  </cols>
  <sheetData>
    <row r="1" spans="1:67" ht="26.25">
      <c r="A1" s="349">
        <v>156356</v>
      </c>
      <c r="B1" s="8" t="s">
        <v>130</v>
      </c>
      <c r="C1" s="8" t="s">
        <v>178</v>
      </c>
      <c r="D1" s="11"/>
      <c r="E1" s="12"/>
      <c r="F1" s="12"/>
      <c r="G1" s="13"/>
      <c r="H1" s="13"/>
      <c r="I1" s="13"/>
      <c r="J1" s="10"/>
      <c r="K1" s="10"/>
      <c r="L1" s="10"/>
      <c r="M1" s="10"/>
      <c r="N1" s="10"/>
      <c r="O1" s="10"/>
      <c r="P1" s="10"/>
      <c r="Q1" s="10"/>
      <c r="R1" s="10"/>
      <c r="S1" s="10"/>
      <c r="T1" s="10"/>
      <c r="U1" s="10"/>
    </row>
    <row r="2" spans="1:67" ht="26.25">
      <c r="A2" s="10"/>
      <c r="B2" s="8"/>
      <c r="C2" s="15"/>
      <c r="D2" s="11"/>
      <c r="E2" s="58"/>
      <c r="F2" s="12"/>
      <c r="G2" s="13"/>
      <c r="H2" s="13"/>
      <c r="I2" s="13"/>
      <c r="J2" s="58" t="s">
        <v>775</v>
      </c>
      <c r="K2" s="16"/>
      <c r="L2" s="17"/>
      <c r="M2" s="17"/>
      <c r="N2" s="17"/>
      <c r="O2" s="16"/>
      <c r="P2" s="17"/>
      <c r="Q2" s="17"/>
      <c r="R2" s="17"/>
      <c r="S2" s="16"/>
      <c r="T2" s="16"/>
      <c r="U2" s="16"/>
    </row>
    <row r="3" spans="1:67" ht="13.5" customHeight="1">
      <c r="A3" s="10"/>
      <c r="B3" s="17"/>
      <c r="C3" s="18"/>
      <c r="D3" s="18"/>
      <c r="E3" s="19"/>
      <c r="F3" s="19"/>
      <c r="G3" s="20"/>
      <c r="H3" s="20"/>
      <c r="I3" s="20"/>
      <c r="J3" s="20"/>
      <c r="K3" s="16"/>
      <c r="L3" s="17"/>
      <c r="M3" s="17"/>
      <c r="N3" s="17"/>
      <c r="O3" s="16"/>
      <c r="P3" s="17"/>
      <c r="Q3" s="17"/>
      <c r="R3" s="17"/>
      <c r="S3" s="16"/>
      <c r="T3" s="16"/>
      <c r="U3" s="16"/>
    </row>
    <row r="4" spans="1:67" s="25" customFormat="1" ht="28.5">
      <c r="A4" s="21"/>
      <c r="B4" s="9" t="s">
        <v>275</v>
      </c>
      <c r="C4" s="9" t="s">
        <v>276</v>
      </c>
      <c r="D4" s="9" t="s">
        <v>277</v>
      </c>
      <c r="E4" s="9" t="s">
        <v>278</v>
      </c>
      <c r="F4" s="9" t="s">
        <v>279</v>
      </c>
      <c r="G4" s="9" t="s">
        <v>280</v>
      </c>
      <c r="H4" s="9" t="s">
        <v>281</v>
      </c>
      <c r="I4" s="9" t="s">
        <v>282</v>
      </c>
      <c r="J4" s="9" t="s">
        <v>283</v>
      </c>
      <c r="K4" s="3" t="s">
        <v>215</v>
      </c>
      <c r="L4" s="23" t="s">
        <v>117</v>
      </c>
      <c r="M4" s="23" t="s">
        <v>118</v>
      </c>
      <c r="N4" s="23" t="s">
        <v>119</v>
      </c>
      <c r="O4" s="327" t="s">
        <v>581</v>
      </c>
      <c r="P4" s="328" t="s">
        <v>117</v>
      </c>
      <c r="Q4" s="328" t="s">
        <v>118</v>
      </c>
      <c r="R4" s="328" t="s">
        <v>119</v>
      </c>
      <c r="S4" s="22" t="s">
        <v>59</v>
      </c>
      <c r="T4" s="21"/>
      <c r="U4" s="17" t="s">
        <v>120</v>
      </c>
      <c r="V4" s="323" t="s">
        <v>567</v>
      </c>
      <c r="W4" s="24"/>
      <c r="X4" s="24"/>
      <c r="Y4" s="24"/>
      <c r="Z4" s="24"/>
      <c r="AA4" s="332" t="s">
        <v>588</v>
      </c>
      <c r="AB4" s="332" t="s">
        <v>589</v>
      </c>
      <c r="AC4" s="332" t="s">
        <v>590</v>
      </c>
      <c r="AD4" s="332" t="s">
        <v>591</v>
      </c>
      <c r="AE4" s="333" t="s">
        <v>592</v>
      </c>
      <c r="AF4" s="333" t="s">
        <v>593</v>
      </c>
      <c r="AG4" s="333" t="s">
        <v>594</v>
      </c>
      <c r="AH4" s="333" t="s">
        <v>595</v>
      </c>
      <c r="AI4" s="334" t="s">
        <v>596</v>
      </c>
      <c r="AJ4" s="334" t="s">
        <v>597</v>
      </c>
      <c r="AK4" s="334" t="s">
        <v>598</v>
      </c>
      <c r="AL4" s="334" t="s">
        <v>599</v>
      </c>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row>
    <row r="5" spans="1:67" ht="135">
      <c r="A5" s="10"/>
      <c r="B5" s="30">
        <f t="shared" ref="B5:B9" si="0">ROW()-4</f>
        <v>1</v>
      </c>
      <c r="C5" s="104" t="s">
        <v>131</v>
      </c>
      <c r="D5" s="1" t="s">
        <v>197</v>
      </c>
      <c r="E5" s="1" t="s">
        <v>213</v>
      </c>
      <c r="F5" s="105">
        <f>COUNTIF(K5,"&lt;&gt;-")+COUNTIF(O5,"&lt;&gt;-")</f>
        <v>2</v>
      </c>
      <c r="G5" s="1" t="s">
        <v>245</v>
      </c>
      <c r="H5" s="1" t="s">
        <v>213</v>
      </c>
      <c r="I5" s="271" t="s">
        <v>391</v>
      </c>
      <c r="J5" s="1" t="s">
        <v>484</v>
      </c>
      <c r="K5" s="118"/>
      <c r="L5" s="119"/>
      <c r="M5" s="331"/>
      <c r="N5" s="331"/>
      <c r="O5" s="300"/>
      <c r="P5" s="119"/>
      <c r="Q5" s="331"/>
      <c r="R5" s="309"/>
      <c r="S5" s="1"/>
      <c r="T5" s="10"/>
      <c r="U5" s="99" t="s">
        <v>573</v>
      </c>
      <c r="AA5" s="336">
        <f>SUM(AE5+AI5)</f>
        <v>0</v>
      </c>
      <c r="AB5" s="336">
        <f>SUM(AF5+AJ5)</f>
        <v>0</v>
      </c>
      <c r="AC5" s="336">
        <f>SUM(AG5+AK5)</f>
        <v>0</v>
      </c>
      <c r="AD5" s="336">
        <f>SUM(AH5+AL5)</f>
        <v>0</v>
      </c>
      <c r="AE5" s="335">
        <f>COUNTIF(K5,"OK")</f>
        <v>0</v>
      </c>
      <c r="AF5" s="335">
        <f>COUNTIF(K5,"NG")</f>
        <v>0</v>
      </c>
      <c r="AG5" s="335">
        <f>COUNTIF(K5,"NT")</f>
        <v>0</v>
      </c>
      <c r="AH5" s="335">
        <f>COUNTIF(K5,"NA")</f>
        <v>0</v>
      </c>
      <c r="AI5" s="335">
        <f>COUNTIF(O5,"OK")</f>
        <v>0</v>
      </c>
      <c r="AJ5" s="335">
        <f>COUNTIF(O5,"NG")</f>
        <v>0</v>
      </c>
      <c r="AK5" s="335">
        <f>COUNTIF(O5,"NT")</f>
        <v>0</v>
      </c>
      <c r="AL5" s="335">
        <f>COUNTIF(O5,"NA")</f>
        <v>0</v>
      </c>
    </row>
    <row r="6" spans="1:67" ht="135">
      <c r="A6" s="10"/>
      <c r="B6" s="30">
        <f t="shared" si="0"/>
        <v>2</v>
      </c>
      <c r="C6" s="106"/>
      <c r="D6" s="1" t="s">
        <v>216</v>
      </c>
      <c r="E6" s="1" t="s">
        <v>213</v>
      </c>
      <c r="F6" s="105">
        <f t="shared" ref="F6:F9" si="1">COUNTIF(K6,"&lt;&gt;-")+COUNTIF(O6,"&lt;&gt;-")</f>
        <v>2</v>
      </c>
      <c r="G6" s="1" t="s">
        <v>246</v>
      </c>
      <c r="H6" s="1" t="s">
        <v>213</v>
      </c>
      <c r="I6" s="271" t="s">
        <v>392</v>
      </c>
      <c r="J6" s="1" t="s">
        <v>485</v>
      </c>
      <c r="K6" s="300"/>
      <c r="L6" s="119"/>
      <c r="M6" s="331"/>
      <c r="N6" s="331"/>
      <c r="O6" s="300"/>
      <c r="P6" s="119"/>
      <c r="Q6" s="331"/>
      <c r="R6" s="309"/>
      <c r="S6" s="1"/>
      <c r="T6" s="16"/>
      <c r="U6" s="99" t="s">
        <v>573</v>
      </c>
      <c r="AA6" s="336">
        <f t="shared" ref="AA6:AA9" si="2">SUM(AE6+AI6)</f>
        <v>0</v>
      </c>
      <c r="AB6" s="336">
        <f t="shared" ref="AB6:AB9" si="3">SUM(AF6+AJ6)</f>
        <v>0</v>
      </c>
      <c r="AC6" s="336">
        <f t="shared" ref="AC6:AC9" si="4">SUM(AG6+AK6)</f>
        <v>0</v>
      </c>
      <c r="AD6" s="336">
        <f t="shared" ref="AD6:AD9" si="5">SUM(AH6+AL6)</f>
        <v>0</v>
      </c>
      <c r="AE6" s="335">
        <f t="shared" ref="AE6:AE9" si="6">COUNTIF(K6,"OK")</f>
        <v>0</v>
      </c>
      <c r="AF6" s="335">
        <f t="shared" ref="AF6:AF9" si="7">COUNTIF(K6,"NG")</f>
        <v>0</v>
      </c>
      <c r="AG6" s="335">
        <f t="shared" ref="AG6:AG9" si="8">COUNTIF(K6,"NT")</f>
        <v>0</v>
      </c>
      <c r="AH6" s="335">
        <f t="shared" ref="AH6:AH9" si="9">COUNTIF(K6,"NA")</f>
        <v>0</v>
      </c>
      <c r="AI6" s="335">
        <f t="shared" ref="AI6:AI9" si="10">COUNTIF(O6,"OK")</f>
        <v>0</v>
      </c>
      <c r="AJ6" s="335">
        <f t="shared" ref="AJ6:AJ9" si="11">COUNTIF(O6,"NG")</f>
        <v>0</v>
      </c>
      <c r="AK6" s="335">
        <f t="shared" ref="AK6:AK9" si="12">COUNTIF(O6,"NT")</f>
        <v>0</v>
      </c>
      <c r="AL6" s="335">
        <f t="shared" ref="AL6:AL9" si="13">COUNTIF(O6,"NA")</f>
        <v>0</v>
      </c>
    </row>
    <row r="7" spans="1:67" s="29" customFormat="1" ht="409.5">
      <c r="A7" s="26"/>
      <c r="B7" s="30">
        <f t="shared" si="0"/>
        <v>3</v>
      </c>
      <c r="C7" s="107" t="s">
        <v>132</v>
      </c>
      <c r="D7" s="108" t="s">
        <v>198</v>
      </c>
      <c r="E7" s="1" t="s">
        <v>213</v>
      </c>
      <c r="F7" s="105">
        <f t="shared" si="1"/>
        <v>2</v>
      </c>
      <c r="G7" s="28" t="s">
        <v>247</v>
      </c>
      <c r="H7" s="1" t="s">
        <v>213</v>
      </c>
      <c r="I7" s="285" t="s">
        <v>411</v>
      </c>
      <c r="J7" s="109" t="s">
        <v>393</v>
      </c>
      <c r="K7" s="300"/>
      <c r="L7" s="119"/>
      <c r="M7" s="331"/>
      <c r="N7" s="331"/>
      <c r="O7" s="300"/>
      <c r="P7" s="119"/>
      <c r="Q7" s="331"/>
      <c r="R7" s="309"/>
      <c r="S7" s="27"/>
      <c r="T7" s="26"/>
      <c r="U7" s="99" t="s">
        <v>573</v>
      </c>
      <c r="V7" s="324"/>
      <c r="AA7" s="336">
        <f t="shared" si="2"/>
        <v>0</v>
      </c>
      <c r="AB7" s="336">
        <f t="shared" si="3"/>
        <v>0</v>
      </c>
      <c r="AC7" s="336">
        <f t="shared" si="4"/>
        <v>0</v>
      </c>
      <c r="AD7" s="336">
        <f t="shared" si="5"/>
        <v>0</v>
      </c>
      <c r="AE7" s="335">
        <f t="shared" si="6"/>
        <v>0</v>
      </c>
      <c r="AF7" s="335">
        <f t="shared" si="7"/>
        <v>0</v>
      </c>
      <c r="AG7" s="335">
        <f t="shared" si="8"/>
        <v>0</v>
      </c>
      <c r="AH7" s="335">
        <f t="shared" si="9"/>
        <v>0</v>
      </c>
      <c r="AI7" s="335">
        <f t="shared" si="10"/>
        <v>0</v>
      </c>
      <c r="AJ7" s="335">
        <f t="shared" si="11"/>
        <v>0</v>
      </c>
      <c r="AK7" s="335">
        <f t="shared" si="12"/>
        <v>0</v>
      </c>
      <c r="AL7" s="335">
        <f t="shared" si="13"/>
        <v>0</v>
      </c>
    </row>
    <row r="8" spans="1:67" ht="180">
      <c r="A8" s="16"/>
      <c r="B8" s="30">
        <f t="shared" si="0"/>
        <v>4</v>
      </c>
      <c r="C8" s="110"/>
      <c r="D8" s="1" t="s">
        <v>199</v>
      </c>
      <c r="E8" s="1" t="s">
        <v>213</v>
      </c>
      <c r="F8" s="105">
        <f t="shared" si="1"/>
        <v>2</v>
      </c>
      <c r="G8" s="1" t="s">
        <v>248</v>
      </c>
      <c r="H8" s="1" t="s">
        <v>213</v>
      </c>
      <c r="I8" s="271" t="s">
        <v>479</v>
      </c>
      <c r="J8" s="1" t="s">
        <v>412</v>
      </c>
      <c r="K8" s="300"/>
      <c r="L8" s="119"/>
      <c r="M8" s="331"/>
      <c r="N8" s="331"/>
      <c r="O8" s="300"/>
      <c r="P8" s="119"/>
      <c r="Q8" s="331"/>
      <c r="R8" s="309"/>
      <c r="S8" s="1"/>
      <c r="T8" s="16"/>
      <c r="U8" s="99" t="s">
        <v>573</v>
      </c>
      <c r="AA8" s="336">
        <f t="shared" si="2"/>
        <v>0</v>
      </c>
      <c r="AB8" s="336">
        <f t="shared" si="3"/>
        <v>0</v>
      </c>
      <c r="AC8" s="336">
        <f t="shared" si="4"/>
        <v>0</v>
      </c>
      <c r="AD8" s="336">
        <f t="shared" si="5"/>
        <v>0</v>
      </c>
      <c r="AE8" s="335">
        <f t="shared" si="6"/>
        <v>0</v>
      </c>
      <c r="AF8" s="335">
        <f t="shared" si="7"/>
        <v>0</v>
      </c>
      <c r="AG8" s="335">
        <f t="shared" si="8"/>
        <v>0</v>
      </c>
      <c r="AH8" s="335">
        <f t="shared" si="9"/>
        <v>0</v>
      </c>
      <c r="AI8" s="335">
        <f t="shared" si="10"/>
        <v>0</v>
      </c>
      <c r="AJ8" s="335">
        <f t="shared" si="11"/>
        <v>0</v>
      </c>
      <c r="AK8" s="335">
        <f t="shared" si="12"/>
        <v>0</v>
      </c>
      <c r="AL8" s="335">
        <f t="shared" si="13"/>
        <v>0</v>
      </c>
    </row>
    <row r="9" spans="1:67" ht="135">
      <c r="A9" s="16"/>
      <c r="B9" s="278">
        <f t="shared" si="0"/>
        <v>5</v>
      </c>
      <c r="C9" s="279" t="s">
        <v>426</v>
      </c>
      <c r="D9" s="280" t="s">
        <v>427</v>
      </c>
      <c r="E9" s="1" t="s">
        <v>9</v>
      </c>
      <c r="F9" s="105">
        <f t="shared" si="1"/>
        <v>2</v>
      </c>
      <c r="G9" s="1" t="s">
        <v>425</v>
      </c>
      <c r="H9" s="1" t="s">
        <v>9</v>
      </c>
      <c r="I9" s="271" t="s">
        <v>471</v>
      </c>
      <c r="J9" s="1" t="s">
        <v>416</v>
      </c>
      <c r="K9" s="300"/>
      <c r="L9" s="119"/>
      <c r="M9" s="331"/>
      <c r="N9" s="331"/>
      <c r="O9" s="300"/>
      <c r="P9" s="119"/>
      <c r="Q9" s="331"/>
      <c r="R9" s="309"/>
      <c r="S9" s="1"/>
      <c r="T9" s="16"/>
      <c r="U9" s="99" t="s">
        <v>573</v>
      </c>
      <c r="AA9" s="336">
        <f t="shared" si="2"/>
        <v>0</v>
      </c>
      <c r="AB9" s="336">
        <f t="shared" si="3"/>
        <v>0</v>
      </c>
      <c r="AC9" s="336">
        <f t="shared" si="4"/>
        <v>0</v>
      </c>
      <c r="AD9" s="336">
        <f t="shared" si="5"/>
        <v>0</v>
      </c>
      <c r="AE9" s="335">
        <f t="shared" si="6"/>
        <v>0</v>
      </c>
      <c r="AF9" s="335">
        <f t="shared" si="7"/>
        <v>0</v>
      </c>
      <c r="AG9" s="335">
        <f t="shared" si="8"/>
        <v>0</v>
      </c>
      <c r="AH9" s="335">
        <f t="shared" si="9"/>
        <v>0</v>
      </c>
      <c r="AI9" s="335">
        <f t="shared" si="10"/>
        <v>0</v>
      </c>
      <c r="AJ9" s="335">
        <f t="shared" si="11"/>
        <v>0</v>
      </c>
      <c r="AK9" s="335">
        <f t="shared" si="12"/>
        <v>0</v>
      </c>
      <c r="AL9" s="335">
        <f t="shared" si="13"/>
        <v>0</v>
      </c>
    </row>
    <row r="10" spans="1:67">
      <c r="A10" s="16"/>
      <c r="B10" s="17"/>
      <c r="C10" s="16"/>
      <c r="D10" s="16"/>
      <c r="E10" s="17"/>
      <c r="F10" s="17"/>
      <c r="G10" s="16"/>
      <c r="H10" s="16"/>
      <c r="I10" s="16"/>
      <c r="J10" s="16"/>
      <c r="K10" s="16"/>
      <c r="L10" s="17"/>
      <c r="M10" s="17"/>
      <c r="N10" s="17"/>
      <c r="O10" s="16"/>
      <c r="P10" s="17"/>
      <c r="Q10" s="17"/>
      <c r="R10" s="17"/>
      <c r="S10" s="16"/>
      <c r="T10" s="16"/>
      <c r="U10" s="16"/>
    </row>
  </sheetData>
  <phoneticPr fontId="3"/>
  <conditionalFormatting sqref="B9:E9 B5:J5 S5:S7 S9 B6:E7 G6:J7 G9:J9 F6:F9">
    <cfRule type="cellIs" dxfId="485" priority="79" operator="equal">
      <formula>"NG"</formula>
    </cfRule>
    <cfRule type="cellIs" dxfId="484" priority="80" operator="equal">
      <formula>"NT"</formula>
    </cfRule>
  </conditionalFormatting>
  <conditionalFormatting sqref="B8:E8 S8 G8:J8">
    <cfRule type="cellIs" dxfId="483" priority="75" operator="equal">
      <formula>"NG"</formula>
    </cfRule>
    <cfRule type="cellIs" dxfId="482" priority="76" operator="equal">
      <formula>"NT"</formula>
    </cfRule>
  </conditionalFormatting>
  <conditionalFormatting sqref="K5">
    <cfRule type="cellIs" dxfId="481" priority="61" operator="equal">
      <formula>"NT"</formula>
    </cfRule>
    <cfRule type="cellIs" dxfId="480" priority="62" operator="equal">
      <formula>"NG"</formula>
    </cfRule>
  </conditionalFormatting>
  <conditionalFormatting sqref="L5">
    <cfRule type="cellIs" dxfId="479" priority="45" operator="equal">
      <formula>"NT"</formula>
    </cfRule>
    <cfRule type="cellIs" dxfId="478" priority="46" operator="equal">
      <formula>"NG"</formula>
    </cfRule>
  </conditionalFormatting>
  <conditionalFormatting sqref="N5">
    <cfRule type="cellIs" dxfId="477" priority="43" operator="equal">
      <formula>"NT"</formula>
    </cfRule>
    <cfRule type="cellIs" dxfId="476" priority="44" operator="equal">
      <formula>"NG"</formula>
    </cfRule>
  </conditionalFormatting>
  <conditionalFormatting sqref="M5">
    <cfRule type="cellIs" dxfId="475" priority="41" operator="equal">
      <formula>"NT"</formula>
    </cfRule>
    <cfRule type="cellIs" dxfId="474" priority="42" operator="equal">
      <formula>"NG"</formula>
    </cfRule>
  </conditionalFormatting>
  <conditionalFormatting sqref="O5:P5 R5 O6:O9">
    <cfRule type="cellIs" dxfId="473" priority="39" operator="equal">
      <formula>"NT"</formula>
    </cfRule>
    <cfRule type="cellIs" dxfId="472" priority="40" operator="equal">
      <formula>"NG"</formula>
    </cfRule>
  </conditionalFormatting>
  <conditionalFormatting sqref="Q5">
    <cfRule type="cellIs" dxfId="471" priority="37" operator="equal">
      <formula>"NT"</formula>
    </cfRule>
    <cfRule type="cellIs" dxfId="470" priority="38" operator="equal">
      <formula>"NG"</formula>
    </cfRule>
  </conditionalFormatting>
  <conditionalFormatting sqref="P6:P9 R6:R9">
    <cfRule type="cellIs" dxfId="469" priority="35" operator="equal">
      <formula>"NT"</formula>
    </cfRule>
    <cfRule type="cellIs" dxfId="468" priority="36" operator="equal">
      <formula>"NG"</formula>
    </cfRule>
  </conditionalFormatting>
  <conditionalFormatting sqref="Q6:Q9">
    <cfRule type="cellIs" dxfId="467" priority="33" operator="equal">
      <formula>"NT"</formula>
    </cfRule>
    <cfRule type="cellIs" dxfId="466" priority="34" operator="equal">
      <formula>"NG"</formula>
    </cfRule>
  </conditionalFormatting>
  <conditionalFormatting sqref="K6">
    <cfRule type="cellIs" dxfId="465" priority="31" operator="equal">
      <formula>"NT"</formula>
    </cfRule>
    <cfRule type="cellIs" dxfId="464" priority="32" operator="equal">
      <formula>"NG"</formula>
    </cfRule>
  </conditionalFormatting>
  <conditionalFormatting sqref="L6">
    <cfRule type="cellIs" dxfId="463" priority="29" operator="equal">
      <formula>"NT"</formula>
    </cfRule>
    <cfRule type="cellIs" dxfId="462" priority="30" operator="equal">
      <formula>"NG"</formula>
    </cfRule>
  </conditionalFormatting>
  <conditionalFormatting sqref="N6">
    <cfRule type="cellIs" dxfId="461" priority="27" operator="equal">
      <formula>"NT"</formula>
    </cfRule>
    <cfRule type="cellIs" dxfId="460" priority="28" operator="equal">
      <formula>"NG"</formula>
    </cfRule>
  </conditionalFormatting>
  <conditionalFormatting sqref="M6">
    <cfRule type="cellIs" dxfId="459" priority="25" operator="equal">
      <formula>"NT"</formula>
    </cfRule>
    <cfRule type="cellIs" dxfId="458" priority="26" operator="equal">
      <formula>"NG"</formula>
    </cfRule>
  </conditionalFormatting>
  <conditionalFormatting sqref="K7">
    <cfRule type="cellIs" dxfId="457" priority="23" operator="equal">
      <formula>"NT"</formula>
    </cfRule>
    <cfRule type="cellIs" dxfId="456" priority="24" operator="equal">
      <formula>"NG"</formula>
    </cfRule>
  </conditionalFormatting>
  <conditionalFormatting sqref="L7">
    <cfRule type="cellIs" dxfId="455" priority="21" operator="equal">
      <formula>"NT"</formula>
    </cfRule>
    <cfRule type="cellIs" dxfId="454" priority="22" operator="equal">
      <formula>"NG"</formula>
    </cfRule>
  </conditionalFormatting>
  <conditionalFormatting sqref="N7">
    <cfRule type="cellIs" dxfId="453" priority="19" operator="equal">
      <formula>"NT"</formula>
    </cfRule>
    <cfRule type="cellIs" dxfId="452" priority="20" operator="equal">
      <formula>"NG"</formula>
    </cfRule>
  </conditionalFormatting>
  <conditionalFormatting sqref="M7">
    <cfRule type="cellIs" dxfId="451" priority="17" operator="equal">
      <formula>"NT"</formula>
    </cfRule>
    <cfRule type="cellIs" dxfId="450" priority="18" operator="equal">
      <formula>"NG"</formula>
    </cfRule>
  </conditionalFormatting>
  <conditionalFormatting sqref="K8">
    <cfRule type="cellIs" dxfId="449" priority="15" operator="equal">
      <formula>"NT"</formula>
    </cfRule>
    <cfRule type="cellIs" dxfId="448" priority="16" operator="equal">
      <formula>"NG"</formula>
    </cfRule>
  </conditionalFormatting>
  <conditionalFormatting sqref="L8">
    <cfRule type="cellIs" dxfId="447" priority="13" operator="equal">
      <formula>"NT"</formula>
    </cfRule>
    <cfRule type="cellIs" dxfId="446" priority="14" operator="equal">
      <formula>"NG"</formula>
    </cfRule>
  </conditionalFormatting>
  <conditionalFormatting sqref="N8">
    <cfRule type="cellIs" dxfId="445" priority="11" operator="equal">
      <formula>"NT"</formula>
    </cfRule>
    <cfRule type="cellIs" dxfId="444" priority="12" operator="equal">
      <formula>"NG"</formula>
    </cfRule>
  </conditionalFormatting>
  <conditionalFormatting sqref="M8">
    <cfRule type="cellIs" dxfId="443" priority="9" operator="equal">
      <formula>"NT"</formula>
    </cfRule>
    <cfRule type="cellIs" dxfId="442" priority="10" operator="equal">
      <formula>"NG"</formula>
    </cfRule>
  </conditionalFormatting>
  <conditionalFormatting sqref="K9">
    <cfRule type="cellIs" dxfId="441" priority="7" operator="equal">
      <formula>"NT"</formula>
    </cfRule>
    <cfRule type="cellIs" dxfId="440" priority="8" operator="equal">
      <formula>"NG"</formula>
    </cfRule>
  </conditionalFormatting>
  <conditionalFormatting sqref="L9">
    <cfRule type="cellIs" dxfId="439" priority="5" operator="equal">
      <formula>"NT"</formula>
    </cfRule>
    <cfRule type="cellIs" dxfId="438" priority="6" operator="equal">
      <formula>"NG"</formula>
    </cfRule>
  </conditionalFormatting>
  <conditionalFormatting sqref="N9">
    <cfRule type="cellIs" dxfId="437" priority="3" operator="equal">
      <formula>"NT"</formula>
    </cfRule>
    <cfRule type="cellIs" dxfId="436" priority="4" operator="equal">
      <formula>"NG"</formula>
    </cfRule>
  </conditionalFormatting>
  <conditionalFormatting sqref="M9">
    <cfRule type="cellIs" dxfId="435" priority="1" operator="equal">
      <formula>"NT"</formula>
    </cfRule>
    <cfRule type="cellIs" dxfId="434" priority="2" operator="equal">
      <formula>"NG"</formula>
    </cfRule>
  </conditionalFormatting>
  <dataValidations count="1">
    <dataValidation type="list" showInputMessage="1" sqref="O5:O9 K5:K9" xr:uid="{00000000-0002-0000-0700-000000000000}">
      <formula1>"-,OK,NG,NT,NA"</formula1>
    </dataValidation>
  </dataValidations>
  <pageMargins left="0.75" right="0.75" top="1" bottom="1" header="0.5" footer="0.5"/>
  <pageSetup paperSize="9" scale="42" fitToHeight="0" orientation="landscape" r:id="rId1"/>
  <headerFooter alignWithMargins="0"/>
  <rowBreaks count="1" manualBreakCount="1">
    <brk id="8" max="1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IconOverlay xmlns="http://schemas.microsoft.com/sharepoint/v4" xsi:nil="true"/>
    <_Flow_SignoffStatus xmlns="1492f413-4a9d-4f08-bc25-56483f53bae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8" ma:contentTypeDescription="Create a new document." ma:contentTypeScope="" ma:versionID="7cfd0e048161c59c1016edb924609b18">
  <xsd:schema xmlns:xsd="http://www.w3.org/2001/XMLSchema" xmlns:xs="http://www.w3.org/2001/XMLSchema" xmlns:p="http://schemas.microsoft.com/office/2006/metadata/properties" xmlns:ns2="1492f413-4a9d-4f08-bc25-56483f53bae1" xmlns:ns3="c00ac192-0740-45a5-a1c0-1c36b976cb30" xmlns:ns4="http://schemas.microsoft.com/sharepoint/v4" targetNamespace="http://schemas.microsoft.com/office/2006/metadata/properties" ma:root="true" ma:fieldsID="4be9abedd6b5902b79393e1f8268fb30" ns2:_="" ns3:_="" ns4:_="">
    <xsd:import namespace="1492f413-4a9d-4f08-bc25-56483f53bae1"/>
    <xsd:import namespace="c00ac192-0740-45a5-a1c0-1c36b976cb30"/>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element ref="ns2:_Flow_SignoffStatu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787648-62A8-4C9C-89D5-C757E9425248}">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24f6dde-b607-4f66-9bd5-df50c8dc9b8c"/>
    <ds:schemaRef ds:uri="http://www.w3.org/XML/1998/namespace"/>
  </ds:schemaRefs>
</ds:datastoreItem>
</file>

<file path=customXml/itemProps2.xml><?xml version="1.0" encoding="utf-8"?>
<ds:datastoreItem xmlns:ds="http://schemas.openxmlformats.org/officeDocument/2006/customXml" ds:itemID="{EF1797A2-F8E1-4202-BFCB-54A69F3587C5}"/>
</file>

<file path=customXml/itemProps3.xml><?xml version="1.0" encoding="utf-8"?>
<ds:datastoreItem xmlns:ds="http://schemas.openxmlformats.org/officeDocument/2006/customXml" ds:itemID="{20464B81-3154-483E-BA4F-FF6A155427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19</vt:i4>
      </vt:variant>
    </vt:vector>
  </HeadingPairs>
  <TitlesOfParts>
    <vt:vector size="40" baseType="lpstr">
      <vt:lpstr>Cover</vt:lpstr>
      <vt:lpstr>1.Overview</vt:lpstr>
      <vt:lpstr>1.2.Reference Specification</vt:lpstr>
      <vt:lpstr>1.3.Notes</vt:lpstr>
      <vt:lpstr>1.4.Environment for Test</vt:lpstr>
      <vt:lpstr>1.4.1 Salvator-XS</vt:lpstr>
      <vt:lpstr>1.5.Number of Test Items</vt:lpstr>
      <vt:lpstr>2.1.Normal System Test</vt:lpstr>
      <vt:lpstr>2.2.Abnormal System Test</vt:lpstr>
      <vt:lpstr>2.3.Boundary Value Test</vt:lpstr>
      <vt:lpstr>2.4.Modularization Test</vt:lpstr>
      <vt:lpstr>2.5.gcov test</vt:lpstr>
      <vt:lpstr>2.5.1.gcov test report</vt:lpstr>
      <vt:lpstr>2.5.2.gcov Test unreached</vt:lpstr>
      <vt:lpstr>2.6.Suspend to RAM test</vt:lpstr>
      <vt:lpstr>3.1.Performance Test</vt:lpstr>
      <vt:lpstr>3.2.SMP Multi-Instance Test</vt:lpstr>
      <vt:lpstr>3.3.Durability Load Test</vt:lpstr>
      <vt:lpstr>4.Test Applications</vt:lpstr>
      <vt:lpstr>Changes</vt:lpstr>
      <vt:lpstr>5.1. gcov build (copied)</vt:lpstr>
      <vt:lpstr>'1.2.Reference Specification'!Print_Area</vt:lpstr>
      <vt:lpstr>'1.3.Notes'!Print_Area</vt:lpstr>
      <vt:lpstr>'1.4.Environment for Test'!Print_Area</vt:lpstr>
      <vt:lpstr>'1.5.Number of Test Items'!Print_Area</vt:lpstr>
      <vt:lpstr>'1.Overview'!Print_Area</vt:lpstr>
      <vt:lpstr>'2.1.Normal System Test'!Print_Area</vt:lpstr>
      <vt:lpstr>'2.2.Abnormal System Test'!Print_Area</vt:lpstr>
      <vt:lpstr>'2.3.Boundary Value Test'!Print_Area</vt:lpstr>
      <vt:lpstr>'2.4.Modularization Test'!Print_Area</vt:lpstr>
      <vt:lpstr>'2.5.1.gcov test report'!Print_Area</vt:lpstr>
      <vt:lpstr>'2.5.2.gcov Test unreached'!Print_Area</vt:lpstr>
      <vt:lpstr>'2.5.gcov test'!Print_Area</vt:lpstr>
      <vt:lpstr>'2.6.Suspend to RAM test'!Print_Area</vt:lpstr>
      <vt:lpstr>'3.1.Performance Test'!Print_Area</vt:lpstr>
      <vt:lpstr>'3.2.SMP Multi-Instance Test'!Print_Area</vt:lpstr>
      <vt:lpstr>'3.3.Durability Load Test'!Print_Area</vt:lpstr>
      <vt:lpstr>'4.Test Applications'!Print_Area</vt:lpstr>
      <vt:lpstr>Changes!Print_Area</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 kyuse</dc:creator>
  <cp:lastModifiedBy>Takeshi Saito</cp:lastModifiedBy>
  <cp:lastPrinted>2016-06-30T01:57:26Z</cp:lastPrinted>
  <dcterms:created xsi:type="dcterms:W3CDTF">2006-02-23T09:41:53Z</dcterms:created>
  <dcterms:modified xsi:type="dcterms:W3CDTF">2019-04-11T05:02:20Z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R-Car_Gen2_UART_UTSpec_v00-10_k01_draft</vt:lpwstr>
  </property>
  <property fmtid="{D5CDD505-2E9C-101B-9397-08002B2CF9AE}" pid="3" name="KenninCount">
    <vt:lpwstr>3</vt:lpwstr>
  </property>
  <property fmtid="{D5CDD505-2E9C-101B-9397-08002B2CF9AE}" pid="4" name="filetype">
    <vt:lpwstr>0</vt:lpwstr>
  </property>
  <property fmtid="{D5CDD505-2E9C-101B-9397-08002B2CF9AE}" pid="5" name="ContentTypeId">
    <vt:lpwstr>0x01010070E08B0E47AA8B499741AD1DB1EC77AB</vt:lpwstr>
  </property>
</Properties>
</file>