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gosttv\Documents\BLDC-Motor-Controller\Documentation\RevC Documents\"/>
    </mc:Choice>
  </mc:AlternateContent>
  <bookViews>
    <workbookView minimized="1" xWindow="0" yWindow="0" windowWidth="1917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G4" i="1" l="1"/>
  <c r="K8" i="1"/>
  <c r="K7" i="1"/>
  <c r="O8" i="1"/>
  <c r="G5" i="1"/>
  <c r="O5" i="1"/>
  <c r="O6" i="1" s="1"/>
  <c r="S12" i="1"/>
  <c r="S11" i="1"/>
  <c r="G6" i="1" l="1"/>
  <c r="G7" i="1" s="1"/>
  <c r="C7" i="1" s="1"/>
</calcChain>
</file>

<file path=xl/sharedStrings.xml><?xml version="1.0" encoding="utf-8"?>
<sst xmlns="http://schemas.openxmlformats.org/spreadsheetml/2006/main" count="75" uniqueCount="57">
  <si>
    <t>Rev C dc-dc psu requirements</t>
  </si>
  <si>
    <t>Value</t>
  </si>
  <si>
    <t>Unit</t>
  </si>
  <si>
    <t>Max Voltage In</t>
  </si>
  <si>
    <t>Needs to be:</t>
  </si>
  <si>
    <t>Requirement:</t>
  </si>
  <si>
    <t>&gt;</t>
  </si>
  <si>
    <t>volts</t>
  </si>
  <si>
    <t>Min Voltage In</t>
  </si>
  <si>
    <t>&gt;=</t>
  </si>
  <si>
    <t>Current Supplied Calc</t>
  </si>
  <si>
    <t>Max Output Voltage</t>
  </si>
  <si>
    <t>Min Output Voltage</t>
  </si>
  <si>
    <t>&lt;</t>
  </si>
  <si>
    <t>5v LDO</t>
  </si>
  <si>
    <t>Value (mA)</t>
  </si>
  <si>
    <t>Continuos Current</t>
  </si>
  <si>
    <t>mA</t>
  </si>
  <si>
    <t>Gate Drivers</t>
  </si>
  <si>
    <t>Sink:</t>
  </si>
  <si>
    <t>PSOC</t>
  </si>
  <si>
    <t xml:space="preserve">Total </t>
  </si>
  <si>
    <t>With 10% margin</t>
  </si>
  <si>
    <t xml:space="preserve">LEDs </t>
  </si>
  <si>
    <t xml:space="preserve">LCD </t>
  </si>
  <si>
    <t>Subtotal</t>
  </si>
  <si>
    <t>Gate Drive Current Calculations</t>
  </si>
  <si>
    <t>5v Rail Current Calculations</t>
  </si>
  <si>
    <t xml:space="preserve">Quiescent </t>
  </si>
  <si>
    <t>Operation Current Calc Parameters</t>
  </si>
  <si>
    <t>Value:</t>
  </si>
  <si>
    <t>Name:</t>
  </si>
  <si>
    <t>Gate Charge</t>
  </si>
  <si>
    <t>nC</t>
  </si>
  <si>
    <t>Switching Frequency</t>
  </si>
  <si>
    <t>Hz</t>
  </si>
  <si>
    <t>Vgs(on)</t>
  </si>
  <si>
    <t>Gate resistor (internal)</t>
  </si>
  <si>
    <t>Gate resistor (external)</t>
  </si>
  <si>
    <t>V</t>
  </si>
  <si>
    <t>Ohms</t>
  </si>
  <si>
    <t>Switching Current</t>
  </si>
  <si>
    <t>Peak Current</t>
  </si>
  <si>
    <t>Results</t>
  </si>
  <si>
    <t>Avg. Current</t>
  </si>
  <si>
    <t>Per Driver Subtotal</t>
  </si>
  <si>
    <t>Total (all 6 drivers) with 10% margin</t>
  </si>
  <si>
    <t>With 20% margin</t>
  </si>
  <si>
    <t>LT8631</t>
  </si>
  <si>
    <t xml:space="preserve">LCD and LEDs on </t>
  </si>
  <si>
    <t>Results:</t>
  </si>
  <si>
    <t>Pout</t>
  </si>
  <si>
    <t>Pin</t>
  </si>
  <si>
    <t>%</t>
  </si>
  <si>
    <t xml:space="preserve">Min Efficiency </t>
  </si>
  <si>
    <t>Current In Max @ 18v</t>
  </si>
  <si>
    <t>Current In Max @ 50v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</si>
</sst>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E13" sqref="E13"/>
    </sheetView>
  </sheetViews>
  <sheetFormatPr defaultRowHeight="15" x14ac:dyDescent="0.25"/>
  <cols>
    <col min="1" max="1" width="28.28515625" customWidth="1"/>
    <col min="2" max="2" width="13.42578125" style="1" bestFit="1" customWidth="1"/>
    <col min="3" max="3" width="6.42578125" bestFit="1" customWidth="1"/>
    <col min="4" max="4" width="5.28515625" bestFit="1" customWidth="1"/>
    <col min="6" max="6" width="16" bestFit="1" customWidth="1"/>
    <col min="7" max="7" width="11.7109375" bestFit="1" customWidth="1"/>
    <col min="10" max="10" width="16" bestFit="1" customWidth="1"/>
    <col min="11" max="11" width="11.7109375" bestFit="1" customWidth="1"/>
    <col min="13" max="13" width="11.85546875" bestFit="1" customWidth="1"/>
    <col min="14" max="14" width="33.140625" customWidth="1"/>
    <col min="15" max="15" width="11.7109375" bestFit="1" customWidth="1"/>
    <col min="18" max="18" width="21.28515625" customWidth="1"/>
    <col min="19" max="19" width="20" customWidth="1"/>
  </cols>
  <sheetData>
    <row r="1" spans="1:20" ht="31.5" x14ac:dyDescent="0.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0" ht="18.75" x14ac:dyDescent="0.3">
      <c r="A2" s="3" t="s">
        <v>5</v>
      </c>
      <c r="B2" s="4" t="s">
        <v>4</v>
      </c>
      <c r="C2" s="3" t="s">
        <v>1</v>
      </c>
      <c r="D2" s="3" t="s">
        <v>2</v>
      </c>
      <c r="F2" s="7" t="s">
        <v>10</v>
      </c>
      <c r="G2" s="7"/>
      <c r="H2" s="7"/>
      <c r="I2" s="5"/>
      <c r="J2" s="7" t="s">
        <v>27</v>
      </c>
      <c r="K2" s="7"/>
      <c r="L2" s="7"/>
      <c r="N2" s="7" t="s">
        <v>26</v>
      </c>
      <c r="O2" s="7"/>
      <c r="P2" s="7"/>
      <c r="R2" s="7" t="s">
        <v>29</v>
      </c>
      <c r="S2" s="7"/>
      <c r="T2" s="7"/>
    </row>
    <row r="3" spans="1:20" ht="15.75" x14ac:dyDescent="0.25">
      <c r="A3" t="s">
        <v>3</v>
      </c>
      <c r="B3" s="1" t="s">
        <v>9</v>
      </c>
      <c r="C3">
        <v>70</v>
      </c>
      <c r="D3" t="s">
        <v>7</v>
      </c>
      <c r="F3" s="3" t="s">
        <v>19</v>
      </c>
      <c r="G3" s="3" t="s">
        <v>15</v>
      </c>
      <c r="H3" s="2"/>
      <c r="J3" s="3" t="s">
        <v>19</v>
      </c>
      <c r="K3" s="3" t="s">
        <v>15</v>
      </c>
      <c r="N3" s="3" t="s">
        <v>19</v>
      </c>
      <c r="O3" s="3" t="s">
        <v>15</v>
      </c>
      <c r="R3" s="2" t="s">
        <v>31</v>
      </c>
      <c r="S3" s="2" t="s">
        <v>30</v>
      </c>
      <c r="T3" s="2" t="s">
        <v>2</v>
      </c>
    </row>
    <row r="4" spans="1:20" x14ac:dyDescent="0.25">
      <c r="A4" t="s">
        <v>8</v>
      </c>
      <c r="B4" s="1" t="s">
        <v>9</v>
      </c>
      <c r="C4">
        <v>15</v>
      </c>
      <c r="D4" t="s">
        <v>7</v>
      </c>
      <c r="F4" t="s">
        <v>14</v>
      </c>
      <c r="G4">
        <f>K8</f>
        <v>159.5</v>
      </c>
      <c r="H4" t="s">
        <v>17</v>
      </c>
      <c r="J4" t="s">
        <v>20</v>
      </c>
      <c r="K4">
        <v>55</v>
      </c>
      <c r="N4" t="s">
        <v>28</v>
      </c>
      <c r="O4">
        <v>0.27</v>
      </c>
      <c r="R4" t="s">
        <v>32</v>
      </c>
      <c r="S4">
        <v>100</v>
      </c>
      <c r="T4" t="s">
        <v>33</v>
      </c>
    </row>
    <row r="5" spans="1:20" x14ac:dyDescent="0.25">
      <c r="A5" t="s">
        <v>11</v>
      </c>
      <c r="B5" s="1" t="s">
        <v>13</v>
      </c>
      <c r="C5">
        <v>15</v>
      </c>
      <c r="D5" t="s">
        <v>7</v>
      </c>
      <c r="F5" t="s">
        <v>18</v>
      </c>
      <c r="G5">
        <f>O8</f>
        <v>21.582000000000004</v>
      </c>
      <c r="H5" t="s">
        <v>17</v>
      </c>
      <c r="J5" t="s">
        <v>23</v>
      </c>
      <c r="K5">
        <v>30</v>
      </c>
      <c r="N5" t="s">
        <v>41</v>
      </c>
      <c r="O5">
        <f>S11</f>
        <v>3</v>
      </c>
      <c r="R5" t="s">
        <v>34</v>
      </c>
      <c r="S5">
        <v>30000</v>
      </c>
      <c r="T5" t="s">
        <v>35</v>
      </c>
    </row>
    <row r="6" spans="1:20" x14ac:dyDescent="0.25">
      <c r="A6" t="s">
        <v>12</v>
      </c>
      <c r="B6" s="1" t="s">
        <v>6</v>
      </c>
      <c r="C6">
        <v>10</v>
      </c>
      <c r="D6" t="s">
        <v>7</v>
      </c>
      <c r="F6" s="2" t="s">
        <v>21</v>
      </c>
      <c r="G6">
        <f>SUM(G4:G5)</f>
        <v>181.08199999999999</v>
      </c>
      <c r="H6" t="s">
        <v>17</v>
      </c>
      <c r="J6" t="s">
        <v>24</v>
      </c>
      <c r="K6">
        <v>60</v>
      </c>
      <c r="N6" s="6" t="s">
        <v>45</v>
      </c>
      <c r="O6">
        <f>SUM(O4:O5)</f>
        <v>3.27</v>
      </c>
      <c r="R6" t="s">
        <v>36</v>
      </c>
      <c r="S6">
        <v>16</v>
      </c>
      <c r="T6" t="s">
        <v>39</v>
      </c>
    </row>
    <row r="7" spans="1:20" x14ac:dyDescent="0.25">
      <c r="A7" t="s">
        <v>16</v>
      </c>
      <c r="B7" s="1" t="s">
        <v>6</v>
      </c>
      <c r="C7">
        <f>G7</f>
        <v>217.29839999999999</v>
      </c>
      <c r="D7" t="s">
        <v>17</v>
      </c>
      <c r="F7" t="s">
        <v>47</v>
      </c>
      <c r="G7">
        <f>G6*1.2</f>
        <v>217.29839999999999</v>
      </c>
      <c r="H7" t="s">
        <v>17</v>
      </c>
      <c r="J7" s="2" t="s">
        <v>25</v>
      </c>
      <c r="K7">
        <f>SUM(K4:K6)</f>
        <v>145</v>
      </c>
      <c r="R7" t="s">
        <v>38</v>
      </c>
      <c r="S7">
        <v>10</v>
      </c>
      <c r="T7" t="s">
        <v>40</v>
      </c>
    </row>
    <row r="8" spans="1:20" x14ac:dyDescent="0.25">
      <c r="A8" t="s">
        <v>54</v>
      </c>
      <c r="B8" s="1" t="s">
        <v>6</v>
      </c>
      <c r="C8">
        <v>80</v>
      </c>
      <c r="D8" t="s">
        <v>53</v>
      </c>
      <c r="J8" t="s">
        <v>22</v>
      </c>
      <c r="K8">
        <f>K7*1.1</f>
        <v>159.5</v>
      </c>
      <c r="N8" s="2" t="s">
        <v>46</v>
      </c>
      <c r="O8">
        <f>O6*6*1.1</f>
        <v>21.582000000000004</v>
      </c>
      <c r="R8" t="s">
        <v>37</v>
      </c>
      <c r="S8">
        <v>0.9</v>
      </c>
      <c r="T8" t="s">
        <v>40</v>
      </c>
    </row>
    <row r="10" spans="1:20" x14ac:dyDescent="0.25">
      <c r="J10" t="s">
        <v>49</v>
      </c>
      <c r="Q10" s="2"/>
      <c r="R10" s="2" t="s">
        <v>43</v>
      </c>
    </row>
    <row r="11" spans="1:20" x14ac:dyDescent="0.25">
      <c r="R11" t="s">
        <v>44</v>
      </c>
      <c r="S11">
        <f>S5*S4*0.000000001*1000</f>
        <v>3</v>
      </c>
      <c r="T11" t="s">
        <v>17</v>
      </c>
    </row>
    <row r="12" spans="1:20" x14ac:dyDescent="0.25">
      <c r="A12" s="2" t="s">
        <v>50</v>
      </c>
      <c r="R12" t="s">
        <v>42</v>
      </c>
      <c r="S12">
        <f>S6/(S7+S8)*1000</f>
        <v>1467.8899082568805</v>
      </c>
      <c r="T12" t="s">
        <v>17</v>
      </c>
    </row>
    <row r="13" spans="1:20" x14ac:dyDescent="0.25">
      <c r="A13" t="s">
        <v>51</v>
      </c>
      <c r="B13" s="1">
        <f>C7/1000*C4</f>
        <v>3.2594759999999998</v>
      </c>
    </row>
    <row r="14" spans="1:20" x14ac:dyDescent="0.25">
      <c r="A14" t="s">
        <v>52</v>
      </c>
      <c r="B14" s="1">
        <f>B13*(1/C8)*100</f>
        <v>4.0743450000000001</v>
      </c>
    </row>
    <row r="15" spans="1:20" x14ac:dyDescent="0.25">
      <c r="A15" t="s">
        <v>55</v>
      </c>
      <c r="B15" s="1">
        <f>B14/18</f>
        <v>0.22635250000000001</v>
      </c>
    </row>
    <row r="16" spans="1:20" x14ac:dyDescent="0.25">
      <c r="A16" t="s">
        <v>56</v>
      </c>
      <c r="B16" s="1">
        <f>B14/50</f>
        <v>8.1486900000000001E-2</v>
      </c>
    </row>
    <row r="21" spans="1:1" x14ac:dyDescent="0.25">
      <c r="A21" t="s">
        <v>48</v>
      </c>
    </row>
  </sheetData>
  <mergeCells count="5">
    <mergeCell ref="R2:T2"/>
    <mergeCell ref="A1:P1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D'Agostino</dc:creator>
  <cp:lastModifiedBy>Thomas D'Agostino</cp:lastModifiedBy>
  <dcterms:created xsi:type="dcterms:W3CDTF">2017-02-26T19:28:36Z</dcterms:created>
  <dcterms:modified xsi:type="dcterms:W3CDTF">2017-03-01T16:51:37Z</dcterms:modified>
</cp:coreProperties>
</file>