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勤務表" sheetId="1" state="visible" r:id="rId1"/>
  </sheets>
  <definedNames>
    <definedName name="_xlnm.Print_Area" localSheetId="0">'勤務表'!$A$1:$I$55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0.0_);[Red]\(0.0\)"/>
    <numFmt numFmtId="166" formatCode="d"/>
    <numFmt numFmtId="167" formatCode="\(@\)"/>
  </numFmts>
  <fonts count="14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HGS明朝B"/>
      <charset val="128"/>
      <family val="1"/>
      <sz val="8"/>
    </font>
    <font>
      <name val="HGS明朝B"/>
      <charset val="128"/>
      <family val="1"/>
      <b val="1"/>
      <sz val="12"/>
    </font>
    <font>
      <name val="HGS明朝B"/>
      <charset val="128"/>
      <family val="1"/>
      <sz val="12"/>
    </font>
    <font>
      <name val="HGS明朝B"/>
      <charset val="128"/>
      <family val="1"/>
      <b val="1"/>
      <sz val="20"/>
    </font>
    <font>
      <name val="HGS明朝B"/>
      <charset val="128"/>
      <family val="1"/>
      <color indexed="12"/>
      <sz val="12"/>
    </font>
    <font>
      <name val="HGS明朝B"/>
      <charset val="128"/>
      <family val="1"/>
      <color indexed="9"/>
      <sz val="12"/>
    </font>
    <font>
      <name val="HGS明朝B"/>
      <charset val="128"/>
      <family val="1"/>
      <b val="1"/>
      <color indexed="10"/>
      <sz val="12"/>
    </font>
    <font>
      <name val="HGS明朝B"/>
      <charset val="128"/>
      <family val="1"/>
      <color indexed="22"/>
      <sz val="8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theme="0" tint="-0.249977111117893"/>
      <sz val="11"/>
    </font>
    <font>
      <name val="Inherit"/>
      <family val="2"/>
      <color rgb="FF333333"/>
      <sz val="11"/>
    </font>
  </fonts>
  <fills count="3">
    <fill>
      <patternFill/>
    </fill>
    <fill>
      <patternFill patternType="gray125"/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38" fontId="1" fillId="0" borderId="0"/>
  </cellStyleXfs>
  <cellXfs count="93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/>
    </xf>
    <xf numFmtId="164" fontId="5" fillId="0" borderId="3" applyAlignment="1" pivotButton="0" quotePrefix="0" xfId="1">
      <alignment vertical="center"/>
    </xf>
    <xf numFmtId="20" fontId="5" fillId="0" borderId="4" applyAlignment="1" applyProtection="1" pivotButton="0" quotePrefix="0" xfId="0">
      <alignment horizontal="center" vertical="center"/>
      <protection locked="0" hidden="0"/>
    </xf>
    <xf numFmtId="20" fontId="5" fillId="0" borderId="5" applyAlignment="1" applyProtection="1" pivotButton="0" quotePrefix="0" xfId="0">
      <alignment horizontal="center" vertical="center"/>
      <protection locked="0" hidden="0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5" fillId="0" borderId="6" applyAlignment="1" applyProtection="1" pivotButton="0" quotePrefix="0" xfId="1">
      <alignment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0" fontId="5" fillId="0" borderId="8" applyAlignment="1" pivotButton="0" quotePrefix="0" xfId="0">
      <alignment horizontal="distributed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4" fillId="0" borderId="0" applyAlignment="1" pivotButton="0" quotePrefix="0" xfId="0">
      <alignment horizontal="right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2" applyAlignment="1" pivotButton="0" quotePrefix="0" xfId="0">
      <alignment horizontal="distributed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 wrapText="1"/>
    </xf>
    <xf numFmtId="166" fontId="5" fillId="0" borderId="16" applyAlignment="1" pivotButton="0" quotePrefix="0" xfId="0">
      <alignment horizontal="center" vertical="center" wrapText="1"/>
    </xf>
    <xf numFmtId="166" fontId="5" fillId="0" borderId="1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14" fontId="12" fillId="2" borderId="0" applyAlignment="1" pivotButton="0" quotePrefix="0" xfId="0">
      <alignment horizontal="right" wrapText="1"/>
    </xf>
    <xf numFmtId="0" fontId="12" fillId="2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vertical="center" wrapText="1"/>
    </xf>
    <xf numFmtId="0" fontId="12" fillId="2" borderId="0" pivotButton="0" quotePrefix="0" xfId="0"/>
    <xf numFmtId="0" fontId="12" fillId="2" borderId="0" applyAlignment="1" pivotButton="0" quotePrefix="0" xfId="0">
      <alignment horizontal="left" wrapText="1"/>
    </xf>
    <xf numFmtId="167" fontId="12" fillId="2" borderId="0" applyAlignment="1" pivotButton="0" quotePrefix="0" xfId="0">
      <alignment horizontal="center" wrapText="1"/>
    </xf>
    <xf numFmtId="20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20" applyAlignment="1" applyProtection="1" pivotButton="0" quotePrefix="0" xfId="0">
      <alignment horizontal="center" vertical="center"/>
      <protection locked="0" hidden="0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0" applyAlignment="1" applyProtection="1" pivotButton="0" quotePrefix="0" xfId="0">
      <alignment horizontal="center" vertical="center"/>
      <protection locked="0" hidden="0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4" fontId="3" fillId="0" borderId="5" applyAlignment="1" applyProtection="1" pivotButton="0" quotePrefix="0" xfId="1">
      <alignment vertical="center"/>
      <protection locked="0" hidden="0"/>
    </xf>
    <xf numFmtId="164" fontId="3" fillId="0" borderId="22" applyAlignment="1" applyProtection="1" pivotButton="0" quotePrefix="0" xfId="1">
      <alignment vertical="center"/>
      <protection locked="0" hidden="0"/>
    </xf>
    <xf numFmtId="164" fontId="3" fillId="0" borderId="5" applyAlignment="1" applyProtection="1" pivotButton="0" quotePrefix="0" xfId="1">
      <alignment horizontal="left" vertical="center"/>
      <protection locked="0" hidden="0"/>
    </xf>
    <xf numFmtId="164" fontId="3" fillId="0" borderId="22" applyAlignment="1" applyProtection="1" pivotButton="0" quotePrefix="0" xfId="1">
      <alignment horizontal="left" vertical="center"/>
      <protection locked="0" hidden="0"/>
    </xf>
    <xf numFmtId="164" fontId="3" fillId="0" borderId="7" applyAlignment="1" applyProtection="1" pivotButton="0" quotePrefix="0" xfId="1">
      <alignment vertical="center"/>
      <protection locked="0" hidden="0"/>
    </xf>
    <xf numFmtId="164" fontId="3" fillId="0" borderId="23" applyAlignment="1" applyProtection="1" pivotButton="0" quotePrefix="0" xfId="1">
      <alignment vertical="center"/>
      <protection locked="0" hidden="0"/>
    </xf>
    <xf numFmtId="0" fontId="6" fillId="0" borderId="0" applyAlignment="1" pivotButton="0" quotePrefix="0" xfId="0">
      <alignment horizontal="center" vertical="center"/>
    </xf>
    <xf numFmtId="164" fontId="3" fillId="0" borderId="6" applyAlignment="1" applyProtection="1" pivotButton="0" quotePrefix="0" xfId="1">
      <alignment vertical="center"/>
      <protection locked="0" hidden="0"/>
    </xf>
    <xf numFmtId="164" fontId="3" fillId="0" borderId="19" applyAlignment="1" applyProtection="1" pivotButton="0" quotePrefix="0" xfId="1">
      <alignment vertical="center"/>
      <protection locked="0" hidden="0"/>
    </xf>
    <xf numFmtId="164" fontId="3" fillId="0" borderId="6" applyAlignment="1" applyProtection="1" pivotButton="0" quotePrefix="0" xfId="1">
      <alignment horizontal="left" vertical="center"/>
      <protection locked="0" hidden="0"/>
    </xf>
    <xf numFmtId="164" fontId="3" fillId="0" borderId="19" applyAlignment="1" applyProtection="1" pivotButton="0" quotePrefix="0" xfId="1">
      <alignment horizontal="left" vertical="center"/>
      <protection locked="0" hidden="0"/>
    </xf>
    <xf numFmtId="0" fontId="7" fillId="0" borderId="24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2" pivotButton="0" quotePrefix="0" xfId="0"/>
    <xf numFmtId="0" fontId="0" fillId="0" borderId="3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7" fillId="0" borderId="37" applyAlignment="1" pivotButton="0" quotePrefix="0" xfId="0">
      <alignment horizontal="center" vertical="center"/>
    </xf>
    <xf numFmtId="0" fontId="0" fillId="0" borderId="18" pivotButton="0" quotePrefix="0" xfId="0"/>
    <xf numFmtId="166" fontId="5" fillId="0" borderId="15" applyAlignment="1" pivotButton="0" quotePrefix="0" xfId="0">
      <alignment horizontal="center" vertical="center" wrapText="1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horizontal="left" vertical="center"/>
      <protection locked="0" hidden="0"/>
    </xf>
    <xf numFmtId="0" fontId="0" fillId="0" borderId="19" applyProtection="1" pivotButton="0" quotePrefix="0" xfId="0">
      <protection locked="0" hidden="0"/>
    </xf>
    <xf numFmtId="166" fontId="5" fillId="0" borderId="16" applyAlignment="1" pivotButton="0" quotePrefix="0" xfId="0">
      <alignment horizontal="center" vertical="center" wrapText="1"/>
    </xf>
    <xf numFmtId="164" fontId="5" fillId="0" borderId="6" applyAlignment="1" applyProtection="1" pivotButton="0" quotePrefix="0" xfId="1">
      <alignment vertical="center"/>
      <protection locked="0" hidden="0"/>
    </xf>
    <xf numFmtId="164" fontId="3" fillId="0" borderId="40" applyAlignment="1" applyProtection="1" pivotButton="0" quotePrefix="0" xfId="1">
      <alignment horizontal="left" vertical="center"/>
      <protection locked="0" hidden="0"/>
    </xf>
    <xf numFmtId="0" fontId="0" fillId="0" borderId="22" applyProtection="1" pivotButton="0" quotePrefix="0" xfId="0">
      <protection locked="0" hidden="0"/>
    </xf>
    <xf numFmtId="164" fontId="3" fillId="0" borderId="40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vertical="center"/>
      <protection locked="0" hidden="0"/>
    </xf>
    <xf numFmtId="166" fontId="5" fillId="0" borderId="17" applyAlignment="1" pivotButton="0" quotePrefix="0" xfId="0">
      <alignment horizontal="center" vertical="center" wrapText="1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164" fontId="3" fillId="0" borderId="42" applyAlignment="1" applyProtection="1" pivotButton="0" quotePrefix="0" xfId="1">
      <alignment vertical="center"/>
      <protection locked="0" hidden="0"/>
    </xf>
    <xf numFmtId="0" fontId="0" fillId="0" borderId="23" applyProtection="1" pivotButton="0" quotePrefix="0" xfId="0">
      <protection locked="0" hidden="0"/>
    </xf>
    <xf numFmtId="164" fontId="5" fillId="0" borderId="3" applyAlignment="1" pivotButton="0" quotePrefix="0" xfId="1">
      <alignment vertical="center"/>
    </xf>
    <xf numFmtId="164" fontId="3" fillId="0" borderId="0" applyAlignment="1" pivotButton="0" quotePrefix="0" xfId="0">
      <alignment horizontal="center" vertical="center"/>
    </xf>
    <xf numFmtId="0" fontId="0" fillId="0" borderId="29" pivotButton="0" quotePrefix="0" xfId="0"/>
    <xf numFmtId="167" fontId="12" fillId="2" borderId="0" applyAlignment="1" pivotButton="0" quotePrefix="0" xfId="0">
      <alignment horizontal="center" wrapText="1"/>
    </xf>
  </cellXfs>
  <cellStyles count="2">
    <cellStyle name="標準" xfId="0" builtinId="0"/>
    <cellStyle name="桁区切り" xfId="1" builtinId="6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m_yagi</author>
  </authors>
  <commentList>
    <comment ref="A10" authorId="0" shapeId="0">
      <text>
        <t>氏名欄上の●月度を入力すると自動的に反映されます。</t>
      </text>
    </comment>
    <comment ref="B10" authorId="0" shapeId="0">
      <text>
        <t>氏名欄上の●月度を入力すると自動的に反映されます。</t>
      </text>
    </comment>
    <comment ref="D10" authorId="0" shapeId="0">
      <text>
        <t>深夜0時以降に勤務する場合には、終了時間に24を足して記入。
(ex：AM5：00に終了した場合　「24+5＝29」　と入力)</t>
      </text>
    </comment>
    <comment ref="E10" authorId="0" shapeId="0">
      <text>
        <t>控除時間は「1.0」を入力。</t>
      </text>
    </comment>
    <comment ref="F10" authorId="0" shapeId="0">
      <text>
        <t>自動計算</t>
      </text>
    </comment>
    <comment ref="G10" authorId="0" shapeId="0">
      <text>
        <t>現場移動交通費を入力。その際、定期区間分を差し引いた金額を記入すること!
タクシー等領収書が発生した場合は、必ず原本を郵送。</t>
      </text>
    </comment>
    <comment ref="H10" authorId="0" shapeId="0">
      <text>
        <t>経費発生の理由及び経費発生に関する経路を記入。
(ex：セキュリティ研修の為　渋谷⇔日比谷※往復)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9"/>
  <sheetViews>
    <sheetView showZeros="0" tabSelected="1" view="pageBreakPreview" zoomScaleNormal="100" zoomScaleSheetLayoutView="100" workbookViewId="0">
      <selection activeCell="A1" sqref="A1"/>
    </sheetView>
  </sheetViews>
  <sheetFormatPr baseColWidth="8" defaultColWidth="9" defaultRowHeight="9.6"/>
  <cols>
    <col width="4.44140625" customWidth="1" style="1" min="1" max="2"/>
    <col width="12.6640625" customWidth="1" style="1" min="3" max="11"/>
    <col width="9" customWidth="1" style="1" min="12" max="16384"/>
  </cols>
  <sheetData>
    <row r="1">
      <c r="G1" t="inlineStr">
        <is>
          <t>氏名</t>
        </is>
      </c>
    </row>
    <row r="2" ht="15" customHeight="1">
      <c r="A2" s="57" t="inlineStr">
        <is>
          <t>業　　務　　報　　告　　書</t>
        </is>
      </c>
    </row>
    <row r="3" ht="15" customHeight="1"/>
    <row r="4" ht="14.4" customFormat="1" customHeight="1" s="3">
      <c r="A4" s="2" t="n"/>
      <c r="B4" s="2" t="n"/>
      <c r="C4" s="2" t="n"/>
      <c r="D4" s="2" t="n"/>
      <c r="E4" s="2" t="n"/>
      <c r="F4" s="2" t="n"/>
      <c r="G4" s="2" t="n"/>
      <c r="H4" s="2" t="n"/>
    </row>
    <row r="5" ht="16.5" customFormat="1" customHeight="1" s="4">
      <c r="A5" s="45" t="n"/>
      <c r="B5" s="45" t="n"/>
      <c r="C5" s="64" t="n"/>
      <c r="F5" s="18" t="n">
        <v>2025</v>
      </c>
      <c r="G5" s="19" t="inlineStr">
        <is>
          <t>年</t>
        </is>
      </c>
      <c r="H5" s="18" t="n">
        <v>1</v>
      </c>
      <c r="I5" s="19" t="inlineStr">
        <is>
          <t>月度</t>
        </is>
      </c>
    </row>
    <row r="6" ht="14.25" customFormat="1" customHeight="1" s="3">
      <c r="C6" s="5" t="n"/>
      <c r="D6" s="5" t="n"/>
      <c r="E6" s="5" t="n"/>
      <c r="F6" s="49" t="inlineStr">
        <is>
          <t>氏名</t>
        </is>
      </c>
      <c r="G6" s="49" t="n"/>
      <c r="H6" s="65" t="n"/>
      <c r="I6" s="66" t="n"/>
    </row>
    <row r="7" ht="14.25" customFormat="1" customHeight="1" s="3">
      <c r="C7" s="23" t="n"/>
      <c r="D7" s="5" t="n"/>
      <c r="E7" s="5" t="n"/>
      <c r="F7" s="67" t="n"/>
      <c r="G7" s="68" t="n"/>
      <c r="H7" s="69" t="n"/>
      <c r="I7" s="70" t="n"/>
    </row>
    <row r="8" ht="14.25" customFormat="1" customHeight="1" s="3">
      <c r="C8" s="23" t="n"/>
      <c r="D8" s="5" t="n"/>
      <c r="E8" s="5" t="n"/>
      <c r="F8" s="5" t="n"/>
    </row>
    <row r="9" ht="14.25" customFormat="1" customHeight="1" s="3" thickBot="1"/>
    <row r="10" ht="22.5" customFormat="1" customHeight="1" s="5" thickBot="1">
      <c r="A10" s="20" t="inlineStr">
        <is>
          <t>日</t>
        </is>
      </c>
      <c r="B10" s="21" t="inlineStr">
        <is>
          <t>曜日</t>
        </is>
      </c>
      <c r="C10" s="22" t="inlineStr">
        <is>
          <t>始業時間</t>
        </is>
      </c>
      <c r="D10" s="21" t="inlineStr">
        <is>
          <t>終業時間</t>
        </is>
      </c>
      <c r="E10" s="21" t="inlineStr">
        <is>
          <t>休憩時間</t>
        </is>
      </c>
      <c r="F10" s="21" t="inlineStr">
        <is>
          <t>勤務時間</t>
        </is>
      </c>
      <c r="G10" s="21" t="inlineStr">
        <is>
          <t>経費</t>
        </is>
      </c>
      <c r="H10" s="71" t="inlineStr">
        <is>
          <t>詳細・備考</t>
        </is>
      </c>
      <c r="I10" s="72" t="n"/>
    </row>
    <row r="11" ht="18" customFormat="1" customHeight="1" s="8" thickTop="1">
      <c r="A11" s="73">
        <f>DATE(2025,1,1)</f>
        <v/>
      </c>
      <c r="B11" s="6">
        <f>IF(A11="","",TEXT(WEEKDAY(A11),"aaa"))</f>
        <v/>
      </c>
      <c r="C11" s="11" t="n">
        <v/>
      </c>
      <c r="D11" s="12" t="n">
        <v/>
      </c>
      <c r="E11" s="74" t="inlineStr"/>
      <c r="F11" s="7" t="n">
        <v>0</v>
      </c>
      <c r="G11" s="75" t="n"/>
      <c r="H11" s="76" t="n"/>
      <c r="I11" s="77" t="n"/>
    </row>
    <row r="12" ht="18" customFormat="1" customHeight="1" s="8">
      <c r="A12" s="78">
        <f>DATE(2025,1,2)</f>
        <v/>
      </c>
      <c r="B12" s="6">
        <f>IF(A12="","",TEXT(WEEKDAY(A12),"aaa"))</f>
        <v/>
      </c>
      <c r="C12" s="11" t="n">
        <v/>
      </c>
      <c r="D12" s="12" t="n">
        <v/>
      </c>
      <c r="E12" s="74" t="inlineStr"/>
      <c r="F12" s="7" t="n">
        <v>0</v>
      </c>
      <c r="G12" s="79" t="n"/>
      <c r="H12" s="80" t="n"/>
      <c r="I12" s="81" t="n"/>
    </row>
    <row r="13" ht="18" customFormat="1" customHeight="1" s="8">
      <c r="A13" s="78">
        <f>DATE(2025,1,3)</f>
        <v/>
      </c>
      <c r="B13" s="6">
        <f>IF(A13="","",TEXT(WEEKDAY(A13),"aaa"))</f>
        <v/>
      </c>
      <c r="C13" s="11" t="n">
        <v/>
      </c>
      <c r="D13" s="12" t="n">
        <v/>
      </c>
      <c r="E13" s="74" t="inlineStr"/>
      <c r="F13" s="7" t="n">
        <v>0</v>
      </c>
      <c r="G13" s="75" t="n"/>
      <c r="H13" s="76" t="n"/>
      <c r="I13" s="77" t="n"/>
    </row>
    <row r="14" ht="18" customFormat="1" customHeight="1" s="8">
      <c r="A14" s="78">
        <f>DATE(2025,1,4)</f>
        <v/>
      </c>
      <c r="B14" s="6">
        <f>IF(A14="","",TEXT(WEEKDAY(A14),"aaa"))</f>
        <v/>
      </c>
      <c r="C14" s="11" t="n">
        <v/>
      </c>
      <c r="D14" s="12" t="n">
        <v/>
      </c>
      <c r="E14" s="74" t="inlineStr"/>
      <c r="F14" s="7" t="n">
        <v>0</v>
      </c>
      <c r="G14" s="79" t="n"/>
      <c r="H14" s="76" t="n"/>
      <c r="I14" s="77" t="n"/>
    </row>
    <row r="15" ht="18" customFormat="1" customHeight="1" s="8">
      <c r="A15" s="78">
        <f>DATE(2025,1,5)</f>
        <v/>
      </c>
      <c r="B15" s="6">
        <f>IF(A15="","",TEXT(WEEKDAY(A15),"aaa"))</f>
        <v/>
      </c>
      <c r="C15" s="11" t="n">
        <v/>
      </c>
      <c r="D15" s="12" t="n">
        <v/>
      </c>
      <c r="E15" s="74" t="inlineStr"/>
      <c r="F15" s="7" t="n">
        <v>0</v>
      </c>
      <c r="G15" s="75" t="n"/>
      <c r="H15" s="80" t="n"/>
      <c r="I15" s="81" t="n"/>
    </row>
    <row r="16" ht="18" customFormat="1" customHeight="1" s="8">
      <c r="A16" s="78">
        <f>DATE(2025,1,6)</f>
        <v/>
      </c>
      <c r="B16" s="6">
        <f>IF(A16="","",TEXT(WEEKDAY(A16),"aaa"))</f>
        <v/>
      </c>
      <c r="C16" s="11" t="inlineStr">
        <is>
          <t>09:00</t>
        </is>
      </c>
      <c r="D16" s="12" t="inlineStr">
        <is>
          <t>18:00</t>
        </is>
      </c>
      <c r="E16" s="74" t="inlineStr">
        <is>
          <t>1:00</t>
        </is>
      </c>
      <c r="F16" s="7" t="n">
        <v>8</v>
      </c>
      <c r="G16" s="79" t="n"/>
      <c r="H16" s="82" t="n"/>
      <c r="I16" s="81" t="n"/>
    </row>
    <row r="17" ht="18" customFormat="1" customHeight="1" s="8">
      <c r="A17" s="78">
        <f>DATE(2025,1,7)</f>
        <v/>
      </c>
      <c r="B17" s="6">
        <f>IF(A17="","",TEXT(WEEKDAY(A17),"aaa"))</f>
        <v/>
      </c>
      <c r="C17" s="11" t="inlineStr">
        <is>
          <t>09:00</t>
        </is>
      </c>
      <c r="D17" s="12" t="inlineStr">
        <is>
          <t>18:30</t>
        </is>
      </c>
      <c r="E17" s="74" t="inlineStr">
        <is>
          <t>1:00</t>
        </is>
      </c>
      <c r="F17" s="7" t="n">
        <v>8.5</v>
      </c>
      <c r="G17" s="79" t="n"/>
      <c r="H17" s="83" t="n"/>
      <c r="I17" s="77" t="n"/>
    </row>
    <row r="18" ht="18" customFormat="1" customHeight="1" s="3">
      <c r="A18" s="78">
        <f>DATE(2025,1,8)</f>
        <v/>
      </c>
      <c r="B18" s="6">
        <f>IF(A18="","",TEXT(WEEKDAY(A18),"aaa"))</f>
        <v/>
      </c>
      <c r="C18" s="11" t="inlineStr">
        <is>
          <t>09:00</t>
        </is>
      </c>
      <c r="D18" s="12" t="inlineStr">
        <is>
          <t>18:30</t>
        </is>
      </c>
      <c r="E18" s="74" t="inlineStr">
        <is>
          <t>1:00</t>
        </is>
      </c>
      <c r="F18" s="7" t="n">
        <v>8.5</v>
      </c>
      <c r="G18" s="79" t="n"/>
      <c r="H18" s="83" t="n"/>
      <c r="I18" s="77" t="n"/>
    </row>
    <row r="19" ht="18" customFormat="1" customHeight="1" s="3">
      <c r="A19" s="78">
        <f>DATE(2025,1,9)</f>
        <v/>
      </c>
      <c r="B19" s="6">
        <f>IF(A19="","",TEXT(WEEKDAY(A19),"aaa"))</f>
        <v/>
      </c>
      <c r="C19" s="11" t="inlineStr">
        <is>
          <t>09:00</t>
        </is>
      </c>
      <c r="D19" s="12" t="inlineStr">
        <is>
          <t>23:00</t>
        </is>
      </c>
      <c r="E19" s="74" t="inlineStr">
        <is>
          <t>1:00</t>
        </is>
      </c>
      <c r="F19" s="7" t="n">
        <v>13</v>
      </c>
      <c r="G19" s="79" t="n"/>
      <c r="H19" s="83" t="n"/>
      <c r="I19" s="77" t="n"/>
    </row>
    <row r="20" ht="18" customFormat="1" customHeight="1" s="3">
      <c r="A20" s="78">
        <f>DATE(2025,1,10)</f>
        <v/>
      </c>
      <c r="B20" s="6">
        <f>IF(A20="","",TEXT(WEEKDAY(A20),"aaa"))</f>
        <v/>
      </c>
      <c r="C20" s="11" t="inlineStr">
        <is>
          <t>09:00</t>
        </is>
      </c>
      <c r="D20" s="12" t="inlineStr">
        <is>
          <t>18:45</t>
        </is>
      </c>
      <c r="E20" s="74" t="inlineStr">
        <is>
          <t>1:00</t>
        </is>
      </c>
      <c r="F20" s="7" t="n">
        <v>8.75</v>
      </c>
      <c r="G20" s="79" t="n"/>
      <c r="H20" s="83" t="n"/>
      <c r="I20" s="77" t="n"/>
    </row>
    <row r="21" ht="18" customFormat="1" customHeight="1" s="3">
      <c r="A21" s="78">
        <f>DATE(2025,1,11)</f>
        <v/>
      </c>
      <c r="B21" s="6">
        <f>IF(A21="","",TEXT(WEEKDAY(A21),"aaa"))</f>
        <v/>
      </c>
      <c r="C21" s="11" t="n">
        <v/>
      </c>
      <c r="D21" s="12" t="n">
        <v/>
      </c>
      <c r="E21" s="74" t="inlineStr"/>
      <c r="F21" s="7" t="n">
        <v>0</v>
      </c>
      <c r="G21" s="75" t="n"/>
      <c r="H21" s="80" t="n"/>
      <c r="I21" s="81" t="n"/>
    </row>
    <row r="22" ht="18" customFormat="1" customHeight="1" s="3">
      <c r="A22" s="78">
        <f>DATE(2025,1,12)</f>
        <v/>
      </c>
      <c r="B22" s="6">
        <f>IF(A22="","",TEXT(WEEKDAY(A22),"aaa"))</f>
        <v/>
      </c>
      <c r="C22" s="11" t="n">
        <v/>
      </c>
      <c r="D22" s="12" t="n">
        <v/>
      </c>
      <c r="E22" s="74" t="inlineStr"/>
      <c r="F22" s="7" t="n">
        <v>0</v>
      </c>
      <c r="G22" s="79" t="n"/>
      <c r="H22" s="82" t="n"/>
      <c r="I22" s="81" t="n"/>
    </row>
    <row r="23" ht="18" customFormat="1" customHeight="1" s="3">
      <c r="A23" s="78">
        <f>DATE(2025,1,13)</f>
        <v/>
      </c>
      <c r="B23" s="6">
        <f>IF(A23="","",TEXT(WEEKDAY(A23),"aaa"))</f>
        <v/>
      </c>
      <c r="C23" s="11" t="n">
        <v/>
      </c>
      <c r="D23" s="12" t="n">
        <v/>
      </c>
      <c r="E23" s="74" t="inlineStr"/>
      <c r="F23" s="7" t="n">
        <v>0</v>
      </c>
      <c r="G23" s="79" t="n"/>
      <c r="H23" s="82" t="n"/>
      <c r="I23" s="81" t="n"/>
    </row>
    <row r="24" ht="18" customFormat="1" customHeight="1" s="3">
      <c r="A24" s="78">
        <f>DATE(2025,1,14)</f>
        <v/>
      </c>
      <c r="B24" s="6">
        <f>IF(A24="","",TEXT(WEEKDAY(A24),"aaa"))</f>
        <v/>
      </c>
      <c r="C24" s="11" t="inlineStr">
        <is>
          <t>09:00</t>
        </is>
      </c>
      <c r="D24" s="12" t="inlineStr">
        <is>
          <t>18:30</t>
        </is>
      </c>
      <c r="E24" s="74" t="inlineStr">
        <is>
          <t>1:00</t>
        </is>
      </c>
      <c r="F24" s="7" t="n">
        <v>8.5</v>
      </c>
      <c r="G24" s="79" t="n"/>
      <c r="H24" s="82" t="n"/>
      <c r="I24" s="81" t="n"/>
    </row>
    <row r="25" ht="18" customFormat="1" customHeight="1" s="3">
      <c r="A25" s="78">
        <f>DATE(2025,1,15)</f>
        <v/>
      </c>
      <c r="B25" s="6">
        <f>IF(A25="","",TEXT(WEEKDAY(A25),"aaa"))</f>
        <v/>
      </c>
      <c r="C25" s="11" t="inlineStr">
        <is>
          <t>09:00</t>
        </is>
      </c>
      <c r="D25" s="12" t="inlineStr">
        <is>
          <t>19:30</t>
        </is>
      </c>
      <c r="E25" s="74" t="inlineStr">
        <is>
          <t>1:00</t>
        </is>
      </c>
      <c r="F25" s="7" t="n">
        <v>9.5</v>
      </c>
      <c r="G25" s="79" t="n"/>
      <c r="H25" s="82" t="n"/>
      <c r="I25" s="81" t="n"/>
    </row>
    <row r="26" ht="18" customFormat="1" customHeight="1" s="3">
      <c r="A26" s="78">
        <f>DATE(2025,1,16)</f>
        <v/>
      </c>
      <c r="B26" s="6">
        <f>IF(A26="","",TEXT(WEEKDAY(A26),"aaa"))</f>
        <v/>
      </c>
      <c r="C26" s="11" t="inlineStr">
        <is>
          <t>09:00</t>
        </is>
      </c>
      <c r="D26" s="12" t="inlineStr">
        <is>
          <t>18:00</t>
        </is>
      </c>
      <c r="E26" s="74" t="inlineStr">
        <is>
          <t>1:00</t>
        </is>
      </c>
      <c r="F26" s="7" t="n">
        <v>8</v>
      </c>
      <c r="G26" s="79" t="n"/>
      <c r="H26" s="82" t="n"/>
      <c r="I26" s="81" t="n"/>
    </row>
    <row r="27" ht="18" customFormat="1" customHeight="1" s="3">
      <c r="A27" s="78">
        <f>DATE(2025,1,17)</f>
        <v/>
      </c>
      <c r="B27" s="6">
        <f>IF(A27="","",TEXT(WEEKDAY(A27),"aaa"))</f>
        <v/>
      </c>
      <c r="C27" s="11" t="inlineStr">
        <is>
          <t>09:00</t>
        </is>
      </c>
      <c r="D27" s="12" t="inlineStr">
        <is>
          <t>17:30</t>
        </is>
      </c>
      <c r="E27" s="74" t="inlineStr">
        <is>
          <t>1:00</t>
        </is>
      </c>
      <c r="F27" s="7" t="n">
        <v>7.5</v>
      </c>
      <c r="G27" s="79" t="n"/>
      <c r="H27" s="82" t="n"/>
      <c r="I27" s="81" t="n"/>
    </row>
    <row r="28" ht="18" customFormat="1" customHeight="1" s="3">
      <c r="A28" s="78">
        <f>DATE(2025,1,18)</f>
        <v/>
      </c>
      <c r="B28" s="6">
        <f>IF(A28="","",TEXT(WEEKDAY(A28),"aaa"))</f>
        <v/>
      </c>
      <c r="C28" s="11" t="n">
        <v/>
      </c>
      <c r="D28" s="12" t="n">
        <v/>
      </c>
      <c r="E28" s="74" t="inlineStr"/>
      <c r="F28" s="7" t="n">
        <v>0</v>
      </c>
      <c r="G28" s="79" t="n"/>
      <c r="H28" s="82" t="n"/>
      <c r="I28" s="81" t="n"/>
    </row>
    <row r="29" ht="18" customFormat="1" customHeight="1" s="3">
      <c r="A29" s="78">
        <f>DATE(2025,1,19)</f>
        <v/>
      </c>
      <c r="B29" s="6">
        <f>IF(A29="","",TEXT(WEEKDAY(A29),"aaa"))</f>
        <v/>
      </c>
      <c r="C29" s="11" t="n">
        <v/>
      </c>
      <c r="D29" s="12" t="n">
        <v/>
      </c>
      <c r="E29" s="74" t="inlineStr"/>
      <c r="F29" s="7" t="n">
        <v>0</v>
      </c>
      <c r="G29" s="75" t="n"/>
      <c r="H29" s="82" t="n"/>
      <c r="I29" s="81" t="n"/>
    </row>
    <row r="30" ht="18" customFormat="1" customHeight="1" s="3">
      <c r="A30" s="78">
        <f>DATE(2025,1,20)</f>
        <v/>
      </c>
      <c r="B30" s="6">
        <f>IF(A30="","",TEXT(WEEKDAY(A30),"aaa"))</f>
        <v/>
      </c>
      <c r="C30" s="11" t="inlineStr">
        <is>
          <t>09:00</t>
        </is>
      </c>
      <c r="D30" s="12" t="inlineStr">
        <is>
          <t>17:30</t>
        </is>
      </c>
      <c r="E30" s="74" t="inlineStr">
        <is>
          <t>1:00</t>
        </is>
      </c>
      <c r="F30" s="7" t="n">
        <v>7.5</v>
      </c>
      <c r="G30" s="79" t="n"/>
      <c r="H30" s="82" t="n"/>
      <c r="I30" s="81" t="n"/>
    </row>
    <row r="31" ht="18" customFormat="1" customHeight="1" s="3">
      <c r="A31" s="78">
        <f>DATE(2025,1,21)</f>
        <v/>
      </c>
      <c r="B31" s="6">
        <f>IF(A31="","",TEXT(WEEKDAY(A31),"aaa"))</f>
        <v/>
      </c>
      <c r="C31" s="11" t="inlineStr">
        <is>
          <t>09:00</t>
        </is>
      </c>
      <c r="D31" s="12" t="inlineStr">
        <is>
          <t>19:45</t>
        </is>
      </c>
      <c r="E31" s="74" t="inlineStr">
        <is>
          <t>1:00</t>
        </is>
      </c>
      <c r="F31" s="7" t="n">
        <v>7.75</v>
      </c>
      <c r="G31" s="79" t="n"/>
      <c r="H31" s="82" t="n"/>
      <c r="I31" s="81" t="n"/>
    </row>
    <row r="32" ht="18" customFormat="1" customHeight="1" s="3">
      <c r="A32" s="78">
        <f>DATE(2025,1,22)</f>
        <v/>
      </c>
      <c r="B32" s="6">
        <f>IF(A32="","",TEXT(WEEKDAY(A32),"aaa"))</f>
        <v/>
      </c>
      <c r="C32" s="11" t="inlineStr">
        <is>
          <t>09:00</t>
        </is>
      </c>
      <c r="D32" s="12" t="inlineStr">
        <is>
          <t>17:30</t>
        </is>
      </c>
      <c r="E32" s="74" t="inlineStr">
        <is>
          <t>1:00</t>
        </is>
      </c>
      <c r="F32" s="7" t="n">
        <v>7.5</v>
      </c>
      <c r="G32" s="79" t="n"/>
      <c r="H32" s="82" t="n"/>
      <c r="I32" s="81" t="n"/>
    </row>
    <row r="33" ht="18" customFormat="1" customHeight="1" s="3">
      <c r="A33" s="78">
        <f>DATE(2025,1,23)</f>
        <v/>
      </c>
      <c r="B33" s="6">
        <f>IF(A33="","",TEXT(WEEKDAY(A33),"aaa"))</f>
        <v/>
      </c>
      <c r="C33" s="11" t="inlineStr">
        <is>
          <t>09:00</t>
        </is>
      </c>
      <c r="D33" s="12" t="inlineStr">
        <is>
          <t>19:00</t>
        </is>
      </c>
      <c r="E33" s="74" t="inlineStr">
        <is>
          <t>1:00</t>
        </is>
      </c>
      <c r="F33" s="7" t="n">
        <v>9</v>
      </c>
      <c r="G33" s="79" t="n"/>
      <c r="H33" s="82" t="n"/>
      <c r="I33" s="81" t="n"/>
    </row>
    <row r="34" ht="18" customFormat="1" customHeight="1" s="3">
      <c r="A34" s="78">
        <f>DATE(2025,1,24)</f>
        <v/>
      </c>
      <c r="B34" s="6">
        <f>IF(A34="","",TEXT(WEEKDAY(A34),"aaa"))</f>
        <v/>
      </c>
      <c r="C34" s="11" t="inlineStr">
        <is>
          <t>09:00</t>
        </is>
      </c>
      <c r="D34" s="12" t="inlineStr">
        <is>
          <t>18:00</t>
        </is>
      </c>
      <c r="E34" s="74" t="inlineStr">
        <is>
          <t>1:00</t>
        </is>
      </c>
      <c r="F34" s="7" t="n">
        <v>8</v>
      </c>
      <c r="G34" s="75" t="n"/>
      <c r="H34" s="80" t="n"/>
      <c r="I34" s="81" t="n"/>
    </row>
    <row r="35" ht="18" customFormat="1" customHeight="1" s="3">
      <c r="A35" s="78">
        <f>DATE(2025,1,25)</f>
        <v/>
      </c>
      <c r="B35" s="6">
        <f>IF(A35="","",TEXT(WEEKDAY(A35),"aaa"))</f>
        <v/>
      </c>
      <c r="C35" s="11" t="n">
        <v/>
      </c>
      <c r="D35" s="12" t="n">
        <v/>
      </c>
      <c r="E35" s="74" t="inlineStr"/>
      <c r="F35" s="7" t="n">
        <v>0</v>
      </c>
      <c r="G35" s="75" t="n"/>
      <c r="H35" s="80" t="n"/>
      <c r="I35" s="81" t="n"/>
    </row>
    <row r="36" ht="18" customFormat="1" customHeight="1" s="3">
      <c r="A36" s="78">
        <f>DATE(2025,1,26)</f>
        <v/>
      </c>
      <c r="B36" s="6">
        <f>IF(A36="","",TEXT(WEEKDAY(A36),"aaa"))</f>
        <v/>
      </c>
      <c r="C36" s="11" t="n">
        <v/>
      </c>
      <c r="D36" s="12" t="n">
        <v/>
      </c>
      <c r="E36" s="74" t="inlineStr"/>
      <c r="F36" s="7" t="n">
        <v>0</v>
      </c>
      <c r="G36" s="79" t="n"/>
      <c r="H36" s="82" t="n"/>
      <c r="I36" s="81" t="n"/>
    </row>
    <row r="37" ht="18" customFormat="1" customHeight="1" s="3">
      <c r="A37" s="78">
        <f>DATE(2025,1,27)</f>
        <v/>
      </c>
      <c r="B37" s="6">
        <f>IF(A37="","",TEXT(WEEKDAY(A37),"aaa"))</f>
        <v/>
      </c>
      <c r="C37" s="11" t="inlineStr">
        <is>
          <t>09:00</t>
        </is>
      </c>
      <c r="D37" s="12" t="inlineStr">
        <is>
          <t>18:45</t>
        </is>
      </c>
      <c r="E37" s="74" t="inlineStr">
        <is>
          <t>1:00</t>
        </is>
      </c>
      <c r="F37" s="7" t="n">
        <v>8.75</v>
      </c>
      <c r="G37" s="79" t="n"/>
      <c r="H37" s="82" t="n"/>
      <c r="I37" s="81" t="n"/>
    </row>
    <row r="38" ht="18" customFormat="1" customHeight="1" s="3">
      <c r="A38" s="78">
        <f>DATE(2025,1,28)</f>
        <v/>
      </c>
      <c r="B38" s="6">
        <f>IF(A38="","",TEXT(WEEKDAY(A38),"aaa"))</f>
        <v/>
      </c>
      <c r="C38" s="11" t="inlineStr">
        <is>
          <t>09:00</t>
        </is>
      </c>
      <c r="D38" s="12" t="inlineStr">
        <is>
          <t>19:00</t>
        </is>
      </c>
      <c r="E38" s="74" t="inlineStr">
        <is>
          <t>1:00</t>
        </is>
      </c>
      <c r="F38" s="7" t="n">
        <v>9</v>
      </c>
      <c r="G38" s="79" t="n"/>
      <c r="H38" s="82" t="n"/>
      <c r="I38" s="81" t="n"/>
    </row>
    <row r="39" ht="18" customFormat="1" customHeight="1" s="3">
      <c r="A39" s="78">
        <f>DATE(2025,1,29)</f>
        <v/>
      </c>
      <c r="B39" s="6">
        <f>IF(A39="","",TEXT(WEEKDAY(A39),"aaa"))</f>
        <v/>
      </c>
      <c r="C39" s="11" t="inlineStr">
        <is>
          <t>09:00</t>
        </is>
      </c>
      <c r="D39" s="12" t="inlineStr">
        <is>
          <t>19:30</t>
        </is>
      </c>
      <c r="E39" s="74" t="inlineStr">
        <is>
          <t>1:00</t>
        </is>
      </c>
      <c r="F39" s="7" t="n">
        <v>9.5</v>
      </c>
      <c r="G39" s="79" t="n"/>
      <c r="H39" s="82" t="n"/>
      <c r="I39" s="81" t="n"/>
    </row>
    <row r="40" ht="18" customFormat="1" customHeight="1" s="3">
      <c r="A40" s="78">
        <f>DATE(2025,1,30)</f>
        <v/>
      </c>
      <c r="B40" s="6">
        <f>IF(A40="","",TEXT(WEEKDAY(A40),"aaa"))</f>
        <v/>
      </c>
      <c r="C40" s="11" t="inlineStr">
        <is>
          <t>09:00</t>
        </is>
      </c>
      <c r="D40" s="12" t="inlineStr">
        <is>
          <t>19:15</t>
        </is>
      </c>
      <c r="E40" s="74" t="inlineStr">
        <is>
          <t>1:00</t>
        </is>
      </c>
      <c r="F40" s="7" t="n">
        <v>9.25</v>
      </c>
      <c r="G40" s="75" t="n"/>
      <c r="H40" s="80" t="n"/>
      <c r="I40" s="81" t="n"/>
    </row>
    <row r="41" ht="18" customFormat="1" customHeight="1" s="3" thickBot="1">
      <c r="A41" s="84">
        <f>DATE(2025,1,31)</f>
        <v/>
      </c>
      <c r="B41" s="33">
        <f>IF(A41="","",TEXT(WEEKDAY(A41),"aaa"))</f>
        <v/>
      </c>
      <c r="C41" s="42" t="inlineStr">
        <is>
          <t>09:00</t>
        </is>
      </c>
      <c r="D41" s="43" t="inlineStr">
        <is>
          <t>18:00</t>
        </is>
      </c>
      <c r="E41" s="85" t="inlineStr">
        <is>
          <t>1:00</t>
        </is>
      </c>
      <c r="F41" s="9" t="n">
        <v>8</v>
      </c>
      <c r="G41" s="86" t="n"/>
      <c r="H41" s="87" t="n"/>
      <c r="I41" s="88" t="n"/>
    </row>
    <row r="42" ht="10.2" customHeight="1" thickBot="1"/>
    <row r="43" ht="18" customHeight="1">
      <c r="D43" s="27" t="n"/>
      <c r="G43" s="24" t="n"/>
      <c r="H43" s="25" t="inlineStr">
        <is>
          <t>勤務時間</t>
        </is>
      </c>
      <c r="I43" s="26" t="inlineStr">
        <is>
          <t>経　費</t>
        </is>
      </c>
    </row>
    <row r="44" ht="18" customHeight="1" thickBot="1">
      <c r="C44" s="5" t="n"/>
      <c r="D44" s="5" t="n"/>
      <c r="G44" s="17" t="inlineStr">
        <is>
          <t>合計</t>
        </is>
      </c>
      <c r="H44" s="9">
        <f>SUM(F11:F41)</f>
        <v/>
      </c>
      <c r="I44" s="89">
        <f>SUM(G11:G41)</f>
        <v/>
      </c>
    </row>
    <row r="45">
      <c r="C45" s="28" t="n"/>
      <c r="D45" s="28" t="n"/>
    </row>
    <row r="46">
      <c r="C46" s="90" t="n"/>
      <c r="D46" s="28" t="n"/>
    </row>
    <row r="47">
      <c r="C47" s="28" t="n"/>
      <c r="D47" s="28" t="n"/>
      <c r="H47" s="49" t="inlineStr">
        <is>
          <t>確　認</t>
        </is>
      </c>
      <c r="I47" s="49" t="inlineStr">
        <is>
          <t>確　認</t>
        </is>
      </c>
    </row>
    <row r="48">
      <c r="C48" s="28" t="n"/>
      <c r="D48" s="28" t="n"/>
      <c r="H48" s="67" t="n"/>
      <c r="I48" s="67" t="n"/>
    </row>
    <row r="49">
      <c r="C49" s="28" t="n"/>
      <c r="D49" s="28" t="n"/>
      <c r="H49" s="50" t="n"/>
      <c r="I49" s="50" t="n"/>
    </row>
    <row r="50">
      <c r="C50" s="90" t="n"/>
      <c r="D50" s="28" t="n"/>
      <c r="H50" s="91" t="n"/>
      <c r="I50" s="91" t="n"/>
    </row>
    <row r="51">
      <c r="C51" s="28" t="n"/>
      <c r="D51" s="28" t="n"/>
      <c r="H51" s="91" t="n"/>
      <c r="I51" s="91" t="n"/>
    </row>
    <row r="52">
      <c r="C52" s="28" t="n"/>
      <c r="D52" s="28" t="n"/>
      <c r="H52" s="91" t="n"/>
      <c r="I52" s="91" t="n"/>
    </row>
    <row r="53">
      <c r="H53" s="67" t="n"/>
      <c r="I53" s="67" t="n"/>
    </row>
    <row r="56">
      <c r="C56" s="34" t="n"/>
      <c r="D56" s="35" t="inlineStr">
        <is>
          <t>祝祭日</t>
        </is>
      </c>
      <c r="E56" s="34" t="n"/>
    </row>
    <row r="57" ht="13.2" customHeight="1">
      <c r="C57" s="47" t="n">
        <v>45658</v>
      </c>
      <c r="D57" s="48" t="inlineStr">
        <is>
          <t>水</t>
        </is>
      </c>
      <c r="E57" s="48" t="inlineStr">
        <is>
          <t>元日</t>
        </is>
      </c>
    </row>
    <row r="58" ht="13.2" customHeight="1">
      <c r="C58" s="47" t="n">
        <v>45670</v>
      </c>
      <c r="D58" s="48" t="inlineStr">
        <is>
          <t>月</t>
        </is>
      </c>
      <c r="E58" s="48" t="inlineStr">
        <is>
          <t>成人の日</t>
        </is>
      </c>
    </row>
    <row r="59" ht="13.2" customHeight="1">
      <c r="C59" s="47" t="n">
        <v>45699</v>
      </c>
      <c r="D59" s="48" t="inlineStr">
        <is>
          <t>火</t>
        </is>
      </c>
      <c r="E59" s="48" t="inlineStr">
        <is>
          <t>建国記念の日</t>
        </is>
      </c>
    </row>
    <row r="60" ht="13.2" customHeight="1">
      <c r="C60" s="47" t="n">
        <v>45711</v>
      </c>
      <c r="D60" s="48" t="inlineStr">
        <is>
          <t>日</t>
        </is>
      </c>
      <c r="E60" s="48" t="inlineStr">
        <is>
          <t>天皇誕生日</t>
        </is>
      </c>
    </row>
    <row r="61" ht="13.2" customHeight="1">
      <c r="C61" s="47" t="n">
        <v>45712</v>
      </c>
      <c r="D61" s="48" t="inlineStr">
        <is>
          <t>月</t>
        </is>
      </c>
      <c r="E61" s="48" t="inlineStr">
        <is>
          <t>振替休日</t>
        </is>
      </c>
    </row>
    <row r="62" ht="13.2" customHeight="1">
      <c r="C62" s="47" t="n">
        <v>45736</v>
      </c>
      <c r="D62" s="48" t="inlineStr">
        <is>
          <t>木</t>
        </is>
      </c>
      <c r="E62" s="48" t="inlineStr">
        <is>
          <t>春分の日</t>
        </is>
      </c>
    </row>
    <row r="63" ht="13.2" customHeight="1">
      <c r="C63" s="47" t="n">
        <v>45776</v>
      </c>
      <c r="D63" s="48" t="inlineStr">
        <is>
          <t>火</t>
        </is>
      </c>
      <c r="E63" s="48" t="inlineStr">
        <is>
          <t>昭和の日</t>
        </is>
      </c>
    </row>
    <row r="64" ht="13.2" customHeight="1">
      <c r="C64" s="47" t="n">
        <v>45780</v>
      </c>
      <c r="D64" s="48" t="inlineStr">
        <is>
          <t>土</t>
        </is>
      </c>
      <c r="E64" s="48" t="inlineStr">
        <is>
          <t>憲法記念日</t>
        </is>
      </c>
    </row>
    <row r="65" ht="13.2" customHeight="1">
      <c r="C65" s="47" t="n">
        <v>45781</v>
      </c>
      <c r="D65" s="48" t="inlineStr">
        <is>
          <t>日</t>
        </is>
      </c>
      <c r="E65" s="48" t="inlineStr">
        <is>
          <t>みどりの日</t>
        </is>
      </c>
    </row>
    <row r="66" ht="13.2" customHeight="1">
      <c r="C66" s="47" t="n">
        <v>45782</v>
      </c>
      <c r="D66" s="48" t="inlineStr">
        <is>
          <t>月</t>
        </is>
      </c>
      <c r="E66" s="48" t="inlineStr">
        <is>
          <t>こどもの日</t>
        </is>
      </c>
    </row>
    <row r="67" ht="13.2" customHeight="1">
      <c r="C67" s="47" t="n">
        <v>45783</v>
      </c>
      <c r="D67" s="48" t="inlineStr">
        <is>
          <t>火</t>
        </is>
      </c>
      <c r="E67" s="48" t="inlineStr">
        <is>
          <t>振替休日</t>
        </is>
      </c>
    </row>
    <row r="68" ht="13.2" customHeight="1">
      <c r="C68" s="47" t="n">
        <v>45859</v>
      </c>
      <c r="D68" s="48" t="inlineStr">
        <is>
          <t>月</t>
        </is>
      </c>
      <c r="E68" s="48" t="inlineStr">
        <is>
          <t>海の日</t>
        </is>
      </c>
    </row>
    <row r="69" ht="13.2" customHeight="1">
      <c r="C69" s="47" t="n">
        <v>45880</v>
      </c>
      <c r="D69" s="48" t="inlineStr">
        <is>
          <t>月</t>
        </is>
      </c>
      <c r="E69" s="48" t="inlineStr">
        <is>
          <t>山の日</t>
        </is>
      </c>
    </row>
    <row r="70" ht="13.2" customHeight="1">
      <c r="C70" s="47" t="n">
        <v>45915</v>
      </c>
      <c r="D70" s="48" t="inlineStr">
        <is>
          <t>月</t>
        </is>
      </c>
      <c r="E70" s="48" t="inlineStr">
        <is>
          <t>敬老の日</t>
        </is>
      </c>
    </row>
    <row r="71" ht="13.2" customHeight="1">
      <c r="C71" s="47" t="n">
        <v>45923</v>
      </c>
      <c r="D71" s="48" t="inlineStr">
        <is>
          <t>火</t>
        </is>
      </c>
      <c r="E71" s="48" t="inlineStr">
        <is>
          <t>秋分の日</t>
        </is>
      </c>
    </row>
    <row r="72" ht="13.2" customHeight="1">
      <c r="C72" s="47" t="n">
        <v>45943</v>
      </c>
      <c r="D72" s="48" t="inlineStr">
        <is>
          <t>月</t>
        </is>
      </c>
      <c r="E72" s="48" t="inlineStr">
        <is>
          <t>スポーツの日</t>
        </is>
      </c>
    </row>
    <row r="73" ht="13.2" customHeight="1">
      <c r="C73" s="47" t="n">
        <v>45964</v>
      </c>
      <c r="D73" s="48" t="inlineStr">
        <is>
          <t>月</t>
        </is>
      </c>
      <c r="E73" s="48" t="inlineStr">
        <is>
          <t>文化の日</t>
        </is>
      </c>
    </row>
    <row r="74" ht="13.2" customHeight="1">
      <c r="C74" s="47" t="n">
        <v>45984</v>
      </c>
      <c r="D74" s="48" t="inlineStr">
        <is>
          <t>日</t>
        </is>
      </c>
      <c r="E74" s="48" t="inlineStr">
        <is>
          <t>勤労感謝の日</t>
        </is>
      </c>
    </row>
    <row r="75" ht="13.2" customHeight="1">
      <c r="C75" s="47" t="n">
        <v>45985</v>
      </c>
      <c r="D75" s="48" t="inlineStr">
        <is>
          <t>月</t>
        </is>
      </c>
      <c r="E75" s="48" t="inlineStr">
        <is>
          <t>振替休日</t>
        </is>
      </c>
    </row>
    <row r="76" ht="13.8" customHeight="1">
      <c r="C76" s="36" t="n"/>
      <c r="D76" s="37" t="n"/>
      <c r="E76" s="39" t="n"/>
      <c r="H76" s="38" t="n"/>
    </row>
    <row r="77" ht="13.8" customHeight="1">
      <c r="C77" s="36" t="n"/>
      <c r="D77" s="92" t="n"/>
      <c r="E77" s="40" t="n"/>
      <c r="H77" s="38" t="n"/>
    </row>
    <row r="78" ht="13.8" customHeight="1">
      <c r="C78" s="36" t="n"/>
      <c r="D78" s="92" t="n"/>
      <c r="E78" s="40" t="n"/>
      <c r="H78" s="38" t="n"/>
    </row>
    <row r="79" ht="13.8" customHeight="1">
      <c r="C79" s="36" t="n"/>
      <c r="D79" s="92" t="n"/>
      <c r="E79" s="40" t="n"/>
      <c r="H79" s="38" t="n"/>
    </row>
    <row r="80" ht="13.8" customHeight="1">
      <c r="C80" s="36" t="n"/>
      <c r="D80" s="92" t="n"/>
      <c r="E80" s="40" t="n"/>
      <c r="H80" s="38" t="n"/>
    </row>
    <row r="81" ht="13.8" customHeight="1">
      <c r="C81" s="36" t="n"/>
      <c r="D81" s="92" t="n"/>
      <c r="E81" s="40" t="n"/>
      <c r="H81" s="38" t="n"/>
    </row>
    <row r="82" ht="13.8" customHeight="1">
      <c r="C82" s="36" t="n"/>
      <c r="D82" s="92" t="n"/>
      <c r="E82" s="40" t="n"/>
      <c r="H82" s="38" t="n"/>
    </row>
    <row r="83" ht="13.8" customHeight="1">
      <c r="C83" s="36" t="n"/>
      <c r="D83" s="92" t="n"/>
      <c r="E83" s="40" t="n"/>
      <c r="H83" s="38" t="n"/>
    </row>
    <row r="84" ht="13.8" customHeight="1">
      <c r="C84" s="36" t="n"/>
      <c r="D84" s="92" t="n"/>
      <c r="E84" s="40" t="n"/>
      <c r="H84" s="38" t="n"/>
    </row>
    <row r="85" ht="13.8" customHeight="1">
      <c r="C85" s="36" t="n"/>
      <c r="D85" s="92" t="n"/>
      <c r="E85" s="40" t="n"/>
      <c r="H85" s="38" t="n"/>
    </row>
    <row r="86" ht="13.8" customHeight="1">
      <c r="C86" s="36" t="n"/>
      <c r="D86" s="92" t="n"/>
      <c r="E86" s="40" t="n"/>
      <c r="H86" s="38" t="n"/>
    </row>
    <row r="87" ht="13.8" customHeight="1">
      <c r="C87" s="36" t="n"/>
      <c r="D87" s="92" t="n"/>
      <c r="E87" s="40" t="n"/>
      <c r="H87" s="38" t="n"/>
    </row>
    <row r="88" ht="13.8" customHeight="1">
      <c r="C88" s="36" t="n"/>
      <c r="D88" s="92" t="n"/>
      <c r="E88" s="40" t="n"/>
      <c r="H88" s="38" t="n"/>
    </row>
    <row r="89" ht="13.8" customHeight="1">
      <c r="C89" s="36" t="n"/>
      <c r="D89" s="92" t="n"/>
      <c r="E89" s="40" t="n"/>
      <c r="H89" s="38" t="n"/>
    </row>
    <row r="90" ht="13.8" customHeight="1">
      <c r="C90" s="36" t="n"/>
      <c r="D90" s="92" t="n"/>
      <c r="E90" s="40" t="n"/>
      <c r="H90" s="38" t="n"/>
    </row>
    <row r="91" ht="13.8" customHeight="1">
      <c r="C91" s="36" t="n"/>
      <c r="D91" s="92" t="n"/>
      <c r="E91" s="40" t="n"/>
      <c r="H91" s="38" t="n"/>
    </row>
    <row r="92" ht="13.8" customHeight="1">
      <c r="C92" s="36" t="n"/>
      <c r="D92" s="92" t="n"/>
      <c r="E92" s="40" t="n"/>
      <c r="H92" s="38" t="n"/>
    </row>
    <row r="93" ht="13.8" customHeight="1">
      <c r="C93" s="36" t="n"/>
      <c r="D93" s="92" t="n"/>
      <c r="E93" s="40" t="n"/>
      <c r="H93" s="38" t="n"/>
    </row>
    <row r="94" ht="13.8" customHeight="1">
      <c r="C94" s="36" t="n"/>
      <c r="D94" s="92" t="n"/>
      <c r="E94" s="40" t="n"/>
      <c r="H94" s="38" t="n"/>
    </row>
    <row r="95" ht="13.8" customHeight="1">
      <c r="C95" s="36" t="n"/>
      <c r="D95" s="92" t="n"/>
      <c r="E95" s="40" t="n"/>
      <c r="H95" s="38" t="n"/>
    </row>
    <row r="96" ht="13.8" customHeight="1">
      <c r="C96" s="36" t="n"/>
      <c r="D96" s="92" t="n"/>
      <c r="E96" s="40" t="n"/>
      <c r="H96" s="38" t="n"/>
    </row>
    <row r="97" ht="13.8" customHeight="1">
      <c r="C97" s="36" t="n"/>
      <c r="D97" s="92" t="n"/>
      <c r="E97" s="40" t="n"/>
      <c r="H97" s="38" t="n"/>
    </row>
    <row r="98" ht="13.8" customHeight="1">
      <c r="C98" s="36" t="n"/>
      <c r="D98" s="92" t="n"/>
      <c r="E98" s="40" t="n"/>
      <c r="H98" s="38" t="n"/>
    </row>
    <row r="99" ht="13.8" customHeight="1">
      <c r="C99" s="36" t="n"/>
      <c r="D99" s="92" t="n"/>
      <c r="E99" s="40" t="n"/>
      <c r="H99" s="38" t="n"/>
    </row>
  </sheetData>
  <mergeCells count="39">
    <mergeCell ref="H35:I35"/>
    <mergeCell ref="H20:I20"/>
    <mergeCell ref="H38:I38"/>
    <mergeCell ref="H29:I29"/>
    <mergeCell ref="H10:I10"/>
    <mergeCell ref="H41:I41"/>
    <mergeCell ref="H31:I31"/>
    <mergeCell ref="H40:I40"/>
    <mergeCell ref="H39:I39"/>
    <mergeCell ref="H34:I34"/>
    <mergeCell ref="H25:I25"/>
    <mergeCell ref="H21:I21"/>
    <mergeCell ref="I47:I48"/>
    <mergeCell ref="H36:I36"/>
    <mergeCell ref="H17:I17"/>
    <mergeCell ref="H11:I11"/>
    <mergeCell ref="I49:I53"/>
    <mergeCell ref="H16:I16"/>
    <mergeCell ref="H47:H48"/>
    <mergeCell ref="H32:I32"/>
    <mergeCell ref="H19:I19"/>
    <mergeCell ref="H37:I37"/>
    <mergeCell ref="H22:I22"/>
    <mergeCell ref="H28:I28"/>
    <mergeCell ref="H13:I13"/>
    <mergeCell ref="H27:I27"/>
    <mergeCell ref="A2:I3"/>
    <mergeCell ref="H49:H53"/>
    <mergeCell ref="G6:I7"/>
    <mergeCell ref="H12:I12"/>
    <mergeCell ref="H24:I24"/>
    <mergeCell ref="H18:I18"/>
    <mergeCell ref="H15:I15"/>
    <mergeCell ref="H33:I33"/>
    <mergeCell ref="H23:I23"/>
    <mergeCell ref="H14:I14"/>
    <mergeCell ref="F6:F7"/>
    <mergeCell ref="H30:I30"/>
    <mergeCell ref="H26:I26"/>
  </mergeCells>
  <conditionalFormatting sqref="B11:B41">
    <cfRule type="expression" priority="16" dxfId="1" stopIfTrue="1">
      <formula>COUNTIF($C$57:$C$99,A11)</formula>
    </cfRule>
    <cfRule type="expression" priority="17" dxfId="1" stopIfTrue="1">
      <formula>WEEKDAY($A11)=1</formula>
    </cfRule>
    <cfRule type="expression" priority="18" dxfId="0" stopIfTrue="1">
      <formula>WEEKDAY($A11)=7</formula>
    </cfRule>
  </conditionalFormatting>
  <printOptions horizontalCentered="1"/>
  <pageMargins left="0.1968503937007874" right="0.1968503937007874" top="0.3937007874015748" bottom="0.1968503937007874" header="0.1968503937007874" footer="0.1968503937007874"/>
  <pageSetup orientation="portrait" paperSize="9" scale="95" horizontalDpi="400" verticalDpi="400"/>
  <rowBreaks count="1" manualBreakCount="1">
    <brk id="55" min="0" max="8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佐藤純也</dc:creator>
  <dcterms:created xsi:type="dcterms:W3CDTF">2000-05-09T06:07:29Z</dcterms:created>
  <dcterms:modified xsi:type="dcterms:W3CDTF">2025-02-12T15:07:38Z</dcterms:modified>
  <cp:lastModifiedBy>佐藤純也 raise</cp:lastModifiedBy>
  <cp:lastPrinted>2018-12-06T09:53:37Z</cp:lastPrinted>
</cp:coreProperties>
</file>