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oshibiTechnology\Japan2024-Circuit\"/>
    </mc:Choice>
  </mc:AlternateContent>
  <xr:revisionPtr revIDLastSave="0" documentId="13_ncr:1_{94FB2A96-4C34-4AB9-8A23-C1E3BC921B81}" xr6:coauthVersionLast="47" xr6:coauthVersionMax="47" xr10:uidLastSave="{00000000-0000-0000-0000-000000000000}"/>
  <bookViews>
    <workbookView xWindow="-108" yWindow="-108" windowWidth="23256" windowHeight="12576" xr2:uid="{E0FFCE43-0B61-40DB-89AC-CEEFEBA8B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S32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5" i="1"/>
  <c r="O26" i="1"/>
  <c r="O27" i="1"/>
  <c r="O29" i="1"/>
  <c r="O30" i="1"/>
  <c r="O31" i="1"/>
  <c r="O4" i="1"/>
  <c r="O23" i="1" l="1"/>
  <c r="O21" i="1"/>
  <c r="O22" i="1"/>
  <c r="O20" i="1"/>
  <c r="O24" i="1" l="1"/>
</calcChain>
</file>

<file path=xl/sharedStrings.xml><?xml version="1.0" encoding="utf-8"?>
<sst xmlns="http://schemas.openxmlformats.org/spreadsheetml/2006/main" count="124" uniqueCount="86">
  <si>
    <t>Encoder</t>
    <phoneticPr fontId="1"/>
  </si>
  <si>
    <t>IR</t>
    <phoneticPr fontId="1"/>
  </si>
  <si>
    <t>ボックスヘッダ</t>
    <phoneticPr fontId="1"/>
  </si>
  <si>
    <t>コイル</t>
    <phoneticPr fontId="1"/>
  </si>
  <si>
    <t>ヒューズホルダー</t>
    <phoneticPr fontId="1"/>
  </si>
  <si>
    <t>ヒューズ</t>
    <phoneticPr fontId="1"/>
  </si>
  <si>
    <t>NchFET</t>
    <phoneticPr fontId="1"/>
  </si>
  <si>
    <t>IR2302</t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</si>
  <si>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</si>
  <si>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</si>
  <si>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必要個数</t>
    <rPh sb="0" eb="2">
      <t>ヒツヨウ</t>
    </rPh>
    <rPh sb="2" eb="4">
      <t>コスウ</t>
    </rPh>
    <phoneticPr fontId="1"/>
  </si>
  <si>
    <t>LargeMD</t>
    <phoneticPr fontId="1"/>
  </si>
  <si>
    <t>LargePW</t>
    <phoneticPr fontId="1"/>
  </si>
  <si>
    <t>Mother</t>
    <phoneticPr fontId="1"/>
  </si>
  <si>
    <t>Panel</t>
    <phoneticPr fontId="1"/>
  </si>
  <si>
    <t>Pole</t>
    <phoneticPr fontId="1"/>
  </si>
  <si>
    <t>SmallMD</t>
    <phoneticPr fontId="1"/>
  </si>
  <si>
    <t>SmallPW</t>
    <phoneticPr fontId="1"/>
  </si>
  <si>
    <t>単価</t>
    <rPh sb="0" eb="2">
      <t>タンカ</t>
    </rPh>
    <phoneticPr fontId="1"/>
  </si>
  <si>
    <t>H</t>
    <phoneticPr fontId="1"/>
  </si>
  <si>
    <t>2×5P/1.27mm</t>
    <phoneticPr fontId="1"/>
  </si>
  <si>
    <t>2.2uH</t>
    <phoneticPr fontId="1"/>
  </si>
  <si>
    <t>30A</t>
    <phoneticPr fontId="1"/>
  </si>
  <si>
    <t>MiniSPOX</t>
    <phoneticPr fontId="1"/>
  </si>
  <si>
    <t>5P</t>
    <phoneticPr fontId="1"/>
  </si>
  <si>
    <t>ハウジング</t>
    <phoneticPr fontId="1"/>
  </si>
  <si>
    <t>3P</t>
    <phoneticPr fontId="1"/>
  </si>
  <si>
    <t>コンタクト</t>
    <phoneticPr fontId="1"/>
  </si>
  <si>
    <t>ブレード</t>
    <phoneticPr fontId="1"/>
  </si>
  <si>
    <t>TPH3R704PL</t>
    <phoneticPr fontId="1"/>
  </si>
  <si>
    <t>URL</t>
    <phoneticPr fontId="1"/>
  </si>
  <si>
    <t>小計</t>
    <rPh sb="0" eb="2">
      <t>ショウケイ</t>
    </rPh>
    <phoneticPr fontId="1"/>
  </si>
  <si>
    <t>マイコン</t>
    <phoneticPr fontId="1"/>
  </si>
  <si>
    <t>F446RE</t>
    <phoneticPr fontId="1"/>
  </si>
  <si>
    <t>G030K6</t>
    <phoneticPr fontId="1"/>
  </si>
  <si>
    <t>AS5600</t>
    <phoneticPr fontId="1"/>
  </si>
  <si>
    <t>C011F6</t>
    <phoneticPr fontId="1"/>
  </si>
  <si>
    <t>総必要数</t>
    <rPh sb="0" eb="1">
      <t>ソウ</t>
    </rPh>
    <rPh sb="1" eb="4">
      <t>ヒツヨウスウ</t>
    </rPh>
    <phoneticPr fontId="1"/>
  </si>
  <si>
    <t>購入数</t>
    <rPh sb="0" eb="3">
      <t>コウニュウスウ</t>
    </rPh>
    <phoneticPr fontId="1"/>
  </si>
  <si>
    <t>4P</t>
    <phoneticPr fontId="1"/>
  </si>
  <si>
    <t>2P</t>
    <phoneticPr fontId="1"/>
  </si>
  <si>
    <t>V</t>
    <phoneticPr fontId="1"/>
  </si>
  <si>
    <t>マルチプレクサ</t>
    <phoneticPr fontId="1"/>
  </si>
  <si>
    <t>https://www.mouser.jp/ProductDetail/Keystone-Electronics/3568?qs=sGAEpiMZZMsZt0HrY5I79r8X4GjuvFu8tyBM5vo9ILk%3D</t>
    <phoneticPr fontId="1"/>
  </si>
  <si>
    <t>https://www.mouser.jp/ProductDetail/Panasonic/ETQ-P4M2R2KVK?qs=DddhjTRTMKxtDEQdd9aMKQ%3D%3D</t>
    <phoneticPr fontId="1"/>
  </si>
  <si>
    <t>https://www.mouser.jp/ProductDetail/Wurth-Elektronik/62701021721?qs=1Kr7Jg1SGW%2FQWdVcBDZJJw%3D%3D</t>
    <phoneticPr fontId="1"/>
  </si>
  <si>
    <t>https://www.mouser.jp/ProductDetail/Toshiba/TPH3R704PLL1Q?qs=vniZgrqwd6g%2Fd%2FpdbCUXQQ%3D%3D</t>
    <phoneticPr fontId="1"/>
  </si>
  <si>
    <t>https://www.mouser.jp/ProductDetail/STMicroelectronics/STM32F446RET6?qs=Ok1pvOkw6%2FqpQsWf8F4wtQ%3D%3D</t>
  </si>
  <si>
    <t>f446,g030は基本LCSC</t>
    <rPh sb="10" eb="12">
      <t>キホン</t>
    </rPh>
    <phoneticPr fontId="1"/>
  </si>
  <si>
    <t>15A</t>
    <phoneticPr fontId="1"/>
  </si>
  <si>
    <t>H/5P</t>
    <phoneticPr fontId="1"/>
  </si>
  <si>
    <t>H/4P</t>
    <phoneticPr fontId="1"/>
  </si>
  <si>
    <t>H/3P</t>
    <phoneticPr fontId="1"/>
  </si>
  <si>
    <t>H/2P</t>
    <phoneticPr fontId="1"/>
  </si>
  <si>
    <t>V/5P</t>
    <phoneticPr fontId="1"/>
  </si>
  <si>
    <t>V/4P</t>
    <phoneticPr fontId="1"/>
  </si>
  <si>
    <t>V/3P</t>
    <phoneticPr fontId="1"/>
  </si>
  <si>
    <t>V/2P</t>
    <phoneticPr fontId="1"/>
  </si>
  <si>
    <t>ポスト</t>
    <phoneticPr fontId="1"/>
  </si>
  <si>
    <t>https://www.mouser.jp/ProductDetail/Molex/22-03-5035?qs=VKrXD49J9Ep%252Bv2WwbOoiPA%3D%3D</t>
    <phoneticPr fontId="1"/>
  </si>
  <si>
    <t>https://www.mouser.jp/ProductDetail/Molex/50-37-5033?qs=AplfTeSvkkCfnVdKv8UuEg%3D%3D</t>
    <phoneticPr fontId="1"/>
  </si>
  <si>
    <t>TSSP58038</t>
    <phoneticPr fontId="1"/>
  </si>
  <si>
    <t>https://www.mouser.jp/ProductDetail/Vishay-Semiconductors/TSSP58038?qs=lgjwDzixuo29LR1eAo9EoA%3D%3D</t>
    <phoneticPr fontId="1"/>
  </si>
  <si>
    <t>https://www.digikey.jp/ja/products/detail/infineon-technologies/IR2302STRPBF/1928470</t>
    <phoneticPr fontId="1"/>
  </si>
  <si>
    <t>https://www.mouser.jp/ProductDetail/STMicroelectronics/STM32G030K6T6?qs=uwxL4vQweFPeOf7U32Wkbw%3D%3D</t>
    <phoneticPr fontId="1"/>
  </si>
  <si>
    <t>https://www.mouser.jp/ProductDetail/STMicroelectronics/STM32C011F6P6?qs=IPgv5n7u5Qb445hYVpG9pg%3D%3D</t>
    <phoneticPr fontId="1"/>
  </si>
  <si>
    <t>在庫</t>
    <rPh sb="0" eb="2">
      <t>ザイコ</t>
    </rPh>
    <phoneticPr fontId="1"/>
  </si>
  <si>
    <t>大量</t>
    <rPh sb="0" eb="2">
      <t>タイリョウ</t>
    </rPh>
    <phoneticPr fontId="1"/>
  </si>
  <si>
    <t>https://www.aitendo.com/product/18518</t>
    <phoneticPr fontId="1"/>
  </si>
  <si>
    <t>https://www.mouser.jp/ProductDetail/Molex/22-05-7045?qs=xrDmMQn67Z7IIk77EGZFzA%3D%3D</t>
    <phoneticPr fontId="1"/>
  </si>
  <si>
    <t>https://www.mouser.jp/ProductDetail/Molex/22-03-5045?qs=ZDXmSm13592ymm0ujoo9aQ%3D%3D</t>
    <phoneticPr fontId="1"/>
  </si>
  <si>
    <t>https://www.mouser.jp/ProductDetail/Molex/22-03-5025?qs=sGAEpiMZZMvlX3nhDDO4AOGE2ZHu3vLHXY%2BQ4p0MHkE%3D</t>
    <phoneticPr fontId="1"/>
  </si>
  <si>
    <t>https://www.mouser.jp/ProductDetail/Molex/22-03-5055?qs=AplfTeSvkkD4m3TF5HmOBQ%3D%3D</t>
    <phoneticPr fontId="1"/>
  </si>
  <si>
    <t>https://www.mouser.jp/ProductDetail/Molex/22-05-7025?qs=sGAEpiMZZMvlX3nhDDO4AGLycyQkHHQV4kHU9oALxLo%3D</t>
    <phoneticPr fontId="1"/>
  </si>
  <si>
    <t>https://www.mouser.jp/ProductDetail/Molex/22-05-7035?qs=Crveo0%2FlhpeTQWWlghVCyA%3D%3D</t>
    <phoneticPr fontId="1"/>
  </si>
  <si>
    <t>https://www.mouser.jp/ProductDetail/Molex/22-05-7055?qs=xrDmMQn67Z5hmxzhkkBWYQ%3D%3D</t>
    <phoneticPr fontId="1"/>
  </si>
  <si>
    <t>https://www.mouser.jp/ProductDetail/Molex/50-37-5043?qs=uJX40y%2BSWqhAd9T97yqkvw%3D%3D</t>
    <phoneticPr fontId="1"/>
  </si>
  <si>
    <t>https://www.mouser.jp/ProductDetail/Molex/50-37-5053?qs=uJX40y%2BSWqiDzEW%2BqN%2BlGA%3D%3D</t>
    <phoneticPr fontId="1"/>
  </si>
  <si>
    <t>https://www.mouser.jp/ProductDetail/Molex/50-37-5023?qs=ZDXmSm13592S7lD6I%2BYObw%3D%3D</t>
    <phoneticPr fontId="1"/>
  </si>
  <si>
    <t>JLCに実装頼む</t>
    <rPh sb="4" eb="6">
      <t>ジッソウ</t>
    </rPh>
    <rPh sb="6" eb="7">
      <t>タノ</t>
    </rPh>
    <phoneticPr fontId="1"/>
  </si>
  <si>
    <t>https://www.mouser.jp/ProductDetail/Littelfuse/0297015.WXNV?qs=ar9f0rk5DXBnu3UWIatUjA%3D%3D</t>
    <phoneticPr fontId="1"/>
  </si>
  <si>
    <t>8+α</t>
    <phoneticPr fontId="1"/>
  </si>
  <si>
    <t>https://www.mouser.jp/ProductDetail/Molex/08-70-1039-Mouser-Reel?qs=Y0K5pK5Q%2FZEpgThNnEYnNQ%3D%3D</t>
    <phoneticPr fontId="1"/>
  </si>
  <si>
    <t>https://www.mouser.jp/ProductDetail/Littelfuse/0297030.WXNV?qs=KOeOmFnJLToFnmcWtFRk4A%3D%3D</t>
    <phoneticPr fontId="1"/>
  </si>
  <si>
    <t>https://www.mouser.jp/ProductDetail/Nexperia/74HC4051PW118?qs=P62ublwmbi9HhBEGmubfjA%3D%3D</t>
    <phoneticPr fontId="1"/>
  </si>
  <si>
    <t>総計</t>
    <rPh sb="0" eb="2">
      <t>ソウケイ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</si>
</sst>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jp/ProductDetail/Vishay-Semiconductors/TSSP58038?qs=lgjwDzixuo29LR1eAo9EoA%3D%3D" TargetMode="External"/><Relationship Id="rId13" Type="http://schemas.openxmlformats.org/officeDocument/2006/relationships/hyperlink" Target="https://www.mouser.jp/ProductDetail/Molex/22-05-7045?qs=xrDmMQn67Z7IIk77EGZFzA%3D%3D" TargetMode="External"/><Relationship Id="rId18" Type="http://schemas.openxmlformats.org/officeDocument/2006/relationships/hyperlink" Target="https://www.mouser.jp/ProductDetail/Molex/22-05-7035?qs=Crveo0%2FlhpeTQWWlghVCyA%3D%3D" TargetMode="External"/><Relationship Id="rId26" Type="http://schemas.openxmlformats.org/officeDocument/2006/relationships/hyperlink" Target="https://www.mouser.jp/ProductDetail/Nexperia/74HC4051PW118?qs=P62ublwmbi9HhBEGmubfjA%3D%3D" TargetMode="External"/><Relationship Id="rId3" Type="http://schemas.openxmlformats.org/officeDocument/2006/relationships/hyperlink" Target="https://www.mouser.jp/ProductDetail/Wurth-Elektronik/62701021721?qs=1Kr7Jg1SGW%2FQWdVcBDZJJw%3D%3D" TargetMode="External"/><Relationship Id="rId21" Type="http://schemas.openxmlformats.org/officeDocument/2006/relationships/hyperlink" Target="https://www.mouser.jp/ProductDetail/Molex/50-37-5053?qs=uJX40y%2BSWqiDzEW%2BqN%2BlGA%3D%3D" TargetMode="External"/><Relationship Id="rId7" Type="http://schemas.openxmlformats.org/officeDocument/2006/relationships/hyperlink" Target="https://www.mouser.jp/ProductDetail/Molex/50-37-5033?qs=AplfTeSvkkCfnVdKv8UuEg%3D%3D" TargetMode="External"/><Relationship Id="rId12" Type="http://schemas.openxmlformats.org/officeDocument/2006/relationships/hyperlink" Target="https://www.aitendo.com/product/18518" TargetMode="External"/><Relationship Id="rId17" Type="http://schemas.openxmlformats.org/officeDocument/2006/relationships/hyperlink" Target="https://www.mouser.jp/ProductDetail/Molex/22-05-7025?qs=sGAEpiMZZMvlX3nhDDO4AGLycyQkHHQV4kHU9oALxLo%3D" TargetMode="External"/><Relationship Id="rId25" Type="http://schemas.openxmlformats.org/officeDocument/2006/relationships/hyperlink" Target="https://www.mouser.jp/ProductDetail/Littelfuse/0297030.WXNV?qs=KOeOmFnJLToFnmcWtFRk4A%3D%3D" TargetMode="External"/><Relationship Id="rId2" Type="http://schemas.openxmlformats.org/officeDocument/2006/relationships/hyperlink" Target="https://www.mouser.jp/ProductDetail/Panasonic/ETQ-P4M2R2KVK?qs=DddhjTRTMKxtDEQdd9aMKQ%3D%3D" TargetMode="External"/><Relationship Id="rId16" Type="http://schemas.openxmlformats.org/officeDocument/2006/relationships/hyperlink" Target="https://www.mouser.jp/ProductDetail/Molex/22-03-5055?qs=AplfTeSvkkD4m3TF5HmOBQ%3D%3D" TargetMode="External"/><Relationship Id="rId20" Type="http://schemas.openxmlformats.org/officeDocument/2006/relationships/hyperlink" Target="https://www.mouser.jp/ProductDetail/Molex/50-37-5043?qs=uJX40y%2BSWqhAd9T97yqkvw%3D%3D" TargetMode="External"/><Relationship Id="rId1" Type="http://schemas.openxmlformats.org/officeDocument/2006/relationships/hyperlink" Target="https://www.mouser.jp/ProductDetail/Keystone-Electronics/3568?qs=sGAEpiMZZMsZt0HrY5I79r8X4GjuvFu8tyBM5vo9ILk%3D" TargetMode="External"/><Relationship Id="rId6" Type="http://schemas.openxmlformats.org/officeDocument/2006/relationships/hyperlink" Target="https://www.mouser.jp/ProductDetail/Molex/22-03-5035?qs=VKrXD49J9Ep%252Bv2WwbOoiPA%3D%3D" TargetMode="External"/><Relationship Id="rId11" Type="http://schemas.openxmlformats.org/officeDocument/2006/relationships/hyperlink" Target="https://www.mouser.jp/ProductDetail/STMicroelectronics/STM32C011F6P6?qs=IPgv5n7u5Qb445hYVpG9pg%3D%3D" TargetMode="External"/><Relationship Id="rId24" Type="http://schemas.openxmlformats.org/officeDocument/2006/relationships/hyperlink" Target="https://www.mouser.jp/ProductDetail/Molex/08-70-1039-Mouser-Reel?qs=Y0K5pK5Q%2FZEpgThNnEYnNQ%3D%3D" TargetMode="External"/><Relationship Id="rId5" Type="http://schemas.openxmlformats.org/officeDocument/2006/relationships/hyperlink" Target="https://www.mouser.jp/ProductDetail/STMicroelectronics/STM32F446RET6?qs=Ok1pvOkw6%2FqpQsWf8F4wtQ%3D%3D" TargetMode="External"/><Relationship Id="rId15" Type="http://schemas.openxmlformats.org/officeDocument/2006/relationships/hyperlink" Target="https://www.mouser.jp/ProductDetail/Molex/22-03-5025?qs=sGAEpiMZZMvlX3nhDDO4AOGE2ZHu3vLHXY%2BQ4p0MHkE%3D" TargetMode="External"/><Relationship Id="rId23" Type="http://schemas.openxmlformats.org/officeDocument/2006/relationships/hyperlink" Target="https://www.mouser.jp/ProductDetail/Littelfuse/0297015.WXNV?qs=ar9f0rk5DXBnu3UWIatUjA%3D%3D" TargetMode="External"/><Relationship Id="rId10" Type="http://schemas.openxmlformats.org/officeDocument/2006/relationships/hyperlink" Target="https://www.mouser.jp/ProductDetail/STMicroelectronics/STM32G030K6T6?qs=uwxL4vQweFPeOf7U32Wkbw%3D%3D" TargetMode="External"/><Relationship Id="rId19" Type="http://schemas.openxmlformats.org/officeDocument/2006/relationships/hyperlink" Target="https://www.mouser.jp/ProductDetail/Molex/22-05-7055?qs=xrDmMQn67Z5hmxzhkkBWYQ%3D%3D" TargetMode="External"/><Relationship Id="rId4" Type="http://schemas.openxmlformats.org/officeDocument/2006/relationships/hyperlink" Target="https://www.mouser.jp/ProductDetail/Toshiba/TPH3R704PLL1Q?qs=vniZgrqwd6g%2Fd%2FpdbCUXQQ%3D%3D" TargetMode="External"/><Relationship Id="rId9" Type="http://schemas.openxmlformats.org/officeDocument/2006/relationships/hyperlink" Target="https://www.digikey.jp/ja/products/detail/infineon-technologies/IR2302STRPBF/1928470" TargetMode="External"/><Relationship Id="rId14" Type="http://schemas.openxmlformats.org/officeDocument/2006/relationships/hyperlink" Target="https://www.mouser.jp/ProductDetail/Molex/22-03-5045?qs=ZDXmSm13592ymm0ujoo9aQ%3D%3D" TargetMode="External"/><Relationship Id="rId22" Type="http://schemas.openxmlformats.org/officeDocument/2006/relationships/hyperlink" Target="https://www.mouser.jp/ProductDetail/Molex/50-37-5023?qs=ZDXmSm13592S7lD6I%2BYObw%3D%3D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6963-6045-46CB-A3EC-D18DA7D6FD3E}">
  <dimension ref="A2:T36"/>
  <sheetViews>
    <sheetView tabSelected="1" zoomScale="62" zoomScaleNormal="39" workbookViewId="0">
      <selection activeCell="E15" sqref="E15"/>
    </sheetView>
  </sheetViews>
  <sheetFormatPr defaultRowHeight="18" x14ac:dyDescent="0.45"/>
  <cols>
    <col min="1" max="1" width="8.796875" style="1"/>
    <col min="2" max="5" width="17.09765625" style="1" customWidth="1"/>
    <col min="6" max="19" width="8.796875" style="1"/>
    <col min="20" max="20" width="8.796875" style="4"/>
    <col min="21" max="16384" width="8.796875" style="1"/>
  </cols>
  <sheetData>
    <row r="2" spans="2:20" x14ac:dyDescent="0.45"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  <c r="M2" s="5" t="s">
        <v>10</v>
      </c>
      <c r="N2" s="5" t="s">
        <v>10</v>
      </c>
    </row>
    <row r="3" spans="2:20" x14ac:dyDescent="0.45">
      <c r="B3" s="2" t="s">
        <v>8</v>
      </c>
      <c r="C3" s="2" t="s">
        <v>9</v>
      </c>
      <c r="D3" s="2" t="s">
        <v>9</v>
      </c>
      <c r="E3" s="2"/>
      <c r="F3" s="2" t="s">
        <v>17</v>
      </c>
      <c r="G3" s="2" t="s">
        <v>16</v>
      </c>
      <c r="H3" s="2" t="s">
        <v>15</v>
      </c>
      <c r="I3" s="2" t="s">
        <v>14</v>
      </c>
      <c r="J3" s="2" t="s">
        <v>13</v>
      </c>
      <c r="K3" s="2" t="s">
        <v>12</v>
      </c>
      <c r="L3" s="2" t="s">
        <v>11</v>
      </c>
      <c r="M3" s="2" t="s">
        <v>1</v>
      </c>
      <c r="N3" s="2" t="s">
        <v>0</v>
      </c>
      <c r="O3" s="2" t="s">
        <v>37</v>
      </c>
      <c r="P3" s="2" t="s">
        <v>66</v>
      </c>
      <c r="Q3" s="2" t="s">
        <v>38</v>
      </c>
      <c r="R3" s="2" t="s">
        <v>18</v>
      </c>
      <c r="S3" s="2" t="s">
        <v>31</v>
      </c>
      <c r="T3" s="6" t="s">
        <v>30</v>
      </c>
    </row>
    <row r="4" spans="2:20" x14ac:dyDescent="0.45">
      <c r="B4" s="2" t="s">
        <v>2</v>
      </c>
      <c r="C4" s="2" t="s">
        <v>20</v>
      </c>
      <c r="D4" s="2" t="s">
        <v>19</v>
      </c>
      <c r="E4" s="2"/>
      <c r="F4" s="2"/>
      <c r="G4" s="2"/>
      <c r="H4" s="2"/>
      <c r="I4" s="2"/>
      <c r="J4" s="2"/>
      <c r="K4" s="2"/>
      <c r="L4" s="2">
        <v>1</v>
      </c>
      <c r="M4" s="2"/>
      <c r="N4" s="2"/>
      <c r="O4" s="2">
        <f>N4*6+M4*5+L4*5+K4*1+J4*10+I4*9+H4*10+G4*15+F4*5</f>
        <v>5</v>
      </c>
      <c r="P4" s="2">
        <v>0</v>
      </c>
      <c r="Q4" s="2">
        <v>7</v>
      </c>
      <c r="R4" s="2">
        <v>276.89999999999998</v>
      </c>
      <c r="S4" s="2">
        <f>Q4*R4</f>
        <v>1938.2999999999997</v>
      </c>
      <c r="T4" s="7" t="s">
        <v>45</v>
      </c>
    </row>
    <row r="5" spans="2:20" x14ac:dyDescent="0.45">
      <c r="B5" s="2" t="s">
        <v>3</v>
      </c>
      <c r="C5" s="2" t="s">
        <v>21</v>
      </c>
      <c r="E5" s="2" t="s">
        <v>79</v>
      </c>
      <c r="F5" s="2"/>
      <c r="G5" s="2"/>
      <c r="H5" s="2">
        <v>1</v>
      </c>
      <c r="I5" s="2">
        <v>1</v>
      </c>
      <c r="J5" s="2"/>
      <c r="K5" s="2"/>
      <c r="L5" s="2"/>
      <c r="M5" s="2"/>
      <c r="N5" s="2"/>
      <c r="O5" s="2">
        <f>N5*6+M5*5+L5*5+K5*1+J5*10+I5*9+H5*10+G5*15+F5*5</f>
        <v>19</v>
      </c>
      <c r="P5" s="2">
        <v>0</v>
      </c>
      <c r="Q5" s="2">
        <v>10</v>
      </c>
      <c r="R5" s="2">
        <v>111.1</v>
      </c>
      <c r="S5" s="2">
        <f t="shared" ref="S5:S31" si="0">Q5*R5</f>
        <v>1111</v>
      </c>
      <c r="T5" s="7" t="s">
        <v>44</v>
      </c>
    </row>
    <row r="6" spans="2:20" x14ac:dyDescent="0.45">
      <c r="B6" s="2" t="s">
        <v>4</v>
      </c>
      <c r="C6" s="2"/>
      <c r="D6" s="2"/>
      <c r="E6" s="2"/>
      <c r="F6" s="2">
        <v>1</v>
      </c>
      <c r="G6" s="2"/>
      <c r="H6" s="2"/>
      <c r="I6" s="2"/>
      <c r="J6" s="2"/>
      <c r="K6" s="2">
        <v>1</v>
      </c>
      <c r="L6" s="2"/>
      <c r="M6" s="2"/>
      <c r="N6" s="2"/>
      <c r="O6" s="2">
        <f>N6*6+M6*5+L6*5+K6*1+J6*10+I6*9+H6*10+G6*15+F6*5</f>
        <v>6</v>
      </c>
      <c r="P6" s="2">
        <v>0</v>
      </c>
      <c r="Q6" s="2">
        <v>10</v>
      </c>
      <c r="R6" s="2">
        <v>165.2</v>
      </c>
      <c r="S6" s="2">
        <f t="shared" si="0"/>
        <v>1652</v>
      </c>
      <c r="T6" s="7" t="s">
        <v>43</v>
      </c>
    </row>
    <row r="7" spans="2:20" x14ac:dyDescent="0.45">
      <c r="B7" s="2" t="s">
        <v>5</v>
      </c>
      <c r="C7" s="2" t="s">
        <v>28</v>
      </c>
      <c r="D7" s="2" t="s">
        <v>49</v>
      </c>
      <c r="E7" s="2"/>
      <c r="F7" s="2">
        <v>1</v>
      </c>
      <c r="G7" s="2"/>
      <c r="H7" s="2"/>
      <c r="I7" s="2"/>
      <c r="J7" s="2"/>
      <c r="K7" s="2"/>
      <c r="L7" s="2"/>
      <c r="M7" s="2"/>
      <c r="N7" s="2"/>
      <c r="O7" s="2">
        <f>N7*6+M7*5+L7*5+K7*1+J7*10+I7*9+H7*10+G7*15+F7*5</f>
        <v>5</v>
      </c>
      <c r="P7" s="2" t="s">
        <v>81</v>
      </c>
      <c r="Q7" s="2">
        <v>0</v>
      </c>
      <c r="R7" s="2"/>
      <c r="S7" s="2">
        <f t="shared" si="0"/>
        <v>0</v>
      </c>
      <c r="T7" s="7" t="s">
        <v>80</v>
      </c>
    </row>
    <row r="8" spans="2:20" x14ac:dyDescent="0.45">
      <c r="B8" s="2" t="s">
        <v>5</v>
      </c>
      <c r="C8" s="2" t="s">
        <v>28</v>
      </c>
      <c r="D8" s="2" t="s">
        <v>22</v>
      </c>
      <c r="E8" s="2"/>
      <c r="F8" s="2"/>
      <c r="G8" s="2"/>
      <c r="H8" s="2"/>
      <c r="I8" s="2"/>
      <c r="J8" s="2"/>
      <c r="K8" s="2">
        <v>1</v>
      </c>
      <c r="L8" s="2"/>
      <c r="M8" s="2"/>
      <c r="N8" s="2"/>
      <c r="O8" s="2">
        <f>N8*6+M8*5+L8*5+K8*1+J8*10+I8*9+H8*10+G8*15+F8*5</f>
        <v>1</v>
      </c>
      <c r="P8" s="2">
        <v>3</v>
      </c>
      <c r="Q8" s="2">
        <v>0</v>
      </c>
      <c r="R8" s="2"/>
      <c r="S8" s="2">
        <f t="shared" si="0"/>
        <v>0</v>
      </c>
      <c r="T8" s="7" t="s">
        <v>83</v>
      </c>
    </row>
    <row r="9" spans="2:20" x14ac:dyDescent="0.45">
      <c r="B9" s="2" t="s">
        <v>6</v>
      </c>
      <c r="C9" s="2" t="s">
        <v>29</v>
      </c>
      <c r="D9" s="2"/>
      <c r="E9" s="2"/>
      <c r="F9" s="2"/>
      <c r="G9" s="2"/>
      <c r="H9" s="2"/>
      <c r="I9" s="2"/>
      <c r="J9" s="2"/>
      <c r="K9" s="2"/>
      <c r="L9" s="2">
        <v>4</v>
      </c>
      <c r="M9" s="2"/>
      <c r="N9" s="2"/>
      <c r="O9" s="2">
        <f>N9*6+M9*5+L9*5+K9*1+J9*10+I9*9+H9*10+G9*15+F9*5</f>
        <v>20</v>
      </c>
      <c r="P9" s="2">
        <v>0</v>
      </c>
      <c r="Q9" s="2">
        <v>30</v>
      </c>
      <c r="R9" s="2">
        <v>120.1</v>
      </c>
      <c r="S9" s="2">
        <f t="shared" si="0"/>
        <v>3603</v>
      </c>
      <c r="T9" s="7" t="s">
        <v>46</v>
      </c>
    </row>
    <row r="10" spans="2:20" x14ac:dyDescent="0.45">
      <c r="B10" s="2" t="s">
        <v>35</v>
      </c>
      <c r="C10" s="2"/>
      <c r="D10" s="2"/>
      <c r="E10" s="2" t="s">
        <v>79</v>
      </c>
      <c r="F10" s="2"/>
      <c r="G10" s="2"/>
      <c r="H10" s="2"/>
      <c r="I10" s="2"/>
      <c r="J10" s="2"/>
      <c r="K10" s="2"/>
      <c r="L10" s="2"/>
      <c r="M10" s="2"/>
      <c r="N10" s="2">
        <v>1</v>
      </c>
      <c r="O10" s="2">
        <f>N10*6+M10*5+L10*5+K10*1+J10*10+I10*9+H10*10+G10*15+F10*5</f>
        <v>6</v>
      </c>
      <c r="P10" s="2">
        <v>5</v>
      </c>
      <c r="Q10" s="2">
        <v>0</v>
      </c>
      <c r="R10" s="2"/>
      <c r="S10" s="2">
        <f t="shared" si="0"/>
        <v>0</v>
      </c>
      <c r="T10" s="6"/>
    </row>
    <row r="11" spans="2:20" x14ac:dyDescent="0.45">
      <c r="B11" s="2" t="s">
        <v>7</v>
      </c>
      <c r="C11" s="2"/>
      <c r="D11" s="2"/>
      <c r="E11" s="2"/>
      <c r="F11" s="2"/>
      <c r="G11" s="2">
        <v>2</v>
      </c>
      <c r="H11" s="2"/>
      <c r="I11" s="2"/>
      <c r="J11" s="2"/>
      <c r="K11" s="2"/>
      <c r="L11" s="2">
        <v>2</v>
      </c>
      <c r="M11" s="2"/>
      <c r="N11" s="2"/>
      <c r="O11" s="2">
        <f>N11*6+M11*5+L11*5+K11*1+J11*10+I11*9+H11*10+G11*15+F11*5</f>
        <v>40</v>
      </c>
      <c r="P11" s="2">
        <v>0</v>
      </c>
      <c r="Q11" s="2">
        <v>50</v>
      </c>
      <c r="R11" s="2">
        <v>219.8</v>
      </c>
      <c r="S11" s="2">
        <f t="shared" si="0"/>
        <v>10990</v>
      </c>
      <c r="T11" s="7" t="s">
        <v>63</v>
      </c>
    </row>
    <row r="12" spans="2:20" x14ac:dyDescent="0.45">
      <c r="B12" s="3" t="s">
        <v>23</v>
      </c>
      <c r="C12" s="3" t="s">
        <v>58</v>
      </c>
      <c r="D12" s="3" t="s">
        <v>50</v>
      </c>
      <c r="E12" s="3">
        <v>22057055</v>
      </c>
      <c r="F12" s="2"/>
      <c r="G12" s="2"/>
      <c r="H12" s="2"/>
      <c r="I12" s="2"/>
      <c r="J12" s="2">
        <v>2</v>
      </c>
      <c r="K12" s="2"/>
      <c r="L12" s="2"/>
      <c r="M12" s="2"/>
      <c r="N12" s="2"/>
      <c r="O12" s="2">
        <f>N12*6+M12*5+L12*5+K12*1+J12*10+I12*9+H12*10+G12*15+F12*5</f>
        <v>20</v>
      </c>
      <c r="P12" s="2">
        <v>28</v>
      </c>
      <c r="Q12" s="2">
        <v>0</v>
      </c>
      <c r="R12" s="2"/>
      <c r="S12" s="2">
        <f t="shared" si="0"/>
        <v>0</v>
      </c>
      <c r="T12" s="7" t="s">
        <v>75</v>
      </c>
    </row>
    <row r="13" spans="2:20" x14ac:dyDescent="0.45">
      <c r="B13" s="3" t="s">
        <v>23</v>
      </c>
      <c r="C13" s="3" t="s">
        <v>58</v>
      </c>
      <c r="D13" s="2" t="s">
        <v>51</v>
      </c>
      <c r="E13" s="3">
        <v>22057045</v>
      </c>
      <c r="F13" s="2"/>
      <c r="G13" s="2"/>
      <c r="H13" s="2">
        <v>2</v>
      </c>
      <c r="I13" s="2">
        <v>2</v>
      </c>
      <c r="J13" s="2">
        <v>4</v>
      </c>
      <c r="K13" s="2"/>
      <c r="L13" s="2">
        <v>2</v>
      </c>
      <c r="M13" s="2"/>
      <c r="N13" s="2">
        <v>2</v>
      </c>
      <c r="O13" s="2">
        <f>N13*6+M13*5+L13*5+K13*1+J13*10+I13*9+H13*10+G13*15+F13*5</f>
        <v>100</v>
      </c>
      <c r="P13" s="2">
        <v>19</v>
      </c>
      <c r="Q13" s="2">
        <v>100</v>
      </c>
      <c r="R13" s="2">
        <v>26.6</v>
      </c>
      <c r="S13" s="2">
        <f t="shared" si="0"/>
        <v>2660</v>
      </c>
      <c r="T13" s="7" t="s">
        <v>69</v>
      </c>
    </row>
    <row r="14" spans="2:20" x14ac:dyDescent="0.45">
      <c r="B14" s="3" t="s">
        <v>23</v>
      </c>
      <c r="C14" s="3" t="s">
        <v>58</v>
      </c>
      <c r="D14" s="3" t="s">
        <v>52</v>
      </c>
      <c r="E14" s="3">
        <v>22057035</v>
      </c>
      <c r="F14" s="2"/>
      <c r="G14" s="2"/>
      <c r="H14" s="2">
        <v>2</v>
      </c>
      <c r="I14" s="2"/>
      <c r="J14" s="2">
        <v>8</v>
      </c>
      <c r="K14" s="2"/>
      <c r="L14" s="2">
        <v>1</v>
      </c>
      <c r="M14" s="2"/>
      <c r="N14" s="2"/>
      <c r="O14" s="2">
        <f>N14*6+M14*5+L14*5+K14*1+J14*10+I14*9+H14*10+G14*15+F14*5</f>
        <v>105</v>
      </c>
      <c r="P14" s="2">
        <v>8</v>
      </c>
      <c r="Q14" s="2">
        <v>120</v>
      </c>
      <c r="R14" s="2">
        <v>21.9</v>
      </c>
      <c r="S14" s="2">
        <f t="shared" si="0"/>
        <v>2628</v>
      </c>
      <c r="T14" s="7" t="s">
        <v>74</v>
      </c>
    </row>
    <row r="15" spans="2:20" x14ac:dyDescent="0.45">
      <c r="B15" s="3" t="s">
        <v>23</v>
      </c>
      <c r="C15" s="3" t="s">
        <v>58</v>
      </c>
      <c r="D15" s="3" t="s">
        <v>53</v>
      </c>
      <c r="E15" s="3">
        <v>22057025</v>
      </c>
      <c r="F15" s="2"/>
      <c r="G15" s="2"/>
      <c r="H15" s="2"/>
      <c r="I15" s="2"/>
      <c r="J15" s="2">
        <v>1</v>
      </c>
      <c r="K15" s="2"/>
      <c r="L15" s="2"/>
      <c r="M15" s="2"/>
      <c r="N15" s="2">
        <v>1</v>
      </c>
      <c r="O15" s="2">
        <f>N15*6+M15*5+L15*5+K15*1+J15*10+I15*9+H15*10+G15*15+F15*5</f>
        <v>16</v>
      </c>
      <c r="P15" s="2">
        <v>46</v>
      </c>
      <c r="Q15" s="2">
        <v>0</v>
      </c>
      <c r="R15" s="2">
        <v>17.600000000000001</v>
      </c>
      <c r="S15" s="2">
        <f t="shared" si="0"/>
        <v>0</v>
      </c>
      <c r="T15" s="7" t="s">
        <v>73</v>
      </c>
    </row>
    <row r="16" spans="2:20" x14ac:dyDescent="0.45">
      <c r="B16" s="3" t="s">
        <v>23</v>
      </c>
      <c r="C16" s="3" t="s">
        <v>58</v>
      </c>
      <c r="D16" s="3" t="s">
        <v>54</v>
      </c>
      <c r="E16" s="3">
        <v>22035055</v>
      </c>
      <c r="F16" s="2"/>
      <c r="G16" s="2"/>
      <c r="H16" s="2"/>
      <c r="I16" s="2"/>
      <c r="J16" s="2"/>
      <c r="K16" s="2"/>
      <c r="L16" s="2"/>
      <c r="M16" s="2"/>
      <c r="N16" s="2"/>
      <c r="O16" s="2">
        <f>N16*6+M16*5+L16*5+K16*1+J16*10+I16*9+H16*10+G16*15+F16*5</f>
        <v>0</v>
      </c>
      <c r="P16" s="2">
        <v>6</v>
      </c>
      <c r="Q16" s="2">
        <v>0</v>
      </c>
      <c r="R16" s="2"/>
      <c r="S16" s="2">
        <f t="shared" si="0"/>
        <v>0</v>
      </c>
      <c r="T16" s="7" t="s">
        <v>72</v>
      </c>
    </row>
    <row r="17" spans="1:20" x14ac:dyDescent="0.45">
      <c r="B17" s="3" t="s">
        <v>23</v>
      </c>
      <c r="C17" s="3" t="s">
        <v>58</v>
      </c>
      <c r="D17" s="2" t="s">
        <v>55</v>
      </c>
      <c r="E17" s="3">
        <v>22035045</v>
      </c>
      <c r="F17" s="2"/>
      <c r="G17" s="2">
        <v>2</v>
      </c>
      <c r="H17" s="2"/>
      <c r="I17" s="2"/>
      <c r="J17" s="2"/>
      <c r="K17" s="2"/>
      <c r="L17" s="2">
        <v>2</v>
      </c>
      <c r="M17" s="2">
        <v>2</v>
      </c>
      <c r="N17" s="2"/>
      <c r="O17" s="2">
        <f>N17*6+M17*5+L17*5+K17*1+J17*10+I17*9+H17*10+G17*15+F17*5</f>
        <v>50</v>
      </c>
      <c r="P17" s="2">
        <v>0</v>
      </c>
      <c r="Q17" s="2">
        <v>100</v>
      </c>
      <c r="R17" s="2">
        <v>22</v>
      </c>
      <c r="S17" s="2">
        <f t="shared" si="0"/>
        <v>2200</v>
      </c>
      <c r="T17" s="7" t="s">
        <v>70</v>
      </c>
    </row>
    <row r="18" spans="1:20" x14ac:dyDescent="0.45">
      <c r="B18" s="3" t="s">
        <v>23</v>
      </c>
      <c r="C18" s="3" t="s">
        <v>58</v>
      </c>
      <c r="D18" s="3" t="s">
        <v>56</v>
      </c>
      <c r="E18" s="3">
        <v>22035035</v>
      </c>
      <c r="F18" s="2"/>
      <c r="G18" s="2"/>
      <c r="H18" s="2">
        <v>3</v>
      </c>
      <c r="I18" s="2"/>
      <c r="J18" s="2"/>
      <c r="K18" s="2"/>
      <c r="L18" s="2"/>
      <c r="M18" s="2"/>
      <c r="N18" s="2"/>
      <c r="O18" s="2">
        <f>N18*6+M18*5+L18*5+K18*1+J18*10+I18*9+H18*10+G18*15+F18*5</f>
        <v>30</v>
      </c>
      <c r="P18" s="2" t="s">
        <v>67</v>
      </c>
      <c r="Q18" s="2">
        <v>0</v>
      </c>
      <c r="R18" s="2"/>
      <c r="S18" s="2">
        <f t="shared" si="0"/>
        <v>0</v>
      </c>
      <c r="T18" s="8" t="s">
        <v>59</v>
      </c>
    </row>
    <row r="19" spans="1:20" x14ac:dyDescent="0.45">
      <c r="B19" s="3" t="s">
        <v>23</v>
      </c>
      <c r="C19" s="3" t="s">
        <v>58</v>
      </c>
      <c r="D19" s="3" t="s">
        <v>57</v>
      </c>
      <c r="E19" s="3">
        <v>22035025</v>
      </c>
      <c r="F19" s="2"/>
      <c r="G19" s="2"/>
      <c r="H19" s="2"/>
      <c r="I19" s="2"/>
      <c r="J19" s="2"/>
      <c r="K19" s="2">
        <v>1</v>
      </c>
      <c r="L19" s="2">
        <v>1</v>
      </c>
      <c r="M19" s="2">
        <v>1</v>
      </c>
      <c r="N19" s="2"/>
      <c r="O19" s="2">
        <f>N19*6+M19*5+L19*5+K19*1+J19*10+I19*9+H19*10+G19*15+F19*5</f>
        <v>11</v>
      </c>
      <c r="P19" s="2">
        <v>10</v>
      </c>
      <c r="Q19" s="2">
        <v>10</v>
      </c>
      <c r="R19" s="2">
        <v>15.1</v>
      </c>
      <c r="S19" s="2">
        <f t="shared" si="0"/>
        <v>151</v>
      </c>
      <c r="T19" s="7" t="s">
        <v>71</v>
      </c>
    </row>
    <row r="20" spans="1:20" x14ac:dyDescent="0.45">
      <c r="B20" s="3" t="s">
        <v>23</v>
      </c>
      <c r="C20" s="3" t="s">
        <v>25</v>
      </c>
      <c r="D20" s="3" t="s">
        <v>24</v>
      </c>
      <c r="E20" s="3">
        <v>50375053</v>
      </c>
      <c r="F20" s="2"/>
      <c r="G20" s="2"/>
      <c r="H20" s="2"/>
      <c r="I20" s="2"/>
      <c r="J20" s="2"/>
      <c r="K20" s="2"/>
      <c r="L20" s="2"/>
      <c r="M20" s="2"/>
      <c r="N20" s="2"/>
      <c r="O20" s="2">
        <f>O12+O16</f>
        <v>20</v>
      </c>
      <c r="P20" s="2">
        <v>46</v>
      </c>
      <c r="Q20" s="2">
        <v>0</v>
      </c>
      <c r="R20" s="2"/>
      <c r="S20" s="2">
        <f t="shared" si="0"/>
        <v>0</v>
      </c>
      <c r="T20" s="7" t="s">
        <v>77</v>
      </c>
    </row>
    <row r="21" spans="1:20" x14ac:dyDescent="0.45">
      <c r="B21" s="3" t="s">
        <v>23</v>
      </c>
      <c r="C21" s="3" t="s">
        <v>25</v>
      </c>
      <c r="D21" s="2" t="s">
        <v>39</v>
      </c>
      <c r="E21" s="3">
        <v>50375043</v>
      </c>
      <c r="F21" s="2"/>
      <c r="G21" s="2"/>
      <c r="H21" s="2"/>
      <c r="I21" s="2"/>
      <c r="J21" s="2"/>
      <c r="K21" s="2"/>
      <c r="L21" s="2"/>
      <c r="M21" s="2"/>
      <c r="N21" s="2"/>
      <c r="O21" s="2">
        <f t="shared" ref="O21:O23" si="1">O13+O17</f>
        <v>150</v>
      </c>
      <c r="P21" s="2">
        <v>0</v>
      </c>
      <c r="Q21" s="2">
        <v>200</v>
      </c>
      <c r="R21" s="2">
        <v>13.5</v>
      </c>
      <c r="S21" s="2">
        <f t="shared" si="0"/>
        <v>2700</v>
      </c>
      <c r="T21" s="7" t="s">
        <v>76</v>
      </c>
    </row>
    <row r="22" spans="1:20" x14ac:dyDescent="0.45">
      <c r="B22" s="3" t="s">
        <v>23</v>
      </c>
      <c r="C22" s="3" t="s">
        <v>25</v>
      </c>
      <c r="D22" s="3" t="s">
        <v>26</v>
      </c>
      <c r="E22" s="3">
        <v>50375033</v>
      </c>
      <c r="F22" s="2"/>
      <c r="G22" s="2"/>
      <c r="H22" s="2"/>
      <c r="I22" s="2"/>
      <c r="J22" s="2"/>
      <c r="K22" s="2"/>
      <c r="L22" s="2"/>
      <c r="M22" s="2"/>
      <c r="N22" s="2"/>
      <c r="O22" s="2">
        <f t="shared" si="1"/>
        <v>135</v>
      </c>
      <c r="P22" s="2">
        <v>118</v>
      </c>
      <c r="Q22" s="2">
        <v>30</v>
      </c>
      <c r="R22" s="2">
        <v>15.1</v>
      </c>
      <c r="S22" s="2">
        <f t="shared" si="0"/>
        <v>453</v>
      </c>
      <c r="T22" s="8" t="s">
        <v>60</v>
      </c>
    </row>
    <row r="23" spans="1:20" x14ac:dyDescent="0.45">
      <c r="B23" s="3" t="s">
        <v>23</v>
      </c>
      <c r="C23" s="3" t="s">
        <v>25</v>
      </c>
      <c r="D23" s="3" t="s">
        <v>40</v>
      </c>
      <c r="E23" s="3">
        <v>50375023</v>
      </c>
      <c r="F23" s="2"/>
      <c r="G23" s="2"/>
      <c r="H23" s="2"/>
      <c r="I23" s="2"/>
      <c r="J23" s="2"/>
      <c r="K23" s="2"/>
      <c r="L23" s="2"/>
      <c r="M23" s="2"/>
      <c r="N23" s="2"/>
      <c r="O23" s="2">
        <f t="shared" si="1"/>
        <v>27</v>
      </c>
      <c r="P23" s="2">
        <v>56</v>
      </c>
      <c r="Q23" s="2">
        <v>0</v>
      </c>
      <c r="R23" s="2"/>
      <c r="S23" s="2">
        <f t="shared" si="0"/>
        <v>0</v>
      </c>
      <c r="T23" s="7" t="s">
        <v>78</v>
      </c>
    </row>
    <row r="24" spans="1:20" x14ac:dyDescent="0.45">
      <c r="B24" s="3" t="s">
        <v>23</v>
      </c>
      <c r="C24" s="3" t="s">
        <v>27</v>
      </c>
      <c r="D24" s="2"/>
      <c r="E24" s="2">
        <v>8701039</v>
      </c>
      <c r="F24" s="2"/>
      <c r="G24" s="2"/>
      <c r="H24" s="2"/>
      <c r="I24" s="2"/>
      <c r="J24" s="2"/>
      <c r="K24" s="2"/>
      <c r="L24" s="2"/>
      <c r="M24" s="2"/>
      <c r="N24" s="2"/>
      <c r="O24" s="2">
        <f>O20*5+O21*4+O22*3+O23*2</f>
        <v>1159</v>
      </c>
      <c r="P24" s="2">
        <v>400</v>
      </c>
      <c r="Q24" s="2">
        <v>1000</v>
      </c>
      <c r="R24" s="2">
        <v>8.9</v>
      </c>
      <c r="S24" s="2">
        <f t="shared" si="0"/>
        <v>8900</v>
      </c>
      <c r="T24" s="8" t="s">
        <v>82</v>
      </c>
    </row>
    <row r="25" spans="1:20" x14ac:dyDescent="0.45">
      <c r="A25" s="1" t="s">
        <v>32</v>
      </c>
      <c r="B25" s="2" t="s">
        <v>33</v>
      </c>
      <c r="C25" s="2"/>
      <c r="D25" s="2"/>
      <c r="E25" s="2" t="s">
        <v>79</v>
      </c>
      <c r="F25" s="2"/>
      <c r="G25" s="2"/>
      <c r="H25" s="2"/>
      <c r="I25" s="2"/>
      <c r="J25" s="2">
        <v>1</v>
      </c>
      <c r="K25" s="2"/>
      <c r="L25" s="2"/>
      <c r="M25" s="2"/>
      <c r="N25" s="2"/>
      <c r="O25" s="2">
        <f>N25*6+M25*5+L25*5+K25*1+J25*10+I25*9+H25*10+G25*15+F25*5</f>
        <v>10</v>
      </c>
      <c r="P25" s="2">
        <v>4</v>
      </c>
      <c r="Q25" s="2">
        <v>0</v>
      </c>
      <c r="R25" s="2"/>
      <c r="S25" s="2">
        <f t="shared" si="0"/>
        <v>0</v>
      </c>
      <c r="T25" s="8" t="s">
        <v>47</v>
      </c>
    </row>
    <row r="26" spans="1:20" x14ac:dyDescent="0.45">
      <c r="B26" s="2" t="s">
        <v>34</v>
      </c>
      <c r="C26" s="2"/>
      <c r="D26" s="2"/>
      <c r="E26" s="2" t="s">
        <v>79</v>
      </c>
      <c r="F26" s="2"/>
      <c r="G26" s="2">
        <v>1</v>
      </c>
      <c r="H26" s="2"/>
      <c r="I26" s="2">
        <v>1</v>
      </c>
      <c r="J26" s="2"/>
      <c r="K26" s="2"/>
      <c r="L26" s="2">
        <v>1</v>
      </c>
      <c r="M26" s="2">
        <v>1</v>
      </c>
      <c r="N26" s="2"/>
      <c r="O26" s="2">
        <f>N26*6+M26*5+L26*5+K26*1+J26*10+I26*9+H26*10+G26*15+F26*5</f>
        <v>34</v>
      </c>
      <c r="P26" s="2">
        <v>0</v>
      </c>
      <c r="Q26" s="2">
        <v>10</v>
      </c>
      <c r="R26" s="2">
        <v>205</v>
      </c>
      <c r="S26" s="2">
        <f t="shared" si="0"/>
        <v>2050</v>
      </c>
      <c r="T26" s="7" t="s">
        <v>64</v>
      </c>
    </row>
    <row r="27" spans="1:20" x14ac:dyDescent="0.45">
      <c r="B27" s="2" t="s">
        <v>36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1</v>
      </c>
      <c r="O27" s="2">
        <f>N27*6+M27*5+L27*5+K27*1+J27*10+I27*9+H27*10+G27*15+F27*5</f>
        <v>6</v>
      </c>
      <c r="P27" s="2">
        <v>0</v>
      </c>
      <c r="Q27" s="2">
        <v>10</v>
      </c>
      <c r="R27" s="2">
        <v>203.5</v>
      </c>
      <c r="S27" s="2">
        <f t="shared" si="0"/>
        <v>2035</v>
      </c>
      <c r="T27" s="7" t="s">
        <v>65</v>
      </c>
    </row>
    <row r="28" spans="1:20" x14ac:dyDescent="0.45">
      <c r="O28" s="2"/>
      <c r="S28" s="2">
        <f t="shared" si="0"/>
        <v>0</v>
      </c>
    </row>
    <row r="29" spans="1:20" x14ac:dyDescent="0.45">
      <c r="B29" s="2" t="s">
        <v>2</v>
      </c>
      <c r="C29" s="2" t="s">
        <v>20</v>
      </c>
      <c r="D29" s="2" t="s">
        <v>41</v>
      </c>
      <c r="E29" s="2"/>
      <c r="F29" s="2"/>
      <c r="G29" s="2">
        <v>1</v>
      </c>
      <c r="H29" s="2"/>
      <c r="I29" s="2">
        <v>1</v>
      </c>
      <c r="J29" s="2">
        <v>1</v>
      </c>
      <c r="K29" s="2"/>
      <c r="L29" s="2"/>
      <c r="M29" s="2">
        <v>1</v>
      </c>
      <c r="N29" s="2"/>
      <c r="O29" s="2">
        <f>N29*6+M29*5+L29*5+K29*1+J29*10+I29*9+H29*10+G29*15+F29*5</f>
        <v>39</v>
      </c>
      <c r="P29" s="2">
        <v>0</v>
      </c>
      <c r="Q29" s="2">
        <v>50</v>
      </c>
      <c r="R29" s="2">
        <v>33</v>
      </c>
      <c r="S29" s="2">
        <f t="shared" si="0"/>
        <v>1650</v>
      </c>
      <c r="T29" s="7" t="s">
        <v>68</v>
      </c>
    </row>
    <row r="30" spans="1:20" x14ac:dyDescent="0.45">
      <c r="B30" s="2" t="s">
        <v>42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2</v>
      </c>
      <c r="N30" s="2"/>
      <c r="O30" s="2">
        <f>N30*6+M30*5+L30*5+K30*1+J30*10+I30*9+H30*10+G30*15+F30*5</f>
        <v>10</v>
      </c>
      <c r="P30" s="2">
        <v>0</v>
      </c>
      <c r="Q30" s="2">
        <v>10</v>
      </c>
      <c r="R30" s="2">
        <v>50.8</v>
      </c>
      <c r="S30" s="2">
        <f t="shared" si="0"/>
        <v>508</v>
      </c>
      <c r="T30" s="7" t="s">
        <v>84</v>
      </c>
    </row>
    <row r="31" spans="1:20" x14ac:dyDescent="0.45">
      <c r="B31" s="2" t="s">
        <v>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16</v>
      </c>
      <c r="N31" s="2"/>
      <c r="O31" s="2">
        <f>N31*6+M31*5+L31*5+K31*1+J31*10+I31*9+H31*10+G31*15+F31*5</f>
        <v>80</v>
      </c>
      <c r="P31" s="2">
        <v>0</v>
      </c>
      <c r="Q31" s="2">
        <v>100</v>
      </c>
      <c r="R31" s="2">
        <v>134</v>
      </c>
      <c r="S31" s="2">
        <f t="shared" si="0"/>
        <v>13400</v>
      </c>
      <c r="T31" s="7" t="s">
        <v>62</v>
      </c>
    </row>
    <row r="32" spans="1:20" x14ac:dyDescent="0.45">
      <c r="R32" s="1" t="s">
        <v>85</v>
      </c>
      <c r="S32" s="1">
        <f>SUM(S4:S31)</f>
        <v>58629.3</v>
      </c>
    </row>
    <row r="36" spans="2:2" x14ac:dyDescent="0.45">
      <c r="B36" s="1" t="s">
        <v>48</v>
      </c>
    </row>
  </sheetData>
  <phoneticPr fontId="1"/>
  <hyperlinks>
    <hyperlink ref="T6" r:id="rId1" xr:uid="{F9888367-49CA-4CDC-83DB-C70C00CEBA2D}"/>
    <hyperlink ref="T5" r:id="rId2" xr:uid="{26EAF4E6-7C22-4F66-9804-6E4780494230}"/>
    <hyperlink ref="T4" r:id="rId3" xr:uid="{13A7CA28-89F6-45EB-9176-90CE124B9427}"/>
    <hyperlink ref="T9" r:id="rId4" xr:uid="{0F410C0D-0E41-4187-B1F9-7EAEDF2CF089}"/>
    <hyperlink ref="T25" r:id="rId5" xr:uid="{9B588C70-F1DA-43A2-B653-CCF83DD4E3A3}"/>
    <hyperlink ref="T18" r:id="rId6" xr:uid="{2303397B-F7EB-4983-B07C-FC9B0F696D75}"/>
    <hyperlink ref="T22" r:id="rId7" xr:uid="{AE5ABFEA-1619-428F-8DAE-76BD50C1869D}"/>
    <hyperlink ref="T31" r:id="rId8" xr:uid="{88FA865A-C8F4-46D5-81EC-97DFEE81E6A5}"/>
    <hyperlink ref="T11" r:id="rId9" xr:uid="{634CAE86-F571-4CCB-8CE3-407BF177A1E1}"/>
    <hyperlink ref="T26" r:id="rId10" xr:uid="{07894F4B-B9BA-402A-8B37-F06412234CD1}"/>
    <hyperlink ref="T27" r:id="rId11" xr:uid="{60359FC2-E462-408A-A7F5-9AE5AF3B7073}"/>
    <hyperlink ref="T29" r:id="rId12" xr:uid="{DAFC5289-EBB0-48FE-B10A-3FE36354495D}"/>
    <hyperlink ref="T13" r:id="rId13" xr:uid="{14467B5C-E607-413A-A579-E0FB381C211E}"/>
    <hyperlink ref="T17" r:id="rId14" xr:uid="{1D36E910-8839-4472-9628-8F84C54A64BE}"/>
    <hyperlink ref="T19" r:id="rId15" xr:uid="{C537BB27-361A-4B66-9D71-6E2E42A4048C}"/>
    <hyperlink ref="T16" r:id="rId16" xr:uid="{FE80D59F-63B2-4C2F-AFE9-4DEDEF7F100F}"/>
    <hyperlink ref="T15" r:id="rId17" xr:uid="{B6B7766A-499A-4FB7-B3D4-328EBB883A95}"/>
    <hyperlink ref="T14" r:id="rId18" xr:uid="{A07607CA-4302-4DC9-B24E-381117BB4EC2}"/>
    <hyperlink ref="T12" r:id="rId19" xr:uid="{DF8F53F3-A01E-4EC1-81FE-3D4BD48670BB}"/>
    <hyperlink ref="T21" r:id="rId20" xr:uid="{67646DCA-042D-4A9D-9E50-F67D5CD3EE1A}"/>
    <hyperlink ref="T20" r:id="rId21" xr:uid="{3CA91B59-0B38-4F16-AF09-11C71D478386}"/>
    <hyperlink ref="T23" r:id="rId22" xr:uid="{B08587F0-F632-48F2-BA20-AB1220DA6F9E}"/>
    <hyperlink ref="T7" r:id="rId23" xr:uid="{66A17BB9-5459-4DD3-9C37-78941B12FF73}"/>
    <hyperlink ref="T24" r:id="rId24" xr:uid="{8EE6E006-43FC-4BB4-86E5-3C3120EEBCFD}"/>
    <hyperlink ref="T8" r:id="rId25" xr:uid="{C992AF5C-F5F6-424C-9BB1-44334DB6BA34}"/>
    <hyperlink ref="T30" r:id="rId26" xr:uid="{7222709F-D0B2-417D-A917-024C12F6F572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Ryuki Tsuji</dc:creator>
  <cp:lastModifiedBy>Ryuki Tsuji</cp:lastModifiedBy>
  <dcterms:created xsi:type="dcterms:W3CDTF">2024-02-16T02:33:39Z</dcterms:created>
  <dcterms:modified xsi:type="dcterms:W3CDTF">2024-02-20T05:53:21Z</dcterms:modified>
</cp:coreProperties>
</file>