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\Files\Projects\butterfly-drones\Monarch-Controller\Project Outputs for Monarch\"/>
    </mc:Choice>
  </mc:AlternateContent>
  <xr:revisionPtr revIDLastSave="0" documentId="13_ncr:1_{69D2EAE4-BD1D-42F9-8F23-E80DE9FB3939}" xr6:coauthVersionLast="36" xr6:coauthVersionMax="36" xr10:uidLastSave="{00000000-0000-0000-0000-000000000000}"/>
  <bookViews>
    <workbookView xWindow="0" yWindow="0" windowWidth="21525" windowHeight="9915" xr2:uid="{B54614E2-376B-43A4-9012-D2FBFCE606F2}"/>
  </bookViews>
  <sheets>
    <sheet name="Monarch-BOM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" l="1"/>
  <c r="M26" i="1" s="1"/>
  <c r="E22" i="1"/>
  <c r="F22" i="1"/>
  <c r="M22" i="1" s="1"/>
  <c r="F23" i="1"/>
  <c r="M23" i="1" s="1"/>
  <c r="F24" i="1"/>
  <c r="M24" i="1" s="1"/>
  <c r="F25" i="1"/>
  <c r="M25" i="1" s="1"/>
  <c r="F21" i="1"/>
  <c r="M21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2" i="1"/>
  <c r="M2" i="1" s="1"/>
  <c r="P2" i="1" l="1"/>
</calcChain>
</file>

<file path=xl/sharedStrings.xml><?xml version="1.0" encoding="utf-8"?>
<sst xmlns="http://schemas.openxmlformats.org/spreadsheetml/2006/main" count="222" uniqueCount="139">
  <si>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</si>
  <si>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</si>
  <si>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</si>
  <si>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</si>
  <si>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</si>
  <si>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</si>
  <si>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</si>
  <si>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</si>
  <si>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</si>
  <si>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</si>
  <si>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</si>
  <si>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</si>
  <si>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/>
  </si>
  <si>
    <t>CAP 10uF 16V 0805(2012)</t>
  </si>
  <si>
    <t>CAP 10uF 16V ±10% 0805 (2012 Metric) Thickness 1mm SMD</t>
  </si>
  <si>
    <t>C1, C4, C5</t>
  </si>
  <si>
    <t>Murata</t>
  </si>
  <si>
    <t>GRM21BR61C106KE15K</t>
  </si>
  <si>
    <t>Manual Solution</t>
  </si>
  <si>
    <t>Digi-Key</t>
  </si>
  <si>
    <t>490-6473-1-ND</t>
  </si>
  <si>
    <t>CAP 2.2uF 16V 0603(1608)</t>
  </si>
  <si>
    <t>CAP 2.2uF 16V ±10% 0603 (1608 Metric) Thickness 1mm SMD</t>
  </si>
  <si>
    <t>C2, C7</t>
  </si>
  <si>
    <t>GRM188R61E225KA12D</t>
  </si>
  <si>
    <t>490-10731-1-ND</t>
  </si>
  <si>
    <t>CAP 100nF 16V 0402(1005)</t>
  </si>
  <si>
    <t>CAP 100nF 16V ±10% 0402 (1005 Metric) Thickness 0.6mm SMD</t>
  </si>
  <si>
    <t>C3, C6, C8, C9, C10</t>
  </si>
  <si>
    <t>GRM033C81E104ME14D</t>
  </si>
  <si>
    <t>490-10404-1-ND</t>
  </si>
  <si>
    <t>IHLP-1212BZ</t>
  </si>
  <si>
    <t>IHLP-1212BZ_x000D_
2.2uH</t>
  </si>
  <si>
    <t>L1</t>
  </si>
  <si>
    <t>Vishay Dale</t>
  </si>
  <si>
    <t>IHLP1212BZER2R2M11</t>
  </si>
  <si>
    <t>541-1322-1-ND</t>
  </si>
  <si>
    <t>MSP430FR2433IRGER</t>
  </si>
  <si>
    <t>MSP430FR2433 16 MHz Ultra-Low-Power Microcontroller with 16 KB FRAM, 4 KB RAM, 19 IO, 4 Timers, RGE0024H (VQFN-24)</t>
  </si>
  <si>
    <t>MSP1</t>
  </si>
  <si>
    <t>Texas Instruments</t>
  </si>
  <si>
    <t>296-47810-1-ND</t>
  </si>
  <si>
    <t>Header 5X2H</t>
  </si>
  <si>
    <t>Header, 5-Pin, Dual row, Right Angle</t>
  </si>
  <si>
    <t>P1</t>
  </si>
  <si>
    <t>3M</t>
  </si>
  <si>
    <t>929745-01-05-I</t>
  </si>
  <si>
    <t>3M156384-10-ND</t>
  </si>
  <si>
    <t>53261-0471</t>
  </si>
  <si>
    <t>Male Header, Pitch 1.25 mm, 1 x 4 Position, Height 3.4 mm, -40 to 85 degC, RoHS, Tape and Reel</t>
  </si>
  <si>
    <t>P2</t>
  </si>
  <si>
    <t>Molex</t>
  </si>
  <si>
    <t>WM7622CT-ND</t>
  </si>
  <si>
    <t>BSS138DW-7-F</t>
  </si>
  <si>
    <t>Dual N-Channel Enhancement Mode Field Effect Transistor, 50 V, 200 mA, -55 to 150 degC, 6-Pin SOT-363, RoHS, Tape and Reel</t>
  </si>
  <si>
    <t>Q1</t>
  </si>
  <si>
    <t>Diodes</t>
  </si>
  <si>
    <t>BSS138DWQ-7</t>
  </si>
  <si>
    <t>BSS138DWQ-7DICT-ND</t>
  </si>
  <si>
    <t>10K 1% 0402(1005)</t>
  </si>
  <si>
    <t>10K 0.063W 1% 0402 (1005 Metric)  SMD</t>
  </si>
  <si>
    <t>R1</t>
  </si>
  <si>
    <t>Panasonic</t>
  </si>
  <si>
    <t>ERJ-2RKF1002X</t>
  </si>
  <si>
    <t>Volume Production</t>
  </si>
  <si>
    <t>P10.0KLCT-ND</t>
  </si>
  <si>
    <t>100K 1% 0402(1005)</t>
  </si>
  <si>
    <t>100K 0.063W 1% 0402 (1005 Metric)  SMD</t>
  </si>
  <si>
    <t>R2</t>
  </si>
  <si>
    <t>ERJ-2RKF1003X</t>
  </si>
  <si>
    <t>P100KLCT-ND</t>
  </si>
  <si>
    <t>1K 1% 0402(1005)</t>
  </si>
  <si>
    <t>1K 0.063W 1% 0402 (1005 Metric)  SMD</t>
  </si>
  <si>
    <t>R3, R4</t>
  </si>
  <si>
    <t>ERJ-2RKF1001X</t>
  </si>
  <si>
    <t>P1.00KLCT-ND</t>
  </si>
  <si>
    <t>4K53 1% 0402(1005)</t>
  </si>
  <si>
    <t>4K53 0.063W 1% 0402 (1005 Metric)  SMD</t>
  </si>
  <si>
    <t>R5</t>
  </si>
  <si>
    <t>ERJ-2RKF4531X</t>
  </si>
  <si>
    <t>P4.53KLCT-ND</t>
  </si>
  <si>
    <t>1K5 1% 0402(1005)</t>
  </si>
  <si>
    <t>1K5 0.063W 1% 0402 (1005 Metric)  SMD</t>
  </si>
  <si>
    <t>R6</t>
  </si>
  <si>
    <t>ERJ-2RKF1501X</t>
  </si>
  <si>
    <t>P1.50KLCT-ND</t>
  </si>
  <si>
    <t>BNO055</t>
  </si>
  <si>
    <t>Intelligent 9-Axis Absolute Orientation Sensor, 1.7 V to 3.6 V, -40 to 85 degC, 28-Pin LGA, RoHS, Tape and Reel</t>
  </si>
  <si>
    <t>U1</t>
  </si>
  <si>
    <t>Bosch</t>
  </si>
  <si>
    <t>828-1058-1-ND</t>
  </si>
  <si>
    <t>TI-TPS62172DSG8</t>
  </si>
  <si>
    <t>U2</t>
  </si>
  <si>
    <t>TPS62172DSGR</t>
  </si>
  <si>
    <t>296-39449-1-ND</t>
  </si>
  <si>
    <t>MPL3115A2</t>
  </si>
  <si>
    <t>Xtrinsic I2C Precision Altimeter, 1.95 to 3.6 V, -40 to 85 degC, 8-Pin LGA (2153-01), RoHS, Tray</t>
  </si>
  <si>
    <t>U3</t>
  </si>
  <si>
    <t>NXP Freescale</t>
  </si>
  <si>
    <t>MPL3115A2-ND</t>
  </si>
  <si>
    <t>JTAG 1mm headers</t>
  </si>
  <si>
    <t>1mm-pitch pins for temporary jtag header</t>
  </si>
  <si>
    <t>jtag1</t>
  </si>
  <si>
    <t>Sullins</t>
  </si>
  <si>
    <t>SMH100-LPSE-S10-ST-BK</t>
  </si>
  <si>
    <t>S9214-ND</t>
  </si>
  <si>
    <t>Picoclasp mating connector</t>
  </si>
  <si>
    <t>Picoclasp connector for radio</t>
  </si>
  <si>
    <t>pico1, pico2</t>
  </si>
  <si>
    <t>51021-0400</t>
  </si>
  <si>
    <t>WM1722-ND</t>
  </si>
  <si>
    <t>picoclasp crimps</t>
  </si>
  <si>
    <t xml:space="preserve">CONN TERM FEMALE 26-28AWG TIN </t>
  </si>
  <si>
    <t>pcon1, pcon2, pcon3, pcon4, pcon5, pcon6, pcon7, pcon8, pcon9, pcon10, pcon11, pcon12, pcon13, pcon14, pcon15</t>
  </si>
  <si>
    <t>50079-8000</t>
  </si>
  <si>
    <t>WM1142CT-ND</t>
  </si>
  <si>
    <t>5x2 housing</t>
  </si>
  <si>
    <t>servc1</t>
  </si>
  <si>
    <t>90142-0010</t>
  </si>
  <si>
    <t>WM8037-ND</t>
  </si>
  <si>
    <t>1x2 housing</t>
  </si>
  <si>
    <t>ledc1, ledc2, ledc3</t>
  </si>
  <si>
    <t>50-57-9002</t>
  </si>
  <si>
    <t>WM2800-ND</t>
  </si>
  <si>
    <t>.1in contacts</t>
  </si>
  <si>
    <t>scon1, scon2, scon3, scon4, scon5, scon6, scon7, scon8, scon9, scon10, scon11, scon12, scon13, scon14, scon15</t>
  </si>
  <si>
    <t>90119-0109</t>
  </si>
  <si>
    <t>WM2581CT-ND</t>
  </si>
  <si>
    <t>Total:</t>
  </si>
  <si>
    <t>Num Boards:</t>
  </si>
  <si>
    <t>Non-Scaling:</t>
  </si>
  <si>
    <t>Qtty Real:</t>
  </si>
  <si>
    <t>Solder Paste:</t>
  </si>
  <si>
    <t>SMD291AX50T3-ND</t>
  </si>
  <si>
    <t>Chip Quik Inc.</t>
  </si>
  <si>
    <t>SMD291AX50T3</t>
  </si>
  <si>
    <t>(Excel Entry)</t>
  </si>
  <si>
    <t>Paste</t>
  </si>
  <si>
    <t>SLDR PASTE NO-CLN SN63/PB37 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</si>
</sst>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1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/>
    <xf numFmtId="0" fontId="2" fillId="0" borderId="1" xfId="0" applyFont="1" applyBorder="1"/>
    <xf numFmtId="0" fontId="3" fillId="0" borderId="1" xfId="1" quotePrefix="1" applyFont="1" applyBorder="1"/>
    <xf numFmtId="0" fontId="3" fillId="0" borderId="1" xfId="0" quotePrefix="1" applyFont="1" applyBorder="1" applyAlignment="1">
      <alignment wrapText="1"/>
    </xf>
    <xf numFmtId="0" fontId="3" fillId="0" borderId="0" xfId="0" applyFont="1" applyFill="1" applyBorder="1"/>
    <xf numFmtId="0" fontId="3" fillId="0" borderId="3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Texas%20Instruments&amp;mpn=MSP430FR2433IRGER&amp;seller=Digi-Key&amp;sku=296-47810-1-ND&amp;country=US&amp;channel=BOM%20Report&amp;" TargetMode="External"/><Relationship Id="rId18" Type="http://schemas.openxmlformats.org/officeDocument/2006/relationships/hyperlink" Target="https://octopart-clicks.com/click/altium?manufacturer=3M&amp;mpn=929745-01-05-I&amp;seller=Digi-Key&amp;sku=3M156384-10-ND&amp;country=US&amp;channel=BOM%20Report&amp;ref=supplier&amp;" TargetMode="External"/><Relationship Id="rId26" Type="http://schemas.openxmlformats.org/officeDocument/2006/relationships/hyperlink" Target="https://octopart-clicks.com/click/altium?manufacturer=Panasonic&amp;mpn=ERJ-2RKF1002X&amp;seller=Digi-Key&amp;sku=P10.0KLCT-ND&amp;country=US&amp;channel=BOM%20Report&amp;ref=man&amp;" TargetMode="External"/><Relationship Id="rId39" Type="http://schemas.openxmlformats.org/officeDocument/2006/relationships/hyperlink" Target="https://octopart-clicks.com/click/altium?manufacturer=Panasonic&amp;mpn=ERJ-2RKF1501X&amp;seller=Digi-Key&amp;sku=P1.50KLCT-ND&amp;country=US&amp;channel=BOM%20Report&amp;ref=supplier&amp;" TargetMode="External"/><Relationship Id="rId21" Type="http://schemas.openxmlformats.org/officeDocument/2006/relationships/hyperlink" Target="https://octopart-clicks.com/click/altium?manufacturer=Molex&amp;mpn=53261-0471&amp;seller=Digi-Key&amp;sku=WM7622CT-ND&amp;country=US&amp;channel=BOM%20Report&amp;ref=supplier&amp;" TargetMode="External"/><Relationship Id="rId34" Type="http://schemas.openxmlformats.org/officeDocument/2006/relationships/hyperlink" Target="https://octopart-clicks.com/click/altium?manufacturer=Panasonic&amp;mpn=ERJ-2RKF4531X&amp;seller=Digi-Key&amp;sku=P4.53KLCT-ND&amp;country=US&amp;channel=BOM%20Report&amp;" TargetMode="External"/><Relationship Id="rId42" Type="http://schemas.openxmlformats.org/officeDocument/2006/relationships/hyperlink" Target="https://octopart-clicks.com/click/altium?manufacturer=Bosch&amp;mpn=BNO055&amp;seller=Digi-Key&amp;sku=828-1058-1-ND&amp;country=US&amp;channel=BOM%20Report&amp;ref=supplier&amp;" TargetMode="External"/><Relationship Id="rId47" Type="http://schemas.openxmlformats.org/officeDocument/2006/relationships/hyperlink" Target="https://octopart-clicks.com/click/altium?manufacturer=NXP%20Freescale&amp;mpn=MPL3115A2&amp;seller=Digi-Key&amp;sku=MPL3115A2-ND&amp;country=US&amp;channel=BOM%20Report&amp;ref=man&amp;" TargetMode="External"/><Relationship Id="rId50" Type="http://schemas.openxmlformats.org/officeDocument/2006/relationships/hyperlink" Target="https://octopart-clicks.com/click/altium?manufacturer=Sullins&amp;mpn=SMH100-LPSE-S10-ST-BK&amp;seller=Digi-Key&amp;sku=S9214-ND&amp;country=US&amp;channel=BOM%20Report&amp;ref=man&amp;" TargetMode="External"/><Relationship Id="rId55" Type="http://schemas.openxmlformats.org/officeDocument/2006/relationships/hyperlink" Target="https://octopart-clicks.com/click/altium?manufacturer=Molex&amp;mpn=50079-8000&amp;seller=Digi-Key&amp;sku=WM1142CT-ND&amp;country=US&amp;channel=BOM%20Report&amp;" TargetMode="External"/><Relationship Id="rId63" Type="http://schemas.openxmlformats.org/officeDocument/2006/relationships/hyperlink" Target="https://octopart-clicks.com/click/altium?manufacturer=Molex&amp;mpn=50-57-9002&amp;seller=Digi-Key&amp;sku=WM2800-ND&amp;country=US&amp;channel=BOM%20Report&amp;ref=supplier&amp;" TargetMode="External"/><Relationship Id="rId7" Type="http://schemas.openxmlformats.org/officeDocument/2006/relationships/hyperlink" Target="https://octopart-clicks.com/click/altium?manufacturer=Murata&amp;mpn=GRM033C81E104ME14D&amp;seller=Digi-Key&amp;sku=490-10404-1-ND&amp;country=US&amp;channel=BOM%20Report&amp;" TargetMode="External"/><Relationship Id="rId2" Type="http://schemas.openxmlformats.org/officeDocument/2006/relationships/hyperlink" Target="https://octopart-clicks.com/click/altium?manufacturer=Murata&amp;mpn=GRM21BR61C106KE15K&amp;seller=Digi-Key&amp;sku=490-6473-1-ND&amp;country=US&amp;channel=BOM%20Report&amp;ref=man&amp;" TargetMode="External"/><Relationship Id="rId16" Type="http://schemas.openxmlformats.org/officeDocument/2006/relationships/hyperlink" Target="https://octopart-clicks.com/click/altium?manufacturer=3M&amp;mpn=929745-01-05-I&amp;seller=Digi-Key&amp;sku=3M156384-10-ND&amp;country=US&amp;channel=BOM%20Report&amp;" TargetMode="External"/><Relationship Id="rId29" Type="http://schemas.openxmlformats.org/officeDocument/2006/relationships/hyperlink" Target="https://octopart-clicks.com/click/altium?manufacturer=Panasonic&amp;mpn=ERJ-2RKF1003X&amp;seller=Digi-Key&amp;sku=P100KLCT-ND&amp;country=US&amp;channel=BOM%20Report&amp;ref=man&amp;" TargetMode="External"/><Relationship Id="rId1" Type="http://schemas.openxmlformats.org/officeDocument/2006/relationships/hyperlink" Target="https://octopart-clicks.com/click/altium?manufacturer=Murata&amp;mpn=GRM21BR61C106KE15K&amp;seller=Digi-Key&amp;sku=490-6473-1-ND&amp;country=US&amp;channel=BOM%20Report&amp;" TargetMode="External"/><Relationship Id="rId6" Type="http://schemas.openxmlformats.org/officeDocument/2006/relationships/hyperlink" Target="https://octopart-clicks.com/click/altium?manufacturer=Murata&amp;mpn=GRM188R61E225KA12D&amp;seller=Digi-Key&amp;sku=490-10731-1-ND&amp;country=US&amp;channel=BOM%20Report&amp;ref=supplier&amp;" TargetMode="External"/><Relationship Id="rId11" Type="http://schemas.openxmlformats.org/officeDocument/2006/relationships/hyperlink" Target="https://octopart-clicks.com/click/altium?manufacturer=Vishay%20Dale&amp;mpn=IHLP1212BZER2R2M11&amp;seller=Digi-Key&amp;sku=541-1322-1-ND&amp;country=US&amp;channel=BOM%20Report&amp;ref=man&amp;" TargetMode="External"/><Relationship Id="rId24" Type="http://schemas.openxmlformats.org/officeDocument/2006/relationships/hyperlink" Target="https://octopart-clicks.com/click/altium?manufacturer=Diodes&amp;mpn=BSS138DWQ-7&amp;seller=Digi-Key&amp;sku=BSS138DWQ-7DICT-ND&amp;country=US&amp;channel=BOM%20Report&amp;ref=supplier&amp;" TargetMode="External"/><Relationship Id="rId32" Type="http://schemas.openxmlformats.org/officeDocument/2006/relationships/hyperlink" Target="https://octopart-clicks.com/click/altium?manufacturer=Panasonic&amp;mpn=ERJ-2RKF1001X&amp;seller=Digi-Key&amp;sku=P1.00KLCT-ND&amp;country=US&amp;channel=BOM%20Report&amp;ref=man&amp;" TargetMode="External"/><Relationship Id="rId37" Type="http://schemas.openxmlformats.org/officeDocument/2006/relationships/hyperlink" Target="https://octopart-clicks.com/click/altium?manufacturer=Panasonic&amp;mpn=ERJ-2RKF1501X&amp;seller=Digi-Key&amp;sku=P1.50KLCT-ND&amp;country=US&amp;channel=BOM%20Report&amp;" TargetMode="External"/><Relationship Id="rId40" Type="http://schemas.openxmlformats.org/officeDocument/2006/relationships/hyperlink" Target="https://octopart-clicks.com/click/altium?manufacturer=Bosch&amp;mpn=BNO055&amp;seller=Digi-Key&amp;sku=828-1058-1-ND&amp;country=US&amp;channel=BOM%20Report&amp;" TargetMode="External"/><Relationship Id="rId45" Type="http://schemas.openxmlformats.org/officeDocument/2006/relationships/hyperlink" Target="https://octopart-clicks.com/click/altium?manufacturer=Texas%20Instruments&amp;mpn=TPS62172DSGR&amp;seller=Digi-Key&amp;sku=296-39449-1-ND&amp;country=US&amp;channel=BOM%20Report&amp;ref=supplier&amp;" TargetMode="External"/><Relationship Id="rId53" Type="http://schemas.openxmlformats.org/officeDocument/2006/relationships/hyperlink" Target="https://octopart-clicks.com/click/altium?manufacturer=Molex&amp;mpn=51021-0400&amp;seller=Digi-Key&amp;sku=WM1722-ND&amp;country=US&amp;channel=BOM%20Report&amp;ref=man&amp;" TargetMode="External"/><Relationship Id="rId58" Type="http://schemas.openxmlformats.org/officeDocument/2006/relationships/hyperlink" Target="https://octopart-clicks.com/click/altium?manufacturer=Molex&amp;mpn=90142-0010&amp;seller=Digi-Key&amp;sku=WM8037-ND&amp;country=US&amp;channel=BOM%20Report&amp;" TargetMode="External"/><Relationship Id="rId66" Type="http://schemas.openxmlformats.org/officeDocument/2006/relationships/hyperlink" Target="https://octopart-clicks.com/click/altium?manufacturer=Molex&amp;mpn=90119-0109&amp;seller=Digi-Key&amp;sku=WM2581CT-ND&amp;country=US&amp;channel=BOM%20Report&amp;ref=supplier&amp;" TargetMode="External"/><Relationship Id="rId5" Type="http://schemas.openxmlformats.org/officeDocument/2006/relationships/hyperlink" Target="https://octopart-clicks.com/click/altium?manufacturer=Murata&amp;mpn=GRM188R61E225KA12D&amp;seller=Digi-Key&amp;sku=490-10731-1-ND&amp;country=US&amp;channel=BOM%20Report&amp;ref=man&amp;" TargetMode="External"/><Relationship Id="rId15" Type="http://schemas.openxmlformats.org/officeDocument/2006/relationships/hyperlink" Target="https://octopart-clicks.com/click/altium?manufacturer=Texas%20Instruments&amp;mpn=MSP430FR2433IRGER&amp;seller=Digi-Key&amp;sku=296-47810-1-ND&amp;country=US&amp;channel=BOM%20Report&amp;ref=supplier&amp;" TargetMode="External"/><Relationship Id="rId23" Type="http://schemas.openxmlformats.org/officeDocument/2006/relationships/hyperlink" Target="https://octopart-clicks.com/click/altium?manufacturer=Diodes&amp;mpn=BSS138DWQ-7&amp;seller=Digi-Key&amp;sku=BSS138DWQ-7DICT-ND&amp;country=US&amp;channel=BOM%20Report&amp;ref=man&amp;" TargetMode="External"/><Relationship Id="rId28" Type="http://schemas.openxmlformats.org/officeDocument/2006/relationships/hyperlink" Target="https://octopart-clicks.com/click/altium?manufacturer=Panasonic&amp;mpn=ERJ-2RKF1003X&amp;seller=Digi-Key&amp;sku=P100KLCT-ND&amp;country=US&amp;channel=BOM%20Report&amp;" TargetMode="External"/><Relationship Id="rId36" Type="http://schemas.openxmlformats.org/officeDocument/2006/relationships/hyperlink" Target="https://octopart-clicks.com/click/altium?manufacturer=Panasonic&amp;mpn=ERJ-2RKF4531X&amp;seller=Digi-Key&amp;sku=P4.53KLCT-ND&amp;country=US&amp;channel=BOM%20Report&amp;ref=supplier&amp;" TargetMode="External"/><Relationship Id="rId49" Type="http://schemas.openxmlformats.org/officeDocument/2006/relationships/hyperlink" Target="https://octopart-clicks.com/click/altium?manufacturer=Sullins&amp;mpn=SMH100-LPSE-S10-ST-BK&amp;seller=Digi-Key&amp;sku=S9214-ND&amp;country=US&amp;channel=BOM%20Report&amp;" TargetMode="External"/><Relationship Id="rId57" Type="http://schemas.openxmlformats.org/officeDocument/2006/relationships/hyperlink" Target="https://octopart-clicks.com/click/altium?manufacturer=Molex&amp;mpn=50079-8000&amp;seller=Digi-Key&amp;sku=WM1142CT-ND&amp;country=US&amp;channel=BOM%20Report&amp;ref=supplier&amp;" TargetMode="External"/><Relationship Id="rId61" Type="http://schemas.openxmlformats.org/officeDocument/2006/relationships/hyperlink" Target="https://octopart-clicks.com/click/altium?manufacturer=Molex&amp;mpn=50-57-9002&amp;seller=Digi-Key&amp;sku=WM2800-ND&amp;country=US&amp;channel=BOM%20Report&amp;" TargetMode="External"/><Relationship Id="rId10" Type="http://schemas.openxmlformats.org/officeDocument/2006/relationships/hyperlink" Target="https://octopart-clicks.com/click/altium?manufacturer=Vishay%20Dale&amp;mpn=IHLP1212BZER2R2M11&amp;seller=Digi-Key&amp;sku=541-1322-1-ND&amp;country=US&amp;channel=BOM%20Report&amp;" TargetMode="External"/><Relationship Id="rId19" Type="http://schemas.openxmlformats.org/officeDocument/2006/relationships/hyperlink" Target="https://octopart-clicks.com/click/altium?manufacturer=Molex&amp;mpn=53261-0471&amp;seller=Digi-Key&amp;sku=WM7622CT-ND&amp;country=US&amp;channel=BOM%20Report&amp;" TargetMode="External"/><Relationship Id="rId31" Type="http://schemas.openxmlformats.org/officeDocument/2006/relationships/hyperlink" Target="https://octopart-clicks.com/click/altium?manufacturer=Panasonic&amp;mpn=ERJ-2RKF1001X&amp;seller=Digi-Key&amp;sku=P1.00KLCT-ND&amp;country=US&amp;channel=BOM%20Report&amp;" TargetMode="External"/><Relationship Id="rId44" Type="http://schemas.openxmlformats.org/officeDocument/2006/relationships/hyperlink" Target="https://octopart-clicks.com/click/altium?manufacturer=Texas%20Instruments&amp;mpn=TPS62172DSGR&amp;seller=Digi-Key&amp;sku=296-39449-1-ND&amp;country=US&amp;channel=BOM%20Report&amp;ref=man&amp;" TargetMode="External"/><Relationship Id="rId52" Type="http://schemas.openxmlformats.org/officeDocument/2006/relationships/hyperlink" Target="https://octopart-clicks.com/click/altium?manufacturer=Molex&amp;mpn=51021-0400&amp;seller=Digi-Key&amp;sku=WM1722-ND&amp;country=US&amp;channel=BOM%20Report&amp;" TargetMode="External"/><Relationship Id="rId60" Type="http://schemas.openxmlformats.org/officeDocument/2006/relationships/hyperlink" Target="https://octopart-clicks.com/click/altium?manufacturer=Molex&amp;mpn=90142-0010&amp;seller=Digi-Key&amp;sku=WM8037-ND&amp;country=US&amp;channel=BOM%20Report&amp;ref=supplier&amp;" TargetMode="External"/><Relationship Id="rId65" Type="http://schemas.openxmlformats.org/officeDocument/2006/relationships/hyperlink" Target="https://octopart-clicks.com/click/altium?manufacturer=Molex&amp;mpn=90119-0109&amp;seller=Digi-Key&amp;sku=WM2581CT-ND&amp;country=US&amp;channel=BOM%20Report&amp;ref=man&amp;" TargetMode="External"/><Relationship Id="rId4" Type="http://schemas.openxmlformats.org/officeDocument/2006/relationships/hyperlink" Target="https://octopart-clicks.com/click/altium?manufacturer=Murata&amp;mpn=GRM188R61E225KA12D&amp;seller=Digi-Key&amp;sku=490-10731-1-ND&amp;country=US&amp;channel=BOM%20Report&amp;" TargetMode="External"/><Relationship Id="rId9" Type="http://schemas.openxmlformats.org/officeDocument/2006/relationships/hyperlink" Target="https://octopart-clicks.com/click/altium?manufacturer=Murata&amp;mpn=GRM033C81E104ME14D&amp;seller=Digi-Key&amp;sku=490-10404-1-ND&amp;country=US&amp;channel=BOM%20Report&amp;ref=supplier&amp;" TargetMode="External"/><Relationship Id="rId14" Type="http://schemas.openxmlformats.org/officeDocument/2006/relationships/hyperlink" Target="https://octopart-clicks.com/click/altium?manufacturer=Texas%20Instruments&amp;mpn=MSP430FR2433IRGER&amp;seller=Digi-Key&amp;sku=296-47810-1-ND&amp;country=US&amp;channel=BOM%20Report&amp;ref=man&amp;" TargetMode="External"/><Relationship Id="rId22" Type="http://schemas.openxmlformats.org/officeDocument/2006/relationships/hyperlink" Target="https://octopart-clicks.com/click/altium?manufacturer=Diodes&amp;mpn=BSS138DWQ-7&amp;seller=Digi-Key&amp;sku=BSS138DWQ-7DICT-ND&amp;country=US&amp;channel=BOM%20Report&amp;" TargetMode="External"/><Relationship Id="rId27" Type="http://schemas.openxmlformats.org/officeDocument/2006/relationships/hyperlink" Target="https://octopart-clicks.com/click/altium?manufacturer=Panasonic&amp;mpn=ERJ-2RKF1002X&amp;seller=Digi-Key&amp;sku=P10.0KLCT-ND&amp;country=US&amp;channel=BOM%20Report&amp;ref=supplier&amp;" TargetMode="External"/><Relationship Id="rId30" Type="http://schemas.openxmlformats.org/officeDocument/2006/relationships/hyperlink" Target="https://octopart-clicks.com/click/altium?manufacturer=Panasonic&amp;mpn=ERJ-2RKF1003X&amp;seller=Digi-Key&amp;sku=P100KLCT-ND&amp;country=US&amp;channel=BOM%20Report&amp;ref=supplier&amp;" TargetMode="External"/><Relationship Id="rId35" Type="http://schemas.openxmlformats.org/officeDocument/2006/relationships/hyperlink" Target="https://octopart-clicks.com/click/altium?manufacturer=Panasonic&amp;mpn=ERJ-2RKF4531X&amp;seller=Digi-Key&amp;sku=P4.53KLCT-ND&amp;country=US&amp;channel=BOM%20Report&amp;ref=man&amp;" TargetMode="External"/><Relationship Id="rId43" Type="http://schemas.openxmlformats.org/officeDocument/2006/relationships/hyperlink" Target="https://octopart-clicks.com/click/altium?manufacturer=Texas%20Instruments&amp;mpn=TPS62172DSGR&amp;seller=Digi-Key&amp;sku=296-39449-1-ND&amp;country=US&amp;channel=BOM%20Report&amp;" TargetMode="External"/><Relationship Id="rId48" Type="http://schemas.openxmlformats.org/officeDocument/2006/relationships/hyperlink" Target="https://octopart-clicks.com/click/altium?manufacturer=NXP%20Freescale&amp;mpn=MPL3115A2&amp;seller=Digi-Key&amp;sku=MPL3115A2-ND&amp;country=US&amp;channel=BOM%20Report&amp;ref=supplier&amp;" TargetMode="External"/><Relationship Id="rId56" Type="http://schemas.openxmlformats.org/officeDocument/2006/relationships/hyperlink" Target="https://octopart-clicks.com/click/altium?manufacturer=Molex&amp;mpn=50079-8000&amp;seller=Digi-Key&amp;sku=WM1142CT-ND&amp;country=US&amp;channel=BOM%20Report&amp;ref=man&amp;" TargetMode="External"/><Relationship Id="rId64" Type="http://schemas.openxmlformats.org/officeDocument/2006/relationships/hyperlink" Target="https://octopart-clicks.com/click/altium?manufacturer=Molex&amp;mpn=90119-0109&amp;seller=Digi-Key&amp;sku=WM2581CT-ND&amp;country=US&amp;channel=BOM%20Report&amp;" TargetMode="External"/><Relationship Id="rId8" Type="http://schemas.openxmlformats.org/officeDocument/2006/relationships/hyperlink" Target="https://octopart-clicks.com/click/altium?manufacturer=Murata&amp;mpn=GRM033C81E104ME14D&amp;seller=Digi-Key&amp;sku=490-10404-1-ND&amp;country=US&amp;channel=BOM%20Report&amp;ref=man&amp;" TargetMode="External"/><Relationship Id="rId51" Type="http://schemas.openxmlformats.org/officeDocument/2006/relationships/hyperlink" Target="https://octopart-clicks.com/click/altium?manufacturer=Sullins&amp;mpn=SMH100-LPSE-S10-ST-BK&amp;seller=Digi-Key&amp;sku=S9214-ND&amp;country=US&amp;channel=BOM%20Report&amp;ref=supplier&amp;" TargetMode="External"/><Relationship Id="rId3" Type="http://schemas.openxmlformats.org/officeDocument/2006/relationships/hyperlink" Target="https://octopart-clicks.com/click/altium?manufacturer=Murata&amp;mpn=GRM21BR61C106KE15K&amp;seller=Digi-Key&amp;sku=490-6473-1-ND&amp;country=US&amp;channel=BOM%20Report&amp;ref=supplier&amp;" TargetMode="External"/><Relationship Id="rId12" Type="http://schemas.openxmlformats.org/officeDocument/2006/relationships/hyperlink" Target="https://octopart-clicks.com/click/altium?manufacturer=Vishay%20Dale&amp;mpn=IHLP1212BZER2R2M11&amp;seller=Digi-Key&amp;sku=541-1322-1-ND&amp;country=US&amp;channel=BOM%20Report&amp;ref=supplier&amp;" TargetMode="External"/><Relationship Id="rId17" Type="http://schemas.openxmlformats.org/officeDocument/2006/relationships/hyperlink" Target="https://octopart-clicks.com/click/altium?manufacturer=3M&amp;mpn=929745-01-05-I&amp;seller=Digi-Key&amp;sku=3M156384-10-ND&amp;country=US&amp;channel=BOM%20Report&amp;ref=man&amp;" TargetMode="External"/><Relationship Id="rId25" Type="http://schemas.openxmlformats.org/officeDocument/2006/relationships/hyperlink" Target="https://octopart-clicks.com/click/altium?manufacturer=Panasonic&amp;mpn=ERJ-2RKF1002X&amp;seller=Digi-Key&amp;sku=P10.0KLCT-ND&amp;country=US&amp;channel=BOM%20Report&amp;" TargetMode="External"/><Relationship Id="rId33" Type="http://schemas.openxmlformats.org/officeDocument/2006/relationships/hyperlink" Target="https://octopart-clicks.com/click/altium?manufacturer=Panasonic&amp;mpn=ERJ-2RKF1001X&amp;seller=Digi-Key&amp;sku=P1.00KLCT-ND&amp;country=US&amp;channel=BOM%20Report&amp;ref=supplier&amp;" TargetMode="External"/><Relationship Id="rId38" Type="http://schemas.openxmlformats.org/officeDocument/2006/relationships/hyperlink" Target="https://octopart-clicks.com/click/altium?manufacturer=Panasonic&amp;mpn=ERJ-2RKF1501X&amp;seller=Digi-Key&amp;sku=P1.50KLCT-ND&amp;country=US&amp;channel=BOM%20Report&amp;ref=man&amp;" TargetMode="External"/><Relationship Id="rId46" Type="http://schemas.openxmlformats.org/officeDocument/2006/relationships/hyperlink" Target="https://octopart-clicks.com/click/altium?manufacturer=NXP%20Freescale&amp;mpn=MPL3115A2&amp;seller=Digi-Key&amp;sku=MPL3115A2-ND&amp;country=US&amp;channel=BOM%20Report&amp;" TargetMode="External"/><Relationship Id="rId59" Type="http://schemas.openxmlformats.org/officeDocument/2006/relationships/hyperlink" Target="https://octopart-clicks.com/click/altium?manufacturer=Molex&amp;mpn=90142-0010&amp;seller=Digi-Key&amp;sku=WM8037-ND&amp;country=US&amp;channel=BOM%20Report&amp;ref=man&amp;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octopart-clicks.com/click/altium?manufacturer=Molex&amp;mpn=53261-0471&amp;seller=Digi-Key&amp;sku=WM7622CT-ND&amp;country=US&amp;channel=BOM%20Report&amp;ref=man&amp;" TargetMode="External"/><Relationship Id="rId41" Type="http://schemas.openxmlformats.org/officeDocument/2006/relationships/hyperlink" Target="https://octopart-clicks.com/click/altium?manufacturer=Bosch&amp;mpn=BNO055&amp;seller=Digi-Key&amp;sku=828-1058-1-ND&amp;country=US&amp;channel=BOM%20Report&amp;ref=man&amp;" TargetMode="External"/><Relationship Id="rId54" Type="http://schemas.openxmlformats.org/officeDocument/2006/relationships/hyperlink" Target="https://octopart-clicks.com/click/altium?manufacturer=Molex&amp;mpn=51021-0400&amp;seller=Digi-Key&amp;sku=WM1722-ND&amp;country=US&amp;channel=BOM%20Report&amp;ref=supplier&amp;" TargetMode="External"/><Relationship Id="rId62" Type="http://schemas.openxmlformats.org/officeDocument/2006/relationships/hyperlink" Target="https://octopart-clicks.com/click/altium?manufacturer=Molex&amp;mpn=50-57-9002&amp;seller=Digi-Key&amp;sku=WM2800-ND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BAC2-01E9-4F44-92FE-1C5FE43AC508}">
  <dimension ref="A1:P26"/>
  <sheetViews>
    <sheetView tabSelected="1" workbookViewId="0">
      <selection activeCell="D14" sqref="D14"/>
    </sheetView>
  </sheetViews>
  <sheetFormatPr defaultRowHeight="14.25" x14ac:dyDescent="0.25"/>
  <cols>
    <col min="1" max="1" width="10.28515625" style="3" customWidth="1"/>
    <col min="2" max="2" width="20.85546875" style="3" customWidth="1"/>
    <col min="3" max="3" width="53.42578125" style="3" customWidth="1"/>
    <col min="4" max="4" width="18.42578125" style="3" customWidth="1"/>
    <col min="5" max="5" width="12" style="3" customWidth="1"/>
    <col min="6" max="6" width="8" style="3" bestFit="1" customWidth="1"/>
    <col min="7" max="7" width="17" style="3" customWidth="1"/>
    <col min="8" max="8" width="26.5703125" style="3" customWidth="1"/>
    <col min="9" max="9" width="23.42578125" style="3" customWidth="1"/>
    <col min="10" max="10" width="13.140625" style="3" customWidth="1"/>
    <col min="11" max="11" width="22.85546875" style="3" customWidth="1"/>
    <col min="12" max="12" width="20.5703125" style="3" customWidth="1"/>
    <col min="13" max="13" width="19.85546875" style="3" customWidth="1"/>
    <col min="14" max="14" width="9.140625" style="3"/>
    <col min="15" max="15" width="10.42578125" style="3" bestFit="1" customWidth="1"/>
    <col min="16" max="16384" width="9.140625" style="3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4" t="s">
        <v>129</v>
      </c>
      <c r="P1" s="3">
        <v>3</v>
      </c>
    </row>
    <row r="2" spans="1:16" x14ac:dyDescent="0.25">
      <c r="A2" s="5" t="s">
        <v>12</v>
      </c>
      <c r="B2" s="5" t="s">
        <v>13</v>
      </c>
      <c r="C2" s="5" t="s">
        <v>14</v>
      </c>
      <c r="D2" s="5" t="s">
        <v>15</v>
      </c>
      <c r="E2" s="6">
        <v>3</v>
      </c>
      <c r="F2" s="7">
        <f>E2*$P$1</f>
        <v>9</v>
      </c>
      <c r="G2" s="8" t="s">
        <v>16</v>
      </c>
      <c r="H2" s="8" t="s">
        <v>17</v>
      </c>
      <c r="I2" s="5" t="s">
        <v>18</v>
      </c>
      <c r="J2" s="5" t="s">
        <v>19</v>
      </c>
      <c r="K2" s="8" t="s">
        <v>20</v>
      </c>
      <c r="L2" s="6">
        <v>0.216</v>
      </c>
      <c r="M2" s="6">
        <f>L2*F2</f>
        <v>1.944</v>
      </c>
      <c r="O2" s="3" t="s">
        <v>128</v>
      </c>
      <c r="P2" s="3">
        <f>SUM(M:M)</f>
        <v>119.54200000000003</v>
      </c>
    </row>
    <row r="3" spans="1:16" x14ac:dyDescent="0.25">
      <c r="A3" s="5" t="s">
        <v>12</v>
      </c>
      <c r="B3" s="5" t="s">
        <v>21</v>
      </c>
      <c r="C3" s="5" t="s">
        <v>22</v>
      </c>
      <c r="D3" s="5" t="s">
        <v>23</v>
      </c>
      <c r="E3" s="6">
        <v>2</v>
      </c>
      <c r="F3" s="7">
        <f t="shared" ref="F3:F18" si="0">E3*$P$1</f>
        <v>6</v>
      </c>
      <c r="G3" s="8" t="s">
        <v>16</v>
      </c>
      <c r="H3" s="8" t="s">
        <v>24</v>
      </c>
      <c r="I3" s="5" t="s">
        <v>18</v>
      </c>
      <c r="J3" s="5" t="s">
        <v>19</v>
      </c>
      <c r="K3" s="8" t="s">
        <v>25</v>
      </c>
      <c r="L3" s="6">
        <v>0.17</v>
      </c>
      <c r="M3" s="6">
        <f t="shared" ref="M3:M26" si="1">L3*F3</f>
        <v>1.02</v>
      </c>
    </row>
    <row r="4" spans="1:16" x14ac:dyDescent="0.25">
      <c r="A4" s="5" t="s">
        <v>12</v>
      </c>
      <c r="B4" s="5" t="s">
        <v>26</v>
      </c>
      <c r="C4" s="5" t="s">
        <v>27</v>
      </c>
      <c r="D4" s="5" t="s">
        <v>28</v>
      </c>
      <c r="E4" s="6">
        <v>5</v>
      </c>
      <c r="F4" s="7">
        <f t="shared" si="0"/>
        <v>15</v>
      </c>
      <c r="G4" s="8" t="s">
        <v>16</v>
      </c>
      <c r="H4" s="8" t="s">
        <v>29</v>
      </c>
      <c r="I4" s="5" t="s">
        <v>18</v>
      </c>
      <c r="J4" s="5" t="s">
        <v>19</v>
      </c>
      <c r="K4" s="8" t="s">
        <v>30</v>
      </c>
      <c r="L4" s="6">
        <v>5.2999999999999999E-2</v>
      </c>
      <c r="M4" s="6">
        <f t="shared" si="1"/>
        <v>0.79499999999999993</v>
      </c>
    </row>
    <row r="5" spans="1:16" ht="28.5" x14ac:dyDescent="0.25">
      <c r="A5" s="5" t="s">
        <v>12</v>
      </c>
      <c r="B5" s="5" t="s">
        <v>31</v>
      </c>
      <c r="C5" s="9" t="s">
        <v>32</v>
      </c>
      <c r="D5" s="5" t="s">
        <v>33</v>
      </c>
      <c r="E5" s="6">
        <v>1</v>
      </c>
      <c r="F5" s="7">
        <f t="shared" si="0"/>
        <v>3</v>
      </c>
      <c r="G5" s="8" t="s">
        <v>34</v>
      </c>
      <c r="H5" s="8" t="s">
        <v>35</v>
      </c>
      <c r="I5" s="5" t="s">
        <v>18</v>
      </c>
      <c r="J5" s="5" t="s">
        <v>19</v>
      </c>
      <c r="K5" s="8" t="s">
        <v>36</v>
      </c>
      <c r="L5" s="6">
        <v>1.45</v>
      </c>
      <c r="M5" s="6">
        <f t="shared" si="1"/>
        <v>4.3499999999999996</v>
      </c>
    </row>
    <row r="6" spans="1:16" x14ac:dyDescent="0.25">
      <c r="A6" s="5" t="s">
        <v>12</v>
      </c>
      <c r="B6" s="5" t="s">
        <v>37</v>
      </c>
      <c r="C6" s="5" t="s">
        <v>38</v>
      </c>
      <c r="D6" s="5" t="s">
        <v>39</v>
      </c>
      <c r="E6" s="6">
        <v>1</v>
      </c>
      <c r="F6" s="7">
        <f t="shared" si="0"/>
        <v>3</v>
      </c>
      <c r="G6" s="8" t="s">
        <v>40</v>
      </c>
      <c r="H6" s="8" t="s">
        <v>37</v>
      </c>
      <c r="I6" s="5" t="s">
        <v>18</v>
      </c>
      <c r="J6" s="5" t="s">
        <v>19</v>
      </c>
      <c r="K6" s="8" t="s">
        <v>41</v>
      </c>
      <c r="L6" s="6">
        <v>2.46</v>
      </c>
      <c r="M6" s="6">
        <f t="shared" si="1"/>
        <v>7.38</v>
      </c>
    </row>
    <row r="7" spans="1:16" x14ac:dyDescent="0.25">
      <c r="A7" s="5" t="s">
        <v>12</v>
      </c>
      <c r="B7" s="5" t="s">
        <v>42</v>
      </c>
      <c r="C7" s="5" t="s">
        <v>43</v>
      </c>
      <c r="D7" s="5" t="s">
        <v>44</v>
      </c>
      <c r="E7" s="6">
        <v>1</v>
      </c>
      <c r="F7" s="7">
        <f t="shared" si="0"/>
        <v>3</v>
      </c>
      <c r="G7" s="8" t="s">
        <v>45</v>
      </c>
      <c r="H7" s="8" t="s">
        <v>46</v>
      </c>
      <c r="I7" s="5" t="s">
        <v>18</v>
      </c>
      <c r="J7" s="5" t="s">
        <v>19</v>
      </c>
      <c r="K7" s="8" t="s">
        <v>47</v>
      </c>
      <c r="L7" s="6">
        <v>2.72</v>
      </c>
      <c r="M7" s="6">
        <f t="shared" si="1"/>
        <v>8.16</v>
      </c>
    </row>
    <row r="8" spans="1:16" x14ac:dyDescent="0.25">
      <c r="A8" s="5" t="s">
        <v>12</v>
      </c>
      <c r="B8" s="5" t="s">
        <v>48</v>
      </c>
      <c r="C8" s="5" t="s">
        <v>49</v>
      </c>
      <c r="D8" s="5" t="s">
        <v>50</v>
      </c>
      <c r="E8" s="6">
        <v>1</v>
      </c>
      <c r="F8" s="7">
        <f t="shared" si="0"/>
        <v>3</v>
      </c>
      <c r="G8" s="8" t="s">
        <v>51</v>
      </c>
      <c r="H8" s="8" t="s">
        <v>48</v>
      </c>
      <c r="I8" s="5" t="s">
        <v>18</v>
      </c>
      <c r="J8" s="5" t="s">
        <v>19</v>
      </c>
      <c r="K8" s="8" t="s">
        <v>52</v>
      </c>
      <c r="L8" s="6">
        <v>1.24</v>
      </c>
      <c r="M8" s="6">
        <f t="shared" si="1"/>
        <v>3.7199999999999998</v>
      </c>
    </row>
    <row r="9" spans="1:16" x14ac:dyDescent="0.25">
      <c r="A9" s="5" t="s">
        <v>12</v>
      </c>
      <c r="B9" s="5" t="s">
        <v>53</v>
      </c>
      <c r="C9" s="5" t="s">
        <v>54</v>
      </c>
      <c r="D9" s="5" t="s">
        <v>55</v>
      </c>
      <c r="E9" s="6">
        <v>1</v>
      </c>
      <c r="F9" s="7">
        <f t="shared" si="0"/>
        <v>3</v>
      </c>
      <c r="G9" s="8" t="s">
        <v>56</v>
      </c>
      <c r="H9" s="8" t="s">
        <v>57</v>
      </c>
      <c r="I9" s="5" t="s">
        <v>18</v>
      </c>
      <c r="J9" s="5" t="s">
        <v>19</v>
      </c>
      <c r="K9" s="8" t="s">
        <v>58</v>
      </c>
      <c r="L9" s="6">
        <v>0.51</v>
      </c>
      <c r="M9" s="6">
        <f t="shared" si="1"/>
        <v>1.53</v>
      </c>
    </row>
    <row r="10" spans="1:16" x14ac:dyDescent="0.25">
      <c r="A10" s="5" t="s">
        <v>12</v>
      </c>
      <c r="B10" s="5" t="s">
        <v>59</v>
      </c>
      <c r="C10" s="5" t="s">
        <v>60</v>
      </c>
      <c r="D10" s="5" t="s">
        <v>61</v>
      </c>
      <c r="E10" s="6">
        <v>1</v>
      </c>
      <c r="F10" s="7">
        <f t="shared" si="0"/>
        <v>3</v>
      </c>
      <c r="G10" s="8" t="s">
        <v>62</v>
      </c>
      <c r="H10" s="8" t="s">
        <v>63</v>
      </c>
      <c r="I10" s="5" t="s">
        <v>64</v>
      </c>
      <c r="J10" s="5" t="s">
        <v>19</v>
      </c>
      <c r="K10" s="8" t="s">
        <v>65</v>
      </c>
      <c r="L10" s="6">
        <v>0.1</v>
      </c>
      <c r="M10" s="6">
        <f t="shared" si="1"/>
        <v>0.30000000000000004</v>
      </c>
    </row>
    <row r="11" spans="1:16" x14ac:dyDescent="0.25">
      <c r="A11" s="5" t="s">
        <v>12</v>
      </c>
      <c r="B11" s="5" t="s">
        <v>66</v>
      </c>
      <c r="C11" s="5" t="s">
        <v>67</v>
      </c>
      <c r="D11" s="5" t="s">
        <v>68</v>
      </c>
      <c r="E11" s="6">
        <v>1</v>
      </c>
      <c r="F11" s="7">
        <f t="shared" si="0"/>
        <v>3</v>
      </c>
      <c r="G11" s="8" t="s">
        <v>62</v>
      </c>
      <c r="H11" s="8" t="s">
        <v>69</v>
      </c>
      <c r="I11" s="5" t="s">
        <v>64</v>
      </c>
      <c r="J11" s="5" t="s">
        <v>19</v>
      </c>
      <c r="K11" s="8" t="s">
        <v>70</v>
      </c>
      <c r="L11" s="6">
        <v>0.1</v>
      </c>
      <c r="M11" s="6">
        <f t="shared" si="1"/>
        <v>0.30000000000000004</v>
      </c>
    </row>
    <row r="12" spans="1:16" x14ac:dyDescent="0.25">
      <c r="A12" s="5" t="s">
        <v>12</v>
      </c>
      <c r="B12" s="5" t="s">
        <v>71</v>
      </c>
      <c r="C12" s="5" t="s">
        <v>72</v>
      </c>
      <c r="D12" s="5" t="s">
        <v>73</v>
      </c>
      <c r="E12" s="6">
        <v>2</v>
      </c>
      <c r="F12" s="7">
        <f t="shared" si="0"/>
        <v>6</v>
      </c>
      <c r="G12" s="8" t="s">
        <v>62</v>
      </c>
      <c r="H12" s="8" t="s">
        <v>74</v>
      </c>
      <c r="I12" s="5" t="s">
        <v>64</v>
      </c>
      <c r="J12" s="5" t="s">
        <v>19</v>
      </c>
      <c r="K12" s="8" t="s">
        <v>75</v>
      </c>
      <c r="L12" s="6">
        <v>5.3999999999999999E-2</v>
      </c>
      <c r="M12" s="6">
        <f t="shared" si="1"/>
        <v>0.32400000000000001</v>
      </c>
    </row>
    <row r="13" spans="1:16" x14ac:dyDescent="0.25">
      <c r="A13" s="5" t="s">
        <v>12</v>
      </c>
      <c r="B13" s="5" t="s">
        <v>76</v>
      </c>
      <c r="C13" s="5" t="s">
        <v>77</v>
      </c>
      <c r="D13" s="5" t="s">
        <v>78</v>
      </c>
      <c r="E13" s="6">
        <v>1</v>
      </c>
      <c r="F13" s="7">
        <f t="shared" si="0"/>
        <v>3</v>
      </c>
      <c r="G13" s="8" t="s">
        <v>62</v>
      </c>
      <c r="H13" s="8" t="s">
        <v>79</v>
      </c>
      <c r="I13" s="5" t="s">
        <v>64</v>
      </c>
      <c r="J13" s="5" t="s">
        <v>19</v>
      </c>
      <c r="K13" s="8" t="s">
        <v>80</v>
      </c>
      <c r="L13" s="6">
        <v>0.1</v>
      </c>
      <c r="M13" s="6">
        <f t="shared" si="1"/>
        <v>0.30000000000000004</v>
      </c>
    </row>
    <row r="14" spans="1:16" x14ac:dyDescent="0.25">
      <c r="A14" s="5" t="s">
        <v>12</v>
      </c>
      <c r="B14" s="5" t="s">
        <v>81</v>
      </c>
      <c r="C14" s="5" t="s">
        <v>82</v>
      </c>
      <c r="D14" s="5" t="s">
        <v>83</v>
      </c>
      <c r="E14" s="6">
        <v>1</v>
      </c>
      <c r="F14" s="7">
        <f t="shared" si="0"/>
        <v>3</v>
      </c>
      <c r="G14" s="8" t="s">
        <v>62</v>
      </c>
      <c r="H14" s="8" t="s">
        <v>84</v>
      </c>
      <c r="I14" s="5" t="s">
        <v>64</v>
      </c>
      <c r="J14" s="5" t="s">
        <v>19</v>
      </c>
      <c r="K14" s="8" t="s">
        <v>85</v>
      </c>
      <c r="L14" s="6">
        <v>0.1</v>
      </c>
      <c r="M14" s="6">
        <f t="shared" si="1"/>
        <v>0.30000000000000004</v>
      </c>
    </row>
    <row r="15" spans="1:16" x14ac:dyDescent="0.25">
      <c r="A15" s="5" t="s">
        <v>12</v>
      </c>
      <c r="B15" s="5" t="s">
        <v>86</v>
      </c>
      <c r="C15" s="5" t="s">
        <v>87</v>
      </c>
      <c r="D15" s="5" t="s">
        <v>88</v>
      </c>
      <c r="E15" s="6">
        <v>1</v>
      </c>
      <c r="F15" s="7">
        <f t="shared" si="0"/>
        <v>3</v>
      </c>
      <c r="G15" s="8" t="s">
        <v>89</v>
      </c>
      <c r="H15" s="8" t="s">
        <v>86</v>
      </c>
      <c r="I15" s="5" t="s">
        <v>18</v>
      </c>
      <c r="J15" s="5" t="s">
        <v>19</v>
      </c>
      <c r="K15" s="8" t="s">
        <v>90</v>
      </c>
      <c r="L15" s="6">
        <v>12.07</v>
      </c>
      <c r="M15" s="6">
        <f t="shared" si="1"/>
        <v>36.21</v>
      </c>
    </row>
    <row r="16" spans="1:16" x14ac:dyDescent="0.25">
      <c r="A16" s="5" t="s">
        <v>12</v>
      </c>
      <c r="B16" s="5" t="s">
        <v>91</v>
      </c>
      <c r="C16" s="5" t="s">
        <v>12</v>
      </c>
      <c r="D16" s="5" t="s">
        <v>92</v>
      </c>
      <c r="E16" s="6">
        <v>1</v>
      </c>
      <c r="F16" s="7">
        <f t="shared" si="0"/>
        <v>3</v>
      </c>
      <c r="G16" s="8" t="s">
        <v>40</v>
      </c>
      <c r="H16" s="8" t="s">
        <v>93</v>
      </c>
      <c r="I16" s="5" t="s">
        <v>18</v>
      </c>
      <c r="J16" s="5" t="s">
        <v>19</v>
      </c>
      <c r="K16" s="8" t="s">
        <v>94</v>
      </c>
      <c r="L16" s="6">
        <v>1.53</v>
      </c>
      <c r="M16" s="6">
        <f t="shared" si="1"/>
        <v>4.59</v>
      </c>
    </row>
    <row r="17" spans="1:13" x14ac:dyDescent="0.25">
      <c r="A17" s="5" t="s">
        <v>12</v>
      </c>
      <c r="B17" s="5" t="s">
        <v>95</v>
      </c>
      <c r="C17" s="5" t="s">
        <v>96</v>
      </c>
      <c r="D17" s="5" t="s">
        <v>97</v>
      </c>
      <c r="E17" s="6">
        <v>1</v>
      </c>
      <c r="F17" s="7">
        <f t="shared" si="0"/>
        <v>3</v>
      </c>
      <c r="G17" s="8" t="s">
        <v>98</v>
      </c>
      <c r="H17" s="8" t="s">
        <v>95</v>
      </c>
      <c r="I17" s="5" t="s">
        <v>64</v>
      </c>
      <c r="J17" s="5" t="s">
        <v>19</v>
      </c>
      <c r="K17" s="8" t="s">
        <v>99</v>
      </c>
      <c r="L17" s="6">
        <v>5.8</v>
      </c>
      <c r="M17" s="6">
        <f t="shared" si="1"/>
        <v>17.399999999999999</v>
      </c>
    </row>
    <row r="18" spans="1:13" x14ac:dyDescent="0.25">
      <c r="A18" s="5" t="s">
        <v>12</v>
      </c>
      <c r="B18" s="5" t="s">
        <v>100</v>
      </c>
      <c r="C18" s="5" t="s">
        <v>101</v>
      </c>
      <c r="D18" s="5" t="s">
        <v>102</v>
      </c>
      <c r="E18" s="6">
        <v>1</v>
      </c>
      <c r="F18" s="7">
        <f t="shared" si="0"/>
        <v>3</v>
      </c>
      <c r="G18" s="8" t="s">
        <v>103</v>
      </c>
      <c r="H18" s="8" t="s">
        <v>104</v>
      </c>
      <c r="I18" s="5" t="s">
        <v>18</v>
      </c>
      <c r="J18" s="5" t="s">
        <v>19</v>
      </c>
      <c r="K18" s="8" t="s">
        <v>105</v>
      </c>
      <c r="L18" s="6">
        <v>2.17</v>
      </c>
      <c r="M18" s="6">
        <f t="shared" si="1"/>
        <v>6.51</v>
      </c>
    </row>
    <row r="19" spans="1:13" x14ac:dyDescent="0.25">
      <c r="M19" s="6"/>
    </row>
    <row r="20" spans="1:13" x14ac:dyDescent="0.25">
      <c r="B20" s="10" t="s">
        <v>130</v>
      </c>
      <c r="M20" s="11"/>
    </row>
    <row r="21" spans="1:13" x14ac:dyDescent="0.25">
      <c r="A21" s="5" t="s">
        <v>12</v>
      </c>
      <c r="B21" s="5" t="s">
        <v>106</v>
      </c>
      <c r="C21" s="5" t="s">
        <v>107</v>
      </c>
      <c r="D21" s="5" t="s">
        <v>108</v>
      </c>
      <c r="E21" s="6">
        <v>5</v>
      </c>
      <c r="F21" s="7">
        <f>E21</f>
        <v>5</v>
      </c>
      <c r="G21" s="8" t="s">
        <v>51</v>
      </c>
      <c r="H21" s="8" t="s">
        <v>109</v>
      </c>
      <c r="I21" s="5" t="s">
        <v>18</v>
      </c>
      <c r="J21" s="5" t="s">
        <v>19</v>
      </c>
      <c r="K21" s="8" t="s">
        <v>110</v>
      </c>
      <c r="L21" s="6">
        <v>0.37</v>
      </c>
      <c r="M21" s="6">
        <f t="shared" si="1"/>
        <v>1.85</v>
      </c>
    </row>
    <row r="22" spans="1:13" x14ac:dyDescent="0.25">
      <c r="A22" s="5" t="s">
        <v>12</v>
      </c>
      <c r="B22" s="5" t="s">
        <v>111</v>
      </c>
      <c r="C22" s="5" t="s">
        <v>112</v>
      </c>
      <c r="D22" s="5" t="s">
        <v>113</v>
      </c>
      <c r="E22" s="6">
        <f>5*6</f>
        <v>30</v>
      </c>
      <c r="F22" s="7">
        <f t="shared" ref="F22:F26" si="2">E22</f>
        <v>30</v>
      </c>
      <c r="G22" s="8" t="s">
        <v>51</v>
      </c>
      <c r="H22" s="8" t="s">
        <v>114</v>
      </c>
      <c r="I22" s="5" t="s">
        <v>18</v>
      </c>
      <c r="J22" s="5" t="s">
        <v>19</v>
      </c>
      <c r="K22" s="8" t="s">
        <v>115</v>
      </c>
      <c r="L22" s="6">
        <v>4.6199999999999998E-2</v>
      </c>
      <c r="M22" s="6">
        <f t="shared" si="1"/>
        <v>1.3859999999999999</v>
      </c>
    </row>
    <row r="23" spans="1:13" x14ac:dyDescent="0.25">
      <c r="A23" s="5" t="s">
        <v>12</v>
      </c>
      <c r="B23" s="5" t="s">
        <v>116</v>
      </c>
      <c r="C23" s="5" t="s">
        <v>12</v>
      </c>
      <c r="D23" s="5" t="s">
        <v>117</v>
      </c>
      <c r="E23" s="6">
        <v>2</v>
      </c>
      <c r="F23" s="7">
        <f t="shared" si="2"/>
        <v>2</v>
      </c>
      <c r="G23" s="8" t="s">
        <v>51</v>
      </c>
      <c r="H23" s="8" t="s">
        <v>118</v>
      </c>
      <c r="I23" s="5" t="s">
        <v>18</v>
      </c>
      <c r="J23" s="5" t="s">
        <v>19</v>
      </c>
      <c r="K23" s="8" t="s">
        <v>119</v>
      </c>
      <c r="L23" s="6">
        <v>0.81</v>
      </c>
      <c r="M23" s="6">
        <f t="shared" si="1"/>
        <v>1.62</v>
      </c>
    </row>
    <row r="24" spans="1:13" x14ac:dyDescent="0.25">
      <c r="A24" s="5" t="s">
        <v>12</v>
      </c>
      <c r="B24" s="5" t="s">
        <v>120</v>
      </c>
      <c r="C24" s="5" t="s">
        <v>12</v>
      </c>
      <c r="D24" s="5" t="s">
        <v>121</v>
      </c>
      <c r="E24" s="6">
        <v>7</v>
      </c>
      <c r="F24" s="7">
        <f t="shared" si="2"/>
        <v>7</v>
      </c>
      <c r="G24" s="8" t="s">
        <v>51</v>
      </c>
      <c r="H24" s="8" t="s">
        <v>122</v>
      </c>
      <c r="I24" s="5" t="s">
        <v>18</v>
      </c>
      <c r="J24" s="5" t="s">
        <v>19</v>
      </c>
      <c r="K24" s="8" t="s">
        <v>123</v>
      </c>
      <c r="L24" s="6">
        <v>0.35</v>
      </c>
      <c r="M24" s="6">
        <f t="shared" si="1"/>
        <v>2.4499999999999997</v>
      </c>
    </row>
    <row r="25" spans="1:13" x14ac:dyDescent="0.25">
      <c r="A25" s="5" t="s">
        <v>12</v>
      </c>
      <c r="B25" s="5" t="s">
        <v>124</v>
      </c>
      <c r="C25" s="5" t="s">
        <v>12</v>
      </c>
      <c r="D25" s="5" t="s">
        <v>125</v>
      </c>
      <c r="E25" s="6">
        <v>35</v>
      </c>
      <c r="F25" s="7">
        <f t="shared" si="2"/>
        <v>35</v>
      </c>
      <c r="G25" s="8" t="s">
        <v>51</v>
      </c>
      <c r="H25" s="8" t="s">
        <v>126</v>
      </c>
      <c r="I25" s="5" t="s">
        <v>18</v>
      </c>
      <c r="J25" s="5" t="s">
        <v>19</v>
      </c>
      <c r="K25" s="8" t="s">
        <v>127</v>
      </c>
      <c r="L25" s="6">
        <v>0.1178</v>
      </c>
      <c r="M25" s="6">
        <f t="shared" si="1"/>
        <v>4.1230000000000002</v>
      </c>
    </row>
    <row r="26" spans="1:13" x14ac:dyDescent="0.25">
      <c r="A26" s="7"/>
      <c r="B26" s="12" t="s">
        <v>132</v>
      </c>
      <c r="C26" s="7" t="s">
        <v>138</v>
      </c>
      <c r="D26" s="12" t="s">
        <v>137</v>
      </c>
      <c r="E26" s="12">
        <v>1</v>
      </c>
      <c r="F26" s="7">
        <f t="shared" si="2"/>
        <v>1</v>
      </c>
      <c r="G26" s="7" t="s">
        <v>134</v>
      </c>
      <c r="H26" s="5" t="s">
        <v>135</v>
      </c>
      <c r="I26" s="12" t="s">
        <v>136</v>
      </c>
      <c r="J26" s="12" t="s">
        <v>19</v>
      </c>
      <c r="K26" s="6" t="s">
        <v>133</v>
      </c>
      <c r="L26" s="13">
        <v>12.98</v>
      </c>
      <c r="M26" s="6">
        <f t="shared" si="1"/>
        <v>12.98</v>
      </c>
    </row>
  </sheetData>
  <hyperlinks>
    <hyperlink ref="G2" r:id="rId1" tooltip="Component" display="'Murata" xr:uid="{6F6AA477-8685-4C78-94E6-4E23D6848298}"/>
    <hyperlink ref="H2" r:id="rId2" tooltip="Manufacturer" display="'GRM21BR61C106KE15K" xr:uid="{84EEFE3E-1E83-4B1D-970E-C8116F0EB34A}"/>
    <hyperlink ref="K2" r:id="rId3" tooltip="Supplier" display="'490-6473-1-ND" xr:uid="{55A45FB5-2FEE-4BF4-82C2-29FE7F3F959C}"/>
    <hyperlink ref="G3" r:id="rId4" tooltip="Component" display="'Murata" xr:uid="{B5C81586-E8B6-47E1-B3C6-58E92B4824B0}"/>
    <hyperlink ref="H3" r:id="rId5" tooltip="Manufacturer" display="'GRM188R61E225KA12D" xr:uid="{F8CC6A48-FC9E-4263-9FE5-2D6FDEC908FC}"/>
    <hyperlink ref="K3" r:id="rId6" tooltip="Supplier" display="'490-10731-1-ND" xr:uid="{5C1692C7-ED7F-454A-A160-61A9156CB784}"/>
    <hyperlink ref="G4" r:id="rId7" tooltip="Component" display="'Murata" xr:uid="{AC624BAC-4842-4B76-B566-74A63E24C8BF}"/>
    <hyperlink ref="H4" r:id="rId8" tooltip="Manufacturer" display="'GRM033C81E104ME14D" xr:uid="{CA30E342-D633-405D-8D21-3A834EE694BD}"/>
    <hyperlink ref="K4" r:id="rId9" tooltip="Supplier" display="'490-10404-1-ND" xr:uid="{091A448A-21AC-41F0-B6ED-07C642A15FBE}"/>
    <hyperlink ref="G5" r:id="rId10" tooltip="Component" display="'Vishay Dale" xr:uid="{5598F016-0AA2-4726-93A1-0ADF375C016C}"/>
    <hyperlink ref="H5" r:id="rId11" tooltip="Manufacturer" display="'IHLP1212BZER2R2M11" xr:uid="{6300E8B2-756F-4144-81FE-1FF22FD330CE}"/>
    <hyperlink ref="K5" r:id="rId12" tooltip="Supplier" display="'541-1322-1-ND" xr:uid="{3595E65F-D62B-4E60-AC32-F9D5F9F412B7}"/>
    <hyperlink ref="G6" r:id="rId13" tooltip="Component" display="'Texas Instruments" xr:uid="{6A42B289-9947-4D6B-9E0E-16221C1233C2}"/>
    <hyperlink ref="H6" r:id="rId14" tooltip="Manufacturer" display="'MSP430FR2433IRGER" xr:uid="{B33529AC-8D30-40EA-BF7C-D78121ABB914}"/>
    <hyperlink ref="K6" r:id="rId15" tooltip="Supplier" display="'296-47810-1-ND" xr:uid="{F08167FB-52AA-48C0-9A3F-2C44A36C1EA7}"/>
    <hyperlink ref="G7" r:id="rId16" tooltip="Component" display="'3M" xr:uid="{DFB3EA8D-DF26-48A4-A03B-916CDD2C280B}"/>
    <hyperlink ref="H7" r:id="rId17" tooltip="Manufacturer" display="'929745-01-05-I" xr:uid="{FA290979-EDA4-4C49-BE53-8EFABDE5783E}"/>
    <hyperlink ref="K7" r:id="rId18" tooltip="Supplier" display="'3M156384-10-ND" xr:uid="{B0767A8E-0B2C-47C8-A205-0DB0965598EB}"/>
    <hyperlink ref="G8" r:id="rId19" tooltip="Component" display="'Molex" xr:uid="{F84B9B9D-8D84-4926-9CAC-A29BB1408793}"/>
    <hyperlink ref="H8" r:id="rId20" tooltip="Manufacturer" display="'53261-0471" xr:uid="{F6C4B645-C2C8-4E56-AA41-A23F749A9903}"/>
    <hyperlink ref="K8" r:id="rId21" tooltip="Supplier" display="'WM7622CT-ND" xr:uid="{558C019C-B5DB-41D4-BA31-D6785674249E}"/>
    <hyperlink ref="G9" r:id="rId22" tooltip="Component" display="'Diodes" xr:uid="{B5784122-5820-48D8-B726-AC0345175021}"/>
    <hyperlink ref="H9" r:id="rId23" tooltip="Manufacturer" display="'BSS138DWQ-7" xr:uid="{802EE60E-722A-4B50-8F9D-BB5CF044F1F6}"/>
    <hyperlink ref="K9" r:id="rId24" tooltip="Supplier" display="'BSS138DWQ-7DICT-ND" xr:uid="{547383AE-BC6D-4173-915D-A998487DBAEF}"/>
    <hyperlink ref="G10" r:id="rId25" tooltip="Component" display="'Panasonic" xr:uid="{49F404E7-5862-42B2-8203-37BD7AD56645}"/>
    <hyperlink ref="H10" r:id="rId26" tooltip="Manufacturer" display="'ERJ-2RKF1002X" xr:uid="{71CC6D83-18A5-46B6-89B8-9AEC301AEC39}"/>
    <hyperlink ref="K10" r:id="rId27" tooltip="Supplier" display="'P10.0KLCT-ND" xr:uid="{B0583810-41FD-4D24-9B76-AD610DC5C354}"/>
    <hyperlink ref="G11" r:id="rId28" tooltip="Component" display="'Panasonic" xr:uid="{495BF592-EC60-4C43-A083-106425128B3B}"/>
    <hyperlink ref="H11" r:id="rId29" tooltip="Manufacturer" display="'ERJ-2RKF1003X" xr:uid="{DE5CADDA-FD2D-4290-B239-3397535D3526}"/>
    <hyperlink ref="K11" r:id="rId30" tooltip="Supplier" display="'P100KLCT-ND" xr:uid="{4903024F-30CB-487C-B491-7314FD90363B}"/>
    <hyperlink ref="G12" r:id="rId31" tooltip="Component" display="'Panasonic" xr:uid="{A35A919F-3B11-463B-9FCD-2701C14476AA}"/>
    <hyperlink ref="H12" r:id="rId32" tooltip="Manufacturer" display="'ERJ-2RKF1001X" xr:uid="{A4BB67B7-52E5-4A17-BBD3-D5A61D8675D6}"/>
    <hyperlink ref="K12" r:id="rId33" tooltip="Supplier" display="'P1.00KLCT-ND" xr:uid="{A81D1821-DEDC-404A-8EF6-20A13AD1D0B9}"/>
    <hyperlink ref="G13" r:id="rId34" tooltip="Component" display="'Panasonic" xr:uid="{685CF56F-F259-440A-B404-F361BDCB79C9}"/>
    <hyperlink ref="H13" r:id="rId35" tooltip="Manufacturer" display="'ERJ-2RKF4531X" xr:uid="{62CFE3E4-9138-4A04-AABD-5302DAD9AF00}"/>
    <hyperlink ref="K13" r:id="rId36" tooltip="Supplier" display="'P4.53KLCT-ND" xr:uid="{1D48E590-29AA-491B-9AD3-9005D65AB08A}"/>
    <hyperlink ref="G14" r:id="rId37" tooltip="Component" display="'Panasonic" xr:uid="{C020C138-565D-4913-810F-0668A34142EB}"/>
    <hyperlink ref="H14" r:id="rId38" tooltip="Manufacturer" display="'ERJ-2RKF1501X" xr:uid="{F0FB75BD-E80E-411C-BD77-8C849BAA2E3A}"/>
    <hyperlink ref="K14" r:id="rId39" tooltip="Supplier" display="'P1.50KLCT-ND" xr:uid="{E35E4817-7C56-4644-B6D5-B40401B0848B}"/>
    <hyperlink ref="G15" r:id="rId40" tooltip="Component" display="'Bosch" xr:uid="{89FF0E74-6C91-4514-8109-41BE730EDA04}"/>
    <hyperlink ref="H15" r:id="rId41" tooltip="Manufacturer" display="'BNO055" xr:uid="{F146FC2A-4A31-4EEC-BC66-E26117A3CBEF}"/>
    <hyperlink ref="K15" r:id="rId42" tooltip="Supplier" display="'828-1058-1-ND" xr:uid="{348C966E-21BC-46F8-B4A2-831A8E7D9598}"/>
    <hyperlink ref="G16" r:id="rId43" tooltip="Component" display="'Texas Instruments" xr:uid="{8C0E2D3B-06CE-4178-A191-372C6CAB2662}"/>
    <hyperlink ref="H16" r:id="rId44" tooltip="Manufacturer" display="'TPS62172DSGR" xr:uid="{E6FCD00F-4145-4255-95F1-EA7DCC512A8B}"/>
    <hyperlink ref="K16" r:id="rId45" tooltip="Supplier" display="'296-39449-1-ND" xr:uid="{6A7916F8-14BE-4DD9-B30E-B5052D0BAF0F}"/>
    <hyperlink ref="G17" r:id="rId46" tooltip="Component" display="'NXP Freescale" xr:uid="{D6B924AE-42A8-4645-89AC-472168A08A38}"/>
    <hyperlink ref="H17" r:id="rId47" tooltip="Manufacturer" display="'MPL3115A2" xr:uid="{A8038C1C-708F-4AFB-B8B3-4CECB5B158C0}"/>
    <hyperlink ref="K17" r:id="rId48" tooltip="Supplier" display="'MPL3115A2-ND" xr:uid="{EAA96925-15FF-4AF4-91F8-36408D8CDAC2}"/>
    <hyperlink ref="G18" r:id="rId49" tooltip="Component" display="'Sullins" xr:uid="{0D233865-D52E-4284-88E2-5F06A53296BB}"/>
    <hyperlink ref="H18" r:id="rId50" tooltip="Manufacturer" display="'SMH100-LPSE-S10-ST-BK" xr:uid="{2CDBCAAF-91E3-4A7C-8637-87966686BBFE}"/>
    <hyperlink ref="K18" r:id="rId51" tooltip="Supplier" display="'S9214-ND" xr:uid="{D03044E9-E740-40EF-9BF1-E0F1C60314A1}"/>
    <hyperlink ref="G21" r:id="rId52" tooltip="Component" display="'Molex" xr:uid="{2EFE162A-5399-4E15-861A-9C7777D9E977}"/>
    <hyperlink ref="H21" r:id="rId53" tooltip="Manufacturer" display="'51021-0400" xr:uid="{6A4D98FB-F7D8-45FD-AC56-D905D20F6444}"/>
    <hyperlink ref="K21" r:id="rId54" tooltip="Supplier" display="'WM1722-ND" xr:uid="{EDD798F5-3E51-46EF-80A1-E7B4916BEBFB}"/>
    <hyperlink ref="G22" r:id="rId55" tooltip="Component" display="'Molex" xr:uid="{858490C1-D5D9-4527-9793-CC7A64ACD9E7}"/>
    <hyperlink ref="H22" r:id="rId56" tooltip="Manufacturer" display="'50079-8000" xr:uid="{5FE8A208-7B57-4E5B-A6CA-9878D3EAB8BD}"/>
    <hyperlink ref="K22" r:id="rId57" tooltip="Supplier" display="'WM1142CT-ND" xr:uid="{B7F1249F-6013-4102-B980-9CB183B51A1F}"/>
    <hyperlink ref="G23" r:id="rId58" tooltip="Component" display="'Molex" xr:uid="{3939A883-3422-4095-BF7C-7783F5C7D1DE}"/>
    <hyperlink ref="H23" r:id="rId59" tooltip="Manufacturer" display="'90142-0010" xr:uid="{458C51CE-8324-4C4D-8CE7-85ED9FB35466}"/>
    <hyperlink ref="K23" r:id="rId60" tooltip="Supplier" display="'WM8037-ND" xr:uid="{82703DF3-2BBB-4D03-9FFC-57D97D30A554}"/>
    <hyperlink ref="G24" r:id="rId61" tooltip="Component" display="'Molex" xr:uid="{D15D6039-03E8-4A92-BFAC-0DE75344FAEF}"/>
    <hyperlink ref="H24" r:id="rId62" tooltip="Manufacturer" display="'50-57-9002" xr:uid="{673597E7-9AB0-4649-8679-F56C4E13AEA5}"/>
    <hyperlink ref="K24" r:id="rId63" tooltip="Supplier" display="'WM2800-ND" xr:uid="{BD2B42DD-F543-4EEF-8967-B889C1633BA1}"/>
    <hyperlink ref="G25" r:id="rId64" tooltip="Component" display="'Molex" xr:uid="{9F9C7E31-0985-46E2-AFB5-6DFF2AAFC0C6}"/>
    <hyperlink ref="H25" r:id="rId65" tooltip="Manufacturer" display="'90119-0109" xr:uid="{DE893825-6C1D-43F3-83EB-6C27BAAEAB26}"/>
    <hyperlink ref="K25" r:id="rId66" tooltip="Supplier" display="'WM2581CT-ND" xr:uid="{D49DF66E-3BDF-4C50-9400-2A315FAB376F}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Monarch-BOM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Scherlis</dc:creator>
  <cp:lastModifiedBy>Tom Scherlis</cp:lastModifiedBy>
  <dcterms:created xsi:type="dcterms:W3CDTF">2018-12-17T00:46:33Z</dcterms:created>
  <dcterms:modified xsi:type="dcterms:W3CDTF">2018-12-17T01:01:27Z</dcterms:modified>
</cp:coreProperties>
</file>