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STARA_MATURA\PODSTAWA\PP2014maj\ODPOWIEDZI\"/>
    </mc:Choice>
  </mc:AlternateContent>
  <xr:revisionPtr revIDLastSave="0" documentId="13_ncr:1_{D596D0F6-2998-43C7-A274-57A8446070C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ZIALKI" sheetId="2" r:id="rId1"/>
  </sheets>
  <definedNames>
    <definedName name="ExternalData_1" localSheetId="0" hidden="1">DZIALKI!$A$1:$D$5001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2" l="1"/>
  <c r="M38" i="2"/>
  <c r="M37" i="2"/>
  <c r="M36" i="2"/>
  <c r="L39" i="2"/>
  <c r="L37" i="2"/>
  <c r="L38" i="2"/>
  <c r="L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H18" i="2" s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H34" i="2" s="1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H50" i="2" s="1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H66" i="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H82" i="2" s="1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98" i="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H114" i="2" s="1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H130" i="2" s="1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H146" i="2" s="1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H162" i="2" s="1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H178" i="2" s="1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H194" i="2" s="1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H210" i="2" s="1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H226" i="2" s="1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H242" i="2" s="1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H258" i="2" s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H274" i="2" s="1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H290" i="2" s="1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H306" i="2" s="1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H322" i="2" s="1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H338" i="2" s="1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H354" i="2" s="1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H370" i="2" s="1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H386" i="2" s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H402" i="2" s="1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H418" i="2" s="1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H434" i="2" s="1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H450" i="2" s="1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H466" i="2" s="1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H482" i="2" s="1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H498" i="2" s="1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H514" i="2" s="1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H530" i="2" s="1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H546" i="2" s="1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H562" i="2" s="1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H578" i="2" s="1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H594" i="2" s="1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H610" i="2" s="1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H626" i="2" s="1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H642" i="2" s="1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H658" i="2" s="1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H674" i="2" s="1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H690" i="2" s="1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H706" i="2" s="1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H722" i="2" s="1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H738" i="2" s="1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H754" i="2" s="1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H770" i="2" s="1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H786" i="2" s="1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H802" i="2" s="1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H818" i="2" s="1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H834" i="2" s="1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H850" i="2" s="1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H866" i="2" s="1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H882" i="2" s="1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H898" i="2" s="1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H914" i="2" s="1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H930" i="2" s="1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H946" i="2" s="1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H962" i="2" s="1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H978" i="2" s="1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H994" i="2" s="1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H1010" i="2" s="1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H1026" i="2" s="1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H1042" i="2" s="1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H1058" i="2" s="1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H1074" i="2" s="1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H1090" i="2" s="1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H1106" i="2" s="1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H1122" i="2" s="1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H1138" i="2" s="1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H1154" i="2" s="1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H1170" i="2" s="1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H1186" i="2" s="1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H1202" i="2" s="1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H1218" i="2" s="1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H1234" i="2" s="1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H1250" i="2" s="1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H1266" i="2" s="1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H1282" i="2" s="1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H1298" i="2" s="1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H1314" i="2" s="1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H1330" i="2" s="1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H1346" i="2" s="1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H1362" i="2" s="1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H1378" i="2" s="1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H1394" i="2" s="1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H1410" i="2" s="1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H1426" i="2" s="1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H1442" i="2" s="1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H1458" i="2" s="1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H1474" i="2" s="1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H1490" i="2" s="1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H1506" i="2" s="1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H1522" i="2" s="1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H1538" i="2" s="1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H1554" i="2" s="1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H1570" i="2" s="1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H1586" i="2" s="1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H1602" i="2" s="1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H1618" i="2" s="1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H1634" i="2" s="1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H1650" i="2" s="1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H1666" i="2" s="1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H1682" i="2" s="1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H1698" i="2" s="1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H1714" i="2" s="1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H1730" i="2" s="1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H1746" i="2" s="1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H1762" i="2" s="1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H1778" i="2" s="1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H1794" i="2" s="1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H1810" i="2" s="1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H1826" i="2" s="1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H1842" i="2" s="1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H1858" i="2" s="1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H1874" i="2" s="1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H1890" i="2" s="1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H1906" i="2" s="1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H1922" i="2" s="1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H1938" i="2" s="1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H1954" i="2" s="1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H1970" i="2" s="1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H1986" i="2" s="1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H2002" i="2" s="1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H2018" i="2" s="1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H2034" i="2" s="1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H2050" i="2" s="1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H2066" i="2" s="1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H2082" i="2" s="1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H2098" i="2" s="1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H2114" i="2" s="1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H2130" i="2" s="1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H2146" i="2" s="1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H2162" i="2" s="1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H2178" i="2" s="1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H2194" i="2" s="1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H2210" i="2" s="1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H2226" i="2" s="1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H2242" i="2" s="1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H2258" i="2" s="1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H2274" i="2" s="1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H2290" i="2" s="1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H2306" i="2" s="1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H2322" i="2" s="1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H2338" i="2" s="1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H2354" i="2" s="1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H2370" i="2" s="1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H2386" i="2" s="1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H2402" i="2" s="1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H2418" i="2" s="1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H2434" i="2" s="1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H2450" i="2" s="1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H2466" i="2" s="1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H2482" i="2" s="1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H2498" i="2" s="1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H2514" i="2" s="1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H2530" i="2" s="1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H2546" i="2" s="1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H2562" i="2" s="1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H2578" i="2" s="1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H2594" i="2" s="1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H2610" i="2" s="1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H2626" i="2" s="1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H2642" i="2" s="1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H2658" i="2" s="1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H2674" i="2" s="1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H2690" i="2" s="1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H2706" i="2" s="1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H2722" i="2" s="1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H2738" i="2" s="1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H2754" i="2" s="1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H2770" i="2" s="1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H2786" i="2" s="1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H2802" i="2" s="1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H2818" i="2" s="1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H2834" i="2" s="1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H2850" i="2" s="1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H2866" i="2" s="1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H2882" i="2" s="1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H2898" i="2" s="1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H2914" i="2" s="1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H2930" i="2" s="1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H2946" i="2" s="1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H2962" i="2" s="1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H2978" i="2" s="1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H2994" i="2" s="1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H3010" i="2" s="1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H3026" i="2" s="1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H3042" i="2" s="1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H3058" i="2" s="1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H3074" i="2" s="1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H3090" i="2" s="1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H3106" i="2" s="1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H3122" i="2" s="1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H3138" i="2" s="1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H3154" i="2" s="1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H3170" i="2" s="1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H3186" i="2" s="1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H3202" i="2" s="1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H3218" i="2" s="1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H3234" i="2" s="1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H3250" i="2" s="1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H3266" i="2" s="1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H3282" i="2" s="1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H3298" i="2" s="1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H3314" i="2" s="1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H3330" i="2" s="1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H3346" i="2" s="1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H3362" i="2" s="1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H3378" i="2" s="1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H3394" i="2" s="1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H3410" i="2" s="1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H3426" i="2" s="1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H3442" i="2" s="1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H3458" i="2" s="1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H3474" i="2" s="1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H3490" i="2" s="1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H3506" i="2" s="1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H3522" i="2" s="1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H3538" i="2" s="1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H3554" i="2" s="1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H3570" i="2" s="1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H3586" i="2" s="1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H3602" i="2" s="1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H3618" i="2" s="1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H3634" i="2" s="1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H3650" i="2" s="1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H3666" i="2" s="1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H3682" i="2" s="1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H3698" i="2" s="1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H3714" i="2" s="1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H3730" i="2" s="1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H3746" i="2" s="1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H3762" i="2" s="1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H3778" i="2" s="1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H3794" i="2" s="1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H3810" i="2" s="1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H3826" i="2" s="1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H3842" i="2" s="1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H3858" i="2" s="1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H3874" i="2" s="1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H3890" i="2" s="1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H3906" i="2" s="1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H3922" i="2" s="1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H3938" i="2" s="1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H3954" i="2" s="1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H3970" i="2" s="1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H3986" i="2" s="1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H4002" i="2" s="1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H4018" i="2" s="1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H4034" i="2" s="1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H4050" i="2" s="1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H4066" i="2" s="1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H4082" i="2" s="1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H4098" i="2" s="1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H4114" i="2" s="1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H4130" i="2" s="1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H4146" i="2" s="1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H4162" i="2" s="1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H4178" i="2" s="1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H4194" i="2" s="1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H4210" i="2" s="1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H4226" i="2" s="1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H4242" i="2" s="1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H4258" i="2" s="1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H4274" i="2" s="1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H4290" i="2" s="1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H4306" i="2" s="1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H4322" i="2" s="1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H4338" i="2" s="1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H4354" i="2" s="1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H4370" i="2" s="1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H4386" i="2" s="1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H4402" i="2" s="1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H4418" i="2" s="1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H4434" i="2" s="1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H4450" i="2" s="1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H4466" i="2" s="1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H4482" i="2" s="1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H4498" i="2" s="1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H4514" i="2" s="1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H4530" i="2" s="1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H4546" i="2" s="1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H4562" i="2" s="1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H4578" i="2" s="1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H4594" i="2" s="1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H4610" i="2" s="1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H4626" i="2" s="1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H4642" i="2" s="1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H4658" i="2" s="1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H4674" i="2" s="1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H4690" i="2" s="1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H4706" i="2" s="1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H4722" i="2" s="1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H4738" i="2" s="1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H4754" i="2" s="1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H4770" i="2" s="1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H4786" i="2" s="1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H4802" i="2" s="1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H4818" i="2" s="1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H4834" i="2" s="1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H4850" i="2" s="1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H4866" i="2" s="1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H4882" i="2" s="1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H4898" i="2" s="1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H4914" i="2" s="1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H4930" i="2" s="1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H4946" i="2" s="1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H4962" i="2" s="1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H4978" i="2" s="1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H4994" i="2" s="1"/>
  <c r="G4995" i="2"/>
  <c r="G4996" i="2"/>
  <c r="G4997" i="2"/>
  <c r="G4998" i="2"/>
  <c r="G4999" i="2"/>
  <c r="G5000" i="2"/>
  <c r="G5001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5" i="2"/>
  <c r="H4996" i="2"/>
  <c r="H4997" i="2"/>
  <c r="H4998" i="2"/>
  <c r="H4999" i="2"/>
  <c r="H5000" i="2"/>
  <c r="H500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2" i="2"/>
  <c r="M12" i="2"/>
  <c r="M13" i="2"/>
  <c r="M14" i="2"/>
  <c r="M15" i="2"/>
  <c r="M16" i="2"/>
  <c r="L16" i="2"/>
  <c r="L15" i="2"/>
  <c r="L14" i="2"/>
  <c r="L13" i="2"/>
  <c r="L12" i="2"/>
  <c r="N14" i="2" l="1"/>
  <c r="N16" i="2"/>
  <c r="N15" i="2"/>
  <c r="N13" i="2"/>
  <c r="N12" i="2"/>
  <c r="L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5A28FF-D689-418D-A389-85460419EE88}" keepAlive="1" name="Zapytanie — DZIALKI" description="Połączenie z zapytaniem „DZIALKI” w skoroszycie." type="5" refreshedVersion="8" background="1" saveData="1">
    <dbPr connection="Provider=Microsoft.Mashup.OleDb.1;Data Source=$Workbook$;Location=DZIALKI;Extended Properties=&quot;&quot;" command="SELECT * FROM [DZIALKI]"/>
  </connection>
</connections>
</file>

<file path=xl/sharedStrings.xml><?xml version="1.0" encoding="utf-8"?>
<sst xmlns="http://schemas.openxmlformats.org/spreadsheetml/2006/main" count="15058" uniqueCount="5037">
  <si>
    <t>Numer</t>
  </si>
  <si>
    <t>Powierzchnia</t>
  </si>
  <si>
    <t>Rodzaj</t>
  </si>
  <si>
    <t>Ulga</t>
  </si>
  <si>
    <t>517/10</t>
  </si>
  <si>
    <t>B</t>
  </si>
  <si>
    <t>517/11</t>
  </si>
  <si>
    <t>A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</si>
  <si>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</si>
  <si>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</si>
  <si>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</si>
  <si>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</si>
  <si>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</si>
  <si>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</si>
  <si>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</si>
  <si>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</si>
  <si>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</si>
  <si>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</si>
  <si>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</si>
  <si>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</si>
  <si>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</si>
  <si>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</si>
  <si>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</si>
  <si>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</si>
  <si>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</si>
  <si>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</si>
  <si>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</si>
  <si>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</si>
  <si>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</si>
  <si>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</si>
  <si>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</si>
  <si>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</si>
  <si>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</si>
  <si>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</si>
  <si>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</si>
  <si>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</si>
  <si>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</si>
  <si>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</si>
  <si>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</si>
  <si>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</si>
  <si>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</si>
  <si>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</si>
  <si>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</si>
  <si>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</si>
  <si>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</si>
  <si>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</si>
  <si>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</si>
  <si>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</si>
  <si>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</si>
  <si>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</si>
  <si>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</si>
  <si>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</si>
  <si>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</si>
  <si>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</si>
  <si>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</si>
  <si>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</si>
  <si>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</si>
  <si>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</si>
  <si>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</si>
  <si>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</si>
  <si>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</si>
  <si>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</si>
  <si>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</si>
  <si>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</si>
  <si>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</si>
  <si>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</si>
  <si>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</si>
  <si>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</si>
  <si>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</si>
  <si>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</si>
  <si>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</si>
  <si>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</si>
  <si>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</si>
  <si>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</si>
  <si>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</si>
  <si>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</si>
  <si>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</si>
  <si>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</si>
  <si>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</si>
  <si>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</si>
  <si>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</si>
  <si>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</si>
  <si>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</si>
  <si>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</si>
  <si>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</si>
  <si>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</si>
  <si>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</si>
  <si>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</si>
  <si>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</si>
  <si>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</si>
  <si>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</si>
  <si>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</si>
  <si>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</si>
  <si>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</si>
  <si>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</si>
  <si>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</si>
  <si>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</si>
  <si>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</si>
  <si>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</si>
  <si>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</si>
  <si>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</si>
  <si>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</si>
  <si>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</si>
  <si>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</si>
  <si>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</si>
  <si>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</si>
  <si>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</si>
  <si>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</si>
  <si>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</si>
  <si>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</si>
  <si>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</si>
  <si>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</si>
  <si>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</si>
  <si>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</si>
  <si>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</si>
  <si>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</si>
  <si>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</si>
  <si>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</si>
  <si>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</si>
  <si>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</si>
  <si>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</si>
  <si>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</si>
  <si>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</si>
  <si>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</si>
  <si>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</si>
  <si>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</si>
  <si>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</si>
  <si>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</si>
  <si>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</si>
  <si>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</si>
  <si>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</si>
  <si>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</si>
  <si>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</si>
  <si>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</si>
  <si>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</si>
  <si>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</si>
  <si>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</si>
  <si>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</si>
  <si>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</si>
  <si>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</si>
  <si>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</si>
  <si>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</si>
  <si>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</si>
  <si>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</si>
  <si>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</si>
  <si>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</si>
  <si>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</si>
  <si>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</si>
  <si>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</si>
  <si>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</si>
  <si>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</si>
  <si>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</si>
  <si>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</si>
  <si>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</si>
  <si>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</si>
  <si>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</si>
  <si>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</si>
  <si>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</si>
  <si>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</si>
  <si>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</si>
  <si>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</si>
  <si>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</si>
  <si>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</si>
  <si>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</si>
  <si>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</si>
  <si>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</si>
  <si>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</si>
  <si>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</si>
  <si>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</si>
  <si>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</si>
  <si>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</si>
  <si>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</si>
  <si>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</si>
  <si>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</si>
  <si>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</si>
  <si>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</si>
  <si>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</si>
  <si>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</si>
  <si>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</si>
  <si>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</si>
  <si>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</si>
  <si>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</si>
  <si>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</si>
  <si>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</si>
  <si>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</si>
  <si>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</si>
  <si>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</si>
  <si>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</si>
  <si>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</si>
  <si>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</si>
  <si>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</si>
  <si>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</si>
  <si>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</si>
  <si>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</si>
  <si>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</si>
  <si>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</si>
  <si>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</si>
  <si>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</si>
  <si>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</si>
  <si>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</si>
  <si>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</si>
  <si>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</si>
  <si>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</si>
  <si>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</si>
  <si>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</si>
  <si>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</si>
  <si>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</si>
  <si>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</si>
  <si>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</si>
  <si>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</si>
  <si>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</si>
  <si>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</si>
  <si>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</si>
  <si>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</si>
  <si>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</si>
  <si>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</si>
  <si>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</si>
  <si>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</si>
  <si>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</si>
  <si>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</si>
  <si>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</si>
  <si>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</si>
  <si>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</si>
  <si>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</si>
  <si>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</si>
  <si>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</si>
  <si>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</si>
  <si>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</si>
  <si>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</si>
  <si>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</si>
  <si>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</si>
  <si>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</si>
  <si>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</si>
  <si>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</si>
  <si>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</si>
  <si>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</si>
  <si>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</si>
  <si>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</si>
  <si>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</si>
  <si>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</si>
  <si>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</si>
  <si>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</si>
  <si>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</si>
  <si>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</si>
  <si>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</si>
  <si>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</si>
  <si>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</si>
  <si>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</si>
  <si>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</si>
  <si>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</si>
  <si>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</si>
  <si>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</si>
  <si>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</si>
  <si>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</si>
  <si>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</si>
  <si>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</si>
  <si>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</si>
  <si>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</si>
  <si>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</si>
  <si>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</si>
  <si>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</si>
  <si>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</si>
  <si>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</si>
  <si>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</si>
  <si>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</si>
  <si>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</si>
  <si>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</si>
  <si>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</si>
  <si>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</si>
  <si>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</si>
  <si>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</si>
  <si>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</si>
  <si>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</si>
  <si>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</si>
  <si>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</si>
  <si>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</si>
  <si>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</si>
  <si>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</si>
  <si>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</si>
  <si>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</si>
  <si>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</si>
  <si>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</si>
  <si>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</si>
  <si>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</si>
  <si>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</si>
  <si>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</si>
  <si>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</si>
  <si>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</si>
  <si>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</si>
  <si>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</si>
  <si>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</si>
  <si>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</si>
  <si>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</si>
  <si>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</si>
  <si>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</si>
  <si>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</si>
  <si>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</si>
  <si>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</si>
  <si>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</si>
  <si>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</si>
  <si>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</si>
  <si>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</si>
  <si>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</si>
  <si>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</si>
  <si>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</si>
  <si>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</si>
  <si>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</si>
  <si>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</si>
  <si>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</si>
  <si>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</si>
  <si>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</si>
  <si>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</si>
  <si>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</si>
  <si>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</si>
  <si>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</si>
  <si>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</si>
  <si>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</si>
  <si>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</si>
  <si>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</si>
  <si>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</si>
  <si>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</si>
  <si>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</si>
  <si>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</si>
  <si>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</si>
  <si>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</si>
  <si>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</si>
  <si>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</si>
  <si>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</si>
  <si>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</si>
  <si>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</si>
  <si>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</si>
  <si>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</si>
  <si>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</si>
  <si>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</si>
  <si>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</si>
  <si>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</si>
  <si>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</si>
  <si>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</si>
  <si>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</si>
  <si>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</si>
  <si>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</si>
  <si>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</si>
  <si>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</si>
  <si>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</si>
  <si>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</si>
  <si>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</si>
  <si>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</si>
  <si>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</si>
  <si>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</si>
  <si>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</si>
  <si>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</si>
  <si>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</si>
  <si>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</si>
  <si>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</si>
  <si>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</si>
  <si>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</si>
  <si>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</si>
  <si>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</si>
  <si>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</si>
  <si>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</si>
  <si>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</si>
  <si>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</si>
  <si>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</si>
  <si>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</si>
  <si>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</si>
  <si>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</si>
  <si>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</si>
  <si>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</si>
  <si>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</si>
  <si>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</si>
  <si>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</si>
  <si>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</si>
  <si>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</si>
  <si>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</si>
  <si>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</si>
  <si>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</si>
  <si>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</si>
  <si>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</si>
  <si>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</si>
  <si>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</si>
  <si>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</si>
  <si>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</si>
  <si>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</si>
  <si>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</si>
  <si>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</si>
  <si>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</si>
  <si>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</si>
  <si>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</si>
  <si>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</si>
  <si>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</si>
  <si>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</si>
  <si>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</si>
  <si>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</si>
  <si>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</si>
  <si>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</si>
  <si>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</si>
  <si>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</si>
  <si>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</si>
  <si>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</si>
  <si>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</si>
  <si>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</si>
  <si>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</si>
  <si>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</si>
  <si>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</si>
  <si>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</si>
  <si>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</si>
  <si>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</si>
  <si>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</si>
  <si>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</si>
  <si>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</si>
  <si>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</si>
  <si>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</si>
  <si>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</si>
  <si>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</si>
  <si>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</si>
  <si>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</si>
  <si>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</si>
  <si>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</si>
  <si>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</si>
  <si>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</si>
  <si>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</si>
  <si>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</si>
  <si>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</si>
  <si>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</si>
  <si>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</si>
  <si>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</si>
  <si>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</si>
  <si>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</si>
  <si>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</si>
  <si>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</si>
  <si>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</si>
  <si>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</si>
  <si>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</si>
  <si>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</si>
  <si>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</si>
  <si>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</si>
  <si>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</si>
  <si>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</si>
  <si>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</si>
  <si>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</si>
  <si>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</si>
  <si>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</si>
  <si>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</si>
  <si>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</si>
  <si>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</si>
  <si>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</si>
  <si>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</si>
  <si>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</si>
  <si>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</si>
  <si>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</si>
  <si>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</si>
  <si>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</si>
  <si>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</si>
  <si>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</si>
  <si>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</si>
  <si>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</si>
  <si>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</si>
  <si>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</si>
  <si>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</si>
  <si>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</si>
  <si>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</si>
  <si>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</si>
  <si>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</si>
  <si>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</si>
  <si>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</si>
  <si>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</si>
  <si>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</si>
  <si>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</si>
  <si>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</si>
  <si>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</si>
  <si>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</si>
  <si>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</si>
  <si>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</si>
  <si>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</si>
  <si>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</si>
  <si>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</si>
  <si>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</si>
  <si>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</si>
  <si>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</si>
  <si>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</si>
  <si>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</si>
  <si>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</si>
  <si>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</si>
  <si>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</si>
  <si>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</si>
  <si>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</si>
  <si>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</si>
  <si>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</si>
  <si>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</si>
  <si>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</si>
  <si>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</si>
  <si>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</si>
  <si>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</si>
  <si>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</si>
  <si>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</si>
  <si>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</si>
  <si>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</si>
  <si>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</si>
  <si>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</si>
  <si>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</si>
  <si>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</si>
  <si>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</si>
  <si>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</si>
  <si>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</si>
  <si>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</si>
  <si>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</si>
  <si>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</si>
  <si>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</si>
  <si>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</si>
  <si>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</si>
  <si>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</si>
  <si>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</si>
  <si>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</si>
  <si>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</si>
  <si>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</si>
  <si>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</si>
  <si>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</si>
  <si>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</si>
  <si>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</si>
  <si>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</si>
  <si>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</si>
  <si>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</si>
  <si>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</si>
  <si>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</si>
  <si>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</si>
  <si>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</si>
  <si>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</si>
  <si>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</si>
  <si>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</si>
  <si>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</si>
  <si>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</si>
  <si>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</si>
  <si>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</si>
  <si>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</si>
  <si>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</si>
  <si>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</si>
  <si>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</si>
  <si>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</si>
  <si>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</si>
  <si>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</si>
  <si>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</si>
  <si>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</si>
  <si>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</si>
  <si>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</si>
  <si>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</si>
  <si>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</si>
  <si>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</si>
  <si>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</si>
  <si>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</si>
  <si>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</si>
  <si>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</si>
  <si>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</si>
  <si>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</si>
  <si>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</si>
  <si>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</si>
  <si>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</si>
  <si>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</si>
  <si>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</si>
  <si>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</si>
  <si>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</si>
  <si>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</si>
  <si>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</si>
  <si>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</si>
  <si>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</si>
  <si>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</si>
  <si>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</si>
  <si>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</si>
  <si>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</si>
  <si>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</si>
  <si>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</si>
  <si>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</si>
  <si>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</si>
  <si>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</si>
  <si>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</si>
  <si>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</si>
  <si>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</si>
  <si>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</si>
  <si>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</si>
  <si>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</si>
  <si>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</si>
  <si>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</si>
  <si>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</si>
  <si>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</si>
  <si>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</si>
  <si>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</si>
  <si>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</si>
  <si>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</si>
  <si>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</si>
  <si>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</si>
  <si>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</si>
  <si>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</si>
  <si>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</si>
  <si>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</si>
  <si>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</si>
  <si>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</si>
  <si>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</si>
  <si>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</si>
  <si>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</si>
  <si>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</si>
  <si>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</si>
  <si>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</si>
  <si>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</si>
  <si>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</si>
  <si>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</si>
  <si>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</si>
  <si>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</si>
  <si>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</si>
  <si>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</si>
  <si>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</si>
  <si>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</si>
  <si>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</si>
  <si>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</si>
  <si>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</si>
  <si>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</si>
  <si>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</si>
  <si>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</si>
  <si>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</si>
  <si>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</si>
  <si>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</si>
  <si>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</si>
  <si>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</si>
  <si>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</si>
  <si>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</si>
  <si>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</si>
  <si>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</si>
  <si>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</si>
  <si>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</si>
  <si>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</si>
  <si>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</si>
  <si>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</si>
  <si>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</si>
  <si>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</si>
  <si>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</si>
  <si>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</si>
  <si>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</si>
  <si>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</si>
  <si>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</si>
  <si>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</si>
  <si>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</si>
  <si>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</si>
  <si>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</si>
  <si>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</si>
  <si>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</si>
  <si>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</si>
  <si>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</si>
  <si>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</si>
  <si>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</si>
  <si>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</si>
  <si>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</si>
  <si>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</si>
  <si>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</si>
  <si>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</si>
  <si>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</si>
  <si>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</si>
  <si>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</si>
  <si>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</si>
  <si>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</si>
  <si>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</si>
  <si>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</si>
  <si>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</si>
  <si>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</si>
  <si>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</si>
  <si>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</si>
  <si>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</si>
  <si>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</si>
  <si>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</si>
  <si>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</si>
  <si>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</si>
  <si>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</si>
  <si>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</si>
  <si>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</si>
  <si>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</si>
  <si>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</si>
  <si>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</si>
  <si>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</si>
  <si>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</si>
  <si>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</si>
  <si>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</si>
  <si>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</si>
  <si>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</si>
  <si>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</si>
  <si>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</si>
  <si>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</si>
  <si>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</si>
  <si>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</si>
  <si>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</si>
  <si>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</si>
  <si>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</si>
  <si>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</si>
  <si>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</si>
  <si>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</si>
  <si>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</si>
  <si>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</si>
  <si>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</si>
  <si>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</si>
  <si>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</si>
  <si>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</si>
  <si>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</si>
  <si>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</si>
  <si>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</si>
  <si>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</si>
  <si>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</si>
  <si>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</si>
  <si>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</si>
  <si>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</si>
  <si>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</si>
  <si>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</si>
  <si>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</si>
  <si>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</si>
  <si>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</si>
  <si>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</si>
  <si>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</si>
  <si>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</si>
  <si>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</si>
  <si>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</si>
  <si>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</si>
  <si>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</si>
  <si>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</si>
  <si>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</si>
  <si>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</si>
  <si>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</si>
  <si>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</si>
  <si>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</si>
  <si>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</si>
  <si>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</si>
  <si>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</si>
  <si>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</si>
  <si>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</si>
  <si>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</si>
  <si>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</si>
  <si>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</si>
  <si>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</si>
  <si>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</si>
  <si>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</si>
  <si>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</si>
  <si>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</si>
  <si>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</si>
  <si>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</si>
  <si>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</si>
  <si>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</si>
  <si>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</si>
  <si>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</si>
  <si>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</si>
  <si>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</si>
  <si>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</si>
  <si>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</si>
  <si>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</si>
  <si>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</si>
  <si>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</si>
  <si>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</si>
  <si>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</si>
  <si>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</si>
  <si>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</si>
  <si>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</si>
  <si>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</si>
  <si>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</si>
  <si>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</si>
  <si>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</si>
  <si>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</si>
  <si>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</si>
  <si>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</si>
  <si>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</si>
  <si>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</si>
  <si>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</si>
  <si>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</si>
  <si>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</si>
  <si>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</si>
  <si>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</si>
  <si>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</si>
  <si>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</si>
  <si>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</si>
  <si>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</si>
  <si>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</si>
  <si>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</si>
  <si>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</si>
  <si>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</si>
  <si>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</si>
  <si>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</si>
  <si>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</si>
  <si>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</si>
  <si>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</si>
  <si>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</si>
  <si>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</si>
  <si>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</si>
  <si>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</si>
  <si>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</si>
  <si>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</si>
  <si>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</si>
  <si>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</si>
  <si>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</si>
  <si>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</si>
  <si>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</si>
  <si>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</si>
  <si>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</si>
  <si>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</si>
  <si>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</si>
  <si>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</si>
  <si>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</si>
  <si>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</si>
  <si>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</si>
  <si>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</si>
  <si>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</si>
  <si>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</si>
  <si>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</si>
  <si>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</si>
  <si>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</si>
  <si>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</si>
  <si>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</si>
  <si>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</si>
  <si>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</si>
  <si>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</si>
  <si>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</si>
  <si>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</si>
  <si>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</si>
  <si>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</si>
  <si>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</si>
  <si>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</si>
  <si>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</si>
  <si>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</si>
  <si>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</si>
  <si>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</si>
  <si>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</si>
  <si>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</si>
  <si>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</si>
  <si>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</si>
  <si>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</si>
  <si>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</si>
  <si>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</si>
  <si>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</si>
  <si>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</si>
  <si>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</si>
  <si>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</si>
  <si>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</si>
  <si>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</si>
  <si>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</si>
  <si>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</si>
  <si>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</si>
  <si>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</si>
  <si>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</si>
  <si>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</si>
  <si>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</si>
  <si>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</si>
  <si>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</si>
  <si>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</si>
  <si>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</si>
  <si>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</si>
  <si>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</si>
  <si>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</si>
  <si>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</si>
  <si>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</si>
  <si>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</si>
  <si>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</si>
  <si>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</si>
  <si>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</si>
  <si>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</si>
  <si>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</si>
  <si>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</si>
  <si>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</si>
  <si>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</si>
  <si>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</si>
  <si>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</si>
  <si>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</si>
  <si>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</si>
  <si>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</si>
  <si>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</si>
  <si>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</si>
  <si>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</si>
  <si>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</si>
  <si>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</si>
  <si>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</si>
  <si>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</si>
  <si>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</si>
  <si>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</si>
  <si>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</si>
  <si>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</si>
  <si>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</si>
  <si>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</si>
  <si>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</si>
  <si>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</si>
  <si>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</si>
  <si>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</si>
  <si>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</si>
  <si>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</si>
  <si>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</si>
  <si>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</si>
  <si>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</si>
  <si>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</si>
  <si>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</si>
  <si>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</si>
  <si>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</si>
  <si>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</si>
  <si>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</si>
  <si>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</si>
  <si>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</si>
  <si>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</si>
  <si>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</si>
  <si>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</si>
  <si>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</si>
  <si>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</si>
  <si>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</si>
  <si>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</si>
  <si>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</si>
  <si>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</si>
  <si>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</si>
  <si>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</si>
  <si>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</si>
  <si>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</si>
  <si>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</si>
  <si>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</si>
  <si>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</si>
  <si>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</si>
  <si>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</si>
  <si>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</si>
  <si>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</si>
  <si>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</si>
  <si>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</si>
  <si>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</si>
  <si>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</si>
  <si>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</si>
  <si>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</si>
  <si>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</si>
  <si>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</si>
  <si>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</si>
  <si>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</si>
  <si>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</si>
  <si>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</si>
  <si>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</si>
  <si>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</si>
  <si>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</si>
  <si>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</si>
  <si>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</si>
  <si>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</si>
  <si>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</si>
  <si>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</si>
  <si>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</si>
  <si>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</si>
  <si>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</si>
  <si>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</si>
  <si>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</si>
  <si>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</si>
  <si>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</si>
  <si>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</si>
  <si>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</si>
  <si>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</si>
  <si>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</si>
  <si>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</si>
  <si>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</si>
  <si>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</si>
  <si>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</si>
  <si>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</si>
  <si>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</si>
  <si>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</si>
  <si>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</si>
  <si>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</si>
  <si>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</si>
  <si>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</si>
  <si>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</si>
  <si>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</si>
  <si>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</si>
  <si>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</si>
  <si>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</si>
  <si>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</si>
  <si>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</si>
  <si>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</si>
  <si>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</si>
  <si>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</si>
  <si>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</si>
  <si>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</si>
  <si>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</si>
  <si>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</si>
  <si>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</si>
  <si>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</si>
  <si>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</si>
  <si>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</si>
  <si>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</si>
  <si>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</si>
  <si>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</si>
  <si>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</si>
  <si>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</si>
  <si>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</si>
  <si>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</si>
  <si>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</si>
  <si>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</si>
  <si>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</si>
  <si>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</si>
  <si>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</si>
  <si>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</si>
  <si>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</si>
  <si>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</si>
  <si>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</si>
  <si>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</si>
  <si>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</si>
  <si>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</si>
  <si>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</si>
  <si>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</si>
  <si>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</si>
  <si>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</si>
  <si>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</si>
  <si>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</si>
  <si>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</si>
  <si>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</si>
  <si>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</si>
  <si>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</si>
  <si>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</si>
  <si>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</si>
  <si>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</si>
  <si>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</si>
  <si>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</si>
  <si>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</si>
  <si>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</si>
  <si>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</si>
  <si>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</si>
  <si>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</si>
  <si>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</si>
  <si>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</si>
  <si>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</si>
  <si>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</si>
  <si>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</si>
  <si>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</si>
  <si>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</si>
  <si>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</si>
  <si>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</si>
  <si>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</si>
  <si>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</si>
  <si>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</si>
  <si>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</si>
  <si>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</si>
  <si>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</si>
  <si>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</si>
  <si>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</si>
  <si>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</si>
  <si>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</si>
  <si>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</si>
  <si>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</si>
  <si>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</si>
  <si>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</si>
  <si>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</si>
  <si>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</si>
  <si>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</si>
  <si>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</si>
  <si>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</si>
  <si>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</si>
  <si>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</si>
  <si>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</si>
  <si>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</si>
  <si>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</si>
  <si>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</si>
  <si>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</si>
  <si>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</si>
  <si>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</si>
  <si>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</si>
  <si>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</si>
  <si>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</si>
  <si>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</si>
  <si>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</si>
  <si>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</si>
  <si>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</si>
  <si>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</si>
  <si>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</si>
  <si>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</si>
  <si>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</si>
  <si>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</si>
  <si>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</si>
  <si>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</si>
  <si>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</si>
  <si>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</si>
  <si>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</si>
  <si>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</si>
  <si>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</si>
  <si>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</si>
  <si>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</si>
  <si>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</si>
  <si>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</si>
  <si>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</si>
  <si>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</si>
  <si>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</si>
  <si>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</si>
  <si>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</si>
  <si>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</si>
  <si>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</si>
  <si>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</si>
  <si>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</si>
  <si>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</si>
  <si>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</si>
  <si>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</si>
  <si>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</si>
  <si>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</si>
  <si>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</si>
  <si>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</si>
  <si>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</si>
  <si>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</si>
  <si>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</si>
  <si>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</si>
  <si>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</si>
  <si>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</si>
  <si>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</si>
  <si>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</si>
  <si>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</si>
  <si>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</si>
  <si>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</si>
  <si>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</si>
  <si>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</si>
  <si>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</si>
  <si>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</si>
  <si>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</si>
  <si>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</si>
  <si>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</si>
  <si>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</si>
  <si>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</si>
  <si>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</si>
  <si>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</si>
  <si>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</si>
  <si>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</si>
  <si>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</si>
  <si>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</si>
  <si>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</si>
  <si>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</si>
  <si>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</si>
  <si>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</si>
  <si>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</si>
  <si>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</si>
  <si>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</si>
  <si>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</si>
  <si>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</si>
  <si>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</si>
  <si>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</si>
  <si>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</si>
  <si>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</si>
  <si>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</si>
  <si>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</si>
  <si>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</si>
  <si>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</si>
  <si>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</si>
  <si>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</si>
  <si>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</si>
  <si>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</si>
  <si>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</si>
  <si>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</si>
  <si>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</si>
  <si>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</si>
  <si>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</si>
  <si>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</si>
  <si>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</si>
  <si>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</si>
  <si>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</si>
  <si>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</si>
  <si>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</si>
  <si>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</si>
  <si>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</si>
  <si>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</si>
  <si>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</si>
  <si>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</si>
  <si>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</si>
  <si>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</si>
  <si>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</si>
  <si>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</si>
  <si>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</si>
  <si>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</si>
  <si>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</si>
  <si>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</si>
  <si>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</si>
  <si>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</si>
  <si>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</si>
  <si>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</si>
  <si>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</si>
  <si>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</si>
  <si>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</si>
  <si>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</si>
  <si>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</si>
  <si>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</si>
  <si>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</si>
  <si>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</si>
  <si>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</si>
  <si>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</si>
  <si>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</si>
  <si>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</si>
  <si>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</si>
  <si>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</si>
  <si>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</si>
  <si>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</si>
  <si>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</si>
  <si>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</si>
  <si>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</si>
  <si>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</si>
  <si>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</si>
  <si>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</si>
  <si>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</si>
  <si>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</si>
  <si>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</si>
  <si>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</si>
  <si>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</si>
  <si>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</si>
  <si>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</si>
  <si>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</si>
  <si>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</si>
  <si>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</si>
  <si>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</si>
  <si>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</si>
  <si>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</si>
  <si>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</si>
  <si>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</si>
  <si>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</si>
  <si>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</si>
  <si>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</si>
  <si>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</si>
  <si>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</si>
  <si>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</si>
  <si>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</si>
  <si>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</si>
  <si>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</si>
  <si>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</si>
  <si>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</si>
  <si>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</si>
  <si>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</si>
  <si>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</si>
  <si>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</si>
  <si>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</si>
  <si>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</si>
  <si>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</si>
  <si>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</si>
  <si>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</si>
  <si>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</si>
  <si>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</si>
  <si>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</si>
  <si>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</si>
  <si>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</si>
  <si>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</si>
  <si>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</si>
  <si>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</si>
  <si>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</si>
  <si>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</si>
  <si>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</si>
  <si>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</si>
  <si>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</si>
  <si>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</si>
  <si>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</si>
  <si>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</si>
  <si>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</si>
  <si>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</si>
  <si>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</si>
  <si>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</si>
  <si>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</si>
  <si>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</si>
  <si>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</si>
  <si>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</si>
  <si>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</si>
  <si>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</si>
  <si>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</si>
  <si>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</si>
  <si>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</si>
  <si>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</si>
  <si>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</si>
  <si>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</si>
  <si>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</si>
  <si>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</si>
  <si>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</si>
  <si>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</si>
  <si>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</si>
  <si>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</si>
  <si>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</si>
  <si>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</si>
  <si>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</si>
  <si>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</si>
  <si>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</si>
  <si>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</si>
  <si>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</si>
  <si>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</si>
  <si>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</si>
  <si>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</si>
  <si>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</si>
  <si>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</si>
  <si>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</si>
  <si>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</si>
  <si>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</si>
  <si>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</si>
  <si>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</si>
  <si>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</si>
  <si>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</si>
  <si>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</si>
  <si>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</si>
  <si>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</si>
  <si>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</si>
  <si>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</si>
  <si>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</si>
  <si>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</si>
  <si>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</si>
  <si>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</si>
  <si>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</si>
  <si>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</si>
  <si>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</si>
  <si>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</si>
  <si>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</si>
  <si>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</si>
  <si>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</si>
  <si>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</si>
  <si>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</si>
  <si>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</si>
  <si>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</si>
  <si>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</si>
  <si>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</si>
  <si>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</si>
  <si>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</si>
  <si>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</si>
  <si>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</si>
  <si>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</si>
  <si>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</si>
  <si>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</si>
  <si>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</si>
  <si>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</si>
  <si>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</si>
  <si>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</si>
  <si>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</si>
  <si>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</si>
  <si>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</si>
  <si>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</si>
  <si>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</si>
  <si>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</si>
  <si>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</si>
  <si>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</si>
  <si>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</si>
  <si>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</si>
  <si>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</si>
  <si>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</si>
  <si>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</si>
  <si>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</si>
  <si>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</si>
  <si>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</si>
  <si>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</si>
  <si>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</si>
  <si>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</si>
  <si>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</si>
  <si>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</si>
  <si>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</si>
  <si>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</si>
  <si>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</si>
  <si>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</si>
  <si>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</si>
  <si>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</si>
  <si>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</si>
  <si>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</si>
  <si>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</si>
  <si>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</si>
  <si>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</si>
  <si>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</si>
  <si>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</si>
  <si>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</si>
  <si>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</si>
  <si>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</si>
  <si>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</si>
  <si>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</si>
  <si>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</si>
  <si>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</si>
  <si>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</si>
  <si>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</si>
  <si>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</si>
  <si>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</si>
  <si>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</si>
  <si>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</si>
  <si>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</si>
  <si>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</si>
  <si>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</si>
  <si>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</si>
  <si>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</si>
  <si>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</si>
  <si>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</si>
  <si>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</si>
  <si>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</si>
  <si>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</si>
  <si>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</si>
  <si>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</si>
  <si>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</si>
  <si>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</si>
  <si>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</si>
  <si>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</si>
  <si>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</si>
  <si>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</si>
  <si>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</si>
  <si>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</si>
  <si>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</si>
  <si>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</si>
  <si>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</si>
  <si>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</si>
  <si>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</si>
  <si>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</si>
  <si>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</si>
  <si>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</si>
  <si>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</si>
  <si>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</si>
  <si>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</si>
  <si>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</si>
  <si>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</si>
  <si>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</si>
  <si>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</si>
  <si>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</si>
  <si>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</si>
  <si>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</si>
  <si>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</si>
  <si>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</si>
  <si>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</si>
  <si>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</si>
  <si>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</si>
  <si>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</si>
  <si>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</si>
  <si>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</si>
  <si>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</si>
  <si>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</si>
  <si>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</si>
  <si>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</si>
  <si>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</si>
  <si>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</si>
  <si>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</si>
  <si>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</si>
  <si>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</si>
  <si>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</si>
  <si>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</si>
  <si>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</si>
  <si>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</si>
  <si>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</si>
  <si>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</si>
  <si>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</si>
  <si>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</si>
  <si>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</si>
  <si>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</si>
  <si>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</si>
  <si>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</si>
  <si>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</si>
  <si>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</si>
  <si>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</si>
  <si>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</si>
  <si>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</si>
  <si>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</si>
  <si>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</si>
  <si>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</si>
  <si>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</si>
  <si>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</si>
  <si>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</si>
  <si>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</si>
  <si>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</si>
  <si>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</si>
  <si>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</si>
  <si>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</si>
  <si>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</si>
  <si>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</si>
  <si>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</si>
  <si>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</si>
  <si>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</si>
  <si>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</si>
  <si>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</si>
  <si>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</si>
  <si>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</si>
  <si>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</si>
  <si>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</si>
  <si>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</si>
  <si>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</si>
  <si>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</si>
  <si>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</si>
  <si>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</si>
  <si>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</si>
  <si>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</si>
  <si>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</si>
  <si>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</si>
  <si>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</si>
  <si>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</si>
  <si>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</si>
  <si>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</si>
  <si>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</si>
  <si>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</si>
  <si>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</si>
  <si>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</si>
  <si>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</si>
  <si>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</si>
  <si>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</si>
  <si>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</si>
  <si>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</si>
  <si>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</si>
  <si>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</si>
  <si>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</si>
  <si>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</si>
  <si>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</si>
  <si>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</si>
  <si>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</si>
  <si>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</si>
  <si>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</si>
  <si>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</si>
  <si>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</si>
  <si>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</si>
  <si>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</si>
  <si>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</si>
  <si>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</si>
  <si>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</si>
  <si>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</si>
  <si>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</si>
  <si>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</si>
  <si>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</si>
  <si>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</si>
  <si>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</si>
  <si>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</si>
  <si>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</si>
  <si>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</si>
  <si>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</si>
  <si>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</si>
  <si>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</si>
  <si>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</si>
  <si>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</si>
  <si>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</si>
  <si>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</si>
  <si>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</si>
  <si>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</si>
  <si>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</si>
  <si>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</si>
  <si>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</si>
  <si>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</si>
  <si>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</si>
  <si>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</si>
  <si>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</si>
  <si>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</si>
  <si>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</si>
  <si>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</si>
  <si>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</si>
  <si>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</si>
  <si>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</si>
  <si>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</si>
  <si>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</si>
  <si>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</si>
  <si>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</si>
  <si>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</si>
  <si>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</si>
  <si>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</si>
  <si>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</si>
  <si>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</si>
  <si>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</si>
  <si>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</si>
  <si>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</si>
  <si>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</si>
  <si>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</si>
  <si>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</si>
  <si>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</si>
  <si>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</si>
  <si>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</si>
  <si>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</si>
  <si>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</si>
  <si>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</si>
  <si>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</si>
  <si>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</si>
  <si>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</si>
  <si>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</si>
  <si>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</si>
  <si>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</si>
  <si>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</si>
  <si>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</si>
  <si>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</si>
  <si>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</si>
  <si>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</si>
  <si>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</si>
  <si>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</si>
  <si>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</si>
  <si>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</si>
  <si>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</si>
  <si>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</si>
  <si>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</si>
  <si>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</si>
  <si>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</si>
  <si>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</si>
  <si>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</si>
  <si>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</si>
  <si>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</si>
  <si>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</si>
  <si>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</si>
  <si>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</si>
  <si>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</si>
  <si>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</si>
  <si>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</si>
  <si>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</si>
  <si>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</si>
  <si>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</si>
  <si>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</si>
  <si>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</si>
  <si>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</si>
  <si>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</si>
  <si>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</si>
  <si>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</si>
  <si>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</si>
  <si>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</si>
  <si>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</si>
  <si>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</si>
  <si>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</si>
  <si>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</si>
  <si>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</si>
  <si>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</si>
  <si>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</si>
  <si>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</si>
  <si>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</si>
  <si>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</si>
  <si>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</si>
  <si>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</si>
  <si>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</si>
  <si>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</si>
  <si>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</si>
  <si>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</si>
  <si>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</si>
  <si>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</si>
  <si>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</si>
  <si>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</si>
  <si>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</si>
  <si>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</si>
  <si>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</si>
  <si>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</si>
  <si>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</si>
  <si>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</si>
  <si>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</si>
  <si>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</si>
  <si>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</si>
  <si>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</si>
  <si>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</si>
  <si>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</si>
  <si>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</si>
  <si>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</si>
  <si>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</si>
  <si>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</si>
  <si>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</si>
  <si>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</si>
  <si>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</si>
  <si>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</si>
  <si>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</si>
  <si>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</si>
  <si>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</si>
  <si>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</si>
  <si>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</si>
  <si>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</si>
  <si>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</si>
  <si>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</si>
  <si>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</si>
  <si>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</si>
  <si>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</si>
  <si>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</si>
  <si>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</si>
  <si>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</si>
  <si>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</si>
  <si>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</si>
  <si>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</si>
  <si>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</si>
  <si>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</si>
  <si>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</si>
  <si>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</si>
  <si>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</si>
  <si>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</si>
  <si>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</si>
  <si>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</si>
  <si>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</si>
  <si>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</si>
  <si>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</si>
  <si>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</si>
  <si>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</si>
  <si>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</si>
  <si>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</si>
  <si>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</si>
  <si>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</si>
  <si>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</si>
  <si>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</si>
  <si>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</si>
  <si>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</si>
  <si>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</si>
  <si>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</si>
  <si>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</si>
  <si>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</si>
  <si>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</si>
  <si>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</si>
  <si>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</si>
  <si>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</si>
  <si>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</si>
  <si>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</si>
  <si>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</si>
  <si>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</si>
  <si>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</si>
  <si>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</si>
  <si>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</si>
  <si>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</si>
  <si>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</si>
  <si>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</si>
  <si>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</si>
  <si>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</si>
  <si>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</si>
  <si>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</si>
  <si>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</si>
  <si>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</si>
  <si>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</si>
  <si>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</si>
  <si>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</si>
  <si>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</si>
  <si>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</si>
  <si>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</si>
  <si>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</si>
  <si>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</si>
  <si>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</si>
  <si>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</si>
  <si>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</si>
  <si>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</si>
  <si>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</si>
  <si>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</si>
  <si>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</si>
  <si>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</si>
  <si>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</si>
  <si>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</si>
  <si>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</si>
  <si>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</si>
  <si>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</si>
  <si>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</si>
  <si>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</si>
  <si>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</si>
  <si>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</si>
  <si>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</si>
  <si>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</si>
  <si>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</si>
  <si>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</si>
  <si>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</si>
  <si>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</si>
  <si>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</si>
  <si>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</si>
  <si>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</si>
  <si>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</si>
  <si>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</si>
  <si>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</si>
  <si>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</si>
  <si>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</si>
  <si>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</si>
  <si>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</si>
  <si>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</si>
  <si>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</si>
  <si>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</si>
  <si>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</si>
  <si>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</si>
  <si>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</si>
  <si>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</si>
  <si>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</si>
  <si>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</si>
  <si>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</si>
  <si>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</si>
  <si>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</si>
  <si>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</si>
  <si>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</si>
  <si>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</si>
  <si>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</si>
  <si>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</si>
  <si>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</si>
  <si>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</si>
  <si>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</si>
  <si>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</si>
  <si>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</si>
  <si>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</si>
  <si>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</si>
  <si>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</si>
  <si>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</si>
  <si>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</si>
  <si>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</si>
  <si>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</si>
  <si>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</si>
  <si>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</si>
  <si>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</si>
  <si>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</si>
  <si>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</si>
  <si>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</si>
  <si>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</si>
  <si>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</si>
  <si>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</si>
  <si>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</si>
  <si>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</si>
  <si>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</si>
  <si>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</si>
  <si>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</si>
  <si>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</si>
  <si>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</si>
  <si>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</si>
  <si>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</si>
  <si>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</si>
  <si>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</si>
  <si>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</si>
  <si>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</si>
  <si>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</si>
  <si>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</si>
  <si>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</si>
  <si>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</si>
  <si>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</si>
  <si>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</si>
  <si>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</si>
  <si>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</si>
  <si>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</si>
  <si>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</si>
  <si>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</si>
  <si>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</si>
  <si>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</si>
  <si>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</si>
  <si>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</si>
  <si>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</si>
  <si>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</si>
  <si>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</si>
  <si>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</si>
  <si>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</si>
  <si>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</si>
  <si>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</si>
  <si>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</si>
  <si>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</si>
  <si>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</si>
  <si>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</si>
  <si>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</si>
  <si>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</si>
  <si>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</si>
  <si>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</si>
  <si>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</si>
  <si>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</si>
  <si>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</si>
  <si>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</si>
  <si>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</si>
  <si>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</si>
  <si>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</si>
  <si>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</si>
  <si>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</si>
  <si>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</si>
  <si>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</si>
  <si>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</si>
  <si>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</si>
  <si>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</si>
  <si>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</si>
  <si>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</si>
  <si>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</si>
  <si>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</si>
  <si>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</si>
  <si>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</si>
  <si>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</si>
  <si>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</si>
  <si>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</si>
  <si>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</si>
  <si>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</si>
  <si>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</si>
  <si>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</si>
  <si>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</si>
  <si>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</si>
  <si>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</si>
  <si>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</si>
  <si>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</si>
  <si>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</si>
  <si>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</si>
  <si>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</si>
  <si>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</si>
  <si>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</si>
  <si>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</si>
  <si>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</si>
  <si>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</si>
  <si>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</si>
  <si>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</si>
  <si>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</si>
  <si>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</si>
  <si>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</si>
  <si>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</si>
  <si>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</si>
  <si>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</si>
  <si>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</si>
  <si>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</si>
  <si>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</si>
  <si>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</si>
  <si>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</si>
  <si>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</si>
  <si>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</si>
  <si>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</si>
  <si>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</si>
  <si>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</si>
  <si>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</si>
  <si>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</si>
  <si>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</si>
  <si>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</si>
  <si>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</si>
  <si>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</si>
  <si>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</si>
  <si>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</si>
  <si>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</si>
  <si>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</si>
  <si>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</si>
  <si>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</si>
  <si>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</si>
  <si>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</si>
  <si>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</si>
  <si>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</si>
  <si>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</si>
  <si>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</si>
  <si>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</si>
  <si>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</si>
  <si>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</si>
  <si>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</si>
  <si>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</si>
  <si>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</si>
  <si>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</si>
  <si>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</si>
  <si>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</si>
  <si>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</si>
  <si>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</si>
  <si>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</si>
  <si>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</si>
  <si>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</si>
  <si>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</si>
  <si>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</si>
  <si>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</si>
  <si>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</si>
  <si>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</si>
  <si>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</si>
  <si>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</si>
  <si>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</si>
  <si>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</si>
  <si>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</si>
  <si>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</si>
  <si>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</si>
  <si>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</si>
  <si>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</si>
  <si>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</si>
  <si>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</si>
  <si>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</si>
  <si>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</si>
  <si>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</si>
  <si>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</si>
  <si>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</si>
  <si>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</si>
  <si>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</si>
  <si>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</si>
  <si>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</si>
  <si>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</si>
  <si>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</si>
  <si>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</si>
  <si>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</si>
  <si>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</si>
  <si>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</si>
  <si>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</si>
  <si>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</si>
  <si>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</si>
  <si>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</si>
  <si>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</si>
  <si>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</si>
  <si>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</si>
  <si>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</si>
  <si>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</si>
  <si>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</si>
  <si>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</si>
  <si>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</si>
  <si>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</si>
  <si>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</si>
  <si>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</si>
  <si>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</si>
  <si>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</si>
  <si>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</si>
  <si>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</si>
  <si>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</si>
  <si>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</si>
  <si>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</si>
  <si>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</si>
  <si>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</si>
  <si>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</si>
  <si>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</si>
  <si>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</si>
  <si>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</si>
  <si>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</si>
  <si>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</si>
  <si>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</si>
  <si>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</si>
  <si>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</si>
  <si>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</si>
  <si>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</si>
  <si>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</si>
  <si>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</si>
  <si>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</si>
  <si>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</si>
  <si>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</si>
  <si>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</si>
  <si>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</si>
  <si>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</si>
  <si>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</si>
  <si>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</si>
  <si>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</si>
  <si>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</si>
  <si>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</si>
  <si>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</si>
  <si>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</si>
  <si>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</si>
  <si>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</si>
  <si>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</si>
  <si>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</si>
  <si>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</si>
  <si>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</si>
  <si>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</si>
  <si>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</si>
  <si>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</si>
  <si>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</si>
  <si>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</si>
  <si>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</si>
  <si>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</si>
  <si>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</si>
  <si>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</si>
  <si>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</si>
  <si>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</si>
  <si>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</si>
  <si>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</si>
  <si>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</si>
  <si>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</si>
  <si>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</si>
  <si>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</si>
  <si>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</si>
  <si>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</si>
  <si>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</si>
  <si>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</si>
  <si>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</si>
  <si>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</si>
  <si>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</si>
  <si>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</si>
  <si>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</si>
  <si>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</si>
  <si>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</si>
  <si>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</si>
  <si>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</si>
  <si>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</si>
  <si>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</si>
  <si>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</si>
  <si>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</si>
  <si>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</si>
  <si>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</si>
  <si>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</si>
  <si>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</si>
  <si>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</si>
  <si>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</si>
  <si>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</si>
  <si>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</si>
  <si>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</si>
  <si>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</si>
  <si>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</si>
  <si>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</si>
  <si>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</si>
  <si>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</si>
  <si>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</si>
  <si>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</si>
  <si>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</si>
  <si>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</si>
  <si>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</si>
  <si>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</si>
  <si>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</si>
  <si>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</si>
  <si>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</si>
  <si>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</si>
  <si>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</si>
  <si>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</si>
  <si>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</si>
  <si>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</si>
  <si>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</si>
  <si>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</si>
  <si>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</si>
  <si>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</si>
  <si>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</si>
  <si>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</si>
  <si>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</si>
  <si>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</si>
  <si>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</si>
  <si>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</si>
  <si>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</si>
  <si>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</si>
  <si>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</si>
  <si>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</si>
  <si>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</si>
  <si>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</si>
  <si>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</si>
  <si>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</si>
  <si>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</si>
  <si>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</si>
  <si>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</si>
  <si>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</si>
  <si>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</si>
  <si>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</si>
  <si>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</si>
  <si>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</si>
  <si>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</si>
  <si>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</si>
  <si>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</si>
  <si>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</si>
  <si>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</si>
  <si>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</si>
  <si>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</si>
  <si>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</si>
  <si>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</si>
  <si>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</si>
  <si>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</si>
  <si>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</si>
  <si>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</si>
  <si>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</si>
  <si>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</si>
  <si>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</si>
  <si>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</si>
  <si>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</si>
  <si>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</si>
  <si>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</si>
  <si>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</si>
  <si>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</si>
  <si>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</si>
  <si>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</si>
  <si>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</si>
  <si>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</si>
  <si>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</si>
  <si>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</si>
  <si>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</si>
  <si>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</si>
  <si>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</si>
  <si>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</si>
  <si>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</si>
  <si>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</si>
  <si>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</si>
  <si>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</si>
  <si>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</si>
  <si>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</si>
  <si>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</si>
  <si>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</si>
  <si>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</si>
  <si>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</si>
  <si>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</si>
  <si>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</si>
  <si>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</si>
  <si>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</si>
  <si>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</si>
  <si>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</si>
  <si>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</si>
  <si>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</si>
  <si>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</si>
  <si>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</si>
  <si>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</si>
  <si>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</si>
  <si>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</si>
  <si>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</si>
  <si>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</si>
  <si>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</si>
  <si>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</si>
  <si>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</si>
  <si>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</si>
  <si>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</si>
  <si>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</si>
  <si>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</si>
  <si>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</si>
  <si>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</si>
  <si>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</si>
  <si>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</si>
  <si>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</si>
  <si>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</si>
  <si>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</si>
  <si>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</si>
  <si>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</si>
  <si>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</si>
  <si>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</si>
  <si>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</si>
  <si>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</si>
  <si>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</si>
  <si>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</si>
  <si>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</si>
  <si>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</si>
  <si>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</si>
  <si>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</si>
  <si>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</si>
  <si>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</si>
  <si>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</si>
  <si>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</si>
  <si>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</si>
  <si>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</si>
  <si>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</si>
  <si>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</si>
  <si>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</si>
  <si>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</si>
  <si>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</si>
  <si>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</si>
  <si>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</si>
  <si>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</si>
  <si>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</si>
  <si>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</si>
  <si>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</si>
  <si>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</si>
  <si>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</si>
  <si>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</si>
  <si>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</si>
  <si>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</si>
  <si>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</si>
  <si>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</si>
  <si>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</si>
  <si>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</si>
  <si>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</si>
  <si>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</si>
  <si>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</si>
  <si>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</si>
  <si>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</si>
  <si>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</si>
  <si>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</si>
  <si>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</si>
  <si>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</si>
  <si>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</si>
  <si>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</si>
  <si>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</si>
  <si>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</si>
  <si>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</si>
  <si>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</si>
  <si>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</si>
  <si>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</si>
  <si>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</si>
  <si>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</si>
  <si>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</si>
  <si>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</si>
  <si>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</si>
  <si>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</si>
  <si>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</si>
  <si>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</si>
  <si>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</si>
  <si>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</si>
  <si>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</si>
  <si>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</si>
  <si>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</si>
  <si>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</si>
  <si>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</si>
  <si>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</si>
  <si>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</si>
  <si>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</si>
  <si>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</si>
  <si>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</si>
  <si>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</si>
  <si>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</si>
  <si>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</si>
  <si>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</si>
  <si>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</si>
  <si>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</si>
  <si>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</si>
  <si>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</si>
  <si>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</si>
  <si>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</si>
  <si>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</si>
  <si>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</si>
  <si>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</si>
  <si>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</si>
  <si>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</si>
  <si>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</si>
  <si>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</si>
  <si>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</si>
  <si>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</si>
  <si>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</si>
  <si>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</si>
  <si>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</si>
  <si>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</si>
  <si>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</si>
  <si>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</si>
  <si>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</si>
  <si>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</si>
  <si>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</si>
  <si>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</si>
  <si>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</si>
  <si>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</si>
  <si>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</si>
  <si>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</si>
  <si>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</si>
  <si>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</si>
  <si>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</si>
  <si>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</si>
  <si>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</si>
  <si>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</si>
  <si>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</si>
  <si>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</si>
  <si>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</si>
  <si>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</si>
  <si>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</si>
  <si>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</si>
  <si>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</si>
  <si>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</si>
  <si>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</si>
  <si>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</si>
  <si>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</si>
  <si>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</si>
  <si>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</si>
  <si>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</si>
  <si>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</si>
  <si>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</si>
  <si>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</si>
  <si>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</si>
  <si>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</si>
  <si>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</si>
  <si>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</si>
  <si>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</si>
  <si>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</si>
  <si>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</si>
  <si>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</si>
  <si>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</si>
  <si>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</si>
  <si>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</si>
  <si>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</si>
  <si>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</si>
  <si>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</si>
  <si>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</si>
  <si>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</si>
  <si>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</si>
  <si>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</si>
  <si>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</si>
  <si>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</si>
  <si>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</si>
  <si>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</si>
  <si>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</si>
  <si>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</si>
  <si>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</si>
  <si>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</si>
  <si>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</si>
  <si>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</si>
  <si>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</si>
  <si>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</si>
  <si>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</si>
  <si>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</si>
  <si>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</si>
  <si>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</si>
  <si>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</si>
  <si>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</si>
  <si>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</si>
  <si>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</si>
  <si>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</si>
  <si>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</si>
  <si>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</si>
  <si>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</si>
  <si>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</si>
  <si>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</si>
  <si>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</si>
  <si>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</si>
  <si>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</si>
  <si>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</si>
  <si>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</si>
  <si>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</si>
  <si>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</si>
  <si>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</si>
  <si>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</si>
  <si>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</si>
  <si>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</si>
  <si>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</si>
  <si>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</si>
  <si>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</si>
  <si>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</si>
  <si>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</si>
  <si>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</si>
  <si>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</si>
  <si>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</si>
  <si>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</si>
  <si>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</si>
  <si>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</si>
  <si>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</si>
  <si>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</si>
  <si>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</si>
  <si>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</si>
  <si>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</si>
  <si>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</si>
  <si>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</si>
  <si>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</si>
  <si>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</si>
  <si>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</si>
  <si>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</si>
  <si>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</si>
  <si>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</si>
  <si>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</si>
  <si>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</si>
  <si>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</si>
  <si>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</si>
  <si>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</si>
  <si>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</si>
  <si>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</si>
  <si>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</si>
  <si>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</si>
  <si>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</si>
  <si>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</si>
  <si>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</si>
  <si>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</si>
  <si>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</si>
  <si>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</si>
  <si>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</si>
  <si>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</si>
  <si>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</si>
  <si>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</si>
  <si>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</si>
  <si>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</si>
  <si>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</si>
  <si>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</si>
  <si>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</si>
  <si>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</si>
  <si>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</si>
  <si>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</si>
  <si>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</si>
  <si>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</si>
  <si>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</si>
  <si>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</si>
  <si>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</si>
  <si>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</si>
  <si>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</si>
  <si>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</si>
  <si>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</si>
  <si>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</si>
  <si>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</si>
  <si>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</si>
  <si>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</si>
  <si>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</si>
  <si>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</si>
  <si>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</si>
  <si>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</si>
  <si>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</si>
  <si>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</si>
  <si>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</si>
  <si>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</si>
  <si>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</si>
  <si>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</si>
  <si>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</si>
  <si>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</si>
  <si>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</si>
  <si>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</si>
  <si>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</si>
  <si>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</si>
  <si>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</si>
  <si>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</si>
  <si>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</si>
  <si>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</si>
  <si>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</si>
  <si>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</si>
  <si>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</si>
  <si>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</si>
  <si>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</si>
  <si>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</si>
  <si>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</si>
  <si>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</si>
  <si>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</si>
  <si>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</si>
  <si>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</si>
  <si>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</si>
  <si>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</si>
  <si>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</si>
  <si>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</si>
  <si>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</si>
  <si>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</si>
  <si>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</si>
  <si>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</si>
  <si>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</si>
  <si>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</si>
  <si>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</si>
  <si>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</si>
  <si>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</si>
  <si>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</si>
  <si>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</si>
  <si>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</si>
  <si>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</si>
  <si>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</si>
  <si>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</si>
  <si>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</si>
  <si>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</si>
  <si>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</si>
  <si>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</si>
  <si>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</si>
  <si>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</si>
  <si>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</si>
  <si>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</si>
  <si>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</si>
  <si>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</si>
  <si>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</si>
  <si>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</si>
  <si>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</si>
  <si>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</si>
  <si>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</si>
  <si>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</si>
  <si>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</si>
  <si>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</si>
  <si>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</si>
  <si>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</si>
  <si>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</si>
  <si>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</si>
  <si>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</si>
  <si>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</si>
  <si>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</si>
  <si>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</si>
  <si>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</si>
  <si>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</si>
  <si>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</si>
  <si>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</si>
  <si>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</si>
  <si>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</si>
  <si>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</si>
  <si>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</si>
  <si>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</si>
  <si>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</si>
  <si>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</si>
  <si>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</si>
  <si>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</si>
  <si>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</si>
  <si>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</si>
  <si>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</si>
  <si>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</si>
  <si>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</si>
  <si>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</si>
  <si>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</si>
  <si>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</si>
  <si>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</si>
  <si>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</si>
  <si>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</si>
  <si>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</si>
  <si>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</si>
  <si>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</si>
  <si>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</si>
  <si>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</si>
  <si>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</si>
  <si>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</si>
  <si>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</si>
  <si>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</si>
  <si>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</si>
  <si>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</si>
  <si>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</si>
  <si>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</si>
  <si>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</si>
  <si>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</si>
  <si>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</si>
  <si>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</si>
  <si>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</si>
  <si>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</si>
  <si>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</si>
  <si>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</si>
  <si>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</si>
  <si>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</si>
  <si>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</si>
  <si>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</si>
  <si>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</si>
  <si>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</si>
  <si>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</si>
  <si>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</si>
  <si>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</si>
  <si>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</si>
  <si>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</si>
  <si>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</si>
  <si>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</si>
  <si>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</si>
  <si>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</si>
  <si>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</si>
  <si>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</si>
  <si>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</si>
  <si>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</si>
  <si>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</si>
  <si>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</si>
  <si>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</si>
  <si>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</si>
  <si>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</si>
  <si>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</si>
  <si>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</si>
  <si>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</si>
  <si>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</si>
  <si>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</si>
  <si>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</si>
  <si>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</si>
  <si>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</si>
  <si>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</si>
  <si>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</si>
  <si>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</si>
  <si>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</si>
  <si>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</si>
  <si>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</si>
  <si>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</si>
  <si>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</si>
  <si>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</si>
  <si>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</si>
  <si>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</si>
  <si>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</si>
  <si>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</si>
  <si>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</si>
  <si>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</si>
  <si>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</si>
  <si>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</si>
  <si>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</si>
  <si>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</si>
  <si>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</si>
  <si>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</si>
  <si>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</si>
  <si>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</si>
  <si>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</si>
  <si>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</si>
  <si>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</si>
  <si>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</si>
  <si>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</si>
  <si>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</si>
  <si>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</si>
  <si>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</si>
  <si>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</si>
  <si>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</si>
  <si>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</si>
  <si>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</si>
  <si>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</si>
  <si>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</si>
  <si>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</si>
  <si>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</si>
  <si>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</si>
  <si>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</si>
  <si>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</si>
  <si>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</si>
  <si>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</si>
  <si>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</si>
  <si>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</si>
  <si>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</si>
  <si>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</si>
  <si>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</si>
  <si>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</si>
  <si>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</si>
  <si>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</si>
  <si>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</si>
  <si>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</si>
  <si>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</si>
  <si>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</si>
  <si>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</si>
  <si>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</si>
  <si>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</si>
  <si>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</si>
  <si>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</si>
  <si>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</si>
  <si>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</si>
  <si>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</si>
  <si>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</si>
  <si>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</si>
  <si>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</si>
  <si>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</si>
  <si>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</si>
  <si>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</si>
  <si>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</si>
  <si>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</si>
  <si>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</si>
  <si>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</si>
  <si>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</si>
  <si>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</si>
  <si>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</si>
  <si>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</si>
  <si>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</si>
  <si>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</si>
  <si>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</si>
  <si>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</si>
  <si>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</si>
  <si>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</si>
  <si>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</si>
  <si>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</si>
  <si>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</si>
  <si>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</si>
  <si>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</si>
  <si>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</si>
  <si>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</si>
  <si>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</si>
  <si>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</si>
  <si>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</si>
  <si>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</si>
  <si>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</si>
  <si>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</si>
  <si>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</si>
  <si>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</si>
  <si>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</si>
  <si>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</si>
  <si>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</si>
  <si>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</si>
  <si>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</si>
  <si>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</si>
  <si>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</si>
  <si>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</si>
  <si>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</si>
  <si>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</si>
  <si>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</si>
  <si>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</si>
  <si>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</si>
  <si>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</si>
  <si>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</si>
  <si>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</si>
  <si>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</si>
  <si>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</si>
  <si>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</si>
  <si>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</si>
  <si>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</si>
  <si>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</si>
  <si>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</si>
  <si>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</si>
  <si>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</si>
  <si>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</si>
  <si>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</si>
  <si>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</si>
  <si>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</si>
  <si>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</si>
  <si>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</si>
  <si>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</si>
  <si>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</si>
  <si>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</si>
  <si>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</si>
  <si>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</si>
  <si>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</si>
  <si>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</si>
  <si>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</si>
  <si>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</si>
  <si>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</si>
  <si>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</si>
  <si>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</si>
  <si>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</si>
  <si>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</si>
  <si>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</si>
  <si>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</si>
  <si>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</si>
  <si>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</si>
  <si>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</si>
  <si>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</si>
  <si>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</si>
  <si>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</si>
  <si>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</si>
  <si>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</si>
  <si>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</si>
  <si>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</si>
  <si>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</si>
  <si>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</si>
  <si>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</si>
  <si>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</si>
  <si>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</si>
  <si>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</si>
  <si>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</si>
  <si>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</si>
  <si>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</si>
  <si>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</si>
  <si>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</si>
  <si>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</si>
  <si>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</si>
  <si>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</si>
  <si>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</si>
  <si>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</si>
  <si>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</si>
  <si>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</si>
  <si>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</si>
  <si>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</si>
  <si>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</si>
  <si>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</si>
  <si>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</si>
  <si>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</si>
  <si>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</si>
  <si>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</si>
  <si>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</si>
  <si>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</si>
  <si>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</si>
  <si>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</si>
  <si>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</si>
  <si>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</si>
  <si>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</si>
  <si>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</si>
  <si>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</si>
  <si>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</si>
  <si>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</si>
  <si>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</si>
  <si>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</si>
  <si>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</si>
  <si>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</si>
  <si>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</si>
  <si>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</si>
  <si>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</si>
  <si>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</si>
  <si>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</si>
  <si>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</si>
  <si>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</si>
  <si>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</si>
  <si>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</si>
  <si>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</si>
  <si>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</si>
  <si>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</si>
  <si>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</si>
  <si>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</si>
  <si>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</si>
  <si>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</si>
  <si>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</si>
  <si>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</si>
  <si>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</si>
  <si>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</si>
  <si>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</si>
  <si>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</si>
  <si>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</si>
  <si>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</si>
  <si>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</si>
  <si>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</si>
  <si>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</si>
  <si>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</si>
  <si>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</si>
  <si>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</si>
  <si>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</si>
  <si>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</si>
  <si>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</si>
  <si>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</si>
  <si>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</si>
  <si>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</si>
  <si>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</si>
  <si>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</si>
  <si>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</si>
  <si>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</si>
  <si>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</si>
  <si>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</si>
  <si>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</si>
  <si>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</si>
  <si>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</si>
  <si>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</si>
  <si>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</si>
  <si>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</si>
  <si>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</si>
  <si>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</si>
  <si>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</si>
  <si>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</si>
  <si>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</si>
  <si>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</si>
  <si>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</si>
  <si>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</si>
  <si>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</si>
  <si>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</si>
  <si>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</si>
  <si>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</si>
  <si>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</si>
  <si>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</si>
  <si>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</si>
  <si>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</si>
  <si>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</si>
  <si>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</si>
  <si>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</si>
  <si>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</si>
  <si>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</si>
  <si>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</si>
  <si>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</si>
  <si>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</si>
  <si>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</si>
  <si>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</si>
  <si>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</si>
  <si>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</si>
  <si>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</si>
  <si>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</si>
  <si>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</si>
  <si>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</si>
  <si>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</si>
  <si>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</si>
  <si>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</si>
  <si>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</si>
  <si>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</si>
  <si>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</si>
  <si>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</si>
  <si>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</si>
  <si>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</si>
  <si>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</si>
  <si>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</si>
  <si>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</si>
  <si>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</si>
  <si>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</si>
  <si>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</si>
  <si>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</si>
  <si>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</si>
  <si>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</si>
  <si>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</si>
  <si>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</si>
  <si>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</si>
  <si>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</si>
  <si>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</si>
  <si>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</si>
  <si>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</si>
  <si>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</si>
  <si>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</si>
  <si>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</si>
  <si>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</si>
  <si>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</si>
  <si>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</si>
  <si>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</si>
  <si>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</si>
  <si>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</si>
  <si>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</si>
  <si>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</si>
  <si>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</si>
  <si>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</si>
  <si>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</si>
  <si>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</si>
  <si>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</si>
  <si>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</si>
  <si>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</si>
  <si>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</si>
  <si>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</si>
  <si>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</si>
  <si>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</si>
  <si>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</si>
  <si>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</si>
  <si>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</si>
  <si>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</si>
  <si>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</si>
  <si>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</si>
  <si>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</si>
  <si>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</si>
  <si>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</si>
  <si>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</si>
  <si>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</si>
  <si>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</si>
  <si>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</si>
  <si>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</si>
  <si>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</si>
  <si>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</si>
  <si>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</si>
  <si>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</si>
  <si>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</si>
  <si>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</si>
  <si>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</si>
  <si>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</si>
  <si>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</si>
  <si>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</si>
  <si>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</si>
  <si>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</si>
  <si>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</si>
  <si>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</si>
  <si>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</si>
  <si>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</si>
  <si>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</si>
  <si>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</si>
  <si>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</si>
  <si>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</si>
  <si>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</si>
  <si>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</si>
  <si>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</si>
  <si>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</si>
  <si>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</si>
  <si>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</si>
  <si>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</si>
  <si>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</si>
  <si>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</si>
  <si>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</si>
  <si>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</si>
  <si>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</si>
  <si>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</si>
  <si>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</si>
  <si>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</si>
  <si>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</si>
  <si>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</si>
  <si>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</si>
  <si>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</si>
  <si>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</si>
  <si>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</si>
  <si>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</si>
  <si>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</si>
  <si>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</si>
  <si>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</si>
  <si>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</si>
  <si>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</si>
  <si>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</si>
  <si>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</si>
  <si>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</si>
  <si>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</si>
  <si>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</si>
  <si>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</si>
  <si>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</si>
  <si>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</si>
  <si>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</si>
  <si>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</si>
  <si>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</si>
  <si>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</si>
  <si>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</si>
  <si>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</si>
  <si>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</si>
  <si>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</si>
  <si>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</si>
  <si>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</si>
  <si>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</si>
  <si>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</si>
  <si>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</si>
  <si>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</si>
  <si>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</si>
  <si>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</si>
  <si>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</si>
  <si>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</si>
  <si>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</si>
  <si>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</si>
  <si>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</si>
  <si>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</si>
  <si>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</si>
  <si>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</si>
  <si>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</si>
  <si>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</si>
  <si>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</si>
  <si>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</si>
  <si>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</si>
  <si>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</si>
  <si>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</si>
  <si>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</si>
  <si>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</si>
  <si>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</si>
  <si>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</si>
  <si>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</si>
  <si>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</si>
  <si>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</si>
  <si>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</si>
  <si>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</si>
  <si>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</si>
  <si>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</si>
  <si>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</si>
  <si>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</si>
  <si>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</si>
  <si>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</si>
  <si>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</si>
  <si>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</si>
  <si>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</si>
  <si>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</si>
  <si>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</si>
  <si>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</si>
  <si>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</si>
  <si>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</si>
  <si>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</si>
  <si>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</si>
  <si>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</si>
  <si>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</si>
  <si>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</si>
  <si>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</si>
  <si>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</si>
  <si>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</si>
  <si>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</si>
  <si>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</si>
  <si>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</si>
  <si>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</si>
  <si>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</si>
  <si>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</si>
  <si>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</si>
  <si>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</si>
  <si>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</si>
  <si>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</si>
  <si>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</si>
  <si>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</si>
  <si>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</si>
  <si>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</si>
  <si>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</si>
  <si>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</si>
  <si>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</si>
  <si>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</si>
  <si>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</si>
  <si>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</si>
  <si>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</si>
  <si>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</si>
  <si>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</si>
  <si>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</si>
  <si>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</si>
  <si>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</si>
  <si>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</si>
  <si>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</si>
  <si>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</si>
  <si>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</si>
  <si>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</si>
  <si>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</si>
  <si>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</si>
  <si>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</si>
  <si>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</si>
  <si>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</si>
  <si>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</si>
  <si>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</si>
  <si>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</si>
  <si>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</si>
  <si>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</si>
  <si>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</si>
  <si>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</si>
  <si>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</si>
  <si>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</si>
  <si>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</si>
  <si>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</si>
  <si>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</si>
  <si>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</si>
  <si>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</si>
  <si>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</si>
  <si>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</si>
  <si>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</si>
  <si>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</si>
  <si>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</si>
  <si>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</si>
  <si>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</si>
  <si>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</si>
  <si>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</si>
  <si>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</si>
  <si>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</si>
  <si>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</si>
  <si>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</si>
  <si>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</si>
  <si>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</si>
  <si>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</si>
  <si>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</si>
  <si>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</si>
  <si>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</si>
  <si>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</si>
  <si>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</si>
  <si>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</si>
  <si>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</si>
  <si>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</si>
  <si>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</si>
  <si>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</si>
  <si>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</si>
  <si>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</si>
  <si>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</si>
  <si>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</si>
  <si>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</si>
  <si>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</si>
  <si>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</si>
  <si>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</si>
  <si>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</si>
  <si>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</si>
  <si>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</si>
  <si>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</si>
  <si>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</si>
  <si>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</si>
  <si>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</si>
  <si>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</si>
  <si>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</si>
  <si>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</si>
  <si>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</si>
  <si>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</si>
  <si>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</si>
  <si>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</si>
  <si>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</si>
  <si>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</si>
  <si>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</si>
  <si>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</si>
  <si>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</si>
  <si>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</si>
  <si>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</si>
  <si>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</si>
  <si>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</si>
  <si>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</si>
  <si>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</si>
  <si>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</si>
  <si>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</si>
  <si>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</si>
  <si>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</si>
  <si>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</si>
  <si>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</si>
  <si>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</si>
  <si>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</si>
  <si>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</si>
  <si>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</si>
  <si>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</si>
  <si>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</si>
  <si>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</si>
  <si>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</si>
  <si>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</si>
  <si>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</si>
  <si>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</si>
  <si>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</si>
  <si>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</si>
  <si>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</si>
  <si>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</si>
  <si>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</si>
  <si>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</si>
  <si>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</si>
  <si>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</si>
  <si>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</si>
  <si>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</si>
  <si>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</si>
  <si>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</si>
  <si>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</si>
  <si>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</si>
  <si>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</si>
  <si>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</si>
  <si>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</si>
  <si>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</si>
  <si>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</si>
  <si>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</si>
  <si>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</si>
  <si>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</si>
  <si>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</si>
  <si>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</si>
  <si>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</si>
  <si>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</si>
  <si>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</si>
  <si>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</si>
  <si>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</si>
  <si>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</si>
  <si>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</si>
  <si>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</si>
  <si>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</si>
  <si>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</si>
  <si>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</si>
  <si>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</si>
  <si>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</si>
  <si>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</si>
  <si>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</si>
  <si>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</si>
  <si>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</si>
  <si>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</si>
  <si>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</si>
  <si>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</si>
  <si>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</si>
  <si>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</si>
  <si>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</si>
  <si>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</si>
  <si>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</si>
  <si>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</si>
  <si>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</si>
  <si>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</si>
  <si>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</si>
  <si>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</si>
  <si>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</si>
  <si>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</si>
  <si>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</si>
  <si>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</si>
  <si>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</si>
  <si>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</si>
  <si>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</si>
  <si>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</si>
  <si>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</si>
  <si>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</si>
  <si>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</si>
  <si>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</si>
  <si>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</si>
  <si>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</si>
  <si>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</si>
  <si>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</si>
  <si>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</si>
  <si>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</si>
  <si>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</si>
  <si>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</si>
  <si>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</si>
  <si>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</si>
  <si>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</si>
  <si>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</si>
  <si>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</si>
  <si>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</si>
  <si>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</si>
  <si>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</si>
  <si>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</si>
  <si>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</si>
  <si>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</si>
  <si>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</si>
  <si>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</si>
  <si>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</si>
  <si>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</si>
  <si>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</si>
  <si>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</si>
  <si>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</si>
  <si>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</si>
  <si>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</si>
  <si>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</si>
  <si>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</si>
  <si>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</si>
  <si>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</si>
  <si>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</si>
  <si>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</si>
  <si>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</si>
  <si>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</si>
  <si>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</si>
  <si>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</si>
  <si>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</si>
  <si>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</si>
  <si>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</si>
  <si>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</si>
  <si>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</si>
  <si>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</si>
  <si>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</si>
  <si>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</si>
  <si>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</si>
  <si>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</si>
  <si>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</si>
  <si>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</si>
  <si>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</si>
  <si>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</si>
  <si>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</si>
  <si>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</si>
  <si>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</si>
  <si>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</si>
  <si>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</si>
  <si>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</si>
  <si>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</si>
  <si>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</si>
  <si>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</si>
  <si>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</si>
  <si>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</si>
  <si>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</si>
  <si>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</si>
  <si>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</si>
  <si>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</si>
  <si>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</si>
  <si>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</si>
  <si>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</si>
  <si>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</si>
  <si>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</si>
  <si>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</si>
  <si>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</si>
  <si>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</si>
  <si>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</si>
  <si>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</si>
  <si>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</si>
  <si>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</si>
  <si>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</si>
  <si>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</si>
  <si>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</si>
  <si>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</si>
  <si>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</si>
  <si>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</si>
  <si>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</si>
  <si>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</si>
  <si>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</si>
  <si>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</si>
  <si>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</si>
  <si>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</si>
  <si>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</si>
  <si>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</si>
  <si>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</si>
  <si>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</si>
  <si>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</si>
  <si>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</si>
  <si>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</si>
  <si>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</si>
  <si>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</si>
  <si>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</si>
  <si>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</si>
  <si>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</si>
  <si>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</si>
  <si>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</si>
  <si>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</si>
  <si>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</si>
  <si>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</si>
  <si>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</si>
  <si>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</si>
  <si>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</si>
  <si>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</si>
  <si>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</si>
  <si>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</si>
  <si>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</si>
  <si>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</si>
  <si>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</si>
  <si>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</si>
  <si>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</si>
  <si>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</si>
  <si>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</si>
  <si>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</si>
  <si>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</si>
  <si>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</si>
  <si>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</si>
  <si>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</si>
  <si>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</si>
  <si>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</si>
  <si>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</si>
  <si>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</si>
  <si>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</si>
  <si>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</si>
  <si>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</si>
  <si>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</si>
  <si>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</si>
  <si>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</si>
  <si>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</si>
  <si>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</si>
  <si>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</si>
  <si>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</si>
  <si>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</si>
  <si>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</si>
  <si>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</si>
  <si>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</si>
  <si>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</si>
  <si>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</si>
  <si>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</si>
  <si>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</si>
  <si>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</si>
  <si>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</si>
  <si>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</si>
  <si>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</si>
  <si>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</si>
  <si>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</si>
  <si>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</si>
  <si>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</si>
  <si>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</si>
  <si>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</si>
  <si>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</si>
  <si>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</si>
  <si>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</si>
  <si>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</si>
  <si>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</si>
  <si>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</si>
  <si>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</si>
  <si>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</si>
  <si>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</si>
  <si>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</si>
  <si>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</si>
  <si>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</si>
  <si>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</si>
  <si>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</si>
  <si>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</si>
  <si>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</si>
  <si>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</si>
  <si>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</si>
  <si>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</si>
  <si>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</si>
  <si>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</si>
  <si>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</si>
  <si>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</si>
  <si>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</si>
  <si>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</si>
  <si>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</si>
  <si>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</si>
  <si>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</si>
  <si>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</si>
  <si>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</si>
  <si>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</si>
  <si>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</si>
  <si>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</si>
  <si>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</si>
  <si>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</si>
  <si>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</si>
  <si>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</si>
  <si>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</si>
  <si>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</si>
  <si>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</si>
  <si>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</si>
  <si>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</si>
  <si>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</si>
  <si>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</si>
  <si>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</si>
  <si>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</si>
  <si>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</si>
  <si>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</si>
  <si>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</si>
  <si>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</si>
  <si>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</si>
  <si>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</si>
  <si>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</si>
  <si>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</si>
  <si>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</si>
  <si>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</si>
  <si>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</si>
  <si>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</si>
  <si>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</si>
  <si>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</si>
  <si>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</si>
  <si>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</si>
  <si>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</si>
  <si>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</si>
  <si>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</si>
  <si>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</si>
  <si>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</si>
  <si>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</si>
  <si>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</si>
  <si>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</si>
  <si>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</si>
  <si>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</si>
  <si>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</si>
  <si>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</si>
  <si>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</si>
  <si>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</si>
  <si>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</si>
  <si>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</si>
  <si>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</si>
  <si>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</si>
  <si>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</si>
  <si>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</si>
  <si>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</si>
  <si>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</si>
  <si>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</si>
  <si>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</si>
  <si>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</si>
  <si>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</si>
  <si>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</si>
  <si>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</si>
  <si>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</si>
  <si>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</si>
  <si>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</si>
  <si>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</si>
  <si>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</si>
  <si>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</si>
  <si>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</si>
  <si>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</si>
  <si>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</si>
  <si>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</si>
  <si>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</si>
  <si>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</si>
  <si>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</si>
  <si>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</si>
  <si>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</si>
  <si>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</si>
  <si>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</si>
  <si>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</si>
  <si>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</si>
  <si>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</si>
  <si>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</si>
  <si>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</si>
  <si>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</si>
  <si>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</si>
  <si>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</si>
  <si>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</si>
  <si>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</si>
  <si>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</si>
  <si>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</si>
  <si>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</si>
  <si>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</si>
  <si>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</si>
  <si>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</si>
  <si>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</si>
  <si>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</si>
  <si>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</si>
  <si>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</si>
  <si>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</si>
  <si>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</si>
  <si>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</si>
  <si>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</si>
  <si>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</si>
  <si>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</si>
  <si>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</si>
  <si>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</si>
  <si>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</si>
  <si>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</si>
  <si>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</si>
  <si>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</si>
  <si>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</si>
  <si>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</si>
  <si>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</si>
  <si>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</si>
  <si>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</si>
  <si>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</si>
  <si>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</si>
  <si>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</si>
  <si>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</si>
  <si>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</si>
  <si>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</si>
  <si>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</si>
  <si>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</si>
  <si>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</si>
  <si>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</si>
  <si>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</si>
  <si>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</si>
  <si>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</si>
  <si>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</si>
  <si>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</si>
  <si>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</si>
  <si>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</si>
  <si>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</si>
  <si>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</si>
  <si>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</si>
  <si>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</si>
  <si>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</si>
  <si>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</si>
  <si>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</si>
  <si>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</si>
  <si>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</si>
  <si>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</si>
  <si>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</si>
  <si>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</si>
  <si>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</si>
  <si>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</si>
  <si>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</si>
  <si>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</si>
  <si>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</si>
  <si>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</si>
  <si>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</si>
  <si>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</si>
  <si>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</si>
  <si>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</si>
  <si>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</si>
  <si>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</si>
  <si>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</si>
  <si>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</si>
  <si>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</si>
  <si>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</si>
  <si>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</si>
  <si>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</si>
  <si>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</si>
  <si>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</si>
  <si>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</si>
  <si>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</si>
  <si>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</si>
  <si>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</si>
  <si>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</si>
  <si>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</si>
  <si>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</si>
  <si>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</si>
  <si>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</si>
  <si>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</si>
  <si>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</si>
  <si>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</si>
  <si>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</si>
  <si>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</si>
  <si>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</si>
  <si>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</si>
  <si>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</si>
  <si>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</si>
  <si>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</si>
  <si>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</si>
  <si>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</si>
  <si>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</si>
  <si>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</si>
  <si>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</si>
  <si>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</si>
  <si>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</si>
  <si>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</si>
  <si>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</si>
  <si>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</si>
  <si>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</si>
  <si>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</si>
  <si>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</si>
  <si>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</si>
  <si>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</si>
  <si>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</si>
  <si>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</si>
  <si>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</si>
  <si>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</si>
  <si>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</si>
  <si>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</si>
  <si>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</si>
  <si>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</si>
  <si>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</si>
  <si>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</si>
  <si>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</si>
  <si>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</si>
  <si>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</si>
  <si>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</si>
  <si>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</si>
  <si>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</si>
  <si>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</si>
  <si>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</si>
  <si>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</si>
  <si>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</si>
  <si>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</si>
  <si>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</si>
  <si>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</si>
  <si>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</si>
  <si>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</si>
  <si>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</si>
  <si>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</si>
  <si>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</si>
  <si>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</si>
  <si>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</si>
  <si>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</si>
  <si>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</si>
  <si>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</si>
  <si>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</si>
  <si>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</si>
  <si>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</si>
  <si>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</si>
  <si>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</si>
  <si>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</si>
  <si>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</si>
  <si>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</si>
  <si>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</si>
  <si>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</si>
  <si>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</si>
  <si>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</si>
  <si>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</si>
  <si>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</si>
  <si>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</si>
  <si>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</si>
  <si>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</si>
  <si>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</si>
  <si>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</si>
  <si>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</si>
  <si>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</si>
  <si>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</si>
  <si>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</si>
  <si>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</si>
  <si>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</si>
  <si>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</si>
  <si>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</si>
  <si>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</si>
  <si>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</si>
  <si>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</si>
  <si>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</si>
  <si>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</si>
  <si>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</si>
  <si>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</si>
  <si>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</si>
  <si>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</si>
  <si>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</si>
  <si>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</si>
  <si>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</si>
  <si>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</si>
  <si>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</si>
  <si>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</si>
  <si>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</si>
  <si>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</si>
  <si>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</si>
  <si>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</si>
  <si>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</si>
  <si>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</si>
  <si>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</si>
  <si>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</si>
  <si>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</si>
  <si>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</si>
  <si>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</si>
  <si>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</si>
  <si>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</si>
  <si>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</si>
  <si>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</si>
  <si>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</si>
  <si>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</si>
  <si>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</si>
  <si>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</si>
  <si>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</si>
  <si>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</si>
  <si>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</si>
  <si>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</si>
  <si>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</si>
  <si>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</si>
  <si>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</si>
  <si>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</si>
  <si>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</si>
  <si>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</si>
  <si>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</si>
  <si>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</si>
  <si>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</si>
  <si>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</si>
  <si>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</si>
  <si>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</si>
  <si>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</si>
  <si>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</si>
  <si>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</si>
  <si>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</si>
  <si>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</si>
  <si>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</si>
  <si>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</si>
  <si>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</si>
  <si>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</si>
  <si>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</si>
  <si>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</si>
  <si>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</si>
  <si>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</si>
  <si>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</si>
  <si>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</si>
  <si>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</si>
  <si>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</si>
  <si>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</si>
  <si>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</si>
  <si>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</si>
  <si>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</si>
  <si>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</si>
  <si>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</si>
  <si>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</si>
  <si>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</si>
  <si>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</si>
  <si>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</si>
  <si>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</si>
  <si>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</si>
  <si>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</si>
  <si>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</si>
  <si>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</si>
  <si>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</si>
  <si>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</si>
  <si>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</si>
  <si>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</si>
  <si>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</si>
  <si>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</si>
  <si>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</si>
  <si>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</si>
  <si>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</si>
  <si>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</si>
  <si>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</si>
  <si>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</si>
  <si>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</si>
  <si>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</si>
  <si>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</si>
  <si>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</si>
  <si>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</si>
  <si>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</si>
  <si>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</si>
  <si>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</si>
  <si>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</si>
  <si>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</si>
  <si>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</si>
  <si>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</si>
  <si>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</si>
  <si>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</si>
  <si>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</si>
  <si>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</si>
  <si>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</si>
  <si>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</si>
  <si>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</si>
  <si>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</si>
  <si>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</si>
  <si>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</si>
  <si>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</si>
  <si>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</si>
  <si>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</si>
  <si>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</si>
  <si>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</si>
  <si>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</si>
  <si>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</si>
  <si>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</si>
  <si>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</si>
  <si>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</si>
  <si>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</si>
  <si>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</si>
  <si>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</si>
  <si>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</si>
  <si>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</si>
  <si>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</si>
  <si>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</si>
  <si>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</si>
  <si>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</si>
  <si>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</si>
  <si>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</si>
  <si>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</si>
  <si>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</si>
  <si>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</si>
  <si>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</si>
  <si>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</si>
  <si>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</si>
  <si>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</si>
  <si>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</si>
  <si>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</si>
  <si>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</si>
  <si>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</si>
  <si>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</si>
  <si>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</si>
  <si>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</si>
  <si>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</si>
  <si>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</si>
  <si>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</si>
  <si>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</si>
  <si>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</si>
  <si>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</si>
  <si>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</si>
  <si>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</si>
  <si>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</si>
  <si>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</si>
  <si>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</si>
  <si>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</si>
  <si>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</si>
  <si>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</si>
  <si>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</si>
  <si>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</si>
  <si>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</si>
  <si>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</si>
  <si>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</si>
  <si>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</si>
  <si>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</si>
  <si>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</si>
  <si>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</si>
  <si>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</si>
  <si>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</si>
  <si>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</si>
  <si>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</si>
  <si>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</si>
  <si>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</si>
  <si>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</si>
  <si>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</si>
  <si>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</si>
  <si>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</si>
  <si>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</si>
  <si>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</si>
  <si>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</si>
  <si>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</si>
  <si>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</si>
  <si>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</si>
  <si>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</si>
  <si>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</si>
  <si>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</si>
  <si>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</si>
  <si>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</si>
  <si>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</si>
  <si>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</si>
  <si>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</si>
  <si>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</si>
  <si>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</si>
  <si>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</si>
  <si>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</si>
  <si>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</si>
  <si>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</si>
  <si>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</si>
  <si>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</si>
  <si>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</si>
  <si>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</si>
  <si>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</si>
  <si>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</si>
  <si>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</si>
  <si>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</si>
  <si>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</si>
  <si>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</si>
  <si>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</si>
  <si>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</si>
  <si>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</si>
  <si>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</si>
  <si>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</si>
  <si>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</si>
  <si>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</si>
  <si>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</si>
  <si>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</si>
  <si>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</si>
  <si>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</si>
  <si>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</si>
  <si>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</si>
  <si>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</si>
  <si>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</si>
  <si>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</si>
  <si>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</si>
  <si>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</si>
  <si>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</si>
  <si>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</si>
  <si>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</si>
  <si>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</si>
  <si>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</si>
  <si>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</si>
  <si>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</si>
  <si>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</si>
  <si>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</si>
  <si>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</si>
  <si>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</si>
  <si>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</si>
  <si>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</si>
  <si>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</si>
  <si>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</si>
  <si>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</si>
  <si>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</si>
  <si>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</si>
  <si>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</si>
  <si>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</si>
  <si>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</si>
  <si>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</si>
  <si>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</si>
  <si>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</si>
  <si>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</si>
  <si>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</si>
  <si>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</si>
  <si>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</si>
  <si>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</si>
  <si>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</si>
  <si>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</si>
  <si>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</si>
  <si>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</si>
  <si>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</si>
  <si>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</si>
  <si>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</si>
  <si>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</si>
  <si>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</si>
  <si>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</si>
  <si>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</si>
  <si>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</si>
  <si>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</si>
  <si>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</si>
  <si>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</si>
  <si>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</si>
  <si>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</si>
  <si>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</si>
  <si>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</si>
  <si>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</si>
  <si>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</si>
  <si>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</si>
  <si>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</si>
  <si>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</si>
  <si>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</si>
  <si>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</si>
  <si>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</si>
  <si>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</si>
  <si>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</si>
  <si>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</si>
  <si>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</si>
  <si>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</si>
  <si>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</si>
  <si>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</si>
  <si>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</si>
  <si>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</si>
  <si>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</si>
  <si>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</si>
  <si>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</si>
  <si>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</si>
  <si>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</si>
  <si>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</si>
  <si>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</si>
  <si>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</si>
  <si>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</si>
  <si>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</si>
  <si>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</si>
  <si>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</si>
  <si>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</si>
  <si>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</si>
  <si>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</si>
  <si>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</si>
  <si>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</si>
  <si>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</si>
  <si>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</si>
  <si>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</si>
  <si>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</si>
  <si>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</si>
  <si>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</si>
  <si>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</si>
  <si>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</si>
  <si>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</si>
  <si>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</si>
  <si>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</si>
  <si>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</si>
  <si>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</si>
  <si>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</si>
  <si>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</si>
  <si>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</si>
  <si>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</si>
  <si>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</si>
  <si>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</si>
  <si>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</si>
  <si>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</si>
  <si>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</si>
  <si>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</si>
  <si>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</si>
  <si>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</si>
  <si>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</si>
  <si>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</si>
  <si>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</si>
  <si>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</si>
  <si>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</si>
  <si>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</si>
  <si>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</si>
  <si>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</si>
  <si>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</si>
  <si>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</si>
  <si>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</si>
  <si>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</si>
  <si>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</si>
  <si>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</si>
  <si>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</si>
  <si>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</si>
  <si>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</si>
  <si>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</si>
  <si>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</si>
  <si>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</si>
  <si>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</si>
  <si>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</si>
  <si>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</si>
  <si>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</si>
  <si>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</si>
  <si>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</si>
  <si>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</si>
  <si>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</si>
  <si>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</si>
  <si>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</si>
  <si>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</si>
  <si>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</si>
  <si>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</si>
  <si>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</si>
  <si>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</si>
  <si>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</si>
  <si>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</si>
  <si>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</si>
  <si>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</si>
  <si>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</si>
  <si>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</si>
  <si>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</si>
  <si>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</si>
  <si>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</si>
  <si>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</si>
  <si>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</si>
  <si>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</si>
  <si>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</si>
  <si>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</si>
  <si>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</si>
  <si>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</si>
  <si>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</si>
  <si>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</si>
  <si>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</si>
  <si>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</si>
  <si>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</si>
  <si>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</si>
  <si>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</si>
  <si>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</si>
  <si>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</si>
  <si>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</si>
  <si>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</si>
  <si>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</si>
  <si>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</si>
  <si>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</si>
  <si>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</si>
  <si>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</si>
  <si>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</si>
  <si>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</si>
  <si>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</si>
  <si>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</si>
  <si>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</si>
  <si>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</si>
  <si>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</si>
  <si>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</si>
  <si>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</si>
  <si>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</si>
  <si>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</si>
  <si>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</si>
  <si>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</si>
  <si>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</si>
  <si>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</si>
  <si>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</si>
  <si>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</si>
  <si>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</si>
  <si>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</si>
  <si>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</si>
  <si>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</si>
  <si>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</si>
  <si>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</si>
  <si>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</si>
  <si>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</si>
  <si>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</si>
  <si>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</si>
  <si>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</si>
  <si>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</si>
  <si>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</si>
  <si>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</si>
  <si>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</si>
  <si>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</si>
  <si>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</si>
  <si>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</si>
  <si>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</si>
  <si>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</si>
  <si>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</si>
  <si>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</si>
  <si>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</si>
  <si>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</si>
  <si>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</si>
  <si>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</si>
  <si>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</si>
  <si>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</si>
  <si>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</si>
  <si>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</si>
  <si>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</si>
  <si>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</si>
  <si>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</si>
  <si>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</si>
  <si>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</si>
  <si>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</si>
  <si>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</si>
  <si>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</si>
  <si>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</si>
  <si>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</si>
  <si>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</si>
  <si>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</si>
  <si>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</si>
  <si>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</si>
  <si>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</si>
  <si>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</si>
  <si>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</si>
  <si>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</si>
  <si>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</si>
  <si>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</si>
  <si>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</si>
  <si>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</si>
  <si>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</si>
  <si>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</si>
  <si>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</si>
  <si>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</si>
  <si>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</si>
  <si>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</si>
  <si>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</si>
  <si>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</si>
  <si>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</si>
  <si>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</si>
  <si>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</si>
  <si>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</si>
  <si>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</si>
  <si>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</si>
  <si>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</si>
  <si>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</si>
  <si>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</si>
  <si>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</si>
  <si>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</si>
  <si>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</si>
  <si>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</si>
  <si>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</si>
  <si>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</si>
  <si>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</si>
  <si>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</si>
  <si>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</si>
  <si>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</si>
  <si>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</si>
  <si>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</si>
  <si>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</si>
  <si>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</si>
  <si>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</si>
  <si>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</si>
  <si>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</si>
  <si>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</si>
  <si>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</si>
  <si>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</si>
  <si>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</si>
  <si>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</si>
  <si>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</si>
  <si>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</si>
  <si>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</si>
  <si>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</si>
  <si>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</si>
  <si>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</si>
  <si>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</si>
  <si>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</si>
  <si>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</si>
  <si>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</si>
  <si>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</si>
  <si>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</si>
  <si>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</si>
  <si>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</si>
  <si>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</si>
  <si>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</si>
  <si>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</si>
  <si>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</si>
  <si>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</si>
  <si>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</si>
  <si>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</si>
  <si>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</si>
  <si>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</si>
  <si>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</si>
  <si>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</si>
  <si>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</si>
  <si>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</si>
  <si>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</si>
  <si>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</si>
  <si>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</si>
  <si>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</si>
  <si>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</si>
  <si>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</si>
  <si>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</si>
  <si>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</si>
  <si>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</si>
  <si>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</si>
  <si>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</si>
  <si>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</si>
  <si>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</si>
  <si>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</si>
  <si>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</si>
  <si>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</si>
  <si>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</si>
  <si>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</si>
  <si>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</si>
  <si>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</si>
  <si>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</si>
  <si>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</si>
  <si>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</si>
  <si>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</si>
  <si>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</si>
  <si>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</si>
  <si>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</si>
  <si>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</si>
  <si>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</si>
  <si>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</si>
  <si>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</si>
  <si>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</si>
  <si>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</si>
  <si>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</si>
  <si>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</si>
  <si>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</si>
  <si>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</si>
  <si>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</si>
  <si>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</si>
  <si>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</si>
  <si>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</si>
  <si>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</si>
  <si>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</si>
  <si>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</si>
  <si>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</si>
  <si>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</si>
  <si>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</si>
  <si>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</si>
  <si>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</si>
  <si>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</si>
  <si>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</si>
  <si>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</si>
  <si>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</si>
  <si>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</si>
  <si>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</si>
  <si>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</si>
  <si>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</si>
  <si>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</si>
  <si>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</si>
  <si>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</si>
  <si>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</si>
  <si>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</si>
  <si>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</si>
  <si>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</si>
  <si>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</si>
  <si>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</si>
  <si>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</si>
  <si>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</si>
  <si>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</si>
  <si>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</si>
  <si>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</si>
  <si>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</si>
  <si>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</si>
  <si>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</si>
  <si>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</si>
  <si>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</si>
  <si>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</si>
  <si>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</si>
  <si>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</si>
  <si>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</si>
  <si>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</si>
  <si>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</si>
  <si>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</si>
  <si>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</si>
  <si>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</si>
  <si>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</si>
  <si>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</si>
  <si>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</si>
  <si>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</si>
  <si>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</si>
  <si>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</si>
  <si>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</si>
  <si>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</si>
  <si>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</si>
  <si>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</si>
  <si>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</si>
  <si>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</si>
  <si>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</si>
  <si>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</si>
  <si>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</si>
  <si>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</si>
  <si>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</si>
  <si>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</si>
  <si>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</si>
  <si>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</si>
  <si>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</si>
  <si>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</si>
  <si>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</si>
  <si>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</si>
  <si>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</si>
  <si>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</si>
  <si>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</si>
  <si>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</si>
  <si>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</si>
  <si>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</si>
  <si>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</si>
  <si>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</si>
  <si>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</si>
  <si>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</si>
  <si>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</si>
  <si>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</si>
  <si>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</si>
  <si>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</si>
  <si>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</si>
  <si>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</si>
  <si>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</si>
  <si>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</si>
  <si>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</si>
  <si>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</si>
  <si>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</si>
  <si>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</si>
  <si>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</si>
  <si>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</si>
  <si>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</si>
  <si>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</si>
  <si>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</si>
  <si>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</si>
  <si>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</si>
  <si>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</si>
  <si>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</si>
  <si>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</si>
  <si>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</si>
  <si>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</si>
  <si>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</si>
  <si>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</si>
  <si>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</si>
  <si>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</si>
  <si>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</si>
  <si>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</si>
  <si>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</si>
  <si>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</si>
  <si>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</si>
  <si>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</si>
  <si>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</si>
  <si>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</si>
  <si>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</si>
  <si>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</si>
  <si>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</si>
  <si>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</si>
  <si>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</si>
  <si>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</si>
  <si>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</si>
  <si>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</si>
  <si>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</si>
  <si>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</si>
  <si>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</si>
  <si>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</si>
  <si>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</si>
  <si>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</si>
  <si>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</si>
  <si>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</si>
  <si>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</si>
  <si>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</si>
  <si>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</si>
  <si>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</si>
  <si>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</si>
  <si>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</si>
  <si>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</si>
  <si>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</si>
  <si>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</si>
  <si>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</si>
  <si>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</si>
  <si>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</si>
  <si>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</si>
  <si>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</si>
  <si>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</si>
  <si>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</si>
  <si>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</si>
  <si>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</si>
  <si>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</si>
  <si>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</si>
  <si>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</si>
  <si>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</si>
  <si>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</si>
  <si>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</si>
  <si>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</si>
  <si>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</si>
  <si>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</si>
  <si>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</si>
  <si>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</si>
  <si>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</si>
  <si>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</si>
  <si>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</si>
  <si>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</si>
  <si>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</si>
  <si>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</si>
  <si>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</si>
  <si>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</si>
  <si>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</si>
  <si>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</si>
  <si>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</si>
  <si>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</si>
  <si>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</si>
  <si>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</si>
  <si>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</si>
  <si>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</si>
  <si>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</si>
  <si>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</si>
  <si>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</si>
  <si>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</si>
  <si>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</si>
  <si>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</si>
  <si>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</si>
  <si>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</si>
  <si>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</si>
  <si>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</si>
  <si>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</si>
  <si>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</si>
  <si>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</si>
  <si>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</si>
  <si>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</si>
  <si>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</si>
  <si>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</si>
  <si>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</si>
  <si>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</si>
  <si>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</si>
  <si>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</si>
  <si>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</si>
  <si>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</si>
  <si>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</si>
  <si>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</si>
  <si>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</si>
  <si>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</si>
  <si>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</si>
  <si>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</si>
  <si>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</si>
  <si>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</si>
  <si>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</si>
  <si>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</si>
  <si>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</si>
  <si>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</si>
  <si>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</si>
  <si>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</si>
  <si>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</si>
  <si>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</si>
  <si>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</si>
  <si>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</si>
  <si>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</si>
  <si>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</si>
  <si>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</si>
  <si>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</si>
  <si>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</si>
  <si>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</si>
  <si>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</si>
  <si>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</si>
  <si>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</si>
  <si>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</si>
  <si>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</si>
  <si>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</si>
  <si>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</si>
  <si>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</si>
  <si>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</si>
  <si>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</si>
  <si>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</si>
  <si>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</si>
  <si>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</si>
  <si>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</si>
  <si>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</si>
  <si>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</si>
  <si>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</si>
  <si>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</si>
  <si>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</si>
  <si>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</si>
  <si>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</si>
  <si>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</si>
  <si>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</si>
  <si>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</si>
  <si>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</si>
  <si>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</si>
  <si>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</si>
  <si>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</si>
  <si>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</si>
  <si>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</si>
  <si>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</si>
  <si>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</si>
  <si>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</si>
  <si>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</si>
  <si>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</si>
  <si>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</si>
  <si>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</si>
  <si>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</si>
  <si>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</si>
  <si>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</si>
  <si>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</si>
  <si>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</si>
  <si>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</si>
  <si>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</si>
  <si>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</si>
  <si>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</si>
  <si>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</si>
  <si>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</si>
  <si>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</si>
  <si>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</si>
  <si>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</si>
  <si>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</si>
  <si>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</si>
  <si>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</si>
  <si>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</si>
  <si>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</si>
  <si>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</si>
  <si>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</si>
  <si>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</si>
  <si>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</si>
  <si>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</si>
  <si>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</si>
  <si>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</si>
  <si>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</si>
  <si>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</si>
  <si>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</si>
  <si>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</si>
  <si>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</si>
  <si>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</si>
  <si>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</si>
  <si>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</si>
  <si>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</si>
  <si>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</si>
  <si>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</si>
  <si>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</si>
  <si>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</si>
  <si>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</si>
  <si>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</si>
  <si>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</si>
  <si>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</si>
  <si>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</si>
  <si>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</si>
  <si>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</si>
  <si>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</si>
  <si>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</si>
  <si>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</si>
  <si>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</si>
  <si>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</si>
  <si>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</si>
  <si>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</si>
  <si>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</si>
  <si>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</si>
  <si>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</si>
  <si>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</si>
  <si>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</si>
  <si>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</si>
  <si>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</si>
  <si>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</si>
  <si>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</si>
  <si>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</si>
  <si>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</si>
  <si>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</si>
  <si>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</si>
  <si>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</si>
  <si>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</si>
  <si>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</si>
  <si>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</si>
  <si>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</si>
  <si>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</si>
  <si>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</si>
  <si>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</si>
  <si>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</si>
  <si>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</si>
  <si>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</si>
  <si>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</si>
  <si>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</si>
  <si>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</si>
  <si>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</si>
  <si>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</si>
  <si>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</si>
  <si>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</si>
  <si>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</si>
  <si>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</si>
  <si>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</si>
  <si>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</si>
  <si>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</si>
  <si>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</si>
  <si>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</si>
  <si>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</si>
  <si>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</si>
  <si>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</si>
  <si>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</si>
  <si>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</si>
  <si>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</si>
  <si>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</si>
  <si>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</si>
  <si>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</si>
  <si>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</si>
  <si>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</si>
  <si>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</si>
  <si>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</si>
  <si>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</si>
  <si>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</si>
  <si>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</si>
  <si>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</si>
  <si>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</si>
  <si>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</si>
  <si>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</si>
  <si>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</si>
  <si>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</si>
  <si>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</si>
  <si>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</si>
  <si>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</si>
  <si>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</si>
  <si>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</si>
  <si>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</si>
  <si>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</si>
  <si>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</si>
  <si>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</si>
  <si>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</si>
  <si>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</si>
  <si>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</si>
  <si>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</si>
  <si>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</si>
  <si>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</si>
  <si>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</si>
  <si>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</si>
  <si>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</si>
  <si>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</si>
  <si>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</si>
  <si>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</si>
  <si>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</si>
  <si>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</si>
  <si>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</si>
  <si>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</si>
  <si>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</si>
  <si>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</si>
  <si>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</si>
  <si>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</si>
  <si>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</si>
  <si>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</si>
  <si>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</si>
  <si>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</si>
  <si>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</si>
  <si>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</si>
  <si>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</si>
  <si>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</si>
  <si>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</si>
  <si>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</si>
  <si>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</si>
  <si>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</si>
  <si>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</si>
  <si>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</si>
  <si>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</si>
  <si>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</si>
  <si>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</si>
  <si>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</si>
  <si>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</si>
  <si>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</si>
  <si>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</si>
  <si>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</si>
  <si>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</si>
  <si>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</si>
  <si>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</si>
  <si>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</si>
  <si>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</si>
  <si>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</si>
  <si>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</si>
  <si>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</si>
  <si>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</si>
  <si>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</si>
  <si>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</si>
  <si>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</si>
  <si>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</si>
  <si>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</si>
  <si>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</si>
  <si>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</si>
  <si>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</si>
  <si>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</si>
  <si>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</si>
  <si>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</si>
  <si>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</si>
  <si>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</si>
  <si>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</si>
  <si>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</si>
  <si>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</si>
  <si>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</si>
  <si>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</si>
  <si>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</si>
  <si>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</si>
  <si>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</si>
  <si>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</si>
  <si>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</si>
  <si>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</si>
  <si>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</si>
  <si>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</si>
  <si>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</si>
  <si>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</si>
  <si>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</si>
  <si>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</si>
  <si>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</si>
  <si>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</si>
  <si>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</si>
  <si>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</si>
  <si>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</si>
  <si>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</si>
  <si>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</si>
  <si>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</si>
  <si>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</si>
  <si>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</si>
  <si>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</si>
  <si>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</si>
  <si>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</si>
  <si>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</si>
  <si>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</si>
  <si>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</si>
  <si>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</si>
  <si>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</si>
  <si>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</si>
  <si>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</si>
  <si>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</si>
  <si>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</si>
  <si>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</si>
  <si>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</si>
  <si>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</si>
  <si>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</si>
  <si>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</si>
  <si>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</si>
  <si>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</si>
  <si>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</si>
  <si>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</si>
  <si>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</si>
  <si>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</si>
  <si>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</si>
  <si>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</si>
  <si>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</si>
  <si>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</si>
  <si>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</si>
  <si>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</si>
  <si>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</si>
  <si>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</si>
  <si>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</si>
  <si>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</si>
  <si>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</si>
  <si>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</si>
  <si>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</si>
  <si>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</si>
  <si>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</si>
  <si>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</si>
  <si>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</si>
  <si>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</si>
  <si>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</si>
  <si>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</si>
  <si>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</si>
  <si>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</si>
  <si>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</si>
  <si>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</si>
  <si>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</si>
  <si>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</si>
  <si>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</si>
  <si>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</si>
  <si>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</si>
  <si>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</si>
  <si>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</si>
  <si>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</si>
  <si>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</si>
  <si>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</si>
  <si>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</si>
  <si>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</si>
  <si>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</si>
  <si>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</si>
  <si>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</si>
  <si>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</si>
  <si>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</si>
  <si>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</si>
  <si>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</si>
  <si>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</si>
  <si>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</si>
  <si>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</si>
  <si>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</si>
  <si>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</si>
  <si>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</si>
  <si>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</si>
  <si>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</si>
  <si>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</si>
  <si>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</si>
  <si>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</si>
  <si>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</si>
  <si>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</si>
  <si>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</si>
  <si>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</si>
  <si>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</si>
  <si>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</si>
  <si>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</si>
  <si>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</si>
  <si>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</si>
  <si>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</si>
  <si>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</si>
  <si>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</si>
  <si>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</si>
  <si>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</si>
  <si>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</si>
  <si>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</si>
  <si>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</si>
  <si>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</si>
  <si>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</si>
  <si>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</si>
  <si>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</si>
  <si>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</si>
  <si>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</si>
  <si>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</si>
  <si>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</si>
  <si>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</si>
  <si>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</si>
  <si>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</si>
  <si>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</si>
  <si>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</si>
  <si>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</si>
  <si>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</si>
  <si>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</si>
  <si>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</si>
  <si>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</si>
  <si>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</si>
  <si>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</si>
  <si>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</si>
  <si>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</si>
  <si>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</si>
  <si>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</si>
  <si>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</si>
  <si>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</si>
  <si>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</si>
  <si>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</si>
  <si>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</si>
  <si>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</si>
  <si>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</si>
  <si>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</si>
  <si>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</si>
  <si>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</si>
  <si>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</si>
  <si>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</si>
  <si>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</si>
  <si>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</si>
  <si>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</si>
  <si>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</si>
  <si>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</si>
  <si>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</si>
  <si>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</si>
  <si>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</si>
  <si>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</si>
  <si>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</si>
  <si>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</si>
  <si>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</si>
  <si>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</si>
  <si>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</si>
  <si>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</si>
  <si>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</si>
  <si>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</si>
  <si>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</si>
  <si>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</si>
  <si>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</si>
  <si>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</si>
  <si>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</si>
  <si>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</si>
  <si>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</si>
  <si>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</si>
  <si>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</si>
  <si>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</si>
  <si>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</si>
  <si>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</si>
  <si>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</si>
  <si>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</si>
  <si>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</si>
  <si>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</si>
  <si>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</si>
  <si>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</si>
  <si>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</si>
  <si>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</si>
  <si>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</si>
  <si>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</si>
  <si>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</si>
  <si>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</si>
  <si>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</si>
  <si>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</si>
  <si>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</si>
  <si>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</si>
  <si>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</si>
  <si>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</si>
  <si>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</si>
  <si>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</si>
  <si>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</si>
  <si>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</si>
  <si>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</si>
  <si>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</si>
  <si>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</si>
  <si>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</si>
  <si>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</si>
  <si>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</si>
  <si>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</si>
  <si>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</si>
  <si>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</si>
  <si>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</si>
  <si>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</si>
  <si>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</si>
  <si>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</si>
  <si>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</si>
  <si>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</si>
  <si>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</si>
  <si>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</si>
  <si>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</si>
  <si>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</si>
  <si>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</si>
  <si>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</si>
  <si>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</si>
  <si>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</si>
  <si>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</si>
  <si>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</si>
  <si>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</si>
  <si>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</si>
  <si>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</si>
  <si>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</si>
  <si>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</si>
  <si>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</si>
  <si>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</si>
  <si>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</si>
  <si>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</si>
  <si>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</si>
  <si>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</si>
  <si>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</si>
  <si>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</si>
  <si>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</si>
  <si>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</si>
  <si>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</si>
  <si>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</si>
  <si>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</si>
  <si>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</si>
  <si>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</si>
  <si>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</si>
  <si>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</si>
  <si>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</si>
  <si>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</si>
  <si>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</si>
  <si>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</si>
  <si>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</si>
  <si>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</si>
  <si>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</si>
  <si>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</si>
  <si>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</si>
  <si>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</si>
  <si>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</si>
  <si>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</si>
  <si>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</si>
  <si>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</si>
  <si>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</si>
  <si>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</si>
  <si>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</si>
  <si>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</si>
  <si>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</si>
  <si>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</si>
  <si>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</si>
  <si>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</si>
  <si>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</si>
  <si>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</si>
  <si>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</si>
  <si>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</si>
  <si>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</si>
  <si>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</si>
  <si>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</si>
  <si>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</si>
  <si>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</si>
  <si>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</si>
  <si>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</si>
  <si>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</si>
  <si>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</si>
  <si>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</si>
  <si>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</si>
  <si>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</si>
  <si>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</si>
  <si>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</si>
  <si>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</si>
  <si>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</si>
  <si>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</si>
  <si>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</si>
  <si>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</si>
  <si>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</si>
  <si>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</si>
  <si>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</si>
  <si>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</si>
  <si>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</si>
  <si>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</si>
  <si>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</si>
  <si>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</si>
  <si>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</si>
  <si>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</si>
  <si>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</si>
  <si>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</si>
  <si>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</si>
  <si>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</si>
  <si>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</si>
  <si>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</si>
  <si>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</si>
  <si>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</si>
  <si>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</si>
  <si>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</si>
  <si>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</si>
  <si>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</si>
  <si>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</si>
  <si>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</si>
  <si>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</si>
  <si>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</si>
  <si>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</si>
  <si>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</si>
  <si>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</si>
  <si>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</si>
  <si>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</si>
  <si>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</si>
  <si>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</si>
  <si>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</si>
  <si>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</si>
  <si>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</si>
  <si>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</si>
  <si>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</si>
  <si>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</si>
  <si>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</si>
  <si>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</si>
  <si>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</si>
  <si>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</si>
  <si>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</si>
  <si>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</si>
  <si>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</si>
  <si>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</si>
  <si>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a)</t>
  </si>
  <si>
    <t>Najmniejsza:</t>
  </si>
  <si>
    <t>Najwieksza:</t>
  </si>
  <si>
    <t>b)</t>
  </si>
  <si>
    <t>Średnia powierzchnia</t>
  </si>
  <si>
    <t>Liczba działek</t>
  </si>
  <si>
    <t>Rodzaj działki</t>
  </si>
  <si>
    <t>Suma powierzchni</t>
  </si>
  <si>
    <t>Procent Ulgi</t>
  </si>
  <si>
    <t>StawkaPodatku</t>
  </si>
  <si>
    <t>stawka za m2</t>
  </si>
  <si>
    <t>Oznaczenie</t>
  </si>
  <si>
    <t>Stawki</t>
  </si>
  <si>
    <t>Ulgi</t>
  </si>
  <si>
    <t>Oznaczenie ulgi</t>
  </si>
  <si>
    <t>Ulga w procentach</t>
  </si>
  <si>
    <t>PodatekOstateczny</t>
  </si>
  <si>
    <t>KwotaUlgi</t>
  </si>
  <si>
    <t>Podatek</t>
  </si>
  <si>
    <t>c)</t>
  </si>
  <si>
    <t>Wielkość podatku</t>
  </si>
  <si>
    <t>do 100 zł</t>
  </si>
  <si>
    <t>ponad 500 zł</t>
  </si>
  <si>
    <t xml:space="preserve">ponad 100 ale do 500 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</si>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</sst>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2" fontId="0" fillId="0" borderId="0" xfId="0" applyNumberFormat="1"/>
    <xf numFmtId="9" fontId="0" fillId="0" borderId="0" xfId="0" applyNumberFormat="1"/>
    <xf numFmtId="0" fontId="0" fillId="4" borderId="0" xfId="0" applyFill="1"/>
    <xf numFmtId="9" fontId="0" fillId="0" borderId="0" xfId="1" applyFont="1"/>
  </cellXfs>
  <cellStyles count="2">
    <cellStyle name="Normalny" xfId="0" builtinId="0"/>
    <cellStyle name="Procentowy" xfId="1" builtinId="5"/>
  </cellStyles>
  <dxfs count="12">
    <dxf>
      <numFmt numFmtId="13" formatCode="0%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działek w zależności od płaconego podatku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DZIALKI!$M$35</c:f>
              <c:strCache>
                <c:ptCount val="1"/>
                <c:pt idx="0">
                  <c:v>Procent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7-4056-866C-9403C10CEB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7-4056-866C-9403C10CEB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77-4056-866C-9403C10CEB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DZIALKI!$K$36:$K$38</c:f>
              <c:strCache>
                <c:ptCount val="3"/>
                <c:pt idx="0">
                  <c:v>do 100 zł</c:v>
                </c:pt>
                <c:pt idx="1">
                  <c:v>ponad 100 ale do 500 </c:v>
                </c:pt>
                <c:pt idx="2">
                  <c:v>ponad 500 zł</c:v>
                </c:pt>
              </c:strCache>
            </c:strRef>
          </c:cat>
          <c:val>
            <c:numRef>
              <c:f>DZIALKI!$M$36:$M$38</c:f>
              <c:numCache>
                <c:formatCode>0%</c:formatCode>
                <c:ptCount val="3"/>
                <c:pt idx="0">
                  <c:v>0.41920000000000002</c:v>
                </c:pt>
                <c:pt idx="1">
                  <c:v>0.42659999999999998</c:v>
                </c:pt>
                <c:pt idx="2">
                  <c:v>0.1542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5-4F2F-A0F4-A2EF4AA3BB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575163</xdr:colOff>
      <xdr:row>39</xdr:row>
      <xdr:rowOff>49823</xdr:rowOff>
    </xdr:from>
    <xdr:to>
      <xdr:col>14</xdr:col>
      <xdr:colOff>212480</xdr:colOff>
      <xdr:row>58</xdr:row>
      <xdr:rowOff>117231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E3DD9A-2F65-9EA2-8A6A-F83038884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58F08D-4D49-4DA8-9F9F-58599B24CC2A}" autoFormatId="16" applyNumberFormats="0" applyBorderFormats="0" applyFontFormats="0" applyPatternFormats="0" applyAlignmentFormats="0" applyWidthHeightFormats="0">
  <queryTableRefresh nextId="13" unboundColumnsRight="5">
    <queryTableFields count="9">
      <queryTableField id="1" name="Numer" tableColumnId="1"/>
      <queryTableField id="2" name="Powierzchnia" tableColumnId="2"/>
      <queryTableField id="3" name="Rodzaj" tableColumnId="3"/>
      <queryTableField id="4" name="Ulga" tableColumnId="4"/>
      <queryTableField id="6" dataBound="0" tableColumnId="6"/>
      <queryTableField id="5" dataBound="0" tableColumnId="5"/>
      <queryTableField id="11" dataBound="0" tableColumnId="9"/>
      <queryTableField id="9" dataBound="0" tableColumnId="8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0431B-1F5A-44F1-9A1D-C1008EE7CEF6}" name="DZIALKI" displayName="DZIALKI" ref="A1:I5001" tableType="queryTable" totalsRowShown="0">
  <autoFilter ref="A1:I5001" xr:uid="{83A0431B-1F5A-44F1-9A1D-C1008EE7CEF6}"/>
  <sortState xmlns:xlrd2="http://schemas.microsoft.com/office/spreadsheetml/2017/richdata2" ref="A2:D5001">
    <sortCondition ref="A1:A5001"/>
  </sortState>
  <tableColumns count="9">
    <tableColumn id="1" xr3:uid="{DDB2BC56-EB67-4B81-8C8F-3A81C44B3A36}" uniqueName="1" name="Numer" queryTableFieldId="1" dataDxfId="11"/>
    <tableColumn id="2" xr3:uid="{C1E65C25-F694-4A90-8727-FD94EA1EB046}" uniqueName="2" name="Powierzchnia" queryTableFieldId="2"/>
    <tableColumn id="3" xr3:uid="{EB304C04-2618-42DB-B2C2-D5EB5585CA15}" uniqueName="3" name="Rodzaj" queryTableFieldId="3" dataDxfId="10"/>
    <tableColumn id="4" xr3:uid="{B5B7C7DD-D496-4109-B8B3-3CAECD23498B}" uniqueName="4" name="Ulga" queryTableFieldId="4" dataDxfId="9"/>
    <tableColumn id="6" xr3:uid="{DC8C85DA-162D-4BAE-B458-F1EAE4EEB3D6}" uniqueName="6" name="StawkaPodatku" queryTableFieldId="6" dataDxfId="8">
      <calculatedColumnFormula>IF(DZIALKI[[#This Row],[Rodzaj]]=$K$21,$L$21,IF(DZIALKI[[#This Row],[Rodzaj]]=$K$22,$L$22,IF(DZIALKI[[#This Row],[Rodzaj]]=$K$23,$L$23,IF(DZIALKI[[#This Row],[Rodzaj]]=$K$24,$L$24,IF(DZIALKI[[#This Row],[Rodzaj]]=$K$25,$L$25)))))</calculatedColumnFormula>
    </tableColumn>
    <tableColumn id="5" xr3:uid="{F9712D90-7050-4271-B74C-96EF3260AB22}" uniqueName="5" name="Procent Ulgi" queryTableFieldId="5" dataDxfId="7">
      <calculatedColumnFormula>IF(DZIALKI[[#This Row],[Ulga]]=$K$29,$L$29,IF(DZIALKI[[#This Row],[Ulga]]=$K$30,$L$30,IF(DZIALKI[[#This Row],[Ulga]]=$K$31,$L$31,IF(DZIALKI[[#This Row],[Ulga]]=$K$32,$L$32))))</calculatedColumnFormula>
    </tableColumn>
    <tableColumn id="9" xr3:uid="{F8E161A9-26D6-41A7-A9C3-29C87879CF93}" uniqueName="9" name="Podatek" queryTableFieldId="11" dataDxfId="6">
      <calculatedColumnFormula>ROUNDUP(DZIALKI[[#This Row],[StawkaPodatku]]*DZIALKI[[#This Row],[Powierzchnia]],2)</calculatedColumnFormula>
    </tableColumn>
    <tableColumn id="8" xr3:uid="{49EBA018-B4D7-4398-B7EF-B612EECC7153}" uniqueName="8" name="KwotaUlgi" queryTableFieldId="9" dataDxfId="5">
      <calculatedColumnFormula>DZIALKI[[#This Row],[Podatek]]*DZIALKI[[#This Row],[Procent Ulgi]]</calculatedColumnFormula>
    </tableColumn>
    <tableColumn id="7" xr3:uid="{6C36463F-CED4-4AEA-9A38-BDD43B8EBD20}" uniqueName="7" name="PodatekOstateczny" queryTableFieldId="7" dataDxfId="4">
      <calculatedColumnFormula>DZIALKI[[#This Row],[Podatek]]-DZIALKI[[#This Row],[KwotaUlgi]]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50C2B2-9E37-4841-937C-86E3CF3F5E4D}" name="Tabela2" displayName="Tabela2" ref="K11:N17" totalsRowCount="1">
  <autoFilter ref="K11:N16" xr:uid="{2750C2B2-9E37-4841-937C-86E3CF3F5E4D}"/>
  <tableColumns count="4">
    <tableColumn id="1" xr3:uid="{C1FC6473-D3F7-440B-A09D-1488AC031E99}" name="Rodzaj działki"/>
    <tableColumn id="2" xr3:uid="{C4C667B0-A8AF-4612-B29A-75F98FBC8A78}" name="Liczba działek" totalsRowFunction="custom" dataDxfId="3" totalsRowDxfId="2">
      <calculatedColumnFormula>COUNTIF(C:C,"B")</calculatedColumnFormula>
      <totalsRowFormula>SUM(Tabela2[Liczba działek])</totalsRowFormula>
    </tableColumn>
    <tableColumn id="4" xr3:uid="{5B6364EF-DF8F-47E4-BD23-FFD18F27CB7B}" name="Suma powierzchni"/>
    <tableColumn id="3" xr3:uid="{FA66CBDB-11BA-4FCE-9E68-0A88C2CDCE17}" name="Średnia powierzchnia" dataDxfId="1">
      <calculatedColumnFormula>Tabela2[[#This Row],[Suma powierzchni]]/Tabela2[[#This Row],[Liczba działek]]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FAAB07-9909-4A63-B77C-45B91E31A97C}" name="Tabela3" displayName="Tabela3" ref="K20:L25" totalsRowShown="0">
  <autoFilter ref="K20:L25" xr:uid="{72FAAB07-9909-4A63-B77C-45B91E31A97C}"/>
  <tableColumns count="2">
    <tableColumn id="1" xr3:uid="{AFBE1AE0-31FD-4C36-9603-AB4FD731E1CB}" name="Oznaczenie"/>
    <tableColumn id="2" xr3:uid="{B82EBC54-A315-4782-852A-1D1370A422D0}" name="stawka za m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F6760-6B73-4CC2-BE02-8A01941FB742}" name="Tabela4" displayName="Tabela4" ref="K28:L32" totalsRowShown="0">
  <autoFilter ref="K28:L32" xr:uid="{E05F6760-6B73-4CC2-BE02-8A01941FB742}"/>
  <tableColumns count="2">
    <tableColumn id="1" xr3:uid="{FF01B27F-47FA-442F-9986-C95962857336}" name="Oznaczenie ulgi"/>
    <tableColumn id="2" xr3:uid="{BF54FF2F-F8A9-4057-BD5C-E227E50B5AD1}" name="Ulga w procentac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2B13-D57A-42F0-82EC-7224C185BF8E}">
  <dimension ref="A1:N5001"/>
  <sheetViews>
    <sheetView tabSelected="1" topLeftCell="A17" zoomScale="145" zoomScaleNormal="145" workbookViewId="0">
      <selection activeCell="M24" sqref="M24"/>
    </sheetView>
  </sheetViews>
  <sheetFormatPr defaultRowHeight="15" x14ac:dyDescent="0.25"/>
  <cols>
    <col min="1" max="1" width="9.42578125" bestFit="1" customWidth="1"/>
    <col min="2" max="2" width="15.140625" bestFit="1" customWidth="1"/>
    <col min="4" max="4" width="7.28515625" bestFit="1" customWidth="1"/>
    <col min="5" max="6" width="17" bestFit="1" customWidth="1"/>
    <col min="7" max="7" width="12.42578125" bestFit="1" customWidth="1"/>
    <col min="8" max="9" width="20.5703125" bestFit="1" customWidth="1"/>
    <col min="10" max="10" width="18.85546875" customWidth="1"/>
    <col min="11" max="11" width="20" bestFit="1" customWidth="1"/>
    <col min="12" max="12" width="19.85546875" bestFit="1" customWidth="1"/>
    <col min="13" max="13" width="19.7109375" bestFit="1" customWidth="1"/>
    <col min="14" max="14" width="2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5021</v>
      </c>
      <c r="F1" t="s">
        <v>5020</v>
      </c>
      <c r="G1" t="s">
        <v>5030</v>
      </c>
      <c r="H1" t="s">
        <v>5029</v>
      </c>
      <c r="I1" t="s">
        <v>5028</v>
      </c>
    </row>
    <row r="2" spans="1:14" x14ac:dyDescent="0.25">
      <c r="A2" t="s">
        <v>4</v>
      </c>
      <c r="B2">
        <v>1293.99</v>
      </c>
      <c r="C2" t="s">
        <v>5</v>
      </c>
      <c r="D2" t="s">
        <v>5</v>
      </c>
      <c r="E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">
        <f>IF(DZIALKI[[#This Row],[Ulga]]=$K$29,$L$29,IF(DZIALKI[[#This Row],[Ulga]]=$K$30,$L$30,IF(DZIALKI[[#This Row],[Ulga]]=$K$31,$L$31,IF(DZIALKI[[#This Row],[Ulga]]=$K$32,$L$32))))</f>
        <v>0.5</v>
      </c>
      <c r="G2">
        <f>ROUNDUP(DZIALKI[[#This Row],[StawkaPodatku]]*DZIALKI[[#This Row],[Powierzchnia]],2)</f>
        <v>996.38</v>
      </c>
      <c r="H2">
        <f>DZIALKI[[#This Row],[Podatek]]*DZIALKI[[#This Row],[Procent Ulgi]]</f>
        <v>498.19</v>
      </c>
      <c r="I2">
        <f>DZIALKI[[#This Row],[Podatek]]-DZIALKI[[#This Row],[KwotaUlgi]]</f>
        <v>498.19</v>
      </c>
      <c r="K2" s="9" t="s">
        <v>5012</v>
      </c>
    </row>
    <row r="3" spans="1:14" x14ac:dyDescent="0.25">
      <c r="A3" t="s">
        <v>6</v>
      </c>
      <c r="B3">
        <v>971.09</v>
      </c>
      <c r="C3" t="s">
        <v>5</v>
      </c>
      <c r="D3" t="s">
        <v>7</v>
      </c>
      <c r="E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">
        <f>IF(DZIALKI[[#This Row],[Ulga]]=$K$29,$L$29,IF(DZIALKI[[#This Row],[Ulga]]=$K$30,$L$30,IF(DZIALKI[[#This Row],[Ulga]]=$K$31,$L$31,IF(DZIALKI[[#This Row],[Ulga]]=$K$32,$L$32))))</f>
        <v>0.2</v>
      </c>
      <c r="G3">
        <f>ROUNDUP(DZIALKI[[#This Row],[StawkaPodatku]]*DZIALKI[[#This Row],[Powierzchnia]],2)</f>
        <v>747.74</v>
      </c>
      <c r="H3">
        <f>DZIALKI[[#This Row],[Podatek]]*DZIALKI[[#This Row],[Procent Ulgi]]</f>
        <v>149.548</v>
      </c>
      <c r="I3">
        <f>DZIALKI[[#This Row],[Podatek]]-DZIALKI[[#This Row],[KwotaUlgi]]</f>
        <v>598.19200000000001</v>
      </c>
      <c r="K3" t="s">
        <v>5013</v>
      </c>
    </row>
    <row r="4" spans="1:14" x14ac:dyDescent="0.25">
      <c r="A4" t="s">
        <v>8</v>
      </c>
      <c r="B4">
        <v>1259.19</v>
      </c>
      <c r="C4" t="s">
        <v>9</v>
      </c>
      <c r="D4" t="s">
        <v>5</v>
      </c>
      <c r="E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">
        <f>IF(DZIALKI[[#This Row],[Ulga]]=$K$29,$L$29,IF(DZIALKI[[#This Row],[Ulga]]=$K$30,$L$30,IF(DZIALKI[[#This Row],[Ulga]]=$K$31,$L$31,IF(DZIALKI[[#This Row],[Ulga]]=$K$32,$L$32))))</f>
        <v>0.5</v>
      </c>
      <c r="G4">
        <f>ROUNDUP(DZIALKI[[#This Row],[StawkaPodatku]]*DZIALKI[[#This Row],[Powierzchnia]],2)</f>
        <v>818.48</v>
      </c>
      <c r="H4">
        <f>DZIALKI[[#This Row],[Podatek]]*DZIALKI[[#This Row],[Procent Ulgi]]</f>
        <v>409.24</v>
      </c>
      <c r="I4">
        <f>DZIALKI[[#This Row],[Podatek]]-DZIALKI[[#This Row],[KwotaUlgi]]</f>
        <v>409.24</v>
      </c>
      <c r="K4" s="1" t="s">
        <v>0</v>
      </c>
      <c r="L4" s="2" t="s">
        <v>1</v>
      </c>
      <c r="M4" s="2" t="s">
        <v>2</v>
      </c>
      <c r="N4" s="3" t="s">
        <v>3</v>
      </c>
    </row>
    <row r="5" spans="1:14" x14ac:dyDescent="0.25">
      <c r="A5" t="s">
        <v>10</v>
      </c>
      <c r="B5">
        <v>753.68</v>
      </c>
      <c r="C5" t="s">
        <v>5</v>
      </c>
      <c r="D5" t="s">
        <v>11</v>
      </c>
      <c r="E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">
        <f>IF(DZIALKI[[#This Row],[Ulga]]=$K$29,$L$29,IF(DZIALKI[[#This Row],[Ulga]]=$K$30,$L$30,IF(DZIALKI[[#This Row],[Ulga]]=$K$31,$L$31,IF(DZIALKI[[#This Row],[Ulga]]=$K$32,$L$32))))</f>
        <v>0.9</v>
      </c>
      <c r="G5">
        <f>ROUNDUP(DZIALKI[[#This Row],[StawkaPodatku]]*DZIALKI[[#This Row],[Powierzchnia]],2)</f>
        <v>580.34</v>
      </c>
      <c r="H5">
        <f>DZIALKI[[#This Row],[Podatek]]*DZIALKI[[#This Row],[Procent Ulgi]]</f>
        <v>522.30600000000004</v>
      </c>
      <c r="I5">
        <f>DZIALKI[[#This Row],[Podatek]]-DZIALKI[[#This Row],[KwotaUlgi]]</f>
        <v>58.033999999999992</v>
      </c>
      <c r="K5" s="5" t="s">
        <v>143</v>
      </c>
      <c r="L5" s="4">
        <v>500.18</v>
      </c>
      <c r="M5" s="4" t="s">
        <v>52</v>
      </c>
      <c r="N5" s="6" t="s">
        <v>5</v>
      </c>
    </row>
    <row r="6" spans="1:14" x14ac:dyDescent="0.25">
      <c r="A6" t="s">
        <v>12</v>
      </c>
      <c r="B6">
        <v>1107.02</v>
      </c>
      <c r="C6" t="s">
        <v>9</v>
      </c>
      <c r="D6" t="s">
        <v>11</v>
      </c>
      <c r="E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">
        <f>IF(DZIALKI[[#This Row],[Ulga]]=$K$29,$L$29,IF(DZIALKI[[#This Row],[Ulga]]=$K$30,$L$30,IF(DZIALKI[[#This Row],[Ulga]]=$K$31,$L$31,IF(DZIALKI[[#This Row],[Ulga]]=$K$32,$L$32))))</f>
        <v>0.9</v>
      </c>
      <c r="G6">
        <f>ROUNDUP(DZIALKI[[#This Row],[StawkaPodatku]]*DZIALKI[[#This Row],[Powierzchnia]],2)</f>
        <v>719.56999999999994</v>
      </c>
      <c r="H6">
        <f>DZIALKI[[#This Row],[Podatek]]*DZIALKI[[#This Row],[Procent Ulgi]]</f>
        <v>647.61299999999994</v>
      </c>
      <c r="I6">
        <f>DZIALKI[[#This Row],[Podatek]]-DZIALKI[[#This Row],[KwotaUlgi]]</f>
        <v>71.956999999999994</v>
      </c>
      <c r="K6" t="s">
        <v>5014</v>
      </c>
    </row>
    <row r="7" spans="1:14" x14ac:dyDescent="0.25">
      <c r="A7" t="s">
        <v>13</v>
      </c>
      <c r="B7">
        <v>1246</v>
      </c>
      <c r="C7" t="s">
        <v>5</v>
      </c>
      <c r="D7" t="s">
        <v>7</v>
      </c>
      <c r="E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">
        <f>IF(DZIALKI[[#This Row],[Ulga]]=$K$29,$L$29,IF(DZIALKI[[#This Row],[Ulga]]=$K$30,$L$30,IF(DZIALKI[[#This Row],[Ulga]]=$K$31,$L$31,IF(DZIALKI[[#This Row],[Ulga]]=$K$32,$L$32))))</f>
        <v>0.2</v>
      </c>
      <c r="G7">
        <f>ROUNDUP(DZIALKI[[#This Row],[StawkaPodatku]]*DZIALKI[[#This Row],[Powierzchnia]],2)</f>
        <v>959.42</v>
      </c>
      <c r="H7">
        <f>DZIALKI[[#This Row],[Podatek]]*DZIALKI[[#This Row],[Procent Ulgi]]</f>
        <v>191.88400000000001</v>
      </c>
      <c r="I7">
        <f>DZIALKI[[#This Row],[Podatek]]-DZIALKI[[#This Row],[KwotaUlgi]]</f>
        <v>767.53599999999994</v>
      </c>
      <c r="K7" s="1" t="s">
        <v>0</v>
      </c>
      <c r="L7" s="2" t="s">
        <v>1</v>
      </c>
      <c r="M7" s="2" t="s">
        <v>2</v>
      </c>
      <c r="N7" s="3" t="s">
        <v>3</v>
      </c>
    </row>
    <row r="8" spans="1:14" x14ac:dyDescent="0.25">
      <c r="A8" t="s">
        <v>14</v>
      </c>
      <c r="B8">
        <v>1225.8</v>
      </c>
      <c r="C8" t="s">
        <v>5</v>
      </c>
      <c r="D8" t="s">
        <v>7</v>
      </c>
      <c r="E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">
        <f>IF(DZIALKI[[#This Row],[Ulga]]=$K$29,$L$29,IF(DZIALKI[[#This Row],[Ulga]]=$K$30,$L$30,IF(DZIALKI[[#This Row],[Ulga]]=$K$31,$L$31,IF(DZIALKI[[#This Row],[Ulga]]=$K$32,$L$32))))</f>
        <v>0.2</v>
      </c>
      <c r="G8">
        <f>ROUNDUP(DZIALKI[[#This Row],[StawkaPodatku]]*DZIALKI[[#This Row],[Powierzchnia]],2)</f>
        <v>943.87</v>
      </c>
      <c r="H8">
        <f>DZIALKI[[#This Row],[Podatek]]*DZIALKI[[#This Row],[Procent Ulgi]]</f>
        <v>188.774</v>
      </c>
      <c r="I8">
        <f>DZIALKI[[#This Row],[Podatek]]-DZIALKI[[#This Row],[KwotaUlgi]]</f>
        <v>755.096</v>
      </c>
      <c r="K8" s="5" t="s">
        <v>3116</v>
      </c>
      <c r="L8" s="4">
        <v>1500</v>
      </c>
      <c r="M8" s="4" t="s">
        <v>31</v>
      </c>
      <c r="N8" s="6" t="s">
        <v>7</v>
      </c>
    </row>
    <row r="9" spans="1:14" x14ac:dyDescent="0.25">
      <c r="A9" t="s">
        <v>15</v>
      </c>
      <c r="B9">
        <v>826.18</v>
      </c>
      <c r="C9" t="s">
        <v>5</v>
      </c>
      <c r="D9" t="s">
        <v>5</v>
      </c>
      <c r="E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">
        <f>IF(DZIALKI[[#This Row],[Ulga]]=$K$29,$L$29,IF(DZIALKI[[#This Row],[Ulga]]=$K$30,$L$30,IF(DZIALKI[[#This Row],[Ulga]]=$K$31,$L$31,IF(DZIALKI[[#This Row],[Ulga]]=$K$32,$L$32))))</f>
        <v>0.5</v>
      </c>
      <c r="G9">
        <f>ROUNDUP(DZIALKI[[#This Row],[StawkaPodatku]]*DZIALKI[[#This Row],[Powierzchnia]],2)</f>
        <v>636.16</v>
      </c>
      <c r="H9">
        <f>DZIALKI[[#This Row],[Podatek]]*DZIALKI[[#This Row],[Procent Ulgi]]</f>
        <v>318.08</v>
      </c>
      <c r="I9">
        <f>DZIALKI[[#This Row],[Podatek]]-DZIALKI[[#This Row],[KwotaUlgi]]</f>
        <v>318.08</v>
      </c>
    </row>
    <row r="10" spans="1:14" x14ac:dyDescent="0.25">
      <c r="A10" t="s">
        <v>16</v>
      </c>
      <c r="B10">
        <v>1114.57</v>
      </c>
      <c r="C10" t="s">
        <v>5</v>
      </c>
      <c r="D10" t="s">
        <v>7</v>
      </c>
      <c r="E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">
        <f>IF(DZIALKI[[#This Row],[Ulga]]=$K$29,$L$29,IF(DZIALKI[[#This Row],[Ulga]]=$K$30,$L$30,IF(DZIALKI[[#This Row],[Ulga]]=$K$31,$L$31,IF(DZIALKI[[#This Row],[Ulga]]=$K$32,$L$32))))</f>
        <v>0.2</v>
      </c>
      <c r="G10">
        <f>ROUNDUP(DZIALKI[[#This Row],[StawkaPodatku]]*DZIALKI[[#This Row],[Powierzchnia]],2)</f>
        <v>858.22</v>
      </c>
      <c r="H10">
        <f>DZIALKI[[#This Row],[Podatek]]*DZIALKI[[#This Row],[Procent Ulgi]]</f>
        <v>171.64400000000001</v>
      </c>
      <c r="I10">
        <f>DZIALKI[[#This Row],[Podatek]]-DZIALKI[[#This Row],[KwotaUlgi]]</f>
        <v>686.57600000000002</v>
      </c>
      <c r="K10" s="9" t="s">
        <v>5015</v>
      </c>
    </row>
    <row r="11" spans="1:14" x14ac:dyDescent="0.25">
      <c r="A11" t="s">
        <v>17</v>
      </c>
      <c r="B11">
        <v>1389.43</v>
      </c>
      <c r="C11" t="s">
        <v>5</v>
      </c>
      <c r="D11" t="s">
        <v>5</v>
      </c>
      <c r="E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">
        <f>IF(DZIALKI[[#This Row],[Ulga]]=$K$29,$L$29,IF(DZIALKI[[#This Row],[Ulga]]=$K$30,$L$30,IF(DZIALKI[[#This Row],[Ulga]]=$K$31,$L$31,IF(DZIALKI[[#This Row],[Ulga]]=$K$32,$L$32))))</f>
        <v>0.5</v>
      </c>
      <c r="G11">
        <f>ROUNDUP(DZIALKI[[#This Row],[StawkaPodatku]]*DZIALKI[[#This Row],[Powierzchnia]],2)</f>
        <v>1069.8699999999999</v>
      </c>
      <c r="H11">
        <f>DZIALKI[[#This Row],[Podatek]]*DZIALKI[[#This Row],[Procent Ulgi]]</f>
        <v>534.93499999999995</v>
      </c>
      <c r="I11">
        <f>DZIALKI[[#This Row],[Podatek]]-DZIALKI[[#This Row],[KwotaUlgi]]</f>
        <v>534.93499999999995</v>
      </c>
      <c r="K11" t="s">
        <v>5018</v>
      </c>
      <c r="L11" t="s">
        <v>5017</v>
      </c>
      <c r="M11" t="s">
        <v>5019</v>
      </c>
      <c r="N11" t="s">
        <v>5016</v>
      </c>
    </row>
    <row r="12" spans="1:14" x14ac:dyDescent="0.25">
      <c r="A12" t="s">
        <v>18</v>
      </c>
      <c r="B12">
        <v>840.85</v>
      </c>
      <c r="C12" t="s">
        <v>5</v>
      </c>
      <c r="D12" t="s">
        <v>11</v>
      </c>
      <c r="E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">
        <f>IF(DZIALKI[[#This Row],[Ulga]]=$K$29,$L$29,IF(DZIALKI[[#This Row],[Ulga]]=$K$30,$L$30,IF(DZIALKI[[#This Row],[Ulga]]=$K$31,$L$31,IF(DZIALKI[[#This Row],[Ulga]]=$K$32,$L$32))))</f>
        <v>0.9</v>
      </c>
      <c r="G12">
        <f>ROUNDUP(DZIALKI[[#This Row],[StawkaPodatku]]*DZIALKI[[#This Row],[Powierzchnia]],2)</f>
        <v>647.46</v>
      </c>
      <c r="H12">
        <f>DZIALKI[[#This Row],[Podatek]]*DZIALKI[[#This Row],[Procent Ulgi]]</f>
        <v>582.71400000000006</v>
      </c>
      <c r="I12">
        <f>DZIALKI[[#This Row],[Podatek]]-DZIALKI[[#This Row],[KwotaUlgi]]</f>
        <v>64.745999999999981</v>
      </c>
      <c r="K12" t="s">
        <v>9</v>
      </c>
      <c r="L12">
        <f>COUNTIF(C:C,"R")</f>
        <v>708</v>
      </c>
      <c r="M12">
        <f>SUMIF(C:C,"R",B:B)</f>
        <v>700905.65000000072</v>
      </c>
      <c r="N12" s="7">
        <f>Tabela2[[#This Row],[Suma powierzchni]]/Tabela2[[#This Row],[Liczba działek]]</f>
        <v>989.97973163841914</v>
      </c>
    </row>
    <row r="13" spans="1:14" x14ac:dyDescent="0.25">
      <c r="A13" t="s">
        <v>19</v>
      </c>
      <c r="B13">
        <v>1187.2</v>
      </c>
      <c r="C13" t="s">
        <v>5</v>
      </c>
      <c r="D13" t="s">
        <v>7</v>
      </c>
      <c r="E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">
        <f>IF(DZIALKI[[#This Row],[Ulga]]=$K$29,$L$29,IF(DZIALKI[[#This Row],[Ulga]]=$K$30,$L$30,IF(DZIALKI[[#This Row],[Ulga]]=$K$31,$L$31,IF(DZIALKI[[#This Row],[Ulga]]=$K$32,$L$32))))</f>
        <v>0.2</v>
      </c>
      <c r="G13">
        <f>ROUNDUP(DZIALKI[[#This Row],[StawkaPodatku]]*DZIALKI[[#This Row],[Powierzchnia]],2)</f>
        <v>914.15</v>
      </c>
      <c r="H13">
        <f>DZIALKI[[#This Row],[Podatek]]*DZIALKI[[#This Row],[Procent Ulgi]]</f>
        <v>182.83</v>
      </c>
      <c r="I13">
        <f>DZIALKI[[#This Row],[Podatek]]-DZIALKI[[#This Row],[KwotaUlgi]]</f>
        <v>731.31999999999994</v>
      </c>
      <c r="K13" t="s">
        <v>5</v>
      </c>
      <c r="L13">
        <f>COUNTIF(C:C,"B")</f>
        <v>1775</v>
      </c>
      <c r="M13">
        <f>SUMIF(C:C,Tabela2[[#This Row],[Rodzaj działki]],B:B)</f>
        <v>1774274.4300000018</v>
      </c>
      <c r="N13" s="7">
        <f>Tabela2[[#This Row],[Suma powierzchni]]/Tabela2[[#This Row],[Liczba działek]]</f>
        <v>999.59122816901515</v>
      </c>
    </row>
    <row r="14" spans="1:14" x14ac:dyDescent="0.25">
      <c r="A14" t="s">
        <v>20</v>
      </c>
      <c r="B14">
        <v>707.07</v>
      </c>
      <c r="C14" t="s">
        <v>5</v>
      </c>
      <c r="D14" t="s">
        <v>21</v>
      </c>
      <c r="E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">
        <f>IF(DZIALKI[[#This Row],[Ulga]]=$K$29,$L$29,IF(DZIALKI[[#This Row],[Ulga]]=$K$30,$L$30,IF(DZIALKI[[#This Row],[Ulga]]=$K$31,$L$31,IF(DZIALKI[[#This Row],[Ulga]]=$K$32,$L$32))))</f>
        <v>0</v>
      </c>
      <c r="G14">
        <f>ROUNDUP(DZIALKI[[#This Row],[StawkaPodatku]]*DZIALKI[[#This Row],[Powierzchnia]],2)</f>
        <v>544.45000000000005</v>
      </c>
      <c r="H14">
        <f>DZIALKI[[#This Row],[Podatek]]*DZIALKI[[#This Row],[Procent Ulgi]]</f>
        <v>0</v>
      </c>
      <c r="I14">
        <f>DZIALKI[[#This Row],[Podatek]]-DZIALKI[[#This Row],[KwotaUlgi]]</f>
        <v>544.45000000000005</v>
      </c>
      <c r="K14" t="s">
        <v>52</v>
      </c>
      <c r="L14">
        <f>COUNTIF(C:C,"S")</f>
        <v>964</v>
      </c>
      <c r="M14">
        <f>SUMIF(C:C,Tabela2[[#This Row],[Rodzaj działki]],B:B)</f>
        <v>950622.47999999928</v>
      </c>
      <c r="N14" s="7">
        <f>Tabela2[[#This Row],[Suma powierzchni]]/Tabela2[[#This Row],[Liczba działek]]</f>
        <v>986.12290456431458</v>
      </c>
    </row>
    <row r="15" spans="1:14" x14ac:dyDescent="0.25">
      <c r="A15" t="s">
        <v>22</v>
      </c>
      <c r="B15">
        <v>1343.59</v>
      </c>
      <c r="C15" t="s">
        <v>5</v>
      </c>
      <c r="D15" t="s">
        <v>11</v>
      </c>
      <c r="E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">
        <f>IF(DZIALKI[[#This Row],[Ulga]]=$K$29,$L$29,IF(DZIALKI[[#This Row],[Ulga]]=$K$30,$L$30,IF(DZIALKI[[#This Row],[Ulga]]=$K$31,$L$31,IF(DZIALKI[[#This Row],[Ulga]]=$K$32,$L$32))))</f>
        <v>0.9</v>
      </c>
      <c r="G15">
        <f>ROUNDUP(DZIALKI[[#This Row],[StawkaPodatku]]*DZIALKI[[#This Row],[Powierzchnia]],2)</f>
        <v>1034.57</v>
      </c>
      <c r="H15">
        <f>DZIALKI[[#This Row],[Podatek]]*DZIALKI[[#This Row],[Procent Ulgi]]</f>
        <v>931.11299999999994</v>
      </c>
      <c r="I15">
        <f>DZIALKI[[#This Row],[Podatek]]-DZIALKI[[#This Row],[KwotaUlgi]]</f>
        <v>103.45699999999999</v>
      </c>
      <c r="K15" t="s">
        <v>94</v>
      </c>
      <c r="L15">
        <f>COUNTIF(C:C,"L")</f>
        <v>559</v>
      </c>
      <c r="M15">
        <f>SUMIF(C:C,Tabela2[[#This Row],[Rodzaj działki]],B:B)</f>
        <v>568360.55999999994</v>
      </c>
      <c r="N15" s="7">
        <f>Tabela2[[#This Row],[Suma powierzchni]]/Tabela2[[#This Row],[Liczba działek]]</f>
        <v>1016.7451878354203</v>
      </c>
    </row>
    <row r="16" spans="1:14" x14ac:dyDescent="0.25">
      <c r="A16" t="s">
        <v>23</v>
      </c>
      <c r="B16">
        <v>578.54999999999995</v>
      </c>
      <c r="C16" t="s">
        <v>5</v>
      </c>
      <c r="D16" t="s">
        <v>5</v>
      </c>
      <c r="E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">
        <f>IF(DZIALKI[[#This Row],[Ulga]]=$K$29,$L$29,IF(DZIALKI[[#This Row],[Ulga]]=$K$30,$L$30,IF(DZIALKI[[#This Row],[Ulga]]=$K$31,$L$31,IF(DZIALKI[[#This Row],[Ulga]]=$K$32,$L$32))))</f>
        <v>0.5</v>
      </c>
      <c r="G16">
        <f>ROUNDUP(DZIALKI[[#This Row],[StawkaPodatku]]*DZIALKI[[#This Row],[Powierzchnia]],2)</f>
        <v>445.49</v>
      </c>
      <c r="H16">
        <f>DZIALKI[[#This Row],[Podatek]]*DZIALKI[[#This Row],[Procent Ulgi]]</f>
        <v>222.745</v>
      </c>
      <c r="I16">
        <f>DZIALKI[[#This Row],[Podatek]]-DZIALKI[[#This Row],[KwotaUlgi]]</f>
        <v>222.745</v>
      </c>
      <c r="K16" t="s">
        <v>31</v>
      </c>
      <c r="L16">
        <f>COUNTIF(C:C,"X")</f>
        <v>994</v>
      </c>
      <c r="M16">
        <f>SUMIF(C:C,Tabela2[[#This Row],[Rodzaj działki]],B:B)</f>
        <v>983998.77000000118</v>
      </c>
      <c r="N16" s="7">
        <f>Tabela2[[#This Row],[Suma powierzchni]]/Tabela2[[#This Row],[Liczba działek]]</f>
        <v>989.93840040241571</v>
      </c>
    </row>
    <row r="17" spans="1:12" x14ac:dyDescent="0.25">
      <c r="A17" t="s">
        <v>24</v>
      </c>
      <c r="B17">
        <v>1126.78</v>
      </c>
      <c r="C17" t="s">
        <v>5</v>
      </c>
      <c r="D17" t="s">
        <v>5</v>
      </c>
      <c r="E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">
        <f>IF(DZIALKI[[#This Row],[Ulga]]=$K$29,$L$29,IF(DZIALKI[[#This Row],[Ulga]]=$K$30,$L$30,IF(DZIALKI[[#This Row],[Ulga]]=$K$31,$L$31,IF(DZIALKI[[#This Row],[Ulga]]=$K$32,$L$32))))</f>
        <v>0.5</v>
      </c>
      <c r="G17">
        <f>ROUNDUP(DZIALKI[[#This Row],[StawkaPodatku]]*DZIALKI[[#This Row],[Powierzchnia]],2)</f>
        <v>867.63</v>
      </c>
      <c r="H17">
        <f>DZIALKI[[#This Row],[Podatek]]*DZIALKI[[#This Row],[Procent Ulgi]]</f>
        <v>433.815</v>
      </c>
      <c r="I17">
        <f>DZIALKI[[#This Row],[Podatek]]-DZIALKI[[#This Row],[KwotaUlgi]]</f>
        <v>433.815</v>
      </c>
      <c r="L17">
        <f>SUM(Tabela2[Liczba działek])</f>
        <v>5000</v>
      </c>
    </row>
    <row r="18" spans="1:12" x14ac:dyDescent="0.25">
      <c r="A18" t="s">
        <v>25</v>
      </c>
      <c r="B18">
        <v>1364.66</v>
      </c>
      <c r="C18" t="s">
        <v>5</v>
      </c>
      <c r="D18" t="s">
        <v>11</v>
      </c>
      <c r="E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">
        <f>IF(DZIALKI[[#This Row],[Ulga]]=$K$29,$L$29,IF(DZIALKI[[#This Row],[Ulga]]=$K$30,$L$30,IF(DZIALKI[[#This Row],[Ulga]]=$K$31,$L$31,IF(DZIALKI[[#This Row],[Ulga]]=$K$32,$L$32))))</f>
        <v>0.9</v>
      </c>
      <c r="G18">
        <f>ROUNDUP(DZIALKI[[#This Row],[StawkaPodatku]]*DZIALKI[[#This Row],[Powierzchnia]],2)</f>
        <v>1050.79</v>
      </c>
      <c r="H18">
        <f>DZIALKI[[#This Row],[Podatek]]*DZIALKI[[#This Row],[Procent Ulgi]]</f>
        <v>945.71100000000001</v>
      </c>
      <c r="I18">
        <f>DZIALKI[[#This Row],[Podatek]]-DZIALKI[[#This Row],[KwotaUlgi]]</f>
        <v>105.07899999999995</v>
      </c>
    </row>
    <row r="19" spans="1:12" x14ac:dyDescent="0.25">
      <c r="A19" t="s">
        <v>26</v>
      </c>
      <c r="B19">
        <v>566.59</v>
      </c>
      <c r="C19" t="s">
        <v>9</v>
      </c>
      <c r="D19" t="s">
        <v>11</v>
      </c>
      <c r="E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">
        <f>IF(DZIALKI[[#This Row],[Ulga]]=$K$29,$L$29,IF(DZIALKI[[#This Row],[Ulga]]=$K$30,$L$30,IF(DZIALKI[[#This Row],[Ulga]]=$K$31,$L$31,IF(DZIALKI[[#This Row],[Ulga]]=$K$32,$L$32))))</f>
        <v>0.9</v>
      </c>
      <c r="G19">
        <f>ROUNDUP(DZIALKI[[#This Row],[StawkaPodatku]]*DZIALKI[[#This Row],[Powierzchnia]],2)</f>
        <v>368.28999999999996</v>
      </c>
      <c r="H19">
        <f>DZIALKI[[#This Row],[Podatek]]*DZIALKI[[#This Row],[Procent Ulgi]]</f>
        <v>331.46099999999996</v>
      </c>
      <c r="I19">
        <f>DZIALKI[[#This Row],[Podatek]]-DZIALKI[[#This Row],[KwotaUlgi]]</f>
        <v>36.829000000000008</v>
      </c>
      <c r="K19" t="s">
        <v>5024</v>
      </c>
    </row>
    <row r="20" spans="1:12" x14ac:dyDescent="0.25">
      <c r="A20" t="s">
        <v>27</v>
      </c>
      <c r="B20">
        <v>714.47</v>
      </c>
      <c r="C20" t="s">
        <v>5</v>
      </c>
      <c r="D20" t="s">
        <v>11</v>
      </c>
      <c r="E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">
        <f>IF(DZIALKI[[#This Row],[Ulga]]=$K$29,$L$29,IF(DZIALKI[[#This Row],[Ulga]]=$K$30,$L$30,IF(DZIALKI[[#This Row],[Ulga]]=$K$31,$L$31,IF(DZIALKI[[#This Row],[Ulga]]=$K$32,$L$32))))</f>
        <v>0.9</v>
      </c>
      <c r="G20">
        <f>ROUNDUP(DZIALKI[[#This Row],[StawkaPodatku]]*DZIALKI[[#This Row],[Powierzchnia]],2)</f>
        <v>550.15</v>
      </c>
      <c r="H20">
        <f>DZIALKI[[#This Row],[Podatek]]*DZIALKI[[#This Row],[Procent Ulgi]]</f>
        <v>495.13499999999999</v>
      </c>
      <c r="I20">
        <f>DZIALKI[[#This Row],[Podatek]]-DZIALKI[[#This Row],[KwotaUlgi]]</f>
        <v>55.014999999999986</v>
      </c>
      <c r="K20" t="s">
        <v>5023</v>
      </c>
      <c r="L20" t="s">
        <v>5022</v>
      </c>
    </row>
    <row r="21" spans="1:12" x14ac:dyDescent="0.25">
      <c r="A21" t="s">
        <v>28</v>
      </c>
      <c r="B21">
        <v>1029.51</v>
      </c>
      <c r="C21" t="s">
        <v>5</v>
      </c>
      <c r="D21" t="s">
        <v>21</v>
      </c>
      <c r="E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">
        <f>IF(DZIALKI[[#This Row],[Ulga]]=$K$29,$L$29,IF(DZIALKI[[#This Row],[Ulga]]=$K$30,$L$30,IF(DZIALKI[[#This Row],[Ulga]]=$K$31,$L$31,IF(DZIALKI[[#This Row],[Ulga]]=$K$32,$L$32))))</f>
        <v>0</v>
      </c>
      <c r="G21">
        <f>ROUNDUP(DZIALKI[[#This Row],[StawkaPodatku]]*DZIALKI[[#This Row],[Powierzchnia]],2)</f>
        <v>792.73</v>
      </c>
      <c r="H21">
        <f>DZIALKI[[#This Row],[Podatek]]*DZIALKI[[#This Row],[Procent Ulgi]]</f>
        <v>0</v>
      </c>
      <c r="I21">
        <f>DZIALKI[[#This Row],[Podatek]]-DZIALKI[[#This Row],[KwotaUlgi]]</f>
        <v>792.73</v>
      </c>
      <c r="K21" t="s">
        <v>9</v>
      </c>
      <c r="L21">
        <v>0.65</v>
      </c>
    </row>
    <row r="22" spans="1:12" x14ac:dyDescent="0.25">
      <c r="A22" t="s">
        <v>29</v>
      </c>
      <c r="B22">
        <v>1033.02</v>
      </c>
      <c r="C22" t="s">
        <v>5</v>
      </c>
      <c r="D22" t="s">
        <v>11</v>
      </c>
      <c r="E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">
        <f>IF(DZIALKI[[#This Row],[Ulga]]=$K$29,$L$29,IF(DZIALKI[[#This Row],[Ulga]]=$K$30,$L$30,IF(DZIALKI[[#This Row],[Ulga]]=$K$31,$L$31,IF(DZIALKI[[#This Row],[Ulga]]=$K$32,$L$32))))</f>
        <v>0.9</v>
      </c>
      <c r="G22">
        <f>ROUNDUP(DZIALKI[[#This Row],[StawkaPodatku]]*DZIALKI[[#This Row],[Powierzchnia]],2)</f>
        <v>795.43</v>
      </c>
      <c r="H22">
        <f>DZIALKI[[#This Row],[Podatek]]*DZIALKI[[#This Row],[Procent Ulgi]]</f>
        <v>715.88699999999994</v>
      </c>
      <c r="I22">
        <f>DZIALKI[[#This Row],[Podatek]]-DZIALKI[[#This Row],[KwotaUlgi]]</f>
        <v>79.543000000000006</v>
      </c>
      <c r="K22" t="s">
        <v>5</v>
      </c>
      <c r="L22">
        <v>0.77</v>
      </c>
    </row>
    <row r="23" spans="1:12" x14ac:dyDescent="0.25">
      <c r="A23" t="s">
        <v>30</v>
      </c>
      <c r="B23">
        <v>509.36</v>
      </c>
      <c r="C23" t="s">
        <v>31</v>
      </c>
      <c r="D23" t="s">
        <v>11</v>
      </c>
      <c r="E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">
        <f>IF(DZIALKI[[#This Row],[Ulga]]=$K$29,$L$29,IF(DZIALKI[[#This Row],[Ulga]]=$K$30,$L$30,IF(DZIALKI[[#This Row],[Ulga]]=$K$31,$L$31,IF(DZIALKI[[#This Row],[Ulga]]=$K$32,$L$32))))</f>
        <v>0.9</v>
      </c>
      <c r="G23">
        <f>ROUNDUP(DZIALKI[[#This Row],[StawkaPodatku]]*DZIALKI[[#This Row],[Powierzchnia]],2)</f>
        <v>219.03</v>
      </c>
      <c r="H23">
        <f>DZIALKI[[#This Row],[Podatek]]*DZIALKI[[#This Row],[Procent Ulgi]]</f>
        <v>197.12700000000001</v>
      </c>
      <c r="I23">
        <f>DZIALKI[[#This Row],[Podatek]]-DZIALKI[[#This Row],[KwotaUlgi]]</f>
        <v>21.902999999999992</v>
      </c>
      <c r="K23" t="s">
        <v>52</v>
      </c>
      <c r="L23">
        <v>0.21</v>
      </c>
    </row>
    <row r="24" spans="1:12" x14ac:dyDescent="0.25">
      <c r="A24" t="s">
        <v>32</v>
      </c>
      <c r="B24">
        <v>665.74</v>
      </c>
      <c r="C24" t="s">
        <v>5</v>
      </c>
      <c r="D24" t="s">
        <v>11</v>
      </c>
      <c r="E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">
        <f>IF(DZIALKI[[#This Row],[Ulga]]=$K$29,$L$29,IF(DZIALKI[[#This Row],[Ulga]]=$K$30,$L$30,IF(DZIALKI[[#This Row],[Ulga]]=$K$31,$L$31,IF(DZIALKI[[#This Row],[Ulga]]=$K$32,$L$32))))</f>
        <v>0.9</v>
      </c>
      <c r="G24">
        <f>ROUNDUP(DZIALKI[[#This Row],[StawkaPodatku]]*DZIALKI[[#This Row],[Powierzchnia]],2)</f>
        <v>512.62</v>
      </c>
      <c r="H24">
        <f>DZIALKI[[#This Row],[Podatek]]*DZIALKI[[#This Row],[Procent Ulgi]]</f>
        <v>461.358</v>
      </c>
      <c r="I24">
        <f>DZIALKI[[#This Row],[Podatek]]-DZIALKI[[#This Row],[KwotaUlgi]]</f>
        <v>51.262</v>
      </c>
      <c r="K24" t="s">
        <v>94</v>
      </c>
      <c r="L24">
        <v>0.04</v>
      </c>
    </row>
    <row r="25" spans="1:12" x14ac:dyDescent="0.25">
      <c r="A25" t="s">
        <v>33</v>
      </c>
      <c r="B25">
        <v>1450.08</v>
      </c>
      <c r="C25" t="s">
        <v>5</v>
      </c>
      <c r="D25" t="s">
        <v>21</v>
      </c>
      <c r="E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">
        <f>IF(DZIALKI[[#This Row],[Ulga]]=$K$29,$L$29,IF(DZIALKI[[#This Row],[Ulga]]=$K$30,$L$30,IF(DZIALKI[[#This Row],[Ulga]]=$K$31,$L$31,IF(DZIALKI[[#This Row],[Ulga]]=$K$32,$L$32))))</f>
        <v>0</v>
      </c>
      <c r="G25">
        <f>ROUNDUP(DZIALKI[[#This Row],[StawkaPodatku]]*DZIALKI[[#This Row],[Powierzchnia]],2)</f>
        <v>1116.57</v>
      </c>
      <c r="H25">
        <f>DZIALKI[[#This Row],[Podatek]]*DZIALKI[[#This Row],[Procent Ulgi]]</f>
        <v>0</v>
      </c>
      <c r="I25">
        <f>DZIALKI[[#This Row],[Podatek]]-DZIALKI[[#This Row],[KwotaUlgi]]</f>
        <v>1116.57</v>
      </c>
      <c r="K25" t="s">
        <v>31</v>
      </c>
      <c r="L25">
        <v>0.43</v>
      </c>
    </row>
    <row r="26" spans="1:12" x14ac:dyDescent="0.25">
      <c r="A26" t="s">
        <v>34</v>
      </c>
      <c r="B26">
        <v>1460.83</v>
      </c>
      <c r="C26" t="s">
        <v>9</v>
      </c>
      <c r="D26" t="s">
        <v>21</v>
      </c>
      <c r="E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">
        <f>IF(DZIALKI[[#This Row],[Ulga]]=$K$29,$L$29,IF(DZIALKI[[#This Row],[Ulga]]=$K$30,$L$30,IF(DZIALKI[[#This Row],[Ulga]]=$K$31,$L$31,IF(DZIALKI[[#This Row],[Ulga]]=$K$32,$L$32))))</f>
        <v>0</v>
      </c>
      <c r="G26">
        <f>ROUNDUP(DZIALKI[[#This Row],[StawkaPodatku]]*DZIALKI[[#This Row],[Powierzchnia]],2)</f>
        <v>949.54</v>
      </c>
      <c r="H26">
        <f>DZIALKI[[#This Row],[Podatek]]*DZIALKI[[#This Row],[Procent Ulgi]]</f>
        <v>0</v>
      </c>
      <c r="I26">
        <f>DZIALKI[[#This Row],[Podatek]]-DZIALKI[[#This Row],[KwotaUlgi]]</f>
        <v>949.54</v>
      </c>
    </row>
    <row r="27" spans="1:12" x14ac:dyDescent="0.25">
      <c r="A27" t="s">
        <v>35</v>
      </c>
      <c r="B27">
        <v>991.47</v>
      </c>
      <c r="C27" t="s">
        <v>9</v>
      </c>
      <c r="D27" t="s">
        <v>5</v>
      </c>
      <c r="E2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">
        <f>IF(DZIALKI[[#This Row],[Ulga]]=$K$29,$L$29,IF(DZIALKI[[#This Row],[Ulga]]=$K$30,$L$30,IF(DZIALKI[[#This Row],[Ulga]]=$K$31,$L$31,IF(DZIALKI[[#This Row],[Ulga]]=$K$32,$L$32))))</f>
        <v>0.5</v>
      </c>
      <c r="G27">
        <f>ROUNDUP(DZIALKI[[#This Row],[StawkaPodatku]]*DZIALKI[[#This Row],[Powierzchnia]],2)</f>
        <v>644.46</v>
      </c>
      <c r="H27">
        <f>DZIALKI[[#This Row],[Podatek]]*DZIALKI[[#This Row],[Procent Ulgi]]</f>
        <v>322.23</v>
      </c>
      <c r="I27">
        <f>DZIALKI[[#This Row],[Podatek]]-DZIALKI[[#This Row],[KwotaUlgi]]</f>
        <v>322.23</v>
      </c>
      <c r="K27" t="s">
        <v>5025</v>
      </c>
    </row>
    <row r="28" spans="1:12" x14ac:dyDescent="0.25">
      <c r="A28" t="s">
        <v>36</v>
      </c>
      <c r="B28">
        <v>1405.11</v>
      </c>
      <c r="C28" t="s">
        <v>31</v>
      </c>
      <c r="D28" t="s">
        <v>11</v>
      </c>
      <c r="E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">
        <f>IF(DZIALKI[[#This Row],[Ulga]]=$K$29,$L$29,IF(DZIALKI[[#This Row],[Ulga]]=$K$30,$L$30,IF(DZIALKI[[#This Row],[Ulga]]=$K$31,$L$31,IF(DZIALKI[[#This Row],[Ulga]]=$K$32,$L$32))))</f>
        <v>0.9</v>
      </c>
      <c r="G28">
        <f>ROUNDUP(DZIALKI[[#This Row],[StawkaPodatku]]*DZIALKI[[#This Row],[Powierzchnia]],2)</f>
        <v>604.20000000000005</v>
      </c>
      <c r="H28">
        <f>DZIALKI[[#This Row],[Podatek]]*DZIALKI[[#This Row],[Procent Ulgi]]</f>
        <v>543.78000000000009</v>
      </c>
      <c r="I28">
        <f>DZIALKI[[#This Row],[Podatek]]-DZIALKI[[#This Row],[KwotaUlgi]]</f>
        <v>60.419999999999959</v>
      </c>
      <c r="K28" t="s">
        <v>5026</v>
      </c>
      <c r="L28" t="s">
        <v>5027</v>
      </c>
    </row>
    <row r="29" spans="1:12" x14ac:dyDescent="0.25">
      <c r="A29" t="s">
        <v>37</v>
      </c>
      <c r="B29">
        <v>779.04</v>
      </c>
      <c r="C29" t="s">
        <v>5</v>
      </c>
      <c r="D29" t="s">
        <v>11</v>
      </c>
      <c r="E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">
        <f>IF(DZIALKI[[#This Row],[Ulga]]=$K$29,$L$29,IF(DZIALKI[[#This Row],[Ulga]]=$K$30,$L$30,IF(DZIALKI[[#This Row],[Ulga]]=$K$31,$L$31,IF(DZIALKI[[#This Row],[Ulga]]=$K$32,$L$32))))</f>
        <v>0.9</v>
      </c>
      <c r="G29">
        <f>ROUNDUP(DZIALKI[[#This Row],[StawkaPodatku]]*DZIALKI[[#This Row],[Powierzchnia]],2)</f>
        <v>599.87</v>
      </c>
      <c r="H29">
        <f>DZIALKI[[#This Row],[Podatek]]*DZIALKI[[#This Row],[Procent Ulgi]]</f>
        <v>539.88300000000004</v>
      </c>
      <c r="I29">
        <f>DZIALKI[[#This Row],[Podatek]]-DZIALKI[[#This Row],[KwotaUlgi]]</f>
        <v>59.986999999999966</v>
      </c>
      <c r="K29" t="s">
        <v>7</v>
      </c>
      <c r="L29" s="8">
        <v>0.2</v>
      </c>
    </row>
    <row r="30" spans="1:12" x14ac:dyDescent="0.25">
      <c r="A30" t="s">
        <v>38</v>
      </c>
      <c r="B30">
        <v>1124.5</v>
      </c>
      <c r="C30" t="s">
        <v>5</v>
      </c>
      <c r="D30" t="s">
        <v>11</v>
      </c>
      <c r="E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">
        <f>IF(DZIALKI[[#This Row],[Ulga]]=$K$29,$L$29,IF(DZIALKI[[#This Row],[Ulga]]=$K$30,$L$30,IF(DZIALKI[[#This Row],[Ulga]]=$K$31,$L$31,IF(DZIALKI[[#This Row],[Ulga]]=$K$32,$L$32))))</f>
        <v>0.9</v>
      </c>
      <c r="G30">
        <f>ROUNDUP(DZIALKI[[#This Row],[StawkaPodatku]]*DZIALKI[[#This Row],[Powierzchnia]],2)</f>
        <v>865.87</v>
      </c>
      <c r="H30">
        <f>DZIALKI[[#This Row],[Podatek]]*DZIALKI[[#This Row],[Procent Ulgi]]</f>
        <v>779.28300000000002</v>
      </c>
      <c r="I30">
        <f>DZIALKI[[#This Row],[Podatek]]-DZIALKI[[#This Row],[KwotaUlgi]]</f>
        <v>86.586999999999989</v>
      </c>
      <c r="K30" t="s">
        <v>5</v>
      </c>
      <c r="L30" s="8">
        <v>0.5</v>
      </c>
    </row>
    <row r="31" spans="1:12" x14ac:dyDescent="0.25">
      <c r="A31" t="s">
        <v>39</v>
      </c>
      <c r="B31">
        <v>934.68</v>
      </c>
      <c r="C31" t="s">
        <v>5</v>
      </c>
      <c r="D31" t="s">
        <v>7</v>
      </c>
      <c r="E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">
        <f>IF(DZIALKI[[#This Row],[Ulga]]=$K$29,$L$29,IF(DZIALKI[[#This Row],[Ulga]]=$K$30,$L$30,IF(DZIALKI[[#This Row],[Ulga]]=$K$31,$L$31,IF(DZIALKI[[#This Row],[Ulga]]=$K$32,$L$32))))</f>
        <v>0.2</v>
      </c>
      <c r="G31">
        <f>ROUNDUP(DZIALKI[[#This Row],[StawkaPodatku]]*DZIALKI[[#This Row],[Powierzchnia]],2)</f>
        <v>719.71</v>
      </c>
      <c r="H31">
        <f>DZIALKI[[#This Row],[Podatek]]*DZIALKI[[#This Row],[Procent Ulgi]]</f>
        <v>143.94200000000001</v>
      </c>
      <c r="I31">
        <f>DZIALKI[[#This Row],[Podatek]]-DZIALKI[[#This Row],[KwotaUlgi]]</f>
        <v>575.76800000000003</v>
      </c>
      <c r="K31" t="s">
        <v>11</v>
      </c>
      <c r="L31" s="8">
        <v>0.9</v>
      </c>
    </row>
    <row r="32" spans="1:12" x14ac:dyDescent="0.25">
      <c r="A32" t="s">
        <v>40</v>
      </c>
      <c r="B32">
        <v>676.92</v>
      </c>
      <c r="C32" t="s">
        <v>5</v>
      </c>
      <c r="D32" t="s">
        <v>21</v>
      </c>
      <c r="E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">
        <f>IF(DZIALKI[[#This Row],[Ulga]]=$K$29,$L$29,IF(DZIALKI[[#This Row],[Ulga]]=$K$30,$L$30,IF(DZIALKI[[#This Row],[Ulga]]=$K$31,$L$31,IF(DZIALKI[[#This Row],[Ulga]]=$K$32,$L$32))))</f>
        <v>0</v>
      </c>
      <c r="G32">
        <f>ROUNDUP(DZIALKI[[#This Row],[StawkaPodatku]]*DZIALKI[[#This Row],[Powierzchnia]],2)</f>
        <v>521.23</v>
      </c>
      <c r="H32">
        <f>DZIALKI[[#This Row],[Podatek]]*DZIALKI[[#This Row],[Procent Ulgi]]</f>
        <v>0</v>
      </c>
      <c r="I32">
        <f>DZIALKI[[#This Row],[Podatek]]-DZIALKI[[#This Row],[KwotaUlgi]]</f>
        <v>521.23</v>
      </c>
      <c r="K32" t="s">
        <v>21</v>
      </c>
      <c r="L32" s="8">
        <v>0</v>
      </c>
    </row>
    <row r="33" spans="1:13" x14ac:dyDescent="0.25">
      <c r="A33" t="s">
        <v>41</v>
      </c>
      <c r="B33">
        <v>1259.1199999999999</v>
      </c>
      <c r="C33" t="s">
        <v>5</v>
      </c>
      <c r="D33" t="s">
        <v>5</v>
      </c>
      <c r="E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">
        <f>IF(DZIALKI[[#This Row],[Ulga]]=$K$29,$L$29,IF(DZIALKI[[#This Row],[Ulga]]=$K$30,$L$30,IF(DZIALKI[[#This Row],[Ulga]]=$K$31,$L$31,IF(DZIALKI[[#This Row],[Ulga]]=$K$32,$L$32))))</f>
        <v>0.5</v>
      </c>
      <c r="G33">
        <f>ROUNDUP(DZIALKI[[#This Row],[StawkaPodatku]]*DZIALKI[[#This Row],[Powierzchnia]],2)</f>
        <v>969.53</v>
      </c>
      <c r="H33">
        <f>DZIALKI[[#This Row],[Podatek]]*DZIALKI[[#This Row],[Procent Ulgi]]</f>
        <v>484.76499999999999</v>
      </c>
      <c r="I33">
        <f>DZIALKI[[#This Row],[Podatek]]-DZIALKI[[#This Row],[KwotaUlgi]]</f>
        <v>484.76499999999999</v>
      </c>
    </row>
    <row r="34" spans="1:13" x14ac:dyDescent="0.25">
      <c r="A34" t="s">
        <v>42</v>
      </c>
      <c r="B34">
        <v>1072.3</v>
      </c>
      <c r="C34" t="s">
        <v>31</v>
      </c>
      <c r="D34" t="s">
        <v>21</v>
      </c>
      <c r="E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">
        <f>IF(DZIALKI[[#This Row],[Ulga]]=$K$29,$L$29,IF(DZIALKI[[#This Row],[Ulga]]=$K$30,$L$30,IF(DZIALKI[[#This Row],[Ulga]]=$K$31,$L$31,IF(DZIALKI[[#This Row],[Ulga]]=$K$32,$L$32))))</f>
        <v>0</v>
      </c>
      <c r="G34">
        <f>ROUNDUP(DZIALKI[[#This Row],[StawkaPodatku]]*DZIALKI[[#This Row],[Powierzchnia]],2)</f>
        <v>461.09</v>
      </c>
      <c r="H34">
        <f>DZIALKI[[#This Row],[Podatek]]*DZIALKI[[#This Row],[Procent Ulgi]]</f>
        <v>0</v>
      </c>
      <c r="I34">
        <f>DZIALKI[[#This Row],[Podatek]]-DZIALKI[[#This Row],[KwotaUlgi]]</f>
        <v>461.09</v>
      </c>
      <c r="K34" s="9" t="s">
        <v>5031</v>
      </c>
    </row>
    <row r="35" spans="1:13" x14ac:dyDescent="0.25">
      <c r="A35" t="s">
        <v>43</v>
      </c>
      <c r="B35">
        <v>1265.17</v>
      </c>
      <c r="C35" t="s">
        <v>9</v>
      </c>
      <c r="D35" t="s">
        <v>11</v>
      </c>
      <c r="E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">
        <f>IF(DZIALKI[[#This Row],[Ulga]]=$K$29,$L$29,IF(DZIALKI[[#This Row],[Ulga]]=$K$30,$L$30,IF(DZIALKI[[#This Row],[Ulga]]=$K$31,$L$31,IF(DZIALKI[[#This Row],[Ulga]]=$K$32,$L$32))))</f>
        <v>0.9</v>
      </c>
      <c r="G35">
        <f>ROUNDUP(DZIALKI[[#This Row],[StawkaPodatku]]*DZIALKI[[#This Row],[Powierzchnia]],2)</f>
        <v>822.37</v>
      </c>
      <c r="H35">
        <f>DZIALKI[[#This Row],[Podatek]]*DZIALKI[[#This Row],[Procent Ulgi]]</f>
        <v>740.13300000000004</v>
      </c>
      <c r="I35">
        <f>DZIALKI[[#This Row],[Podatek]]-DZIALKI[[#This Row],[KwotaUlgi]]</f>
        <v>82.236999999999966</v>
      </c>
      <c r="K35" t="s">
        <v>5032</v>
      </c>
      <c r="L35" t="s">
        <v>5017</v>
      </c>
      <c r="M35" t="s">
        <v>5036</v>
      </c>
    </row>
    <row r="36" spans="1:13" x14ac:dyDescent="0.25">
      <c r="A36" t="s">
        <v>44</v>
      </c>
      <c r="B36">
        <v>1443.6</v>
      </c>
      <c r="C36" t="s">
        <v>5</v>
      </c>
      <c r="D36" t="s">
        <v>5</v>
      </c>
      <c r="E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">
        <f>IF(DZIALKI[[#This Row],[Ulga]]=$K$29,$L$29,IF(DZIALKI[[#This Row],[Ulga]]=$K$30,$L$30,IF(DZIALKI[[#This Row],[Ulga]]=$K$31,$L$31,IF(DZIALKI[[#This Row],[Ulga]]=$K$32,$L$32))))</f>
        <v>0.5</v>
      </c>
      <c r="G36">
        <f>ROUNDUP(DZIALKI[[#This Row],[StawkaPodatku]]*DZIALKI[[#This Row],[Powierzchnia]],2)</f>
        <v>1111.58</v>
      </c>
      <c r="H36">
        <f>DZIALKI[[#This Row],[Podatek]]*DZIALKI[[#This Row],[Procent Ulgi]]</f>
        <v>555.79</v>
      </c>
      <c r="I36">
        <f>DZIALKI[[#This Row],[Podatek]]-DZIALKI[[#This Row],[KwotaUlgi]]</f>
        <v>555.79</v>
      </c>
      <c r="K36" t="s">
        <v>5033</v>
      </c>
      <c r="L36">
        <f>COUNTIF(I:I,"&lt;100")</f>
        <v>2096</v>
      </c>
      <c r="M36" s="10">
        <f>(L36/$L$39)</f>
        <v>0.41920000000000002</v>
      </c>
    </row>
    <row r="37" spans="1:13" x14ac:dyDescent="0.25">
      <c r="A37" t="s">
        <v>45</v>
      </c>
      <c r="B37">
        <v>800.08</v>
      </c>
      <c r="C37" t="s">
        <v>31</v>
      </c>
      <c r="D37" t="s">
        <v>5</v>
      </c>
      <c r="E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">
        <f>IF(DZIALKI[[#This Row],[Ulga]]=$K$29,$L$29,IF(DZIALKI[[#This Row],[Ulga]]=$K$30,$L$30,IF(DZIALKI[[#This Row],[Ulga]]=$K$31,$L$31,IF(DZIALKI[[#This Row],[Ulga]]=$K$32,$L$32))))</f>
        <v>0.5</v>
      </c>
      <c r="G37">
        <f>ROUNDUP(DZIALKI[[#This Row],[StawkaPodatku]]*DZIALKI[[#This Row],[Powierzchnia]],2)</f>
        <v>344.03999999999996</v>
      </c>
      <c r="H37">
        <f>DZIALKI[[#This Row],[Podatek]]*DZIALKI[[#This Row],[Procent Ulgi]]</f>
        <v>172.01999999999998</v>
      </c>
      <c r="I37">
        <f>DZIALKI[[#This Row],[Podatek]]-DZIALKI[[#This Row],[KwotaUlgi]]</f>
        <v>172.01999999999998</v>
      </c>
      <c r="K37" t="s">
        <v>5035</v>
      </c>
      <c r="L37">
        <f>5000-L36-L38</f>
        <v>2133</v>
      </c>
      <c r="M37" s="10">
        <f>(L37/$L$39)</f>
        <v>0.42659999999999998</v>
      </c>
    </row>
    <row r="38" spans="1:13" x14ac:dyDescent="0.25">
      <c r="A38" t="s">
        <v>46</v>
      </c>
      <c r="B38">
        <v>794.84</v>
      </c>
      <c r="C38" t="s">
        <v>5</v>
      </c>
      <c r="D38" t="s">
        <v>5</v>
      </c>
      <c r="E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">
        <f>IF(DZIALKI[[#This Row],[Ulga]]=$K$29,$L$29,IF(DZIALKI[[#This Row],[Ulga]]=$K$30,$L$30,IF(DZIALKI[[#This Row],[Ulga]]=$K$31,$L$31,IF(DZIALKI[[#This Row],[Ulga]]=$K$32,$L$32))))</f>
        <v>0.5</v>
      </c>
      <c r="G38">
        <f>ROUNDUP(DZIALKI[[#This Row],[StawkaPodatku]]*DZIALKI[[#This Row],[Powierzchnia]],2)</f>
        <v>612.03</v>
      </c>
      <c r="H38">
        <f>DZIALKI[[#This Row],[Podatek]]*DZIALKI[[#This Row],[Procent Ulgi]]</f>
        <v>306.01499999999999</v>
      </c>
      <c r="I38">
        <f>DZIALKI[[#This Row],[Podatek]]-DZIALKI[[#This Row],[KwotaUlgi]]</f>
        <v>306.01499999999999</v>
      </c>
      <c r="K38" t="s">
        <v>5034</v>
      </c>
      <c r="L38">
        <f>COUNTIF(I:I,"&gt;500")</f>
        <v>771</v>
      </c>
      <c r="M38" s="10">
        <f>(L38/$L$39)</f>
        <v>0.1542</v>
      </c>
    </row>
    <row r="39" spans="1:13" x14ac:dyDescent="0.25">
      <c r="A39" t="s">
        <v>47</v>
      </c>
      <c r="B39">
        <v>1347.41</v>
      </c>
      <c r="C39" t="s">
        <v>31</v>
      </c>
      <c r="D39" t="s">
        <v>11</v>
      </c>
      <c r="E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">
        <f>IF(DZIALKI[[#This Row],[Ulga]]=$K$29,$L$29,IF(DZIALKI[[#This Row],[Ulga]]=$K$30,$L$30,IF(DZIALKI[[#This Row],[Ulga]]=$K$31,$L$31,IF(DZIALKI[[#This Row],[Ulga]]=$K$32,$L$32))))</f>
        <v>0.9</v>
      </c>
      <c r="G39">
        <f>ROUNDUP(DZIALKI[[#This Row],[StawkaPodatku]]*DZIALKI[[#This Row],[Powierzchnia]],2)</f>
        <v>579.39</v>
      </c>
      <c r="H39">
        <f>DZIALKI[[#This Row],[Podatek]]*DZIALKI[[#This Row],[Procent Ulgi]]</f>
        <v>521.45100000000002</v>
      </c>
      <c r="I39">
        <f>DZIALKI[[#This Row],[Podatek]]-DZIALKI[[#This Row],[KwotaUlgi]]</f>
        <v>57.938999999999965</v>
      </c>
      <c r="L39">
        <f>SUM(L36:L38)</f>
        <v>5000</v>
      </c>
      <c r="M39" s="8">
        <f>SUM(M36:M38)</f>
        <v>1</v>
      </c>
    </row>
    <row r="40" spans="1:13" x14ac:dyDescent="0.25">
      <c r="A40" t="s">
        <v>48</v>
      </c>
      <c r="B40">
        <v>1129.3900000000001</v>
      </c>
      <c r="C40" t="s">
        <v>5</v>
      </c>
      <c r="D40" t="s">
        <v>5</v>
      </c>
      <c r="E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">
        <f>IF(DZIALKI[[#This Row],[Ulga]]=$K$29,$L$29,IF(DZIALKI[[#This Row],[Ulga]]=$K$30,$L$30,IF(DZIALKI[[#This Row],[Ulga]]=$K$31,$L$31,IF(DZIALKI[[#This Row],[Ulga]]=$K$32,$L$32))))</f>
        <v>0.5</v>
      </c>
      <c r="G40">
        <f>ROUNDUP(DZIALKI[[#This Row],[StawkaPodatku]]*DZIALKI[[#This Row],[Powierzchnia]],2)</f>
        <v>869.64</v>
      </c>
      <c r="H40">
        <f>DZIALKI[[#This Row],[Podatek]]*DZIALKI[[#This Row],[Procent Ulgi]]</f>
        <v>434.82</v>
      </c>
      <c r="I40">
        <f>DZIALKI[[#This Row],[Podatek]]-DZIALKI[[#This Row],[KwotaUlgi]]</f>
        <v>434.82</v>
      </c>
    </row>
    <row r="41" spans="1:13" x14ac:dyDescent="0.25">
      <c r="A41" t="s">
        <v>49</v>
      </c>
      <c r="B41">
        <v>904.55</v>
      </c>
      <c r="C41" t="s">
        <v>5</v>
      </c>
      <c r="D41" t="s">
        <v>5</v>
      </c>
      <c r="E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">
        <f>IF(DZIALKI[[#This Row],[Ulga]]=$K$29,$L$29,IF(DZIALKI[[#This Row],[Ulga]]=$K$30,$L$30,IF(DZIALKI[[#This Row],[Ulga]]=$K$31,$L$31,IF(DZIALKI[[#This Row],[Ulga]]=$K$32,$L$32))))</f>
        <v>0.5</v>
      </c>
      <c r="G41">
        <f>ROUNDUP(DZIALKI[[#This Row],[StawkaPodatku]]*DZIALKI[[#This Row],[Powierzchnia]],2)</f>
        <v>696.51</v>
      </c>
      <c r="H41">
        <f>DZIALKI[[#This Row],[Podatek]]*DZIALKI[[#This Row],[Procent Ulgi]]</f>
        <v>348.255</v>
      </c>
      <c r="I41">
        <f>DZIALKI[[#This Row],[Podatek]]-DZIALKI[[#This Row],[KwotaUlgi]]</f>
        <v>348.255</v>
      </c>
    </row>
    <row r="42" spans="1:13" x14ac:dyDescent="0.25">
      <c r="A42" t="s">
        <v>50</v>
      </c>
      <c r="B42">
        <v>758.64</v>
      </c>
      <c r="C42" t="s">
        <v>5</v>
      </c>
      <c r="D42" t="s">
        <v>11</v>
      </c>
      <c r="E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">
        <f>IF(DZIALKI[[#This Row],[Ulga]]=$K$29,$L$29,IF(DZIALKI[[#This Row],[Ulga]]=$K$30,$L$30,IF(DZIALKI[[#This Row],[Ulga]]=$K$31,$L$31,IF(DZIALKI[[#This Row],[Ulga]]=$K$32,$L$32))))</f>
        <v>0.9</v>
      </c>
      <c r="G42">
        <f>ROUNDUP(DZIALKI[[#This Row],[StawkaPodatku]]*DZIALKI[[#This Row],[Powierzchnia]],2)</f>
        <v>584.16</v>
      </c>
      <c r="H42">
        <f>DZIALKI[[#This Row],[Podatek]]*DZIALKI[[#This Row],[Procent Ulgi]]</f>
        <v>525.74400000000003</v>
      </c>
      <c r="I42">
        <f>DZIALKI[[#This Row],[Podatek]]-DZIALKI[[#This Row],[KwotaUlgi]]</f>
        <v>58.41599999999994</v>
      </c>
    </row>
    <row r="43" spans="1:13" x14ac:dyDescent="0.25">
      <c r="A43" t="s">
        <v>51</v>
      </c>
      <c r="B43">
        <v>795.48</v>
      </c>
      <c r="C43" t="s">
        <v>52</v>
      </c>
      <c r="D43" t="s">
        <v>7</v>
      </c>
      <c r="E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">
        <f>IF(DZIALKI[[#This Row],[Ulga]]=$K$29,$L$29,IF(DZIALKI[[#This Row],[Ulga]]=$K$30,$L$30,IF(DZIALKI[[#This Row],[Ulga]]=$K$31,$L$31,IF(DZIALKI[[#This Row],[Ulga]]=$K$32,$L$32))))</f>
        <v>0.2</v>
      </c>
      <c r="G43">
        <f>ROUNDUP(DZIALKI[[#This Row],[StawkaPodatku]]*DZIALKI[[#This Row],[Powierzchnia]],2)</f>
        <v>167.06</v>
      </c>
      <c r="H43">
        <f>DZIALKI[[#This Row],[Podatek]]*DZIALKI[[#This Row],[Procent Ulgi]]</f>
        <v>33.411999999999999</v>
      </c>
      <c r="I43">
        <f>DZIALKI[[#This Row],[Podatek]]-DZIALKI[[#This Row],[KwotaUlgi]]</f>
        <v>133.648</v>
      </c>
    </row>
    <row r="44" spans="1:13" x14ac:dyDescent="0.25">
      <c r="A44" t="s">
        <v>53</v>
      </c>
      <c r="B44">
        <v>657.5</v>
      </c>
      <c r="C44" t="s">
        <v>31</v>
      </c>
      <c r="D44" t="s">
        <v>21</v>
      </c>
      <c r="E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">
        <f>IF(DZIALKI[[#This Row],[Ulga]]=$K$29,$L$29,IF(DZIALKI[[#This Row],[Ulga]]=$K$30,$L$30,IF(DZIALKI[[#This Row],[Ulga]]=$K$31,$L$31,IF(DZIALKI[[#This Row],[Ulga]]=$K$32,$L$32))))</f>
        <v>0</v>
      </c>
      <c r="G44">
        <f>ROUNDUP(DZIALKI[[#This Row],[StawkaPodatku]]*DZIALKI[[#This Row],[Powierzchnia]],2)</f>
        <v>282.73</v>
      </c>
      <c r="H44">
        <f>DZIALKI[[#This Row],[Podatek]]*DZIALKI[[#This Row],[Procent Ulgi]]</f>
        <v>0</v>
      </c>
      <c r="I44">
        <f>DZIALKI[[#This Row],[Podatek]]-DZIALKI[[#This Row],[KwotaUlgi]]</f>
        <v>282.73</v>
      </c>
    </row>
    <row r="45" spans="1:13" x14ac:dyDescent="0.25">
      <c r="A45" t="s">
        <v>54</v>
      </c>
      <c r="B45">
        <v>557.87</v>
      </c>
      <c r="C45" t="s">
        <v>52</v>
      </c>
      <c r="D45" t="s">
        <v>21</v>
      </c>
      <c r="E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">
        <f>IF(DZIALKI[[#This Row],[Ulga]]=$K$29,$L$29,IF(DZIALKI[[#This Row],[Ulga]]=$K$30,$L$30,IF(DZIALKI[[#This Row],[Ulga]]=$K$31,$L$31,IF(DZIALKI[[#This Row],[Ulga]]=$K$32,$L$32))))</f>
        <v>0</v>
      </c>
      <c r="G45">
        <f>ROUNDUP(DZIALKI[[#This Row],[StawkaPodatku]]*DZIALKI[[#This Row],[Powierzchnia]],2)</f>
        <v>117.16000000000001</v>
      </c>
      <c r="H45">
        <f>DZIALKI[[#This Row],[Podatek]]*DZIALKI[[#This Row],[Procent Ulgi]]</f>
        <v>0</v>
      </c>
      <c r="I45">
        <f>DZIALKI[[#This Row],[Podatek]]-DZIALKI[[#This Row],[KwotaUlgi]]</f>
        <v>117.16000000000001</v>
      </c>
    </row>
    <row r="46" spans="1:13" x14ac:dyDescent="0.25">
      <c r="A46" t="s">
        <v>55</v>
      </c>
      <c r="B46">
        <v>1012.64</v>
      </c>
      <c r="C46" t="s">
        <v>9</v>
      </c>
      <c r="D46" t="s">
        <v>7</v>
      </c>
      <c r="E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">
        <f>IF(DZIALKI[[#This Row],[Ulga]]=$K$29,$L$29,IF(DZIALKI[[#This Row],[Ulga]]=$K$30,$L$30,IF(DZIALKI[[#This Row],[Ulga]]=$K$31,$L$31,IF(DZIALKI[[#This Row],[Ulga]]=$K$32,$L$32))))</f>
        <v>0.2</v>
      </c>
      <c r="G46">
        <f>ROUNDUP(DZIALKI[[#This Row],[StawkaPodatku]]*DZIALKI[[#This Row],[Powierzchnia]],2)</f>
        <v>658.22</v>
      </c>
      <c r="H46">
        <f>DZIALKI[[#This Row],[Podatek]]*DZIALKI[[#This Row],[Procent Ulgi]]</f>
        <v>131.64400000000001</v>
      </c>
      <c r="I46">
        <f>DZIALKI[[#This Row],[Podatek]]-DZIALKI[[#This Row],[KwotaUlgi]]</f>
        <v>526.57600000000002</v>
      </c>
    </row>
    <row r="47" spans="1:13" x14ac:dyDescent="0.25">
      <c r="A47" t="s">
        <v>56</v>
      </c>
      <c r="B47">
        <v>1303.93</v>
      </c>
      <c r="C47" t="s">
        <v>9</v>
      </c>
      <c r="D47" t="s">
        <v>7</v>
      </c>
      <c r="E4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">
        <f>IF(DZIALKI[[#This Row],[Ulga]]=$K$29,$L$29,IF(DZIALKI[[#This Row],[Ulga]]=$K$30,$L$30,IF(DZIALKI[[#This Row],[Ulga]]=$K$31,$L$31,IF(DZIALKI[[#This Row],[Ulga]]=$K$32,$L$32))))</f>
        <v>0.2</v>
      </c>
      <c r="G47">
        <f>ROUNDUP(DZIALKI[[#This Row],[StawkaPodatku]]*DZIALKI[[#This Row],[Powierzchnia]],2)</f>
        <v>847.56</v>
      </c>
      <c r="H47">
        <f>DZIALKI[[#This Row],[Podatek]]*DZIALKI[[#This Row],[Procent Ulgi]]</f>
        <v>169.512</v>
      </c>
      <c r="I47">
        <f>DZIALKI[[#This Row],[Podatek]]-DZIALKI[[#This Row],[KwotaUlgi]]</f>
        <v>678.048</v>
      </c>
    </row>
    <row r="48" spans="1:13" x14ac:dyDescent="0.25">
      <c r="A48" t="s">
        <v>57</v>
      </c>
      <c r="B48">
        <v>1146.24</v>
      </c>
      <c r="C48" t="s">
        <v>5</v>
      </c>
      <c r="D48" t="s">
        <v>11</v>
      </c>
      <c r="E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">
        <f>IF(DZIALKI[[#This Row],[Ulga]]=$K$29,$L$29,IF(DZIALKI[[#This Row],[Ulga]]=$K$30,$L$30,IF(DZIALKI[[#This Row],[Ulga]]=$K$31,$L$31,IF(DZIALKI[[#This Row],[Ulga]]=$K$32,$L$32))))</f>
        <v>0.9</v>
      </c>
      <c r="G48">
        <f>ROUNDUP(DZIALKI[[#This Row],[StawkaPodatku]]*DZIALKI[[#This Row],[Powierzchnia]],2)</f>
        <v>882.61</v>
      </c>
      <c r="H48">
        <f>DZIALKI[[#This Row],[Podatek]]*DZIALKI[[#This Row],[Procent Ulgi]]</f>
        <v>794.34900000000005</v>
      </c>
      <c r="I48">
        <f>DZIALKI[[#This Row],[Podatek]]-DZIALKI[[#This Row],[KwotaUlgi]]</f>
        <v>88.260999999999967</v>
      </c>
    </row>
    <row r="49" spans="1:9" x14ac:dyDescent="0.25">
      <c r="A49" t="s">
        <v>58</v>
      </c>
      <c r="B49">
        <v>1463.32</v>
      </c>
      <c r="C49" t="s">
        <v>31</v>
      </c>
      <c r="D49" t="s">
        <v>11</v>
      </c>
      <c r="E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">
        <f>IF(DZIALKI[[#This Row],[Ulga]]=$K$29,$L$29,IF(DZIALKI[[#This Row],[Ulga]]=$K$30,$L$30,IF(DZIALKI[[#This Row],[Ulga]]=$K$31,$L$31,IF(DZIALKI[[#This Row],[Ulga]]=$K$32,$L$32))))</f>
        <v>0.9</v>
      </c>
      <c r="G49">
        <f>ROUNDUP(DZIALKI[[#This Row],[StawkaPodatku]]*DZIALKI[[#This Row],[Powierzchnia]],2)</f>
        <v>629.23</v>
      </c>
      <c r="H49">
        <f>DZIALKI[[#This Row],[Podatek]]*DZIALKI[[#This Row],[Procent Ulgi]]</f>
        <v>566.30700000000002</v>
      </c>
      <c r="I49">
        <f>DZIALKI[[#This Row],[Podatek]]-DZIALKI[[#This Row],[KwotaUlgi]]</f>
        <v>62.923000000000002</v>
      </c>
    </row>
    <row r="50" spans="1:9" x14ac:dyDescent="0.25">
      <c r="A50" t="s">
        <v>59</v>
      </c>
      <c r="B50">
        <v>1497.78</v>
      </c>
      <c r="C50" t="s">
        <v>52</v>
      </c>
      <c r="D50" t="s">
        <v>5</v>
      </c>
      <c r="E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0">
        <f>IF(DZIALKI[[#This Row],[Ulga]]=$K$29,$L$29,IF(DZIALKI[[#This Row],[Ulga]]=$K$30,$L$30,IF(DZIALKI[[#This Row],[Ulga]]=$K$31,$L$31,IF(DZIALKI[[#This Row],[Ulga]]=$K$32,$L$32))))</f>
        <v>0.5</v>
      </c>
      <c r="G50">
        <f>ROUNDUP(DZIALKI[[#This Row],[StawkaPodatku]]*DZIALKI[[#This Row],[Powierzchnia]],2)</f>
        <v>314.53999999999996</v>
      </c>
      <c r="H50">
        <f>DZIALKI[[#This Row],[Podatek]]*DZIALKI[[#This Row],[Procent Ulgi]]</f>
        <v>157.26999999999998</v>
      </c>
      <c r="I50">
        <f>DZIALKI[[#This Row],[Podatek]]-DZIALKI[[#This Row],[KwotaUlgi]]</f>
        <v>157.26999999999998</v>
      </c>
    </row>
    <row r="51" spans="1:9" x14ac:dyDescent="0.25">
      <c r="A51" t="s">
        <v>60</v>
      </c>
      <c r="B51">
        <v>954.47</v>
      </c>
      <c r="C51" t="s">
        <v>52</v>
      </c>
      <c r="D51" t="s">
        <v>7</v>
      </c>
      <c r="E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1">
        <f>IF(DZIALKI[[#This Row],[Ulga]]=$K$29,$L$29,IF(DZIALKI[[#This Row],[Ulga]]=$K$30,$L$30,IF(DZIALKI[[#This Row],[Ulga]]=$K$31,$L$31,IF(DZIALKI[[#This Row],[Ulga]]=$K$32,$L$32))))</f>
        <v>0.2</v>
      </c>
      <c r="G51">
        <f>ROUNDUP(DZIALKI[[#This Row],[StawkaPodatku]]*DZIALKI[[#This Row],[Powierzchnia]],2)</f>
        <v>200.44</v>
      </c>
      <c r="H51">
        <f>DZIALKI[[#This Row],[Podatek]]*DZIALKI[[#This Row],[Procent Ulgi]]</f>
        <v>40.088000000000001</v>
      </c>
      <c r="I51">
        <f>DZIALKI[[#This Row],[Podatek]]-DZIALKI[[#This Row],[KwotaUlgi]]</f>
        <v>160.352</v>
      </c>
    </row>
    <row r="52" spans="1:9" x14ac:dyDescent="0.25">
      <c r="A52" t="s">
        <v>61</v>
      </c>
      <c r="B52">
        <v>1022</v>
      </c>
      <c r="C52" t="s">
        <v>5</v>
      </c>
      <c r="D52" t="s">
        <v>5</v>
      </c>
      <c r="E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2">
        <f>IF(DZIALKI[[#This Row],[Ulga]]=$K$29,$L$29,IF(DZIALKI[[#This Row],[Ulga]]=$K$30,$L$30,IF(DZIALKI[[#This Row],[Ulga]]=$K$31,$L$31,IF(DZIALKI[[#This Row],[Ulga]]=$K$32,$L$32))))</f>
        <v>0.5</v>
      </c>
      <c r="G52">
        <f>ROUNDUP(DZIALKI[[#This Row],[StawkaPodatku]]*DZIALKI[[#This Row],[Powierzchnia]],2)</f>
        <v>786.94</v>
      </c>
      <c r="H52">
        <f>DZIALKI[[#This Row],[Podatek]]*DZIALKI[[#This Row],[Procent Ulgi]]</f>
        <v>393.47</v>
      </c>
      <c r="I52">
        <f>DZIALKI[[#This Row],[Podatek]]-DZIALKI[[#This Row],[KwotaUlgi]]</f>
        <v>393.47</v>
      </c>
    </row>
    <row r="53" spans="1:9" x14ac:dyDescent="0.25">
      <c r="A53" t="s">
        <v>62</v>
      </c>
      <c r="B53">
        <v>1237.04</v>
      </c>
      <c r="C53" t="s">
        <v>5</v>
      </c>
      <c r="D53" t="s">
        <v>5</v>
      </c>
      <c r="E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3">
        <f>IF(DZIALKI[[#This Row],[Ulga]]=$K$29,$L$29,IF(DZIALKI[[#This Row],[Ulga]]=$K$30,$L$30,IF(DZIALKI[[#This Row],[Ulga]]=$K$31,$L$31,IF(DZIALKI[[#This Row],[Ulga]]=$K$32,$L$32))))</f>
        <v>0.5</v>
      </c>
      <c r="G53">
        <f>ROUNDUP(DZIALKI[[#This Row],[StawkaPodatku]]*DZIALKI[[#This Row],[Powierzchnia]],2)</f>
        <v>952.53</v>
      </c>
      <c r="H53">
        <f>DZIALKI[[#This Row],[Podatek]]*DZIALKI[[#This Row],[Procent Ulgi]]</f>
        <v>476.26499999999999</v>
      </c>
      <c r="I53">
        <f>DZIALKI[[#This Row],[Podatek]]-DZIALKI[[#This Row],[KwotaUlgi]]</f>
        <v>476.26499999999999</v>
      </c>
    </row>
    <row r="54" spans="1:9" x14ac:dyDescent="0.25">
      <c r="A54" t="s">
        <v>63</v>
      </c>
      <c r="B54">
        <v>1185.05</v>
      </c>
      <c r="C54" t="s">
        <v>5</v>
      </c>
      <c r="D54" t="s">
        <v>5</v>
      </c>
      <c r="E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4">
        <f>IF(DZIALKI[[#This Row],[Ulga]]=$K$29,$L$29,IF(DZIALKI[[#This Row],[Ulga]]=$K$30,$L$30,IF(DZIALKI[[#This Row],[Ulga]]=$K$31,$L$31,IF(DZIALKI[[#This Row],[Ulga]]=$K$32,$L$32))))</f>
        <v>0.5</v>
      </c>
      <c r="G54">
        <f>ROUNDUP(DZIALKI[[#This Row],[StawkaPodatku]]*DZIALKI[[#This Row],[Powierzchnia]],2)</f>
        <v>912.49</v>
      </c>
      <c r="H54">
        <f>DZIALKI[[#This Row],[Podatek]]*DZIALKI[[#This Row],[Procent Ulgi]]</f>
        <v>456.245</v>
      </c>
      <c r="I54">
        <f>DZIALKI[[#This Row],[Podatek]]-DZIALKI[[#This Row],[KwotaUlgi]]</f>
        <v>456.245</v>
      </c>
    </row>
    <row r="55" spans="1:9" x14ac:dyDescent="0.25">
      <c r="A55" t="s">
        <v>64</v>
      </c>
      <c r="B55">
        <v>592.47</v>
      </c>
      <c r="C55" t="s">
        <v>5</v>
      </c>
      <c r="D55" t="s">
        <v>21</v>
      </c>
      <c r="E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5">
        <f>IF(DZIALKI[[#This Row],[Ulga]]=$K$29,$L$29,IF(DZIALKI[[#This Row],[Ulga]]=$K$30,$L$30,IF(DZIALKI[[#This Row],[Ulga]]=$K$31,$L$31,IF(DZIALKI[[#This Row],[Ulga]]=$K$32,$L$32))))</f>
        <v>0</v>
      </c>
      <c r="G55">
        <f>ROUNDUP(DZIALKI[[#This Row],[StawkaPodatku]]*DZIALKI[[#This Row],[Powierzchnia]],2)</f>
        <v>456.21</v>
      </c>
      <c r="H55">
        <f>DZIALKI[[#This Row],[Podatek]]*DZIALKI[[#This Row],[Procent Ulgi]]</f>
        <v>0</v>
      </c>
      <c r="I55">
        <f>DZIALKI[[#This Row],[Podatek]]-DZIALKI[[#This Row],[KwotaUlgi]]</f>
        <v>456.21</v>
      </c>
    </row>
    <row r="56" spans="1:9" x14ac:dyDescent="0.25">
      <c r="A56" t="s">
        <v>65</v>
      </c>
      <c r="B56">
        <v>907.06</v>
      </c>
      <c r="C56" t="s">
        <v>31</v>
      </c>
      <c r="D56" t="s">
        <v>11</v>
      </c>
      <c r="E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">
        <f>IF(DZIALKI[[#This Row],[Ulga]]=$K$29,$L$29,IF(DZIALKI[[#This Row],[Ulga]]=$K$30,$L$30,IF(DZIALKI[[#This Row],[Ulga]]=$K$31,$L$31,IF(DZIALKI[[#This Row],[Ulga]]=$K$32,$L$32))))</f>
        <v>0.9</v>
      </c>
      <c r="G56">
        <f>ROUNDUP(DZIALKI[[#This Row],[StawkaPodatku]]*DZIALKI[[#This Row],[Powierzchnia]],2)</f>
        <v>390.03999999999996</v>
      </c>
      <c r="H56">
        <f>DZIALKI[[#This Row],[Podatek]]*DZIALKI[[#This Row],[Procent Ulgi]]</f>
        <v>351.036</v>
      </c>
      <c r="I56">
        <f>DZIALKI[[#This Row],[Podatek]]-DZIALKI[[#This Row],[KwotaUlgi]]</f>
        <v>39.003999999999962</v>
      </c>
    </row>
    <row r="57" spans="1:9" x14ac:dyDescent="0.25">
      <c r="A57" t="s">
        <v>66</v>
      </c>
      <c r="B57">
        <v>1448.7</v>
      </c>
      <c r="C57" t="s">
        <v>31</v>
      </c>
      <c r="D57" t="s">
        <v>5</v>
      </c>
      <c r="E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7">
        <f>IF(DZIALKI[[#This Row],[Ulga]]=$K$29,$L$29,IF(DZIALKI[[#This Row],[Ulga]]=$K$30,$L$30,IF(DZIALKI[[#This Row],[Ulga]]=$K$31,$L$31,IF(DZIALKI[[#This Row],[Ulga]]=$K$32,$L$32))))</f>
        <v>0.5</v>
      </c>
      <c r="G57">
        <f>ROUNDUP(DZIALKI[[#This Row],[StawkaPodatku]]*DZIALKI[[#This Row],[Powierzchnia]],2)</f>
        <v>622.95000000000005</v>
      </c>
      <c r="H57">
        <f>DZIALKI[[#This Row],[Podatek]]*DZIALKI[[#This Row],[Procent Ulgi]]</f>
        <v>311.47500000000002</v>
      </c>
      <c r="I57">
        <f>DZIALKI[[#This Row],[Podatek]]-DZIALKI[[#This Row],[KwotaUlgi]]</f>
        <v>311.47500000000002</v>
      </c>
    </row>
    <row r="58" spans="1:9" x14ac:dyDescent="0.25">
      <c r="A58" t="s">
        <v>67</v>
      </c>
      <c r="B58">
        <v>885.98</v>
      </c>
      <c r="C58" t="s">
        <v>31</v>
      </c>
      <c r="D58" t="s">
        <v>5</v>
      </c>
      <c r="E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8">
        <f>IF(DZIALKI[[#This Row],[Ulga]]=$K$29,$L$29,IF(DZIALKI[[#This Row],[Ulga]]=$K$30,$L$30,IF(DZIALKI[[#This Row],[Ulga]]=$K$31,$L$31,IF(DZIALKI[[#This Row],[Ulga]]=$K$32,$L$32))))</f>
        <v>0.5</v>
      </c>
      <c r="G58">
        <f>ROUNDUP(DZIALKI[[#This Row],[StawkaPodatku]]*DZIALKI[[#This Row],[Powierzchnia]],2)</f>
        <v>380.98</v>
      </c>
      <c r="H58">
        <f>DZIALKI[[#This Row],[Podatek]]*DZIALKI[[#This Row],[Procent Ulgi]]</f>
        <v>190.49</v>
      </c>
      <c r="I58">
        <f>DZIALKI[[#This Row],[Podatek]]-DZIALKI[[#This Row],[KwotaUlgi]]</f>
        <v>190.49</v>
      </c>
    </row>
    <row r="59" spans="1:9" x14ac:dyDescent="0.25">
      <c r="A59" t="s">
        <v>68</v>
      </c>
      <c r="B59">
        <v>1404.99</v>
      </c>
      <c r="C59" t="s">
        <v>5</v>
      </c>
      <c r="D59" t="s">
        <v>21</v>
      </c>
      <c r="E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9">
        <f>IF(DZIALKI[[#This Row],[Ulga]]=$K$29,$L$29,IF(DZIALKI[[#This Row],[Ulga]]=$K$30,$L$30,IF(DZIALKI[[#This Row],[Ulga]]=$K$31,$L$31,IF(DZIALKI[[#This Row],[Ulga]]=$K$32,$L$32))))</f>
        <v>0</v>
      </c>
      <c r="G59">
        <f>ROUNDUP(DZIALKI[[#This Row],[StawkaPodatku]]*DZIALKI[[#This Row],[Powierzchnia]],2)</f>
        <v>1081.8499999999999</v>
      </c>
      <c r="H59">
        <f>DZIALKI[[#This Row],[Podatek]]*DZIALKI[[#This Row],[Procent Ulgi]]</f>
        <v>0</v>
      </c>
      <c r="I59">
        <f>DZIALKI[[#This Row],[Podatek]]-DZIALKI[[#This Row],[KwotaUlgi]]</f>
        <v>1081.8499999999999</v>
      </c>
    </row>
    <row r="60" spans="1:9" x14ac:dyDescent="0.25">
      <c r="A60" t="s">
        <v>69</v>
      </c>
      <c r="B60">
        <v>655.02</v>
      </c>
      <c r="C60" t="s">
        <v>52</v>
      </c>
      <c r="D60" t="s">
        <v>5</v>
      </c>
      <c r="E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0">
        <f>IF(DZIALKI[[#This Row],[Ulga]]=$K$29,$L$29,IF(DZIALKI[[#This Row],[Ulga]]=$K$30,$L$30,IF(DZIALKI[[#This Row],[Ulga]]=$K$31,$L$31,IF(DZIALKI[[#This Row],[Ulga]]=$K$32,$L$32))))</f>
        <v>0.5</v>
      </c>
      <c r="G60">
        <f>ROUNDUP(DZIALKI[[#This Row],[StawkaPodatku]]*DZIALKI[[#This Row],[Powierzchnia]],2)</f>
        <v>137.56</v>
      </c>
      <c r="H60">
        <f>DZIALKI[[#This Row],[Podatek]]*DZIALKI[[#This Row],[Procent Ulgi]]</f>
        <v>68.78</v>
      </c>
      <c r="I60">
        <f>DZIALKI[[#This Row],[Podatek]]-DZIALKI[[#This Row],[KwotaUlgi]]</f>
        <v>68.78</v>
      </c>
    </row>
    <row r="61" spans="1:9" x14ac:dyDescent="0.25">
      <c r="A61" t="s">
        <v>70</v>
      </c>
      <c r="B61">
        <v>1178.1199999999999</v>
      </c>
      <c r="C61" t="s">
        <v>5</v>
      </c>
      <c r="D61" t="s">
        <v>5</v>
      </c>
      <c r="E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">
        <f>IF(DZIALKI[[#This Row],[Ulga]]=$K$29,$L$29,IF(DZIALKI[[#This Row],[Ulga]]=$K$30,$L$30,IF(DZIALKI[[#This Row],[Ulga]]=$K$31,$L$31,IF(DZIALKI[[#This Row],[Ulga]]=$K$32,$L$32))))</f>
        <v>0.5</v>
      </c>
      <c r="G61">
        <f>ROUNDUP(DZIALKI[[#This Row],[StawkaPodatku]]*DZIALKI[[#This Row],[Powierzchnia]],2)</f>
        <v>907.16</v>
      </c>
      <c r="H61">
        <f>DZIALKI[[#This Row],[Podatek]]*DZIALKI[[#This Row],[Procent Ulgi]]</f>
        <v>453.58</v>
      </c>
      <c r="I61">
        <f>DZIALKI[[#This Row],[Podatek]]-DZIALKI[[#This Row],[KwotaUlgi]]</f>
        <v>453.58</v>
      </c>
    </row>
    <row r="62" spans="1:9" x14ac:dyDescent="0.25">
      <c r="A62" t="s">
        <v>71</v>
      </c>
      <c r="B62">
        <v>532.98</v>
      </c>
      <c r="C62" t="s">
        <v>31</v>
      </c>
      <c r="D62" t="s">
        <v>21</v>
      </c>
      <c r="E6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2">
        <f>IF(DZIALKI[[#This Row],[Ulga]]=$K$29,$L$29,IF(DZIALKI[[#This Row],[Ulga]]=$K$30,$L$30,IF(DZIALKI[[#This Row],[Ulga]]=$K$31,$L$31,IF(DZIALKI[[#This Row],[Ulga]]=$K$32,$L$32))))</f>
        <v>0</v>
      </c>
      <c r="G62">
        <f>ROUNDUP(DZIALKI[[#This Row],[StawkaPodatku]]*DZIALKI[[#This Row],[Powierzchnia]],2)</f>
        <v>229.19</v>
      </c>
      <c r="H62">
        <f>DZIALKI[[#This Row],[Podatek]]*DZIALKI[[#This Row],[Procent Ulgi]]</f>
        <v>0</v>
      </c>
      <c r="I62">
        <f>DZIALKI[[#This Row],[Podatek]]-DZIALKI[[#This Row],[KwotaUlgi]]</f>
        <v>229.19</v>
      </c>
    </row>
    <row r="63" spans="1:9" x14ac:dyDescent="0.25">
      <c r="A63" t="s">
        <v>72</v>
      </c>
      <c r="B63">
        <v>628.07000000000005</v>
      </c>
      <c r="C63" t="s">
        <v>52</v>
      </c>
      <c r="D63" t="s">
        <v>21</v>
      </c>
      <c r="E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3">
        <f>IF(DZIALKI[[#This Row],[Ulga]]=$K$29,$L$29,IF(DZIALKI[[#This Row],[Ulga]]=$K$30,$L$30,IF(DZIALKI[[#This Row],[Ulga]]=$K$31,$L$31,IF(DZIALKI[[#This Row],[Ulga]]=$K$32,$L$32))))</f>
        <v>0</v>
      </c>
      <c r="G63">
        <f>ROUNDUP(DZIALKI[[#This Row],[StawkaPodatku]]*DZIALKI[[#This Row],[Powierzchnia]],2)</f>
        <v>131.89999999999998</v>
      </c>
      <c r="H63">
        <f>DZIALKI[[#This Row],[Podatek]]*DZIALKI[[#This Row],[Procent Ulgi]]</f>
        <v>0</v>
      </c>
      <c r="I63">
        <f>DZIALKI[[#This Row],[Podatek]]-DZIALKI[[#This Row],[KwotaUlgi]]</f>
        <v>131.89999999999998</v>
      </c>
    </row>
    <row r="64" spans="1:9" x14ac:dyDescent="0.25">
      <c r="A64" t="s">
        <v>73</v>
      </c>
      <c r="B64">
        <v>1489.38</v>
      </c>
      <c r="C64" t="s">
        <v>9</v>
      </c>
      <c r="D64" t="s">
        <v>5</v>
      </c>
      <c r="E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4">
        <f>IF(DZIALKI[[#This Row],[Ulga]]=$K$29,$L$29,IF(DZIALKI[[#This Row],[Ulga]]=$K$30,$L$30,IF(DZIALKI[[#This Row],[Ulga]]=$K$31,$L$31,IF(DZIALKI[[#This Row],[Ulga]]=$K$32,$L$32))))</f>
        <v>0.5</v>
      </c>
      <c r="G64">
        <f>ROUNDUP(DZIALKI[[#This Row],[StawkaPodatku]]*DZIALKI[[#This Row],[Powierzchnia]],2)</f>
        <v>968.1</v>
      </c>
      <c r="H64">
        <f>DZIALKI[[#This Row],[Podatek]]*DZIALKI[[#This Row],[Procent Ulgi]]</f>
        <v>484.05</v>
      </c>
      <c r="I64">
        <f>DZIALKI[[#This Row],[Podatek]]-DZIALKI[[#This Row],[KwotaUlgi]]</f>
        <v>484.05</v>
      </c>
    </row>
    <row r="65" spans="1:9" x14ac:dyDescent="0.25">
      <c r="A65" t="s">
        <v>74</v>
      </c>
      <c r="B65">
        <v>1421.6</v>
      </c>
      <c r="C65" t="s">
        <v>5</v>
      </c>
      <c r="D65" t="s">
        <v>21</v>
      </c>
      <c r="E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">
        <f>IF(DZIALKI[[#This Row],[Ulga]]=$K$29,$L$29,IF(DZIALKI[[#This Row],[Ulga]]=$K$30,$L$30,IF(DZIALKI[[#This Row],[Ulga]]=$K$31,$L$31,IF(DZIALKI[[#This Row],[Ulga]]=$K$32,$L$32))))</f>
        <v>0</v>
      </c>
      <c r="G65">
        <f>ROUNDUP(DZIALKI[[#This Row],[StawkaPodatku]]*DZIALKI[[#This Row],[Powierzchnia]],2)</f>
        <v>1094.6400000000001</v>
      </c>
      <c r="H65">
        <f>DZIALKI[[#This Row],[Podatek]]*DZIALKI[[#This Row],[Procent Ulgi]]</f>
        <v>0</v>
      </c>
      <c r="I65">
        <f>DZIALKI[[#This Row],[Podatek]]-DZIALKI[[#This Row],[KwotaUlgi]]</f>
        <v>1094.6400000000001</v>
      </c>
    </row>
    <row r="66" spans="1:9" x14ac:dyDescent="0.25">
      <c r="A66" t="s">
        <v>75</v>
      </c>
      <c r="B66">
        <v>787.61</v>
      </c>
      <c r="C66" t="s">
        <v>9</v>
      </c>
      <c r="D66" t="s">
        <v>11</v>
      </c>
      <c r="E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6">
        <f>IF(DZIALKI[[#This Row],[Ulga]]=$K$29,$L$29,IF(DZIALKI[[#This Row],[Ulga]]=$K$30,$L$30,IF(DZIALKI[[#This Row],[Ulga]]=$K$31,$L$31,IF(DZIALKI[[#This Row],[Ulga]]=$K$32,$L$32))))</f>
        <v>0.9</v>
      </c>
      <c r="G66">
        <f>ROUNDUP(DZIALKI[[#This Row],[StawkaPodatku]]*DZIALKI[[#This Row],[Powierzchnia]],2)</f>
        <v>511.95</v>
      </c>
      <c r="H66">
        <f>DZIALKI[[#This Row],[Podatek]]*DZIALKI[[#This Row],[Procent Ulgi]]</f>
        <v>460.755</v>
      </c>
      <c r="I66">
        <f>DZIALKI[[#This Row],[Podatek]]-DZIALKI[[#This Row],[KwotaUlgi]]</f>
        <v>51.194999999999993</v>
      </c>
    </row>
    <row r="67" spans="1:9" x14ac:dyDescent="0.25">
      <c r="A67" t="s">
        <v>76</v>
      </c>
      <c r="B67">
        <v>1349.77</v>
      </c>
      <c r="C67" t="s">
        <v>5</v>
      </c>
      <c r="D67" t="s">
        <v>11</v>
      </c>
      <c r="E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">
        <f>IF(DZIALKI[[#This Row],[Ulga]]=$K$29,$L$29,IF(DZIALKI[[#This Row],[Ulga]]=$K$30,$L$30,IF(DZIALKI[[#This Row],[Ulga]]=$K$31,$L$31,IF(DZIALKI[[#This Row],[Ulga]]=$K$32,$L$32))))</f>
        <v>0.9</v>
      </c>
      <c r="G67">
        <f>ROUNDUP(DZIALKI[[#This Row],[StawkaPodatku]]*DZIALKI[[#This Row],[Powierzchnia]],2)</f>
        <v>1039.33</v>
      </c>
      <c r="H67">
        <f>DZIALKI[[#This Row],[Podatek]]*DZIALKI[[#This Row],[Procent Ulgi]]</f>
        <v>935.39699999999993</v>
      </c>
      <c r="I67">
        <f>DZIALKI[[#This Row],[Podatek]]-DZIALKI[[#This Row],[KwotaUlgi]]</f>
        <v>103.93299999999999</v>
      </c>
    </row>
    <row r="68" spans="1:9" x14ac:dyDescent="0.25">
      <c r="A68" t="s">
        <v>77</v>
      </c>
      <c r="B68">
        <v>1267.67</v>
      </c>
      <c r="C68" t="s">
        <v>5</v>
      </c>
      <c r="D68" t="s">
        <v>11</v>
      </c>
      <c r="E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8">
        <f>IF(DZIALKI[[#This Row],[Ulga]]=$K$29,$L$29,IF(DZIALKI[[#This Row],[Ulga]]=$K$30,$L$30,IF(DZIALKI[[#This Row],[Ulga]]=$K$31,$L$31,IF(DZIALKI[[#This Row],[Ulga]]=$K$32,$L$32))))</f>
        <v>0.9</v>
      </c>
      <c r="G68">
        <f>ROUNDUP(DZIALKI[[#This Row],[StawkaPodatku]]*DZIALKI[[#This Row],[Powierzchnia]],2)</f>
        <v>976.11</v>
      </c>
      <c r="H68">
        <f>DZIALKI[[#This Row],[Podatek]]*DZIALKI[[#This Row],[Procent Ulgi]]</f>
        <v>878.49900000000002</v>
      </c>
      <c r="I68">
        <f>DZIALKI[[#This Row],[Podatek]]-DZIALKI[[#This Row],[KwotaUlgi]]</f>
        <v>97.61099999999999</v>
      </c>
    </row>
    <row r="69" spans="1:9" x14ac:dyDescent="0.25">
      <c r="A69" t="s">
        <v>78</v>
      </c>
      <c r="B69">
        <v>1037.1500000000001</v>
      </c>
      <c r="C69" t="s">
        <v>5</v>
      </c>
      <c r="D69" t="s">
        <v>11</v>
      </c>
      <c r="E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">
        <f>IF(DZIALKI[[#This Row],[Ulga]]=$K$29,$L$29,IF(DZIALKI[[#This Row],[Ulga]]=$K$30,$L$30,IF(DZIALKI[[#This Row],[Ulga]]=$K$31,$L$31,IF(DZIALKI[[#This Row],[Ulga]]=$K$32,$L$32))))</f>
        <v>0.9</v>
      </c>
      <c r="G69">
        <f>ROUNDUP(DZIALKI[[#This Row],[StawkaPodatku]]*DZIALKI[[#This Row],[Powierzchnia]],2)</f>
        <v>798.61</v>
      </c>
      <c r="H69">
        <f>DZIALKI[[#This Row],[Podatek]]*DZIALKI[[#This Row],[Procent Ulgi]]</f>
        <v>718.74900000000002</v>
      </c>
      <c r="I69">
        <f>DZIALKI[[#This Row],[Podatek]]-DZIALKI[[#This Row],[KwotaUlgi]]</f>
        <v>79.86099999999999</v>
      </c>
    </row>
    <row r="70" spans="1:9" x14ac:dyDescent="0.25">
      <c r="A70" t="s">
        <v>79</v>
      </c>
      <c r="B70">
        <v>1094.1199999999999</v>
      </c>
      <c r="C70" t="s">
        <v>31</v>
      </c>
      <c r="D70" t="s">
        <v>11</v>
      </c>
      <c r="E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0">
        <f>IF(DZIALKI[[#This Row],[Ulga]]=$K$29,$L$29,IF(DZIALKI[[#This Row],[Ulga]]=$K$30,$L$30,IF(DZIALKI[[#This Row],[Ulga]]=$K$31,$L$31,IF(DZIALKI[[#This Row],[Ulga]]=$K$32,$L$32))))</f>
        <v>0.9</v>
      </c>
      <c r="G70">
        <f>ROUNDUP(DZIALKI[[#This Row],[StawkaPodatku]]*DZIALKI[[#This Row],[Powierzchnia]],2)</f>
        <v>470.48</v>
      </c>
      <c r="H70">
        <f>DZIALKI[[#This Row],[Podatek]]*DZIALKI[[#This Row],[Procent Ulgi]]</f>
        <v>423.43200000000002</v>
      </c>
      <c r="I70">
        <f>DZIALKI[[#This Row],[Podatek]]-DZIALKI[[#This Row],[KwotaUlgi]]</f>
        <v>47.048000000000002</v>
      </c>
    </row>
    <row r="71" spans="1:9" x14ac:dyDescent="0.25">
      <c r="A71" t="s">
        <v>80</v>
      </c>
      <c r="B71">
        <v>586.70000000000005</v>
      </c>
      <c r="C71" t="s">
        <v>31</v>
      </c>
      <c r="D71" t="s">
        <v>5</v>
      </c>
      <c r="E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1">
        <f>IF(DZIALKI[[#This Row],[Ulga]]=$K$29,$L$29,IF(DZIALKI[[#This Row],[Ulga]]=$K$30,$L$30,IF(DZIALKI[[#This Row],[Ulga]]=$K$31,$L$31,IF(DZIALKI[[#This Row],[Ulga]]=$K$32,$L$32))))</f>
        <v>0.5</v>
      </c>
      <c r="G71">
        <f>ROUNDUP(DZIALKI[[#This Row],[StawkaPodatku]]*DZIALKI[[#This Row],[Powierzchnia]],2)</f>
        <v>252.29</v>
      </c>
      <c r="H71">
        <f>DZIALKI[[#This Row],[Podatek]]*DZIALKI[[#This Row],[Procent Ulgi]]</f>
        <v>126.145</v>
      </c>
      <c r="I71">
        <f>DZIALKI[[#This Row],[Podatek]]-DZIALKI[[#This Row],[KwotaUlgi]]</f>
        <v>126.145</v>
      </c>
    </row>
    <row r="72" spans="1:9" x14ac:dyDescent="0.25">
      <c r="A72" t="s">
        <v>81</v>
      </c>
      <c r="B72">
        <v>1223.3499999999999</v>
      </c>
      <c r="C72" t="s">
        <v>52</v>
      </c>
      <c r="D72" t="s">
        <v>11</v>
      </c>
      <c r="E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2">
        <f>IF(DZIALKI[[#This Row],[Ulga]]=$K$29,$L$29,IF(DZIALKI[[#This Row],[Ulga]]=$K$30,$L$30,IF(DZIALKI[[#This Row],[Ulga]]=$K$31,$L$31,IF(DZIALKI[[#This Row],[Ulga]]=$K$32,$L$32))))</f>
        <v>0.9</v>
      </c>
      <c r="G72">
        <f>ROUNDUP(DZIALKI[[#This Row],[StawkaPodatku]]*DZIALKI[[#This Row],[Powierzchnia]],2)</f>
        <v>256.90999999999997</v>
      </c>
      <c r="H72">
        <f>DZIALKI[[#This Row],[Podatek]]*DZIALKI[[#This Row],[Procent Ulgi]]</f>
        <v>231.21899999999997</v>
      </c>
      <c r="I72">
        <f>DZIALKI[[#This Row],[Podatek]]-DZIALKI[[#This Row],[KwotaUlgi]]</f>
        <v>25.691000000000003</v>
      </c>
    </row>
    <row r="73" spans="1:9" x14ac:dyDescent="0.25">
      <c r="A73" t="s">
        <v>82</v>
      </c>
      <c r="B73">
        <v>743.9</v>
      </c>
      <c r="C73" t="s">
        <v>52</v>
      </c>
      <c r="D73" t="s">
        <v>7</v>
      </c>
      <c r="E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3">
        <f>IF(DZIALKI[[#This Row],[Ulga]]=$K$29,$L$29,IF(DZIALKI[[#This Row],[Ulga]]=$K$30,$L$30,IF(DZIALKI[[#This Row],[Ulga]]=$K$31,$L$31,IF(DZIALKI[[#This Row],[Ulga]]=$K$32,$L$32))))</f>
        <v>0.2</v>
      </c>
      <c r="G73">
        <f>ROUNDUP(DZIALKI[[#This Row],[StawkaPodatku]]*DZIALKI[[#This Row],[Powierzchnia]],2)</f>
        <v>156.22</v>
      </c>
      <c r="H73">
        <f>DZIALKI[[#This Row],[Podatek]]*DZIALKI[[#This Row],[Procent Ulgi]]</f>
        <v>31.244</v>
      </c>
      <c r="I73">
        <f>DZIALKI[[#This Row],[Podatek]]-DZIALKI[[#This Row],[KwotaUlgi]]</f>
        <v>124.976</v>
      </c>
    </row>
    <row r="74" spans="1:9" x14ac:dyDescent="0.25">
      <c r="A74" t="s">
        <v>83</v>
      </c>
      <c r="B74">
        <v>1100.1300000000001</v>
      </c>
      <c r="C74" t="s">
        <v>31</v>
      </c>
      <c r="D74" t="s">
        <v>7</v>
      </c>
      <c r="E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4">
        <f>IF(DZIALKI[[#This Row],[Ulga]]=$K$29,$L$29,IF(DZIALKI[[#This Row],[Ulga]]=$K$30,$L$30,IF(DZIALKI[[#This Row],[Ulga]]=$K$31,$L$31,IF(DZIALKI[[#This Row],[Ulga]]=$K$32,$L$32))))</f>
        <v>0.2</v>
      </c>
      <c r="G74">
        <f>ROUNDUP(DZIALKI[[#This Row],[StawkaPodatku]]*DZIALKI[[#This Row],[Powierzchnia]],2)</f>
        <v>473.06</v>
      </c>
      <c r="H74">
        <f>DZIALKI[[#This Row],[Podatek]]*DZIALKI[[#This Row],[Procent Ulgi]]</f>
        <v>94.612000000000009</v>
      </c>
      <c r="I74">
        <f>DZIALKI[[#This Row],[Podatek]]-DZIALKI[[#This Row],[KwotaUlgi]]</f>
        <v>378.44799999999998</v>
      </c>
    </row>
    <row r="75" spans="1:9" x14ac:dyDescent="0.25">
      <c r="A75" t="s">
        <v>84</v>
      </c>
      <c r="B75">
        <v>559.01</v>
      </c>
      <c r="C75" t="s">
        <v>9</v>
      </c>
      <c r="D75" t="s">
        <v>5</v>
      </c>
      <c r="E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5">
        <f>IF(DZIALKI[[#This Row],[Ulga]]=$K$29,$L$29,IF(DZIALKI[[#This Row],[Ulga]]=$K$30,$L$30,IF(DZIALKI[[#This Row],[Ulga]]=$K$31,$L$31,IF(DZIALKI[[#This Row],[Ulga]]=$K$32,$L$32))))</f>
        <v>0.5</v>
      </c>
      <c r="G75">
        <f>ROUNDUP(DZIALKI[[#This Row],[StawkaPodatku]]*DZIALKI[[#This Row],[Powierzchnia]],2)</f>
        <v>363.36</v>
      </c>
      <c r="H75">
        <f>DZIALKI[[#This Row],[Podatek]]*DZIALKI[[#This Row],[Procent Ulgi]]</f>
        <v>181.68</v>
      </c>
      <c r="I75">
        <f>DZIALKI[[#This Row],[Podatek]]-DZIALKI[[#This Row],[KwotaUlgi]]</f>
        <v>181.68</v>
      </c>
    </row>
    <row r="76" spans="1:9" x14ac:dyDescent="0.25">
      <c r="A76" t="s">
        <v>85</v>
      </c>
      <c r="B76">
        <v>1227.46</v>
      </c>
      <c r="C76" t="s">
        <v>5</v>
      </c>
      <c r="D76" t="s">
        <v>11</v>
      </c>
      <c r="E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6">
        <f>IF(DZIALKI[[#This Row],[Ulga]]=$K$29,$L$29,IF(DZIALKI[[#This Row],[Ulga]]=$K$30,$L$30,IF(DZIALKI[[#This Row],[Ulga]]=$K$31,$L$31,IF(DZIALKI[[#This Row],[Ulga]]=$K$32,$L$32))))</f>
        <v>0.9</v>
      </c>
      <c r="G76">
        <f>ROUNDUP(DZIALKI[[#This Row],[StawkaPodatku]]*DZIALKI[[#This Row],[Powierzchnia]],2)</f>
        <v>945.15</v>
      </c>
      <c r="H76">
        <f>DZIALKI[[#This Row],[Podatek]]*DZIALKI[[#This Row],[Procent Ulgi]]</f>
        <v>850.63499999999999</v>
      </c>
      <c r="I76">
        <f>DZIALKI[[#This Row],[Podatek]]-DZIALKI[[#This Row],[KwotaUlgi]]</f>
        <v>94.514999999999986</v>
      </c>
    </row>
    <row r="77" spans="1:9" x14ac:dyDescent="0.25">
      <c r="A77" t="s">
        <v>86</v>
      </c>
      <c r="B77">
        <v>1131.3599999999999</v>
      </c>
      <c r="C77" t="s">
        <v>5</v>
      </c>
      <c r="D77" t="s">
        <v>5</v>
      </c>
      <c r="E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7">
        <f>IF(DZIALKI[[#This Row],[Ulga]]=$K$29,$L$29,IF(DZIALKI[[#This Row],[Ulga]]=$K$30,$L$30,IF(DZIALKI[[#This Row],[Ulga]]=$K$31,$L$31,IF(DZIALKI[[#This Row],[Ulga]]=$K$32,$L$32))))</f>
        <v>0.5</v>
      </c>
      <c r="G77">
        <f>ROUNDUP(DZIALKI[[#This Row],[StawkaPodatku]]*DZIALKI[[#This Row],[Powierzchnia]],2)</f>
        <v>871.15</v>
      </c>
      <c r="H77">
        <f>DZIALKI[[#This Row],[Podatek]]*DZIALKI[[#This Row],[Procent Ulgi]]</f>
        <v>435.57499999999999</v>
      </c>
      <c r="I77">
        <f>DZIALKI[[#This Row],[Podatek]]-DZIALKI[[#This Row],[KwotaUlgi]]</f>
        <v>435.57499999999999</v>
      </c>
    </row>
    <row r="78" spans="1:9" x14ac:dyDescent="0.25">
      <c r="A78" t="s">
        <v>87</v>
      </c>
      <c r="B78">
        <v>1325.95</v>
      </c>
      <c r="C78" t="s">
        <v>5</v>
      </c>
      <c r="D78" t="s">
        <v>11</v>
      </c>
      <c r="E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8">
        <f>IF(DZIALKI[[#This Row],[Ulga]]=$K$29,$L$29,IF(DZIALKI[[#This Row],[Ulga]]=$K$30,$L$30,IF(DZIALKI[[#This Row],[Ulga]]=$K$31,$L$31,IF(DZIALKI[[#This Row],[Ulga]]=$K$32,$L$32))))</f>
        <v>0.9</v>
      </c>
      <c r="G78">
        <f>ROUNDUP(DZIALKI[[#This Row],[StawkaPodatku]]*DZIALKI[[#This Row],[Powierzchnia]],2)</f>
        <v>1020.99</v>
      </c>
      <c r="H78">
        <f>DZIALKI[[#This Row],[Podatek]]*DZIALKI[[#This Row],[Procent Ulgi]]</f>
        <v>918.89100000000008</v>
      </c>
      <c r="I78">
        <f>DZIALKI[[#This Row],[Podatek]]-DZIALKI[[#This Row],[KwotaUlgi]]</f>
        <v>102.09899999999993</v>
      </c>
    </row>
    <row r="79" spans="1:9" x14ac:dyDescent="0.25">
      <c r="A79" t="s">
        <v>88</v>
      </c>
      <c r="B79">
        <v>1321.07</v>
      </c>
      <c r="C79" t="s">
        <v>52</v>
      </c>
      <c r="D79" t="s">
        <v>5</v>
      </c>
      <c r="E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9">
        <f>IF(DZIALKI[[#This Row],[Ulga]]=$K$29,$L$29,IF(DZIALKI[[#This Row],[Ulga]]=$K$30,$L$30,IF(DZIALKI[[#This Row],[Ulga]]=$K$31,$L$31,IF(DZIALKI[[#This Row],[Ulga]]=$K$32,$L$32))))</f>
        <v>0.5</v>
      </c>
      <c r="G79">
        <f>ROUNDUP(DZIALKI[[#This Row],[StawkaPodatku]]*DZIALKI[[#This Row],[Powierzchnia]],2)</f>
        <v>277.43</v>
      </c>
      <c r="H79">
        <f>DZIALKI[[#This Row],[Podatek]]*DZIALKI[[#This Row],[Procent Ulgi]]</f>
        <v>138.715</v>
      </c>
      <c r="I79">
        <f>DZIALKI[[#This Row],[Podatek]]-DZIALKI[[#This Row],[KwotaUlgi]]</f>
        <v>138.715</v>
      </c>
    </row>
    <row r="80" spans="1:9" x14ac:dyDescent="0.25">
      <c r="A80" t="s">
        <v>89</v>
      </c>
      <c r="B80">
        <v>1455.29</v>
      </c>
      <c r="C80" t="s">
        <v>52</v>
      </c>
      <c r="D80" t="s">
        <v>5</v>
      </c>
      <c r="E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0">
        <f>IF(DZIALKI[[#This Row],[Ulga]]=$K$29,$L$29,IF(DZIALKI[[#This Row],[Ulga]]=$K$30,$L$30,IF(DZIALKI[[#This Row],[Ulga]]=$K$31,$L$31,IF(DZIALKI[[#This Row],[Ulga]]=$K$32,$L$32))))</f>
        <v>0.5</v>
      </c>
      <c r="G80">
        <f>ROUNDUP(DZIALKI[[#This Row],[StawkaPodatku]]*DZIALKI[[#This Row],[Powierzchnia]],2)</f>
        <v>305.62</v>
      </c>
      <c r="H80">
        <f>DZIALKI[[#This Row],[Podatek]]*DZIALKI[[#This Row],[Procent Ulgi]]</f>
        <v>152.81</v>
      </c>
      <c r="I80">
        <f>DZIALKI[[#This Row],[Podatek]]-DZIALKI[[#This Row],[KwotaUlgi]]</f>
        <v>152.81</v>
      </c>
    </row>
    <row r="81" spans="1:9" x14ac:dyDescent="0.25">
      <c r="A81" t="s">
        <v>90</v>
      </c>
      <c r="B81">
        <v>628.13</v>
      </c>
      <c r="C81" t="s">
        <v>52</v>
      </c>
      <c r="D81" t="s">
        <v>11</v>
      </c>
      <c r="E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1">
        <f>IF(DZIALKI[[#This Row],[Ulga]]=$K$29,$L$29,IF(DZIALKI[[#This Row],[Ulga]]=$K$30,$L$30,IF(DZIALKI[[#This Row],[Ulga]]=$K$31,$L$31,IF(DZIALKI[[#This Row],[Ulga]]=$K$32,$L$32))))</f>
        <v>0.9</v>
      </c>
      <c r="G81">
        <f>ROUNDUP(DZIALKI[[#This Row],[StawkaPodatku]]*DZIALKI[[#This Row],[Powierzchnia]],2)</f>
        <v>131.91</v>
      </c>
      <c r="H81">
        <f>DZIALKI[[#This Row],[Podatek]]*DZIALKI[[#This Row],[Procent Ulgi]]</f>
        <v>118.71899999999999</v>
      </c>
      <c r="I81">
        <f>DZIALKI[[#This Row],[Podatek]]-DZIALKI[[#This Row],[KwotaUlgi]]</f>
        <v>13.191000000000003</v>
      </c>
    </row>
    <row r="82" spans="1:9" x14ac:dyDescent="0.25">
      <c r="A82" t="s">
        <v>91</v>
      </c>
      <c r="B82">
        <v>1089.08</v>
      </c>
      <c r="C82" t="s">
        <v>5</v>
      </c>
      <c r="D82" t="s">
        <v>11</v>
      </c>
      <c r="E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2">
        <f>IF(DZIALKI[[#This Row],[Ulga]]=$K$29,$L$29,IF(DZIALKI[[#This Row],[Ulga]]=$K$30,$L$30,IF(DZIALKI[[#This Row],[Ulga]]=$K$31,$L$31,IF(DZIALKI[[#This Row],[Ulga]]=$K$32,$L$32))))</f>
        <v>0.9</v>
      </c>
      <c r="G82">
        <f>ROUNDUP(DZIALKI[[#This Row],[StawkaPodatku]]*DZIALKI[[#This Row],[Powierzchnia]],2)</f>
        <v>838.6</v>
      </c>
      <c r="H82">
        <f>DZIALKI[[#This Row],[Podatek]]*DZIALKI[[#This Row],[Procent Ulgi]]</f>
        <v>754.74</v>
      </c>
      <c r="I82">
        <f>DZIALKI[[#This Row],[Podatek]]-DZIALKI[[#This Row],[KwotaUlgi]]</f>
        <v>83.860000000000014</v>
      </c>
    </row>
    <row r="83" spans="1:9" x14ac:dyDescent="0.25">
      <c r="A83" t="s">
        <v>92</v>
      </c>
      <c r="B83">
        <v>1050.4100000000001</v>
      </c>
      <c r="C83" t="s">
        <v>52</v>
      </c>
      <c r="D83" t="s">
        <v>21</v>
      </c>
      <c r="E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3">
        <f>IF(DZIALKI[[#This Row],[Ulga]]=$K$29,$L$29,IF(DZIALKI[[#This Row],[Ulga]]=$K$30,$L$30,IF(DZIALKI[[#This Row],[Ulga]]=$K$31,$L$31,IF(DZIALKI[[#This Row],[Ulga]]=$K$32,$L$32))))</f>
        <v>0</v>
      </c>
      <c r="G83">
        <f>ROUNDUP(DZIALKI[[#This Row],[StawkaPodatku]]*DZIALKI[[#This Row],[Powierzchnia]],2)</f>
        <v>220.59</v>
      </c>
      <c r="H83">
        <f>DZIALKI[[#This Row],[Podatek]]*DZIALKI[[#This Row],[Procent Ulgi]]</f>
        <v>0</v>
      </c>
      <c r="I83">
        <f>DZIALKI[[#This Row],[Podatek]]-DZIALKI[[#This Row],[KwotaUlgi]]</f>
        <v>220.59</v>
      </c>
    </row>
    <row r="84" spans="1:9" x14ac:dyDescent="0.25">
      <c r="A84" t="s">
        <v>93</v>
      </c>
      <c r="B84">
        <v>1282.0999999999999</v>
      </c>
      <c r="C84" t="s">
        <v>94</v>
      </c>
      <c r="D84" t="s">
        <v>5</v>
      </c>
      <c r="E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4">
        <f>IF(DZIALKI[[#This Row],[Ulga]]=$K$29,$L$29,IF(DZIALKI[[#This Row],[Ulga]]=$K$30,$L$30,IF(DZIALKI[[#This Row],[Ulga]]=$K$31,$L$31,IF(DZIALKI[[#This Row],[Ulga]]=$K$32,$L$32))))</f>
        <v>0.5</v>
      </c>
      <c r="G84">
        <f>ROUNDUP(DZIALKI[[#This Row],[StawkaPodatku]]*DZIALKI[[#This Row],[Powierzchnia]],2)</f>
        <v>51.29</v>
      </c>
      <c r="H84">
        <f>DZIALKI[[#This Row],[Podatek]]*DZIALKI[[#This Row],[Procent Ulgi]]</f>
        <v>25.645</v>
      </c>
      <c r="I84">
        <f>DZIALKI[[#This Row],[Podatek]]-DZIALKI[[#This Row],[KwotaUlgi]]</f>
        <v>25.645</v>
      </c>
    </row>
    <row r="85" spans="1:9" x14ac:dyDescent="0.25">
      <c r="A85" t="s">
        <v>95</v>
      </c>
      <c r="B85">
        <v>697.32</v>
      </c>
      <c r="C85" t="s">
        <v>31</v>
      </c>
      <c r="D85" t="s">
        <v>5</v>
      </c>
      <c r="E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5">
        <f>IF(DZIALKI[[#This Row],[Ulga]]=$K$29,$L$29,IF(DZIALKI[[#This Row],[Ulga]]=$K$30,$L$30,IF(DZIALKI[[#This Row],[Ulga]]=$K$31,$L$31,IF(DZIALKI[[#This Row],[Ulga]]=$K$32,$L$32))))</f>
        <v>0.5</v>
      </c>
      <c r="G85">
        <f>ROUNDUP(DZIALKI[[#This Row],[StawkaPodatku]]*DZIALKI[[#This Row],[Powierzchnia]],2)</f>
        <v>299.84999999999997</v>
      </c>
      <c r="H85">
        <f>DZIALKI[[#This Row],[Podatek]]*DZIALKI[[#This Row],[Procent Ulgi]]</f>
        <v>149.92499999999998</v>
      </c>
      <c r="I85">
        <f>DZIALKI[[#This Row],[Podatek]]-DZIALKI[[#This Row],[KwotaUlgi]]</f>
        <v>149.92499999999998</v>
      </c>
    </row>
    <row r="86" spans="1:9" x14ac:dyDescent="0.25">
      <c r="A86" t="s">
        <v>96</v>
      </c>
      <c r="B86">
        <v>623.38</v>
      </c>
      <c r="C86" t="s">
        <v>5</v>
      </c>
      <c r="D86" t="s">
        <v>5</v>
      </c>
      <c r="E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6">
        <f>IF(DZIALKI[[#This Row],[Ulga]]=$K$29,$L$29,IF(DZIALKI[[#This Row],[Ulga]]=$K$30,$L$30,IF(DZIALKI[[#This Row],[Ulga]]=$K$31,$L$31,IF(DZIALKI[[#This Row],[Ulga]]=$K$32,$L$32))))</f>
        <v>0.5</v>
      </c>
      <c r="G86">
        <f>ROUNDUP(DZIALKI[[#This Row],[StawkaPodatku]]*DZIALKI[[#This Row],[Powierzchnia]],2)</f>
        <v>480.01</v>
      </c>
      <c r="H86">
        <f>DZIALKI[[#This Row],[Podatek]]*DZIALKI[[#This Row],[Procent Ulgi]]</f>
        <v>240.005</v>
      </c>
      <c r="I86">
        <f>DZIALKI[[#This Row],[Podatek]]-DZIALKI[[#This Row],[KwotaUlgi]]</f>
        <v>240.005</v>
      </c>
    </row>
    <row r="87" spans="1:9" x14ac:dyDescent="0.25">
      <c r="A87" t="s">
        <v>97</v>
      </c>
      <c r="B87">
        <v>1424.89</v>
      </c>
      <c r="C87" t="s">
        <v>5</v>
      </c>
      <c r="D87" t="s">
        <v>21</v>
      </c>
      <c r="E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7">
        <f>IF(DZIALKI[[#This Row],[Ulga]]=$K$29,$L$29,IF(DZIALKI[[#This Row],[Ulga]]=$K$30,$L$30,IF(DZIALKI[[#This Row],[Ulga]]=$K$31,$L$31,IF(DZIALKI[[#This Row],[Ulga]]=$K$32,$L$32))))</f>
        <v>0</v>
      </c>
      <c r="G87">
        <f>ROUNDUP(DZIALKI[[#This Row],[StawkaPodatku]]*DZIALKI[[#This Row],[Powierzchnia]],2)</f>
        <v>1097.17</v>
      </c>
      <c r="H87">
        <f>DZIALKI[[#This Row],[Podatek]]*DZIALKI[[#This Row],[Procent Ulgi]]</f>
        <v>0</v>
      </c>
      <c r="I87">
        <f>DZIALKI[[#This Row],[Podatek]]-DZIALKI[[#This Row],[KwotaUlgi]]</f>
        <v>1097.17</v>
      </c>
    </row>
    <row r="88" spans="1:9" x14ac:dyDescent="0.25">
      <c r="A88" t="s">
        <v>98</v>
      </c>
      <c r="B88">
        <v>1079.3399999999999</v>
      </c>
      <c r="C88" t="s">
        <v>31</v>
      </c>
      <c r="D88" t="s">
        <v>5</v>
      </c>
      <c r="E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8">
        <f>IF(DZIALKI[[#This Row],[Ulga]]=$K$29,$L$29,IF(DZIALKI[[#This Row],[Ulga]]=$K$30,$L$30,IF(DZIALKI[[#This Row],[Ulga]]=$K$31,$L$31,IF(DZIALKI[[#This Row],[Ulga]]=$K$32,$L$32))))</f>
        <v>0.5</v>
      </c>
      <c r="G88">
        <f>ROUNDUP(DZIALKI[[#This Row],[StawkaPodatku]]*DZIALKI[[#This Row],[Powierzchnia]],2)</f>
        <v>464.12</v>
      </c>
      <c r="H88">
        <f>DZIALKI[[#This Row],[Podatek]]*DZIALKI[[#This Row],[Procent Ulgi]]</f>
        <v>232.06</v>
      </c>
      <c r="I88">
        <f>DZIALKI[[#This Row],[Podatek]]-DZIALKI[[#This Row],[KwotaUlgi]]</f>
        <v>232.06</v>
      </c>
    </row>
    <row r="89" spans="1:9" x14ac:dyDescent="0.25">
      <c r="A89" t="s">
        <v>99</v>
      </c>
      <c r="B89">
        <v>1435.76</v>
      </c>
      <c r="C89" t="s">
        <v>94</v>
      </c>
      <c r="D89" t="s">
        <v>11</v>
      </c>
      <c r="E8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9">
        <f>IF(DZIALKI[[#This Row],[Ulga]]=$K$29,$L$29,IF(DZIALKI[[#This Row],[Ulga]]=$K$30,$L$30,IF(DZIALKI[[#This Row],[Ulga]]=$K$31,$L$31,IF(DZIALKI[[#This Row],[Ulga]]=$K$32,$L$32))))</f>
        <v>0.9</v>
      </c>
      <c r="G89">
        <f>ROUNDUP(DZIALKI[[#This Row],[StawkaPodatku]]*DZIALKI[[#This Row],[Powierzchnia]],2)</f>
        <v>57.44</v>
      </c>
      <c r="H89">
        <f>DZIALKI[[#This Row],[Podatek]]*DZIALKI[[#This Row],[Procent Ulgi]]</f>
        <v>51.695999999999998</v>
      </c>
      <c r="I89">
        <f>DZIALKI[[#This Row],[Podatek]]-DZIALKI[[#This Row],[KwotaUlgi]]</f>
        <v>5.7439999999999998</v>
      </c>
    </row>
    <row r="90" spans="1:9" x14ac:dyDescent="0.25">
      <c r="A90" t="s">
        <v>100</v>
      </c>
      <c r="B90">
        <v>789.09</v>
      </c>
      <c r="C90" t="s">
        <v>5</v>
      </c>
      <c r="D90" t="s">
        <v>11</v>
      </c>
      <c r="E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0">
        <f>IF(DZIALKI[[#This Row],[Ulga]]=$K$29,$L$29,IF(DZIALKI[[#This Row],[Ulga]]=$K$30,$L$30,IF(DZIALKI[[#This Row],[Ulga]]=$K$31,$L$31,IF(DZIALKI[[#This Row],[Ulga]]=$K$32,$L$32))))</f>
        <v>0.9</v>
      </c>
      <c r="G90">
        <f>ROUNDUP(DZIALKI[[#This Row],[StawkaPodatku]]*DZIALKI[[#This Row],[Powierzchnia]],2)</f>
        <v>607.6</v>
      </c>
      <c r="H90">
        <f>DZIALKI[[#This Row],[Podatek]]*DZIALKI[[#This Row],[Procent Ulgi]]</f>
        <v>546.84</v>
      </c>
      <c r="I90">
        <f>DZIALKI[[#This Row],[Podatek]]-DZIALKI[[#This Row],[KwotaUlgi]]</f>
        <v>60.759999999999991</v>
      </c>
    </row>
    <row r="91" spans="1:9" x14ac:dyDescent="0.25">
      <c r="A91" t="s">
        <v>101</v>
      </c>
      <c r="B91">
        <v>848.11</v>
      </c>
      <c r="C91" t="s">
        <v>5</v>
      </c>
      <c r="D91" t="s">
        <v>5</v>
      </c>
      <c r="E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1">
        <f>IF(DZIALKI[[#This Row],[Ulga]]=$K$29,$L$29,IF(DZIALKI[[#This Row],[Ulga]]=$K$30,$L$30,IF(DZIALKI[[#This Row],[Ulga]]=$K$31,$L$31,IF(DZIALKI[[#This Row],[Ulga]]=$K$32,$L$32))))</f>
        <v>0.5</v>
      </c>
      <c r="G91">
        <f>ROUNDUP(DZIALKI[[#This Row],[StawkaPodatku]]*DZIALKI[[#This Row],[Powierzchnia]],2)</f>
        <v>653.04999999999995</v>
      </c>
      <c r="H91">
        <f>DZIALKI[[#This Row],[Podatek]]*DZIALKI[[#This Row],[Procent Ulgi]]</f>
        <v>326.52499999999998</v>
      </c>
      <c r="I91">
        <f>DZIALKI[[#This Row],[Podatek]]-DZIALKI[[#This Row],[KwotaUlgi]]</f>
        <v>326.52499999999998</v>
      </c>
    </row>
    <row r="92" spans="1:9" x14ac:dyDescent="0.25">
      <c r="A92" t="s">
        <v>102</v>
      </c>
      <c r="B92">
        <v>1482.82</v>
      </c>
      <c r="C92" t="s">
        <v>94</v>
      </c>
      <c r="D92" t="s">
        <v>5</v>
      </c>
      <c r="E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2">
        <f>IF(DZIALKI[[#This Row],[Ulga]]=$K$29,$L$29,IF(DZIALKI[[#This Row],[Ulga]]=$K$30,$L$30,IF(DZIALKI[[#This Row],[Ulga]]=$K$31,$L$31,IF(DZIALKI[[#This Row],[Ulga]]=$K$32,$L$32))))</f>
        <v>0.5</v>
      </c>
      <c r="G92">
        <f>ROUNDUP(DZIALKI[[#This Row],[StawkaPodatku]]*DZIALKI[[#This Row],[Powierzchnia]],2)</f>
        <v>59.32</v>
      </c>
      <c r="H92">
        <f>DZIALKI[[#This Row],[Podatek]]*DZIALKI[[#This Row],[Procent Ulgi]]</f>
        <v>29.66</v>
      </c>
      <c r="I92">
        <f>DZIALKI[[#This Row],[Podatek]]-DZIALKI[[#This Row],[KwotaUlgi]]</f>
        <v>29.66</v>
      </c>
    </row>
    <row r="93" spans="1:9" x14ac:dyDescent="0.25">
      <c r="A93" t="s">
        <v>103</v>
      </c>
      <c r="B93">
        <v>945.42</v>
      </c>
      <c r="C93" t="s">
        <v>5</v>
      </c>
      <c r="D93" t="s">
        <v>5</v>
      </c>
      <c r="E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">
        <f>IF(DZIALKI[[#This Row],[Ulga]]=$K$29,$L$29,IF(DZIALKI[[#This Row],[Ulga]]=$K$30,$L$30,IF(DZIALKI[[#This Row],[Ulga]]=$K$31,$L$31,IF(DZIALKI[[#This Row],[Ulga]]=$K$32,$L$32))))</f>
        <v>0.5</v>
      </c>
      <c r="G93">
        <f>ROUNDUP(DZIALKI[[#This Row],[StawkaPodatku]]*DZIALKI[[#This Row],[Powierzchnia]],2)</f>
        <v>727.98</v>
      </c>
      <c r="H93">
        <f>DZIALKI[[#This Row],[Podatek]]*DZIALKI[[#This Row],[Procent Ulgi]]</f>
        <v>363.99</v>
      </c>
      <c r="I93">
        <f>DZIALKI[[#This Row],[Podatek]]-DZIALKI[[#This Row],[KwotaUlgi]]</f>
        <v>363.99</v>
      </c>
    </row>
    <row r="94" spans="1:9" x14ac:dyDescent="0.25">
      <c r="A94" t="s">
        <v>104</v>
      </c>
      <c r="B94">
        <v>1154.8900000000001</v>
      </c>
      <c r="C94" t="s">
        <v>31</v>
      </c>
      <c r="D94" t="s">
        <v>21</v>
      </c>
      <c r="E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4">
        <f>IF(DZIALKI[[#This Row],[Ulga]]=$K$29,$L$29,IF(DZIALKI[[#This Row],[Ulga]]=$K$30,$L$30,IF(DZIALKI[[#This Row],[Ulga]]=$K$31,$L$31,IF(DZIALKI[[#This Row],[Ulga]]=$K$32,$L$32))))</f>
        <v>0</v>
      </c>
      <c r="G94">
        <f>ROUNDUP(DZIALKI[[#This Row],[StawkaPodatku]]*DZIALKI[[#This Row],[Powierzchnia]],2)</f>
        <v>496.61</v>
      </c>
      <c r="H94">
        <f>DZIALKI[[#This Row],[Podatek]]*DZIALKI[[#This Row],[Procent Ulgi]]</f>
        <v>0</v>
      </c>
      <c r="I94">
        <f>DZIALKI[[#This Row],[Podatek]]-DZIALKI[[#This Row],[KwotaUlgi]]</f>
        <v>496.61</v>
      </c>
    </row>
    <row r="95" spans="1:9" x14ac:dyDescent="0.25">
      <c r="A95" t="s">
        <v>105</v>
      </c>
      <c r="B95">
        <v>1422.23</v>
      </c>
      <c r="C95" t="s">
        <v>31</v>
      </c>
      <c r="D95" t="s">
        <v>21</v>
      </c>
      <c r="E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5">
        <f>IF(DZIALKI[[#This Row],[Ulga]]=$K$29,$L$29,IF(DZIALKI[[#This Row],[Ulga]]=$K$30,$L$30,IF(DZIALKI[[#This Row],[Ulga]]=$K$31,$L$31,IF(DZIALKI[[#This Row],[Ulga]]=$K$32,$L$32))))</f>
        <v>0</v>
      </c>
      <c r="G95">
        <f>ROUNDUP(DZIALKI[[#This Row],[StawkaPodatku]]*DZIALKI[[#This Row],[Powierzchnia]],2)</f>
        <v>611.55999999999995</v>
      </c>
      <c r="H95">
        <f>DZIALKI[[#This Row],[Podatek]]*DZIALKI[[#This Row],[Procent Ulgi]]</f>
        <v>0</v>
      </c>
      <c r="I95">
        <f>DZIALKI[[#This Row],[Podatek]]-DZIALKI[[#This Row],[KwotaUlgi]]</f>
        <v>611.55999999999995</v>
      </c>
    </row>
    <row r="96" spans="1:9" x14ac:dyDescent="0.25">
      <c r="A96" t="s">
        <v>106</v>
      </c>
      <c r="B96">
        <v>974.74</v>
      </c>
      <c r="C96" t="s">
        <v>31</v>
      </c>
      <c r="D96" t="s">
        <v>21</v>
      </c>
      <c r="E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6">
        <f>IF(DZIALKI[[#This Row],[Ulga]]=$K$29,$L$29,IF(DZIALKI[[#This Row],[Ulga]]=$K$30,$L$30,IF(DZIALKI[[#This Row],[Ulga]]=$K$31,$L$31,IF(DZIALKI[[#This Row],[Ulga]]=$K$32,$L$32))))</f>
        <v>0</v>
      </c>
      <c r="G96">
        <f>ROUNDUP(DZIALKI[[#This Row],[StawkaPodatku]]*DZIALKI[[#This Row],[Powierzchnia]],2)</f>
        <v>419.14</v>
      </c>
      <c r="H96">
        <f>DZIALKI[[#This Row],[Podatek]]*DZIALKI[[#This Row],[Procent Ulgi]]</f>
        <v>0</v>
      </c>
      <c r="I96">
        <f>DZIALKI[[#This Row],[Podatek]]-DZIALKI[[#This Row],[KwotaUlgi]]</f>
        <v>419.14</v>
      </c>
    </row>
    <row r="97" spans="1:9" x14ac:dyDescent="0.25">
      <c r="A97" t="s">
        <v>107</v>
      </c>
      <c r="B97">
        <v>1129.8699999999999</v>
      </c>
      <c r="C97" t="s">
        <v>94</v>
      </c>
      <c r="D97" t="s">
        <v>5</v>
      </c>
      <c r="E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7">
        <f>IF(DZIALKI[[#This Row],[Ulga]]=$K$29,$L$29,IF(DZIALKI[[#This Row],[Ulga]]=$K$30,$L$30,IF(DZIALKI[[#This Row],[Ulga]]=$K$31,$L$31,IF(DZIALKI[[#This Row],[Ulga]]=$K$32,$L$32))))</f>
        <v>0.5</v>
      </c>
      <c r="G97">
        <f>ROUNDUP(DZIALKI[[#This Row],[StawkaPodatku]]*DZIALKI[[#This Row],[Powierzchnia]],2)</f>
        <v>45.199999999999996</v>
      </c>
      <c r="H97">
        <f>DZIALKI[[#This Row],[Podatek]]*DZIALKI[[#This Row],[Procent Ulgi]]</f>
        <v>22.599999999999998</v>
      </c>
      <c r="I97">
        <f>DZIALKI[[#This Row],[Podatek]]-DZIALKI[[#This Row],[KwotaUlgi]]</f>
        <v>22.599999999999998</v>
      </c>
    </row>
    <row r="98" spans="1:9" x14ac:dyDescent="0.25">
      <c r="A98" t="s">
        <v>108</v>
      </c>
      <c r="B98">
        <v>684.69</v>
      </c>
      <c r="C98" t="s">
        <v>94</v>
      </c>
      <c r="D98" t="s">
        <v>7</v>
      </c>
      <c r="E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8">
        <f>IF(DZIALKI[[#This Row],[Ulga]]=$K$29,$L$29,IF(DZIALKI[[#This Row],[Ulga]]=$K$30,$L$30,IF(DZIALKI[[#This Row],[Ulga]]=$K$31,$L$31,IF(DZIALKI[[#This Row],[Ulga]]=$K$32,$L$32))))</f>
        <v>0.2</v>
      </c>
      <c r="G98">
        <f>ROUNDUP(DZIALKI[[#This Row],[StawkaPodatku]]*DZIALKI[[#This Row],[Powierzchnia]],2)</f>
        <v>27.39</v>
      </c>
      <c r="H98">
        <f>DZIALKI[[#This Row],[Podatek]]*DZIALKI[[#This Row],[Procent Ulgi]]</f>
        <v>5.4780000000000006</v>
      </c>
      <c r="I98">
        <f>DZIALKI[[#This Row],[Podatek]]-DZIALKI[[#This Row],[KwotaUlgi]]</f>
        <v>21.911999999999999</v>
      </c>
    </row>
    <row r="99" spans="1:9" x14ac:dyDescent="0.25">
      <c r="A99" t="s">
        <v>109</v>
      </c>
      <c r="B99">
        <v>507.76</v>
      </c>
      <c r="C99" t="s">
        <v>5</v>
      </c>
      <c r="D99" t="s">
        <v>5</v>
      </c>
      <c r="E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9">
        <f>IF(DZIALKI[[#This Row],[Ulga]]=$K$29,$L$29,IF(DZIALKI[[#This Row],[Ulga]]=$K$30,$L$30,IF(DZIALKI[[#This Row],[Ulga]]=$K$31,$L$31,IF(DZIALKI[[#This Row],[Ulga]]=$K$32,$L$32))))</f>
        <v>0.5</v>
      </c>
      <c r="G99">
        <f>ROUNDUP(DZIALKI[[#This Row],[StawkaPodatku]]*DZIALKI[[#This Row],[Powierzchnia]],2)</f>
        <v>390.98</v>
      </c>
      <c r="H99">
        <f>DZIALKI[[#This Row],[Podatek]]*DZIALKI[[#This Row],[Procent Ulgi]]</f>
        <v>195.49</v>
      </c>
      <c r="I99">
        <f>DZIALKI[[#This Row],[Podatek]]-DZIALKI[[#This Row],[KwotaUlgi]]</f>
        <v>195.49</v>
      </c>
    </row>
    <row r="100" spans="1:9" x14ac:dyDescent="0.25">
      <c r="A100" t="s">
        <v>110</v>
      </c>
      <c r="B100">
        <v>895.51</v>
      </c>
      <c r="C100" t="s">
        <v>5</v>
      </c>
      <c r="D100" t="s">
        <v>7</v>
      </c>
      <c r="E1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0">
        <f>IF(DZIALKI[[#This Row],[Ulga]]=$K$29,$L$29,IF(DZIALKI[[#This Row],[Ulga]]=$K$30,$L$30,IF(DZIALKI[[#This Row],[Ulga]]=$K$31,$L$31,IF(DZIALKI[[#This Row],[Ulga]]=$K$32,$L$32))))</f>
        <v>0.2</v>
      </c>
      <c r="G100">
        <f>ROUNDUP(DZIALKI[[#This Row],[StawkaPodatku]]*DZIALKI[[#This Row],[Powierzchnia]],2)</f>
        <v>689.55</v>
      </c>
      <c r="H100">
        <f>DZIALKI[[#This Row],[Podatek]]*DZIALKI[[#This Row],[Procent Ulgi]]</f>
        <v>137.91</v>
      </c>
      <c r="I100">
        <f>DZIALKI[[#This Row],[Podatek]]-DZIALKI[[#This Row],[KwotaUlgi]]</f>
        <v>551.64</v>
      </c>
    </row>
    <row r="101" spans="1:9" x14ac:dyDescent="0.25">
      <c r="A101" t="s">
        <v>111</v>
      </c>
      <c r="B101">
        <v>1040.42</v>
      </c>
      <c r="C101" t="s">
        <v>5</v>
      </c>
      <c r="D101" t="s">
        <v>11</v>
      </c>
      <c r="E1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1">
        <f>IF(DZIALKI[[#This Row],[Ulga]]=$K$29,$L$29,IF(DZIALKI[[#This Row],[Ulga]]=$K$30,$L$30,IF(DZIALKI[[#This Row],[Ulga]]=$K$31,$L$31,IF(DZIALKI[[#This Row],[Ulga]]=$K$32,$L$32))))</f>
        <v>0.9</v>
      </c>
      <c r="G101">
        <f>ROUNDUP(DZIALKI[[#This Row],[StawkaPodatku]]*DZIALKI[[#This Row],[Powierzchnia]],2)</f>
        <v>801.13</v>
      </c>
      <c r="H101">
        <f>DZIALKI[[#This Row],[Podatek]]*DZIALKI[[#This Row],[Procent Ulgi]]</f>
        <v>721.01700000000005</v>
      </c>
      <c r="I101">
        <f>DZIALKI[[#This Row],[Podatek]]-DZIALKI[[#This Row],[KwotaUlgi]]</f>
        <v>80.112999999999943</v>
      </c>
    </row>
    <row r="102" spans="1:9" x14ac:dyDescent="0.25">
      <c r="A102" t="s">
        <v>112</v>
      </c>
      <c r="B102">
        <v>1148.94</v>
      </c>
      <c r="C102" t="s">
        <v>31</v>
      </c>
      <c r="D102" t="s">
        <v>5</v>
      </c>
      <c r="E1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2">
        <f>IF(DZIALKI[[#This Row],[Ulga]]=$K$29,$L$29,IF(DZIALKI[[#This Row],[Ulga]]=$K$30,$L$30,IF(DZIALKI[[#This Row],[Ulga]]=$K$31,$L$31,IF(DZIALKI[[#This Row],[Ulga]]=$K$32,$L$32))))</f>
        <v>0.5</v>
      </c>
      <c r="G102">
        <f>ROUNDUP(DZIALKI[[#This Row],[StawkaPodatku]]*DZIALKI[[#This Row],[Powierzchnia]],2)</f>
        <v>494.05</v>
      </c>
      <c r="H102">
        <f>DZIALKI[[#This Row],[Podatek]]*DZIALKI[[#This Row],[Procent Ulgi]]</f>
        <v>247.02500000000001</v>
      </c>
      <c r="I102">
        <f>DZIALKI[[#This Row],[Podatek]]-DZIALKI[[#This Row],[KwotaUlgi]]</f>
        <v>247.02500000000001</v>
      </c>
    </row>
    <row r="103" spans="1:9" x14ac:dyDescent="0.25">
      <c r="A103" t="s">
        <v>113</v>
      </c>
      <c r="B103">
        <v>911.5</v>
      </c>
      <c r="C103" t="s">
        <v>5</v>
      </c>
      <c r="D103" t="s">
        <v>11</v>
      </c>
      <c r="E1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3">
        <f>IF(DZIALKI[[#This Row],[Ulga]]=$K$29,$L$29,IF(DZIALKI[[#This Row],[Ulga]]=$K$30,$L$30,IF(DZIALKI[[#This Row],[Ulga]]=$K$31,$L$31,IF(DZIALKI[[#This Row],[Ulga]]=$K$32,$L$32))))</f>
        <v>0.9</v>
      </c>
      <c r="G103">
        <f>ROUNDUP(DZIALKI[[#This Row],[StawkaPodatku]]*DZIALKI[[#This Row],[Powierzchnia]],2)</f>
        <v>701.86</v>
      </c>
      <c r="H103">
        <f>DZIALKI[[#This Row],[Podatek]]*DZIALKI[[#This Row],[Procent Ulgi]]</f>
        <v>631.67399999999998</v>
      </c>
      <c r="I103">
        <f>DZIALKI[[#This Row],[Podatek]]-DZIALKI[[#This Row],[KwotaUlgi]]</f>
        <v>70.186000000000035</v>
      </c>
    </row>
    <row r="104" spans="1:9" x14ac:dyDescent="0.25">
      <c r="A104" t="s">
        <v>114</v>
      </c>
      <c r="B104">
        <v>1033.5</v>
      </c>
      <c r="C104" t="s">
        <v>31</v>
      </c>
      <c r="D104" t="s">
        <v>5</v>
      </c>
      <c r="E1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4">
        <f>IF(DZIALKI[[#This Row],[Ulga]]=$K$29,$L$29,IF(DZIALKI[[#This Row],[Ulga]]=$K$30,$L$30,IF(DZIALKI[[#This Row],[Ulga]]=$K$31,$L$31,IF(DZIALKI[[#This Row],[Ulga]]=$K$32,$L$32))))</f>
        <v>0.5</v>
      </c>
      <c r="G104">
        <f>ROUNDUP(DZIALKI[[#This Row],[StawkaPodatku]]*DZIALKI[[#This Row],[Powierzchnia]],2)</f>
        <v>444.40999999999997</v>
      </c>
      <c r="H104">
        <f>DZIALKI[[#This Row],[Podatek]]*DZIALKI[[#This Row],[Procent Ulgi]]</f>
        <v>222.20499999999998</v>
      </c>
      <c r="I104">
        <f>DZIALKI[[#This Row],[Podatek]]-DZIALKI[[#This Row],[KwotaUlgi]]</f>
        <v>222.20499999999998</v>
      </c>
    </row>
    <row r="105" spans="1:9" x14ac:dyDescent="0.25">
      <c r="A105" t="s">
        <v>115</v>
      </c>
      <c r="B105">
        <v>1224.79</v>
      </c>
      <c r="C105" t="s">
        <v>94</v>
      </c>
      <c r="D105" t="s">
        <v>11</v>
      </c>
      <c r="E10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5">
        <f>IF(DZIALKI[[#This Row],[Ulga]]=$K$29,$L$29,IF(DZIALKI[[#This Row],[Ulga]]=$K$30,$L$30,IF(DZIALKI[[#This Row],[Ulga]]=$K$31,$L$31,IF(DZIALKI[[#This Row],[Ulga]]=$K$32,$L$32))))</f>
        <v>0.9</v>
      </c>
      <c r="G105">
        <f>ROUNDUP(DZIALKI[[#This Row],[StawkaPodatku]]*DZIALKI[[#This Row],[Powierzchnia]],2)</f>
        <v>49</v>
      </c>
      <c r="H105">
        <f>DZIALKI[[#This Row],[Podatek]]*DZIALKI[[#This Row],[Procent Ulgi]]</f>
        <v>44.1</v>
      </c>
      <c r="I105">
        <f>DZIALKI[[#This Row],[Podatek]]-DZIALKI[[#This Row],[KwotaUlgi]]</f>
        <v>4.8999999999999986</v>
      </c>
    </row>
    <row r="106" spans="1:9" x14ac:dyDescent="0.25">
      <c r="A106" t="s">
        <v>116</v>
      </c>
      <c r="B106">
        <v>888.04</v>
      </c>
      <c r="C106" t="s">
        <v>5</v>
      </c>
      <c r="D106" t="s">
        <v>5</v>
      </c>
      <c r="E1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">
        <f>IF(DZIALKI[[#This Row],[Ulga]]=$K$29,$L$29,IF(DZIALKI[[#This Row],[Ulga]]=$K$30,$L$30,IF(DZIALKI[[#This Row],[Ulga]]=$K$31,$L$31,IF(DZIALKI[[#This Row],[Ulga]]=$K$32,$L$32))))</f>
        <v>0.5</v>
      </c>
      <c r="G106">
        <f>ROUNDUP(DZIALKI[[#This Row],[StawkaPodatku]]*DZIALKI[[#This Row],[Powierzchnia]],2)</f>
        <v>683.8</v>
      </c>
      <c r="H106">
        <f>DZIALKI[[#This Row],[Podatek]]*DZIALKI[[#This Row],[Procent Ulgi]]</f>
        <v>341.9</v>
      </c>
      <c r="I106">
        <f>DZIALKI[[#This Row],[Podatek]]-DZIALKI[[#This Row],[KwotaUlgi]]</f>
        <v>341.9</v>
      </c>
    </row>
    <row r="107" spans="1:9" x14ac:dyDescent="0.25">
      <c r="A107" t="s">
        <v>117</v>
      </c>
      <c r="B107">
        <v>604.69000000000005</v>
      </c>
      <c r="C107" t="s">
        <v>31</v>
      </c>
      <c r="D107" t="s">
        <v>21</v>
      </c>
      <c r="E1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7">
        <f>IF(DZIALKI[[#This Row],[Ulga]]=$K$29,$L$29,IF(DZIALKI[[#This Row],[Ulga]]=$K$30,$L$30,IF(DZIALKI[[#This Row],[Ulga]]=$K$31,$L$31,IF(DZIALKI[[#This Row],[Ulga]]=$K$32,$L$32))))</f>
        <v>0</v>
      </c>
      <c r="G107">
        <f>ROUNDUP(DZIALKI[[#This Row],[StawkaPodatku]]*DZIALKI[[#This Row],[Powierzchnia]],2)</f>
        <v>260.02</v>
      </c>
      <c r="H107">
        <f>DZIALKI[[#This Row],[Podatek]]*DZIALKI[[#This Row],[Procent Ulgi]]</f>
        <v>0</v>
      </c>
      <c r="I107">
        <f>DZIALKI[[#This Row],[Podatek]]-DZIALKI[[#This Row],[KwotaUlgi]]</f>
        <v>260.02</v>
      </c>
    </row>
    <row r="108" spans="1:9" x14ac:dyDescent="0.25">
      <c r="A108" t="s">
        <v>118</v>
      </c>
      <c r="B108">
        <v>859.12</v>
      </c>
      <c r="C108" t="s">
        <v>9</v>
      </c>
      <c r="D108" t="s">
        <v>5</v>
      </c>
      <c r="E1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8">
        <f>IF(DZIALKI[[#This Row],[Ulga]]=$K$29,$L$29,IF(DZIALKI[[#This Row],[Ulga]]=$K$30,$L$30,IF(DZIALKI[[#This Row],[Ulga]]=$K$31,$L$31,IF(DZIALKI[[#This Row],[Ulga]]=$K$32,$L$32))))</f>
        <v>0.5</v>
      </c>
      <c r="G108">
        <f>ROUNDUP(DZIALKI[[#This Row],[StawkaPodatku]]*DZIALKI[[#This Row],[Powierzchnia]],2)</f>
        <v>558.42999999999995</v>
      </c>
      <c r="H108">
        <f>DZIALKI[[#This Row],[Podatek]]*DZIALKI[[#This Row],[Procent Ulgi]]</f>
        <v>279.21499999999997</v>
      </c>
      <c r="I108">
        <f>DZIALKI[[#This Row],[Podatek]]-DZIALKI[[#This Row],[KwotaUlgi]]</f>
        <v>279.21499999999997</v>
      </c>
    </row>
    <row r="109" spans="1:9" x14ac:dyDescent="0.25">
      <c r="A109" t="s">
        <v>119</v>
      </c>
      <c r="B109">
        <v>661.45</v>
      </c>
      <c r="C109" t="s">
        <v>31</v>
      </c>
      <c r="D109" t="s">
        <v>11</v>
      </c>
      <c r="E1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9">
        <f>IF(DZIALKI[[#This Row],[Ulga]]=$K$29,$L$29,IF(DZIALKI[[#This Row],[Ulga]]=$K$30,$L$30,IF(DZIALKI[[#This Row],[Ulga]]=$K$31,$L$31,IF(DZIALKI[[#This Row],[Ulga]]=$K$32,$L$32))))</f>
        <v>0.9</v>
      </c>
      <c r="G109">
        <f>ROUNDUP(DZIALKI[[#This Row],[StawkaPodatku]]*DZIALKI[[#This Row],[Powierzchnia]],2)</f>
        <v>284.43</v>
      </c>
      <c r="H109">
        <f>DZIALKI[[#This Row],[Podatek]]*DZIALKI[[#This Row],[Procent Ulgi]]</f>
        <v>255.98700000000002</v>
      </c>
      <c r="I109">
        <f>DZIALKI[[#This Row],[Podatek]]-DZIALKI[[#This Row],[KwotaUlgi]]</f>
        <v>28.442999999999984</v>
      </c>
    </row>
    <row r="110" spans="1:9" x14ac:dyDescent="0.25">
      <c r="A110" t="s">
        <v>120</v>
      </c>
      <c r="B110">
        <v>1301.99</v>
      </c>
      <c r="C110" t="s">
        <v>31</v>
      </c>
      <c r="D110" t="s">
        <v>21</v>
      </c>
      <c r="E1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0">
        <f>IF(DZIALKI[[#This Row],[Ulga]]=$K$29,$L$29,IF(DZIALKI[[#This Row],[Ulga]]=$K$30,$L$30,IF(DZIALKI[[#This Row],[Ulga]]=$K$31,$L$31,IF(DZIALKI[[#This Row],[Ulga]]=$K$32,$L$32))))</f>
        <v>0</v>
      </c>
      <c r="G110">
        <f>ROUNDUP(DZIALKI[[#This Row],[StawkaPodatku]]*DZIALKI[[#This Row],[Powierzchnia]],2)</f>
        <v>559.86</v>
      </c>
      <c r="H110">
        <f>DZIALKI[[#This Row],[Podatek]]*DZIALKI[[#This Row],[Procent Ulgi]]</f>
        <v>0</v>
      </c>
      <c r="I110">
        <f>DZIALKI[[#This Row],[Podatek]]-DZIALKI[[#This Row],[KwotaUlgi]]</f>
        <v>559.86</v>
      </c>
    </row>
    <row r="111" spans="1:9" x14ac:dyDescent="0.25">
      <c r="A111" t="s">
        <v>121</v>
      </c>
      <c r="B111">
        <v>1050.3399999999999</v>
      </c>
      <c r="C111" t="s">
        <v>5</v>
      </c>
      <c r="D111" t="s">
        <v>11</v>
      </c>
      <c r="E1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">
        <f>IF(DZIALKI[[#This Row],[Ulga]]=$K$29,$L$29,IF(DZIALKI[[#This Row],[Ulga]]=$K$30,$L$30,IF(DZIALKI[[#This Row],[Ulga]]=$K$31,$L$31,IF(DZIALKI[[#This Row],[Ulga]]=$K$32,$L$32))))</f>
        <v>0.9</v>
      </c>
      <c r="G111">
        <f>ROUNDUP(DZIALKI[[#This Row],[StawkaPodatku]]*DZIALKI[[#This Row],[Powierzchnia]],2)</f>
        <v>808.77</v>
      </c>
      <c r="H111">
        <f>DZIALKI[[#This Row],[Podatek]]*DZIALKI[[#This Row],[Procent Ulgi]]</f>
        <v>727.89300000000003</v>
      </c>
      <c r="I111">
        <f>DZIALKI[[#This Row],[Podatek]]-DZIALKI[[#This Row],[KwotaUlgi]]</f>
        <v>80.876999999999953</v>
      </c>
    </row>
    <row r="112" spans="1:9" x14ac:dyDescent="0.25">
      <c r="A112" t="s">
        <v>122</v>
      </c>
      <c r="B112">
        <v>555.67999999999995</v>
      </c>
      <c r="C112" t="s">
        <v>5</v>
      </c>
      <c r="D112" t="s">
        <v>11</v>
      </c>
      <c r="E1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">
        <f>IF(DZIALKI[[#This Row],[Ulga]]=$K$29,$L$29,IF(DZIALKI[[#This Row],[Ulga]]=$K$30,$L$30,IF(DZIALKI[[#This Row],[Ulga]]=$K$31,$L$31,IF(DZIALKI[[#This Row],[Ulga]]=$K$32,$L$32))))</f>
        <v>0.9</v>
      </c>
      <c r="G112">
        <f>ROUNDUP(DZIALKI[[#This Row],[StawkaPodatku]]*DZIALKI[[#This Row],[Powierzchnia]],2)</f>
        <v>427.88</v>
      </c>
      <c r="H112">
        <f>DZIALKI[[#This Row],[Podatek]]*DZIALKI[[#This Row],[Procent Ulgi]]</f>
        <v>385.09199999999998</v>
      </c>
      <c r="I112">
        <f>DZIALKI[[#This Row],[Podatek]]-DZIALKI[[#This Row],[KwotaUlgi]]</f>
        <v>42.788000000000011</v>
      </c>
    </row>
    <row r="113" spans="1:9" x14ac:dyDescent="0.25">
      <c r="A113" t="s">
        <v>123</v>
      </c>
      <c r="B113">
        <v>553.79</v>
      </c>
      <c r="C113" t="s">
        <v>5</v>
      </c>
      <c r="D113" t="s">
        <v>11</v>
      </c>
      <c r="E1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">
        <f>IF(DZIALKI[[#This Row],[Ulga]]=$K$29,$L$29,IF(DZIALKI[[#This Row],[Ulga]]=$K$30,$L$30,IF(DZIALKI[[#This Row],[Ulga]]=$K$31,$L$31,IF(DZIALKI[[#This Row],[Ulga]]=$K$32,$L$32))))</f>
        <v>0.9</v>
      </c>
      <c r="G113">
        <f>ROUNDUP(DZIALKI[[#This Row],[StawkaPodatku]]*DZIALKI[[#This Row],[Powierzchnia]],2)</f>
        <v>426.42</v>
      </c>
      <c r="H113">
        <f>DZIALKI[[#This Row],[Podatek]]*DZIALKI[[#This Row],[Procent Ulgi]]</f>
        <v>383.77800000000002</v>
      </c>
      <c r="I113">
        <f>DZIALKI[[#This Row],[Podatek]]-DZIALKI[[#This Row],[KwotaUlgi]]</f>
        <v>42.641999999999996</v>
      </c>
    </row>
    <row r="114" spans="1:9" x14ac:dyDescent="0.25">
      <c r="A114" t="s">
        <v>124</v>
      </c>
      <c r="B114">
        <v>952.84</v>
      </c>
      <c r="C114" t="s">
        <v>5</v>
      </c>
      <c r="D114" t="s">
        <v>21</v>
      </c>
      <c r="E1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4">
        <f>IF(DZIALKI[[#This Row],[Ulga]]=$K$29,$L$29,IF(DZIALKI[[#This Row],[Ulga]]=$K$30,$L$30,IF(DZIALKI[[#This Row],[Ulga]]=$K$31,$L$31,IF(DZIALKI[[#This Row],[Ulga]]=$K$32,$L$32))))</f>
        <v>0</v>
      </c>
      <c r="G114">
        <f>ROUNDUP(DZIALKI[[#This Row],[StawkaPodatku]]*DZIALKI[[#This Row],[Powierzchnia]],2)</f>
        <v>733.68999999999994</v>
      </c>
      <c r="H114">
        <f>DZIALKI[[#This Row],[Podatek]]*DZIALKI[[#This Row],[Procent Ulgi]]</f>
        <v>0</v>
      </c>
      <c r="I114">
        <f>DZIALKI[[#This Row],[Podatek]]-DZIALKI[[#This Row],[KwotaUlgi]]</f>
        <v>733.68999999999994</v>
      </c>
    </row>
    <row r="115" spans="1:9" x14ac:dyDescent="0.25">
      <c r="A115" t="s">
        <v>125</v>
      </c>
      <c r="B115">
        <v>1072.32</v>
      </c>
      <c r="C115" t="s">
        <v>5</v>
      </c>
      <c r="D115" t="s">
        <v>5</v>
      </c>
      <c r="E1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5">
        <f>IF(DZIALKI[[#This Row],[Ulga]]=$K$29,$L$29,IF(DZIALKI[[#This Row],[Ulga]]=$K$30,$L$30,IF(DZIALKI[[#This Row],[Ulga]]=$K$31,$L$31,IF(DZIALKI[[#This Row],[Ulga]]=$K$32,$L$32))))</f>
        <v>0.5</v>
      </c>
      <c r="G115">
        <f>ROUNDUP(DZIALKI[[#This Row],[StawkaPodatku]]*DZIALKI[[#This Row],[Powierzchnia]],2)</f>
        <v>825.68999999999994</v>
      </c>
      <c r="H115">
        <f>DZIALKI[[#This Row],[Podatek]]*DZIALKI[[#This Row],[Procent Ulgi]]</f>
        <v>412.84499999999997</v>
      </c>
      <c r="I115">
        <f>DZIALKI[[#This Row],[Podatek]]-DZIALKI[[#This Row],[KwotaUlgi]]</f>
        <v>412.84499999999997</v>
      </c>
    </row>
    <row r="116" spans="1:9" x14ac:dyDescent="0.25">
      <c r="A116" t="s">
        <v>126</v>
      </c>
      <c r="B116">
        <v>509.72</v>
      </c>
      <c r="C116" t="s">
        <v>5</v>
      </c>
      <c r="D116" t="s">
        <v>7</v>
      </c>
      <c r="E1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">
        <f>IF(DZIALKI[[#This Row],[Ulga]]=$K$29,$L$29,IF(DZIALKI[[#This Row],[Ulga]]=$K$30,$L$30,IF(DZIALKI[[#This Row],[Ulga]]=$K$31,$L$31,IF(DZIALKI[[#This Row],[Ulga]]=$K$32,$L$32))))</f>
        <v>0.2</v>
      </c>
      <c r="G116">
        <f>ROUNDUP(DZIALKI[[#This Row],[StawkaPodatku]]*DZIALKI[[#This Row],[Powierzchnia]],2)</f>
        <v>392.49</v>
      </c>
      <c r="H116">
        <f>DZIALKI[[#This Row],[Podatek]]*DZIALKI[[#This Row],[Procent Ulgi]]</f>
        <v>78.498000000000005</v>
      </c>
      <c r="I116">
        <f>DZIALKI[[#This Row],[Podatek]]-DZIALKI[[#This Row],[KwotaUlgi]]</f>
        <v>313.99200000000002</v>
      </c>
    </row>
    <row r="117" spans="1:9" x14ac:dyDescent="0.25">
      <c r="A117" t="s">
        <v>127</v>
      </c>
      <c r="B117">
        <v>1205.55</v>
      </c>
      <c r="C117" t="s">
        <v>31</v>
      </c>
      <c r="D117" t="s">
        <v>5</v>
      </c>
      <c r="E1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7">
        <f>IF(DZIALKI[[#This Row],[Ulga]]=$K$29,$L$29,IF(DZIALKI[[#This Row],[Ulga]]=$K$30,$L$30,IF(DZIALKI[[#This Row],[Ulga]]=$K$31,$L$31,IF(DZIALKI[[#This Row],[Ulga]]=$K$32,$L$32))))</f>
        <v>0.5</v>
      </c>
      <c r="G117">
        <f>ROUNDUP(DZIALKI[[#This Row],[StawkaPodatku]]*DZIALKI[[#This Row],[Powierzchnia]],2)</f>
        <v>518.39</v>
      </c>
      <c r="H117">
        <f>DZIALKI[[#This Row],[Podatek]]*DZIALKI[[#This Row],[Procent Ulgi]]</f>
        <v>259.19499999999999</v>
      </c>
      <c r="I117">
        <f>DZIALKI[[#This Row],[Podatek]]-DZIALKI[[#This Row],[KwotaUlgi]]</f>
        <v>259.19499999999999</v>
      </c>
    </row>
    <row r="118" spans="1:9" x14ac:dyDescent="0.25">
      <c r="A118" t="s">
        <v>128</v>
      </c>
      <c r="B118">
        <v>912.61</v>
      </c>
      <c r="C118" t="s">
        <v>5</v>
      </c>
      <c r="D118" t="s">
        <v>11</v>
      </c>
      <c r="E1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8">
        <f>IF(DZIALKI[[#This Row],[Ulga]]=$K$29,$L$29,IF(DZIALKI[[#This Row],[Ulga]]=$K$30,$L$30,IF(DZIALKI[[#This Row],[Ulga]]=$K$31,$L$31,IF(DZIALKI[[#This Row],[Ulga]]=$K$32,$L$32))))</f>
        <v>0.9</v>
      </c>
      <c r="G118">
        <f>ROUNDUP(DZIALKI[[#This Row],[StawkaPodatku]]*DZIALKI[[#This Row],[Powierzchnia]],2)</f>
        <v>702.71</v>
      </c>
      <c r="H118">
        <f>DZIALKI[[#This Row],[Podatek]]*DZIALKI[[#This Row],[Procent Ulgi]]</f>
        <v>632.43900000000008</v>
      </c>
      <c r="I118">
        <f>DZIALKI[[#This Row],[Podatek]]-DZIALKI[[#This Row],[KwotaUlgi]]</f>
        <v>70.270999999999958</v>
      </c>
    </row>
    <row r="119" spans="1:9" x14ac:dyDescent="0.25">
      <c r="A119" t="s">
        <v>129</v>
      </c>
      <c r="B119">
        <v>917.95</v>
      </c>
      <c r="C119" t="s">
        <v>31</v>
      </c>
      <c r="D119" t="s">
        <v>11</v>
      </c>
      <c r="E1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9">
        <f>IF(DZIALKI[[#This Row],[Ulga]]=$K$29,$L$29,IF(DZIALKI[[#This Row],[Ulga]]=$K$30,$L$30,IF(DZIALKI[[#This Row],[Ulga]]=$K$31,$L$31,IF(DZIALKI[[#This Row],[Ulga]]=$K$32,$L$32))))</f>
        <v>0.9</v>
      </c>
      <c r="G119">
        <f>ROUNDUP(DZIALKI[[#This Row],[StawkaPodatku]]*DZIALKI[[#This Row],[Powierzchnia]],2)</f>
        <v>394.71999999999997</v>
      </c>
      <c r="H119">
        <f>DZIALKI[[#This Row],[Podatek]]*DZIALKI[[#This Row],[Procent Ulgi]]</f>
        <v>355.24799999999999</v>
      </c>
      <c r="I119">
        <f>DZIALKI[[#This Row],[Podatek]]-DZIALKI[[#This Row],[KwotaUlgi]]</f>
        <v>39.47199999999998</v>
      </c>
    </row>
    <row r="120" spans="1:9" x14ac:dyDescent="0.25">
      <c r="A120" t="s">
        <v>130</v>
      </c>
      <c r="B120">
        <v>1386.34</v>
      </c>
      <c r="C120" t="s">
        <v>94</v>
      </c>
      <c r="D120" t="s">
        <v>11</v>
      </c>
      <c r="E1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20">
        <f>IF(DZIALKI[[#This Row],[Ulga]]=$K$29,$L$29,IF(DZIALKI[[#This Row],[Ulga]]=$K$30,$L$30,IF(DZIALKI[[#This Row],[Ulga]]=$K$31,$L$31,IF(DZIALKI[[#This Row],[Ulga]]=$K$32,$L$32))))</f>
        <v>0.9</v>
      </c>
      <c r="G120">
        <f>ROUNDUP(DZIALKI[[#This Row],[StawkaPodatku]]*DZIALKI[[#This Row],[Powierzchnia]],2)</f>
        <v>55.46</v>
      </c>
      <c r="H120">
        <f>DZIALKI[[#This Row],[Podatek]]*DZIALKI[[#This Row],[Procent Ulgi]]</f>
        <v>49.914000000000001</v>
      </c>
      <c r="I120">
        <f>DZIALKI[[#This Row],[Podatek]]-DZIALKI[[#This Row],[KwotaUlgi]]</f>
        <v>5.5459999999999994</v>
      </c>
    </row>
    <row r="121" spans="1:9" x14ac:dyDescent="0.25">
      <c r="A121" t="s">
        <v>131</v>
      </c>
      <c r="B121">
        <v>1487.31</v>
      </c>
      <c r="C121" t="s">
        <v>94</v>
      </c>
      <c r="D121" t="s">
        <v>5</v>
      </c>
      <c r="E1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21">
        <f>IF(DZIALKI[[#This Row],[Ulga]]=$K$29,$L$29,IF(DZIALKI[[#This Row],[Ulga]]=$K$30,$L$30,IF(DZIALKI[[#This Row],[Ulga]]=$K$31,$L$31,IF(DZIALKI[[#This Row],[Ulga]]=$K$32,$L$32))))</f>
        <v>0.5</v>
      </c>
      <c r="G121">
        <f>ROUNDUP(DZIALKI[[#This Row],[StawkaPodatku]]*DZIALKI[[#This Row],[Powierzchnia]],2)</f>
        <v>59.5</v>
      </c>
      <c r="H121">
        <f>DZIALKI[[#This Row],[Podatek]]*DZIALKI[[#This Row],[Procent Ulgi]]</f>
        <v>29.75</v>
      </c>
      <c r="I121">
        <f>DZIALKI[[#This Row],[Podatek]]-DZIALKI[[#This Row],[KwotaUlgi]]</f>
        <v>29.75</v>
      </c>
    </row>
    <row r="122" spans="1:9" x14ac:dyDescent="0.25">
      <c r="A122" t="s">
        <v>132</v>
      </c>
      <c r="B122">
        <v>1070.97</v>
      </c>
      <c r="C122" t="s">
        <v>5</v>
      </c>
      <c r="D122" t="s">
        <v>7</v>
      </c>
      <c r="E1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">
        <f>IF(DZIALKI[[#This Row],[Ulga]]=$K$29,$L$29,IF(DZIALKI[[#This Row],[Ulga]]=$K$30,$L$30,IF(DZIALKI[[#This Row],[Ulga]]=$K$31,$L$31,IF(DZIALKI[[#This Row],[Ulga]]=$K$32,$L$32))))</f>
        <v>0.2</v>
      </c>
      <c r="G122">
        <f>ROUNDUP(DZIALKI[[#This Row],[StawkaPodatku]]*DZIALKI[[#This Row],[Powierzchnia]],2)</f>
        <v>824.65</v>
      </c>
      <c r="H122">
        <f>DZIALKI[[#This Row],[Podatek]]*DZIALKI[[#This Row],[Procent Ulgi]]</f>
        <v>164.93</v>
      </c>
      <c r="I122">
        <f>DZIALKI[[#This Row],[Podatek]]-DZIALKI[[#This Row],[KwotaUlgi]]</f>
        <v>659.72</v>
      </c>
    </row>
    <row r="123" spans="1:9" x14ac:dyDescent="0.25">
      <c r="A123" t="s">
        <v>133</v>
      </c>
      <c r="B123">
        <v>1246.8800000000001</v>
      </c>
      <c r="C123" t="s">
        <v>94</v>
      </c>
      <c r="D123" t="s">
        <v>11</v>
      </c>
      <c r="E1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23">
        <f>IF(DZIALKI[[#This Row],[Ulga]]=$K$29,$L$29,IF(DZIALKI[[#This Row],[Ulga]]=$K$30,$L$30,IF(DZIALKI[[#This Row],[Ulga]]=$K$31,$L$31,IF(DZIALKI[[#This Row],[Ulga]]=$K$32,$L$32))))</f>
        <v>0.9</v>
      </c>
      <c r="G123">
        <f>ROUNDUP(DZIALKI[[#This Row],[StawkaPodatku]]*DZIALKI[[#This Row],[Powierzchnia]],2)</f>
        <v>49.879999999999995</v>
      </c>
      <c r="H123">
        <f>DZIALKI[[#This Row],[Podatek]]*DZIALKI[[#This Row],[Procent Ulgi]]</f>
        <v>44.891999999999996</v>
      </c>
      <c r="I123">
        <f>DZIALKI[[#This Row],[Podatek]]-DZIALKI[[#This Row],[KwotaUlgi]]</f>
        <v>4.9879999999999995</v>
      </c>
    </row>
    <row r="124" spans="1:9" x14ac:dyDescent="0.25">
      <c r="A124" t="s">
        <v>134</v>
      </c>
      <c r="B124">
        <v>865.43</v>
      </c>
      <c r="C124" t="s">
        <v>9</v>
      </c>
      <c r="D124" t="s">
        <v>11</v>
      </c>
      <c r="E1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4">
        <f>IF(DZIALKI[[#This Row],[Ulga]]=$K$29,$L$29,IF(DZIALKI[[#This Row],[Ulga]]=$K$30,$L$30,IF(DZIALKI[[#This Row],[Ulga]]=$K$31,$L$31,IF(DZIALKI[[#This Row],[Ulga]]=$K$32,$L$32))))</f>
        <v>0.9</v>
      </c>
      <c r="G124">
        <f>ROUNDUP(DZIALKI[[#This Row],[StawkaPodatku]]*DZIALKI[[#This Row],[Powierzchnia]],2)</f>
        <v>562.53</v>
      </c>
      <c r="H124">
        <f>DZIALKI[[#This Row],[Podatek]]*DZIALKI[[#This Row],[Procent Ulgi]]</f>
        <v>506.27699999999999</v>
      </c>
      <c r="I124">
        <f>DZIALKI[[#This Row],[Podatek]]-DZIALKI[[#This Row],[KwotaUlgi]]</f>
        <v>56.252999999999986</v>
      </c>
    </row>
    <row r="125" spans="1:9" x14ac:dyDescent="0.25">
      <c r="A125" t="s">
        <v>135</v>
      </c>
      <c r="B125">
        <v>646.98</v>
      </c>
      <c r="C125" t="s">
        <v>31</v>
      </c>
      <c r="D125" t="s">
        <v>5</v>
      </c>
      <c r="E1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5">
        <f>IF(DZIALKI[[#This Row],[Ulga]]=$K$29,$L$29,IF(DZIALKI[[#This Row],[Ulga]]=$K$30,$L$30,IF(DZIALKI[[#This Row],[Ulga]]=$K$31,$L$31,IF(DZIALKI[[#This Row],[Ulga]]=$K$32,$L$32))))</f>
        <v>0.5</v>
      </c>
      <c r="G125">
        <f>ROUNDUP(DZIALKI[[#This Row],[StawkaPodatku]]*DZIALKI[[#This Row],[Powierzchnia]],2)</f>
        <v>278.20999999999998</v>
      </c>
      <c r="H125">
        <f>DZIALKI[[#This Row],[Podatek]]*DZIALKI[[#This Row],[Procent Ulgi]]</f>
        <v>139.10499999999999</v>
      </c>
      <c r="I125">
        <f>DZIALKI[[#This Row],[Podatek]]-DZIALKI[[#This Row],[KwotaUlgi]]</f>
        <v>139.10499999999999</v>
      </c>
    </row>
    <row r="126" spans="1:9" x14ac:dyDescent="0.25">
      <c r="A126" t="s">
        <v>136</v>
      </c>
      <c r="B126">
        <v>1190.48</v>
      </c>
      <c r="C126" t="s">
        <v>94</v>
      </c>
      <c r="D126" t="s">
        <v>11</v>
      </c>
      <c r="E12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26">
        <f>IF(DZIALKI[[#This Row],[Ulga]]=$K$29,$L$29,IF(DZIALKI[[#This Row],[Ulga]]=$K$30,$L$30,IF(DZIALKI[[#This Row],[Ulga]]=$K$31,$L$31,IF(DZIALKI[[#This Row],[Ulga]]=$K$32,$L$32))))</f>
        <v>0.9</v>
      </c>
      <c r="G126">
        <f>ROUNDUP(DZIALKI[[#This Row],[StawkaPodatku]]*DZIALKI[[#This Row],[Powierzchnia]],2)</f>
        <v>47.62</v>
      </c>
      <c r="H126">
        <f>DZIALKI[[#This Row],[Podatek]]*DZIALKI[[#This Row],[Procent Ulgi]]</f>
        <v>42.857999999999997</v>
      </c>
      <c r="I126">
        <f>DZIALKI[[#This Row],[Podatek]]-DZIALKI[[#This Row],[KwotaUlgi]]</f>
        <v>4.7620000000000005</v>
      </c>
    </row>
    <row r="127" spans="1:9" x14ac:dyDescent="0.25">
      <c r="A127" t="s">
        <v>137</v>
      </c>
      <c r="B127">
        <v>922.43</v>
      </c>
      <c r="C127" t="s">
        <v>52</v>
      </c>
      <c r="D127" t="s">
        <v>11</v>
      </c>
      <c r="E1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7">
        <f>IF(DZIALKI[[#This Row],[Ulga]]=$K$29,$L$29,IF(DZIALKI[[#This Row],[Ulga]]=$K$30,$L$30,IF(DZIALKI[[#This Row],[Ulga]]=$K$31,$L$31,IF(DZIALKI[[#This Row],[Ulga]]=$K$32,$L$32))))</f>
        <v>0.9</v>
      </c>
      <c r="G127">
        <f>ROUNDUP(DZIALKI[[#This Row],[StawkaPodatku]]*DZIALKI[[#This Row],[Powierzchnia]],2)</f>
        <v>193.72</v>
      </c>
      <c r="H127">
        <f>DZIALKI[[#This Row],[Podatek]]*DZIALKI[[#This Row],[Procent Ulgi]]</f>
        <v>174.34800000000001</v>
      </c>
      <c r="I127">
        <f>DZIALKI[[#This Row],[Podatek]]-DZIALKI[[#This Row],[KwotaUlgi]]</f>
        <v>19.371999999999986</v>
      </c>
    </row>
    <row r="128" spans="1:9" x14ac:dyDescent="0.25">
      <c r="A128" t="s">
        <v>138</v>
      </c>
      <c r="B128">
        <v>1366.5</v>
      </c>
      <c r="C128" t="s">
        <v>31</v>
      </c>
      <c r="D128" t="s">
        <v>21</v>
      </c>
      <c r="E1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8">
        <f>IF(DZIALKI[[#This Row],[Ulga]]=$K$29,$L$29,IF(DZIALKI[[#This Row],[Ulga]]=$K$30,$L$30,IF(DZIALKI[[#This Row],[Ulga]]=$K$31,$L$31,IF(DZIALKI[[#This Row],[Ulga]]=$K$32,$L$32))))</f>
        <v>0</v>
      </c>
      <c r="G128">
        <f>ROUNDUP(DZIALKI[[#This Row],[StawkaPodatku]]*DZIALKI[[#This Row],[Powierzchnia]],2)</f>
        <v>587.6</v>
      </c>
      <c r="H128">
        <f>DZIALKI[[#This Row],[Podatek]]*DZIALKI[[#This Row],[Procent Ulgi]]</f>
        <v>0</v>
      </c>
      <c r="I128">
        <f>DZIALKI[[#This Row],[Podatek]]-DZIALKI[[#This Row],[KwotaUlgi]]</f>
        <v>587.6</v>
      </c>
    </row>
    <row r="129" spans="1:9" x14ac:dyDescent="0.25">
      <c r="A129" t="s">
        <v>139</v>
      </c>
      <c r="B129">
        <v>615.49</v>
      </c>
      <c r="C129" t="s">
        <v>5</v>
      </c>
      <c r="D129" t="s">
        <v>11</v>
      </c>
      <c r="E1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">
        <f>IF(DZIALKI[[#This Row],[Ulga]]=$K$29,$L$29,IF(DZIALKI[[#This Row],[Ulga]]=$K$30,$L$30,IF(DZIALKI[[#This Row],[Ulga]]=$K$31,$L$31,IF(DZIALKI[[#This Row],[Ulga]]=$K$32,$L$32))))</f>
        <v>0.9</v>
      </c>
      <c r="G129">
        <f>ROUNDUP(DZIALKI[[#This Row],[StawkaPodatku]]*DZIALKI[[#This Row],[Powierzchnia]],2)</f>
        <v>473.93</v>
      </c>
      <c r="H129">
        <f>DZIALKI[[#This Row],[Podatek]]*DZIALKI[[#This Row],[Procent Ulgi]]</f>
        <v>426.53700000000003</v>
      </c>
      <c r="I129">
        <f>DZIALKI[[#This Row],[Podatek]]-DZIALKI[[#This Row],[KwotaUlgi]]</f>
        <v>47.392999999999972</v>
      </c>
    </row>
    <row r="130" spans="1:9" x14ac:dyDescent="0.25">
      <c r="A130" t="s">
        <v>140</v>
      </c>
      <c r="B130">
        <v>965.58</v>
      </c>
      <c r="C130" t="s">
        <v>94</v>
      </c>
      <c r="D130" t="s">
        <v>11</v>
      </c>
      <c r="E13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0">
        <f>IF(DZIALKI[[#This Row],[Ulga]]=$K$29,$L$29,IF(DZIALKI[[#This Row],[Ulga]]=$K$30,$L$30,IF(DZIALKI[[#This Row],[Ulga]]=$K$31,$L$31,IF(DZIALKI[[#This Row],[Ulga]]=$K$32,$L$32))))</f>
        <v>0.9</v>
      </c>
      <c r="G130">
        <f>ROUNDUP(DZIALKI[[#This Row],[StawkaPodatku]]*DZIALKI[[#This Row],[Powierzchnia]],2)</f>
        <v>38.629999999999995</v>
      </c>
      <c r="H130">
        <f>DZIALKI[[#This Row],[Podatek]]*DZIALKI[[#This Row],[Procent Ulgi]]</f>
        <v>34.766999999999996</v>
      </c>
      <c r="I130">
        <f>DZIALKI[[#This Row],[Podatek]]-DZIALKI[[#This Row],[KwotaUlgi]]</f>
        <v>3.8629999999999995</v>
      </c>
    </row>
    <row r="131" spans="1:9" x14ac:dyDescent="0.25">
      <c r="A131" t="s">
        <v>141</v>
      </c>
      <c r="B131">
        <v>1217.81</v>
      </c>
      <c r="C131" t="s">
        <v>5</v>
      </c>
      <c r="D131" t="s">
        <v>7</v>
      </c>
      <c r="E1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1">
        <f>IF(DZIALKI[[#This Row],[Ulga]]=$K$29,$L$29,IF(DZIALKI[[#This Row],[Ulga]]=$K$30,$L$30,IF(DZIALKI[[#This Row],[Ulga]]=$K$31,$L$31,IF(DZIALKI[[#This Row],[Ulga]]=$K$32,$L$32))))</f>
        <v>0.2</v>
      </c>
      <c r="G131">
        <f>ROUNDUP(DZIALKI[[#This Row],[StawkaPodatku]]*DZIALKI[[#This Row],[Powierzchnia]],2)</f>
        <v>937.72</v>
      </c>
      <c r="H131">
        <f>DZIALKI[[#This Row],[Podatek]]*DZIALKI[[#This Row],[Procent Ulgi]]</f>
        <v>187.54400000000001</v>
      </c>
      <c r="I131">
        <f>DZIALKI[[#This Row],[Podatek]]-DZIALKI[[#This Row],[KwotaUlgi]]</f>
        <v>750.17600000000004</v>
      </c>
    </row>
    <row r="132" spans="1:9" x14ac:dyDescent="0.25">
      <c r="A132" t="s">
        <v>142</v>
      </c>
      <c r="B132">
        <v>1345.82</v>
      </c>
      <c r="C132" t="s">
        <v>94</v>
      </c>
      <c r="D132" t="s">
        <v>7</v>
      </c>
      <c r="E1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2">
        <f>IF(DZIALKI[[#This Row],[Ulga]]=$K$29,$L$29,IF(DZIALKI[[#This Row],[Ulga]]=$K$30,$L$30,IF(DZIALKI[[#This Row],[Ulga]]=$K$31,$L$31,IF(DZIALKI[[#This Row],[Ulga]]=$K$32,$L$32))))</f>
        <v>0.2</v>
      </c>
      <c r="G132">
        <f>ROUNDUP(DZIALKI[[#This Row],[StawkaPodatku]]*DZIALKI[[#This Row],[Powierzchnia]],2)</f>
        <v>53.839999999999996</v>
      </c>
      <c r="H132">
        <f>DZIALKI[[#This Row],[Podatek]]*DZIALKI[[#This Row],[Procent Ulgi]]</f>
        <v>10.768000000000001</v>
      </c>
      <c r="I132">
        <f>DZIALKI[[#This Row],[Podatek]]-DZIALKI[[#This Row],[KwotaUlgi]]</f>
        <v>43.071999999999996</v>
      </c>
    </row>
    <row r="133" spans="1:9" x14ac:dyDescent="0.25">
      <c r="A133" t="s">
        <v>143</v>
      </c>
      <c r="B133">
        <v>500.18</v>
      </c>
      <c r="C133" t="s">
        <v>52</v>
      </c>
      <c r="D133" t="s">
        <v>5</v>
      </c>
      <c r="E1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3">
        <f>IF(DZIALKI[[#This Row],[Ulga]]=$K$29,$L$29,IF(DZIALKI[[#This Row],[Ulga]]=$K$30,$L$30,IF(DZIALKI[[#This Row],[Ulga]]=$K$31,$L$31,IF(DZIALKI[[#This Row],[Ulga]]=$K$32,$L$32))))</f>
        <v>0.5</v>
      </c>
      <c r="G133">
        <f>ROUNDUP(DZIALKI[[#This Row],[StawkaPodatku]]*DZIALKI[[#This Row],[Powierzchnia]],2)</f>
        <v>105.04</v>
      </c>
      <c r="H133">
        <f>DZIALKI[[#This Row],[Podatek]]*DZIALKI[[#This Row],[Procent Ulgi]]</f>
        <v>52.52</v>
      </c>
      <c r="I133">
        <f>DZIALKI[[#This Row],[Podatek]]-DZIALKI[[#This Row],[KwotaUlgi]]</f>
        <v>52.52</v>
      </c>
    </row>
    <row r="134" spans="1:9" x14ac:dyDescent="0.25">
      <c r="A134" t="s">
        <v>144</v>
      </c>
      <c r="B134">
        <v>1477.63</v>
      </c>
      <c r="C134" t="s">
        <v>94</v>
      </c>
      <c r="D134" t="s">
        <v>11</v>
      </c>
      <c r="E13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4">
        <f>IF(DZIALKI[[#This Row],[Ulga]]=$K$29,$L$29,IF(DZIALKI[[#This Row],[Ulga]]=$K$30,$L$30,IF(DZIALKI[[#This Row],[Ulga]]=$K$31,$L$31,IF(DZIALKI[[#This Row],[Ulga]]=$K$32,$L$32))))</f>
        <v>0.9</v>
      </c>
      <c r="G134">
        <f>ROUNDUP(DZIALKI[[#This Row],[StawkaPodatku]]*DZIALKI[[#This Row],[Powierzchnia]],2)</f>
        <v>59.11</v>
      </c>
      <c r="H134">
        <f>DZIALKI[[#This Row],[Podatek]]*DZIALKI[[#This Row],[Procent Ulgi]]</f>
        <v>53.198999999999998</v>
      </c>
      <c r="I134">
        <f>DZIALKI[[#This Row],[Podatek]]-DZIALKI[[#This Row],[KwotaUlgi]]</f>
        <v>5.9110000000000014</v>
      </c>
    </row>
    <row r="135" spans="1:9" x14ac:dyDescent="0.25">
      <c r="A135" t="s">
        <v>145</v>
      </c>
      <c r="B135">
        <v>1001.03</v>
      </c>
      <c r="C135" t="s">
        <v>5</v>
      </c>
      <c r="D135" t="s">
        <v>11</v>
      </c>
      <c r="E1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5">
        <f>IF(DZIALKI[[#This Row],[Ulga]]=$K$29,$L$29,IF(DZIALKI[[#This Row],[Ulga]]=$K$30,$L$30,IF(DZIALKI[[#This Row],[Ulga]]=$K$31,$L$31,IF(DZIALKI[[#This Row],[Ulga]]=$K$32,$L$32))))</f>
        <v>0.9</v>
      </c>
      <c r="G135">
        <f>ROUNDUP(DZIALKI[[#This Row],[StawkaPodatku]]*DZIALKI[[#This Row],[Powierzchnia]],2)</f>
        <v>770.8</v>
      </c>
      <c r="H135">
        <f>DZIALKI[[#This Row],[Podatek]]*DZIALKI[[#This Row],[Procent Ulgi]]</f>
        <v>693.72</v>
      </c>
      <c r="I135">
        <f>DZIALKI[[#This Row],[Podatek]]-DZIALKI[[#This Row],[KwotaUlgi]]</f>
        <v>77.079999999999927</v>
      </c>
    </row>
    <row r="136" spans="1:9" x14ac:dyDescent="0.25">
      <c r="A136" t="s">
        <v>146</v>
      </c>
      <c r="B136">
        <v>1339.02</v>
      </c>
      <c r="C136" t="s">
        <v>31</v>
      </c>
      <c r="D136" t="s">
        <v>5</v>
      </c>
      <c r="E1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6">
        <f>IF(DZIALKI[[#This Row],[Ulga]]=$K$29,$L$29,IF(DZIALKI[[#This Row],[Ulga]]=$K$30,$L$30,IF(DZIALKI[[#This Row],[Ulga]]=$K$31,$L$31,IF(DZIALKI[[#This Row],[Ulga]]=$K$32,$L$32))))</f>
        <v>0.5</v>
      </c>
      <c r="G136">
        <f>ROUNDUP(DZIALKI[[#This Row],[StawkaPodatku]]*DZIALKI[[#This Row],[Powierzchnia]],2)</f>
        <v>575.78</v>
      </c>
      <c r="H136">
        <f>DZIALKI[[#This Row],[Podatek]]*DZIALKI[[#This Row],[Procent Ulgi]]</f>
        <v>287.89</v>
      </c>
      <c r="I136">
        <f>DZIALKI[[#This Row],[Podatek]]-DZIALKI[[#This Row],[KwotaUlgi]]</f>
        <v>287.89</v>
      </c>
    </row>
    <row r="137" spans="1:9" x14ac:dyDescent="0.25">
      <c r="A137" t="s">
        <v>147</v>
      </c>
      <c r="B137">
        <v>765.06</v>
      </c>
      <c r="C137" t="s">
        <v>94</v>
      </c>
      <c r="D137" t="s">
        <v>21</v>
      </c>
      <c r="E13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7">
        <f>IF(DZIALKI[[#This Row],[Ulga]]=$K$29,$L$29,IF(DZIALKI[[#This Row],[Ulga]]=$K$30,$L$30,IF(DZIALKI[[#This Row],[Ulga]]=$K$31,$L$31,IF(DZIALKI[[#This Row],[Ulga]]=$K$32,$L$32))))</f>
        <v>0</v>
      </c>
      <c r="G137">
        <f>ROUNDUP(DZIALKI[[#This Row],[StawkaPodatku]]*DZIALKI[[#This Row],[Powierzchnia]],2)</f>
        <v>30.610000000000003</v>
      </c>
      <c r="H137">
        <f>DZIALKI[[#This Row],[Podatek]]*DZIALKI[[#This Row],[Procent Ulgi]]</f>
        <v>0</v>
      </c>
      <c r="I137">
        <f>DZIALKI[[#This Row],[Podatek]]-DZIALKI[[#This Row],[KwotaUlgi]]</f>
        <v>30.610000000000003</v>
      </c>
    </row>
    <row r="138" spans="1:9" x14ac:dyDescent="0.25">
      <c r="A138" t="s">
        <v>148</v>
      </c>
      <c r="B138">
        <v>822.05</v>
      </c>
      <c r="C138" t="s">
        <v>5</v>
      </c>
      <c r="D138" t="s">
        <v>11</v>
      </c>
      <c r="E1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8">
        <f>IF(DZIALKI[[#This Row],[Ulga]]=$K$29,$L$29,IF(DZIALKI[[#This Row],[Ulga]]=$K$30,$L$30,IF(DZIALKI[[#This Row],[Ulga]]=$K$31,$L$31,IF(DZIALKI[[#This Row],[Ulga]]=$K$32,$L$32))))</f>
        <v>0.9</v>
      </c>
      <c r="G138">
        <f>ROUNDUP(DZIALKI[[#This Row],[StawkaPodatku]]*DZIALKI[[#This Row],[Powierzchnia]],2)</f>
        <v>632.98</v>
      </c>
      <c r="H138">
        <f>DZIALKI[[#This Row],[Podatek]]*DZIALKI[[#This Row],[Procent Ulgi]]</f>
        <v>569.68200000000002</v>
      </c>
      <c r="I138">
        <f>DZIALKI[[#This Row],[Podatek]]-DZIALKI[[#This Row],[KwotaUlgi]]</f>
        <v>63.298000000000002</v>
      </c>
    </row>
    <row r="139" spans="1:9" x14ac:dyDescent="0.25">
      <c r="A139" t="s">
        <v>149</v>
      </c>
      <c r="B139">
        <v>584.63</v>
      </c>
      <c r="C139" t="s">
        <v>31</v>
      </c>
      <c r="D139" t="s">
        <v>5</v>
      </c>
      <c r="E1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9">
        <f>IF(DZIALKI[[#This Row],[Ulga]]=$K$29,$L$29,IF(DZIALKI[[#This Row],[Ulga]]=$K$30,$L$30,IF(DZIALKI[[#This Row],[Ulga]]=$K$31,$L$31,IF(DZIALKI[[#This Row],[Ulga]]=$K$32,$L$32))))</f>
        <v>0.5</v>
      </c>
      <c r="G139">
        <f>ROUNDUP(DZIALKI[[#This Row],[StawkaPodatku]]*DZIALKI[[#This Row],[Powierzchnia]],2)</f>
        <v>251.39999999999998</v>
      </c>
      <c r="H139">
        <f>DZIALKI[[#This Row],[Podatek]]*DZIALKI[[#This Row],[Procent Ulgi]]</f>
        <v>125.69999999999999</v>
      </c>
      <c r="I139">
        <f>DZIALKI[[#This Row],[Podatek]]-DZIALKI[[#This Row],[KwotaUlgi]]</f>
        <v>125.69999999999999</v>
      </c>
    </row>
    <row r="140" spans="1:9" x14ac:dyDescent="0.25">
      <c r="A140" t="s">
        <v>150</v>
      </c>
      <c r="B140">
        <v>838.31</v>
      </c>
      <c r="C140" t="s">
        <v>9</v>
      </c>
      <c r="D140" t="s">
        <v>5</v>
      </c>
      <c r="E1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0">
        <f>IF(DZIALKI[[#This Row],[Ulga]]=$K$29,$L$29,IF(DZIALKI[[#This Row],[Ulga]]=$K$30,$L$30,IF(DZIALKI[[#This Row],[Ulga]]=$K$31,$L$31,IF(DZIALKI[[#This Row],[Ulga]]=$K$32,$L$32))))</f>
        <v>0.5</v>
      </c>
      <c r="G140">
        <f>ROUNDUP(DZIALKI[[#This Row],[StawkaPodatku]]*DZIALKI[[#This Row],[Powierzchnia]],2)</f>
        <v>544.91</v>
      </c>
      <c r="H140">
        <f>DZIALKI[[#This Row],[Podatek]]*DZIALKI[[#This Row],[Procent Ulgi]]</f>
        <v>272.45499999999998</v>
      </c>
      <c r="I140">
        <f>DZIALKI[[#This Row],[Podatek]]-DZIALKI[[#This Row],[KwotaUlgi]]</f>
        <v>272.45499999999998</v>
      </c>
    </row>
    <row r="141" spans="1:9" x14ac:dyDescent="0.25">
      <c r="A141" t="s">
        <v>151</v>
      </c>
      <c r="B141">
        <v>1293.5899999999999</v>
      </c>
      <c r="C141" t="s">
        <v>5</v>
      </c>
      <c r="D141" t="s">
        <v>21</v>
      </c>
      <c r="E1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1">
        <f>IF(DZIALKI[[#This Row],[Ulga]]=$K$29,$L$29,IF(DZIALKI[[#This Row],[Ulga]]=$K$30,$L$30,IF(DZIALKI[[#This Row],[Ulga]]=$K$31,$L$31,IF(DZIALKI[[#This Row],[Ulga]]=$K$32,$L$32))))</f>
        <v>0</v>
      </c>
      <c r="G141">
        <f>ROUNDUP(DZIALKI[[#This Row],[StawkaPodatku]]*DZIALKI[[#This Row],[Powierzchnia]],2)</f>
        <v>996.06999999999994</v>
      </c>
      <c r="H141">
        <f>DZIALKI[[#This Row],[Podatek]]*DZIALKI[[#This Row],[Procent Ulgi]]</f>
        <v>0</v>
      </c>
      <c r="I141">
        <f>DZIALKI[[#This Row],[Podatek]]-DZIALKI[[#This Row],[KwotaUlgi]]</f>
        <v>996.06999999999994</v>
      </c>
    </row>
    <row r="142" spans="1:9" x14ac:dyDescent="0.25">
      <c r="A142" t="s">
        <v>152</v>
      </c>
      <c r="B142">
        <v>552.52</v>
      </c>
      <c r="C142" t="s">
        <v>5</v>
      </c>
      <c r="D142" t="s">
        <v>5</v>
      </c>
      <c r="E1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2">
        <f>IF(DZIALKI[[#This Row],[Ulga]]=$K$29,$L$29,IF(DZIALKI[[#This Row],[Ulga]]=$K$30,$L$30,IF(DZIALKI[[#This Row],[Ulga]]=$K$31,$L$31,IF(DZIALKI[[#This Row],[Ulga]]=$K$32,$L$32))))</f>
        <v>0.5</v>
      </c>
      <c r="G142">
        <f>ROUNDUP(DZIALKI[[#This Row],[StawkaPodatku]]*DZIALKI[[#This Row],[Powierzchnia]],2)</f>
        <v>425.45</v>
      </c>
      <c r="H142">
        <f>DZIALKI[[#This Row],[Podatek]]*DZIALKI[[#This Row],[Procent Ulgi]]</f>
        <v>212.72499999999999</v>
      </c>
      <c r="I142">
        <f>DZIALKI[[#This Row],[Podatek]]-DZIALKI[[#This Row],[KwotaUlgi]]</f>
        <v>212.72499999999999</v>
      </c>
    </row>
    <row r="143" spans="1:9" x14ac:dyDescent="0.25">
      <c r="A143" t="s">
        <v>153</v>
      </c>
      <c r="B143">
        <v>1492.88</v>
      </c>
      <c r="C143" t="s">
        <v>5</v>
      </c>
      <c r="D143" t="s">
        <v>5</v>
      </c>
      <c r="E1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">
        <f>IF(DZIALKI[[#This Row],[Ulga]]=$K$29,$L$29,IF(DZIALKI[[#This Row],[Ulga]]=$K$30,$L$30,IF(DZIALKI[[#This Row],[Ulga]]=$K$31,$L$31,IF(DZIALKI[[#This Row],[Ulga]]=$K$32,$L$32))))</f>
        <v>0.5</v>
      </c>
      <c r="G143">
        <f>ROUNDUP(DZIALKI[[#This Row],[StawkaPodatku]]*DZIALKI[[#This Row],[Powierzchnia]],2)</f>
        <v>1149.52</v>
      </c>
      <c r="H143">
        <f>DZIALKI[[#This Row],[Podatek]]*DZIALKI[[#This Row],[Procent Ulgi]]</f>
        <v>574.76</v>
      </c>
      <c r="I143">
        <f>DZIALKI[[#This Row],[Podatek]]-DZIALKI[[#This Row],[KwotaUlgi]]</f>
        <v>574.76</v>
      </c>
    </row>
    <row r="144" spans="1:9" x14ac:dyDescent="0.25">
      <c r="A144" t="s">
        <v>154</v>
      </c>
      <c r="B144">
        <v>813.13</v>
      </c>
      <c r="C144" t="s">
        <v>5</v>
      </c>
      <c r="D144" t="s">
        <v>5</v>
      </c>
      <c r="E1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">
        <f>IF(DZIALKI[[#This Row],[Ulga]]=$K$29,$L$29,IF(DZIALKI[[#This Row],[Ulga]]=$K$30,$L$30,IF(DZIALKI[[#This Row],[Ulga]]=$K$31,$L$31,IF(DZIALKI[[#This Row],[Ulga]]=$K$32,$L$32))))</f>
        <v>0.5</v>
      </c>
      <c r="G144">
        <f>ROUNDUP(DZIALKI[[#This Row],[StawkaPodatku]]*DZIALKI[[#This Row],[Powierzchnia]],2)</f>
        <v>626.12</v>
      </c>
      <c r="H144">
        <f>DZIALKI[[#This Row],[Podatek]]*DZIALKI[[#This Row],[Procent Ulgi]]</f>
        <v>313.06</v>
      </c>
      <c r="I144">
        <f>DZIALKI[[#This Row],[Podatek]]-DZIALKI[[#This Row],[KwotaUlgi]]</f>
        <v>313.06</v>
      </c>
    </row>
    <row r="145" spans="1:9" x14ac:dyDescent="0.25">
      <c r="A145" t="s">
        <v>155</v>
      </c>
      <c r="B145">
        <v>952.9</v>
      </c>
      <c r="C145" t="s">
        <v>9</v>
      </c>
      <c r="D145" t="s">
        <v>7</v>
      </c>
      <c r="E1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5">
        <f>IF(DZIALKI[[#This Row],[Ulga]]=$K$29,$L$29,IF(DZIALKI[[#This Row],[Ulga]]=$K$30,$L$30,IF(DZIALKI[[#This Row],[Ulga]]=$K$31,$L$31,IF(DZIALKI[[#This Row],[Ulga]]=$K$32,$L$32))))</f>
        <v>0.2</v>
      </c>
      <c r="G145">
        <f>ROUNDUP(DZIALKI[[#This Row],[StawkaPodatku]]*DZIALKI[[#This Row],[Powierzchnia]],2)</f>
        <v>619.39</v>
      </c>
      <c r="H145">
        <f>DZIALKI[[#This Row],[Podatek]]*DZIALKI[[#This Row],[Procent Ulgi]]</f>
        <v>123.878</v>
      </c>
      <c r="I145">
        <f>DZIALKI[[#This Row],[Podatek]]-DZIALKI[[#This Row],[KwotaUlgi]]</f>
        <v>495.512</v>
      </c>
    </row>
    <row r="146" spans="1:9" x14ac:dyDescent="0.25">
      <c r="A146" t="s">
        <v>156</v>
      </c>
      <c r="B146">
        <v>660.64</v>
      </c>
      <c r="C146" t="s">
        <v>52</v>
      </c>
      <c r="D146" t="s">
        <v>7</v>
      </c>
      <c r="E14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6">
        <f>IF(DZIALKI[[#This Row],[Ulga]]=$K$29,$L$29,IF(DZIALKI[[#This Row],[Ulga]]=$K$30,$L$30,IF(DZIALKI[[#This Row],[Ulga]]=$K$31,$L$31,IF(DZIALKI[[#This Row],[Ulga]]=$K$32,$L$32))))</f>
        <v>0.2</v>
      </c>
      <c r="G146">
        <f>ROUNDUP(DZIALKI[[#This Row],[StawkaPodatku]]*DZIALKI[[#This Row],[Powierzchnia]],2)</f>
        <v>138.73999999999998</v>
      </c>
      <c r="H146">
        <f>DZIALKI[[#This Row],[Podatek]]*DZIALKI[[#This Row],[Procent Ulgi]]</f>
        <v>27.747999999999998</v>
      </c>
      <c r="I146">
        <f>DZIALKI[[#This Row],[Podatek]]-DZIALKI[[#This Row],[KwotaUlgi]]</f>
        <v>110.99199999999999</v>
      </c>
    </row>
    <row r="147" spans="1:9" x14ac:dyDescent="0.25">
      <c r="A147" t="s">
        <v>157</v>
      </c>
      <c r="B147">
        <v>1374.75</v>
      </c>
      <c r="C147" t="s">
        <v>31</v>
      </c>
      <c r="D147" t="s">
        <v>5</v>
      </c>
      <c r="E1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7">
        <f>IF(DZIALKI[[#This Row],[Ulga]]=$K$29,$L$29,IF(DZIALKI[[#This Row],[Ulga]]=$K$30,$L$30,IF(DZIALKI[[#This Row],[Ulga]]=$K$31,$L$31,IF(DZIALKI[[#This Row],[Ulga]]=$K$32,$L$32))))</f>
        <v>0.5</v>
      </c>
      <c r="G147">
        <f>ROUNDUP(DZIALKI[[#This Row],[StawkaPodatku]]*DZIALKI[[#This Row],[Powierzchnia]],2)</f>
        <v>591.15</v>
      </c>
      <c r="H147">
        <f>DZIALKI[[#This Row],[Podatek]]*DZIALKI[[#This Row],[Procent Ulgi]]</f>
        <v>295.57499999999999</v>
      </c>
      <c r="I147">
        <f>DZIALKI[[#This Row],[Podatek]]-DZIALKI[[#This Row],[KwotaUlgi]]</f>
        <v>295.57499999999999</v>
      </c>
    </row>
    <row r="148" spans="1:9" x14ac:dyDescent="0.25">
      <c r="A148" t="s">
        <v>158</v>
      </c>
      <c r="B148">
        <v>653.77</v>
      </c>
      <c r="C148" t="s">
        <v>9</v>
      </c>
      <c r="D148" t="s">
        <v>21</v>
      </c>
      <c r="E14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8">
        <f>IF(DZIALKI[[#This Row],[Ulga]]=$K$29,$L$29,IF(DZIALKI[[#This Row],[Ulga]]=$K$30,$L$30,IF(DZIALKI[[#This Row],[Ulga]]=$K$31,$L$31,IF(DZIALKI[[#This Row],[Ulga]]=$K$32,$L$32))))</f>
        <v>0</v>
      </c>
      <c r="G148">
        <f>ROUNDUP(DZIALKI[[#This Row],[StawkaPodatku]]*DZIALKI[[#This Row],[Powierzchnia]],2)</f>
        <v>424.96</v>
      </c>
      <c r="H148">
        <f>DZIALKI[[#This Row],[Podatek]]*DZIALKI[[#This Row],[Procent Ulgi]]</f>
        <v>0</v>
      </c>
      <c r="I148">
        <f>DZIALKI[[#This Row],[Podatek]]-DZIALKI[[#This Row],[KwotaUlgi]]</f>
        <v>424.96</v>
      </c>
    </row>
    <row r="149" spans="1:9" x14ac:dyDescent="0.25">
      <c r="A149" t="s">
        <v>159</v>
      </c>
      <c r="B149">
        <v>921.46</v>
      </c>
      <c r="C149" t="s">
        <v>94</v>
      </c>
      <c r="D149" t="s">
        <v>11</v>
      </c>
      <c r="E1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49">
        <f>IF(DZIALKI[[#This Row],[Ulga]]=$K$29,$L$29,IF(DZIALKI[[#This Row],[Ulga]]=$K$30,$L$30,IF(DZIALKI[[#This Row],[Ulga]]=$K$31,$L$31,IF(DZIALKI[[#This Row],[Ulga]]=$K$32,$L$32))))</f>
        <v>0.9</v>
      </c>
      <c r="G149">
        <f>ROUNDUP(DZIALKI[[#This Row],[StawkaPodatku]]*DZIALKI[[#This Row],[Powierzchnia]],2)</f>
        <v>36.86</v>
      </c>
      <c r="H149">
        <f>DZIALKI[[#This Row],[Podatek]]*DZIALKI[[#This Row],[Procent Ulgi]]</f>
        <v>33.173999999999999</v>
      </c>
      <c r="I149">
        <f>DZIALKI[[#This Row],[Podatek]]-DZIALKI[[#This Row],[KwotaUlgi]]</f>
        <v>3.6859999999999999</v>
      </c>
    </row>
    <row r="150" spans="1:9" x14ac:dyDescent="0.25">
      <c r="A150" t="s">
        <v>160</v>
      </c>
      <c r="B150">
        <v>881.22</v>
      </c>
      <c r="C150" t="s">
        <v>5</v>
      </c>
      <c r="D150" t="s">
        <v>5</v>
      </c>
      <c r="E1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">
        <f>IF(DZIALKI[[#This Row],[Ulga]]=$K$29,$L$29,IF(DZIALKI[[#This Row],[Ulga]]=$K$30,$L$30,IF(DZIALKI[[#This Row],[Ulga]]=$K$31,$L$31,IF(DZIALKI[[#This Row],[Ulga]]=$K$32,$L$32))))</f>
        <v>0.5</v>
      </c>
      <c r="G150">
        <f>ROUNDUP(DZIALKI[[#This Row],[StawkaPodatku]]*DZIALKI[[#This Row],[Powierzchnia]],2)</f>
        <v>678.54</v>
      </c>
      <c r="H150">
        <f>DZIALKI[[#This Row],[Podatek]]*DZIALKI[[#This Row],[Procent Ulgi]]</f>
        <v>339.27</v>
      </c>
      <c r="I150">
        <f>DZIALKI[[#This Row],[Podatek]]-DZIALKI[[#This Row],[KwotaUlgi]]</f>
        <v>339.27</v>
      </c>
    </row>
    <row r="151" spans="1:9" x14ac:dyDescent="0.25">
      <c r="A151" t="s">
        <v>161</v>
      </c>
      <c r="B151">
        <v>692.86</v>
      </c>
      <c r="C151" t="s">
        <v>52</v>
      </c>
      <c r="D151" t="s">
        <v>7</v>
      </c>
      <c r="E1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1">
        <f>IF(DZIALKI[[#This Row],[Ulga]]=$K$29,$L$29,IF(DZIALKI[[#This Row],[Ulga]]=$K$30,$L$30,IF(DZIALKI[[#This Row],[Ulga]]=$K$31,$L$31,IF(DZIALKI[[#This Row],[Ulga]]=$K$32,$L$32))))</f>
        <v>0.2</v>
      </c>
      <c r="G151">
        <f>ROUNDUP(DZIALKI[[#This Row],[StawkaPodatku]]*DZIALKI[[#This Row],[Powierzchnia]],2)</f>
        <v>145.51</v>
      </c>
      <c r="H151">
        <f>DZIALKI[[#This Row],[Podatek]]*DZIALKI[[#This Row],[Procent Ulgi]]</f>
        <v>29.102</v>
      </c>
      <c r="I151">
        <f>DZIALKI[[#This Row],[Podatek]]-DZIALKI[[#This Row],[KwotaUlgi]]</f>
        <v>116.40799999999999</v>
      </c>
    </row>
    <row r="152" spans="1:9" x14ac:dyDescent="0.25">
      <c r="A152" t="s">
        <v>162</v>
      </c>
      <c r="B152">
        <v>758.18</v>
      </c>
      <c r="C152" t="s">
        <v>31</v>
      </c>
      <c r="D152" t="s">
        <v>11</v>
      </c>
      <c r="E1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2">
        <f>IF(DZIALKI[[#This Row],[Ulga]]=$K$29,$L$29,IF(DZIALKI[[#This Row],[Ulga]]=$K$30,$L$30,IF(DZIALKI[[#This Row],[Ulga]]=$K$31,$L$31,IF(DZIALKI[[#This Row],[Ulga]]=$K$32,$L$32))))</f>
        <v>0.9</v>
      </c>
      <c r="G152">
        <f>ROUNDUP(DZIALKI[[#This Row],[StawkaPodatku]]*DZIALKI[[#This Row],[Powierzchnia]],2)</f>
        <v>326.02</v>
      </c>
      <c r="H152">
        <f>DZIALKI[[#This Row],[Podatek]]*DZIALKI[[#This Row],[Procent Ulgi]]</f>
        <v>293.41800000000001</v>
      </c>
      <c r="I152">
        <f>DZIALKI[[#This Row],[Podatek]]-DZIALKI[[#This Row],[KwotaUlgi]]</f>
        <v>32.601999999999975</v>
      </c>
    </row>
    <row r="153" spans="1:9" x14ac:dyDescent="0.25">
      <c r="A153" t="s">
        <v>163</v>
      </c>
      <c r="B153">
        <v>1333.01</v>
      </c>
      <c r="C153" t="s">
        <v>9</v>
      </c>
      <c r="D153" t="s">
        <v>11</v>
      </c>
      <c r="E1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3">
        <f>IF(DZIALKI[[#This Row],[Ulga]]=$K$29,$L$29,IF(DZIALKI[[#This Row],[Ulga]]=$K$30,$L$30,IF(DZIALKI[[#This Row],[Ulga]]=$K$31,$L$31,IF(DZIALKI[[#This Row],[Ulga]]=$K$32,$L$32))))</f>
        <v>0.9</v>
      </c>
      <c r="G153">
        <f>ROUNDUP(DZIALKI[[#This Row],[StawkaPodatku]]*DZIALKI[[#This Row],[Powierzchnia]],2)</f>
        <v>866.46</v>
      </c>
      <c r="H153">
        <f>DZIALKI[[#This Row],[Podatek]]*DZIALKI[[#This Row],[Procent Ulgi]]</f>
        <v>779.81400000000008</v>
      </c>
      <c r="I153">
        <f>DZIALKI[[#This Row],[Podatek]]-DZIALKI[[#This Row],[KwotaUlgi]]</f>
        <v>86.645999999999958</v>
      </c>
    </row>
    <row r="154" spans="1:9" x14ac:dyDescent="0.25">
      <c r="A154" t="s">
        <v>164</v>
      </c>
      <c r="B154">
        <v>687.73</v>
      </c>
      <c r="C154" t="s">
        <v>5</v>
      </c>
      <c r="D154" t="s">
        <v>5</v>
      </c>
      <c r="E1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4">
        <f>IF(DZIALKI[[#This Row],[Ulga]]=$K$29,$L$29,IF(DZIALKI[[#This Row],[Ulga]]=$K$30,$L$30,IF(DZIALKI[[#This Row],[Ulga]]=$K$31,$L$31,IF(DZIALKI[[#This Row],[Ulga]]=$K$32,$L$32))))</f>
        <v>0.5</v>
      </c>
      <c r="G154">
        <f>ROUNDUP(DZIALKI[[#This Row],[StawkaPodatku]]*DZIALKI[[#This Row],[Powierzchnia]],2)</f>
        <v>529.55999999999995</v>
      </c>
      <c r="H154">
        <f>DZIALKI[[#This Row],[Podatek]]*DZIALKI[[#This Row],[Procent Ulgi]]</f>
        <v>264.77999999999997</v>
      </c>
      <c r="I154">
        <f>DZIALKI[[#This Row],[Podatek]]-DZIALKI[[#This Row],[KwotaUlgi]]</f>
        <v>264.77999999999997</v>
      </c>
    </row>
    <row r="155" spans="1:9" x14ac:dyDescent="0.25">
      <c r="A155" t="s">
        <v>165</v>
      </c>
      <c r="B155">
        <v>1392.41</v>
      </c>
      <c r="C155" t="s">
        <v>52</v>
      </c>
      <c r="D155" t="s">
        <v>5</v>
      </c>
      <c r="E15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5">
        <f>IF(DZIALKI[[#This Row],[Ulga]]=$K$29,$L$29,IF(DZIALKI[[#This Row],[Ulga]]=$K$30,$L$30,IF(DZIALKI[[#This Row],[Ulga]]=$K$31,$L$31,IF(DZIALKI[[#This Row],[Ulga]]=$K$32,$L$32))))</f>
        <v>0.5</v>
      </c>
      <c r="G155">
        <f>ROUNDUP(DZIALKI[[#This Row],[StawkaPodatku]]*DZIALKI[[#This Row],[Powierzchnia]],2)</f>
        <v>292.40999999999997</v>
      </c>
      <c r="H155">
        <f>DZIALKI[[#This Row],[Podatek]]*DZIALKI[[#This Row],[Procent Ulgi]]</f>
        <v>146.20499999999998</v>
      </c>
      <c r="I155">
        <f>DZIALKI[[#This Row],[Podatek]]-DZIALKI[[#This Row],[KwotaUlgi]]</f>
        <v>146.20499999999998</v>
      </c>
    </row>
    <row r="156" spans="1:9" x14ac:dyDescent="0.25">
      <c r="A156" t="s">
        <v>166</v>
      </c>
      <c r="B156">
        <v>1063.8599999999999</v>
      </c>
      <c r="C156" t="s">
        <v>94</v>
      </c>
      <c r="D156" t="s">
        <v>11</v>
      </c>
      <c r="E1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6">
        <f>IF(DZIALKI[[#This Row],[Ulga]]=$K$29,$L$29,IF(DZIALKI[[#This Row],[Ulga]]=$K$30,$L$30,IF(DZIALKI[[#This Row],[Ulga]]=$K$31,$L$31,IF(DZIALKI[[#This Row],[Ulga]]=$K$32,$L$32))))</f>
        <v>0.9</v>
      </c>
      <c r="G156">
        <f>ROUNDUP(DZIALKI[[#This Row],[StawkaPodatku]]*DZIALKI[[#This Row],[Powierzchnia]],2)</f>
        <v>42.559999999999995</v>
      </c>
      <c r="H156">
        <f>DZIALKI[[#This Row],[Podatek]]*DZIALKI[[#This Row],[Procent Ulgi]]</f>
        <v>38.303999999999995</v>
      </c>
      <c r="I156">
        <f>DZIALKI[[#This Row],[Podatek]]-DZIALKI[[#This Row],[KwotaUlgi]]</f>
        <v>4.2560000000000002</v>
      </c>
    </row>
    <row r="157" spans="1:9" x14ac:dyDescent="0.25">
      <c r="A157" t="s">
        <v>167</v>
      </c>
      <c r="B157">
        <v>1369.9</v>
      </c>
      <c r="C157" t="s">
        <v>52</v>
      </c>
      <c r="D157" t="s">
        <v>21</v>
      </c>
      <c r="E1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7">
        <f>IF(DZIALKI[[#This Row],[Ulga]]=$K$29,$L$29,IF(DZIALKI[[#This Row],[Ulga]]=$K$30,$L$30,IF(DZIALKI[[#This Row],[Ulga]]=$K$31,$L$31,IF(DZIALKI[[#This Row],[Ulga]]=$K$32,$L$32))))</f>
        <v>0</v>
      </c>
      <c r="G157">
        <f>ROUNDUP(DZIALKI[[#This Row],[StawkaPodatku]]*DZIALKI[[#This Row],[Powierzchnia]],2)</f>
        <v>287.68</v>
      </c>
      <c r="H157">
        <f>DZIALKI[[#This Row],[Podatek]]*DZIALKI[[#This Row],[Procent Ulgi]]</f>
        <v>0</v>
      </c>
      <c r="I157">
        <f>DZIALKI[[#This Row],[Podatek]]-DZIALKI[[#This Row],[KwotaUlgi]]</f>
        <v>287.68</v>
      </c>
    </row>
    <row r="158" spans="1:9" x14ac:dyDescent="0.25">
      <c r="A158" t="s">
        <v>168</v>
      </c>
      <c r="B158">
        <v>1011.82</v>
      </c>
      <c r="C158" t="s">
        <v>52</v>
      </c>
      <c r="D158" t="s">
        <v>7</v>
      </c>
      <c r="E1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8">
        <f>IF(DZIALKI[[#This Row],[Ulga]]=$K$29,$L$29,IF(DZIALKI[[#This Row],[Ulga]]=$K$30,$L$30,IF(DZIALKI[[#This Row],[Ulga]]=$K$31,$L$31,IF(DZIALKI[[#This Row],[Ulga]]=$K$32,$L$32))))</f>
        <v>0.2</v>
      </c>
      <c r="G158">
        <f>ROUNDUP(DZIALKI[[#This Row],[StawkaPodatku]]*DZIALKI[[#This Row],[Powierzchnia]],2)</f>
        <v>212.48999999999998</v>
      </c>
      <c r="H158">
        <f>DZIALKI[[#This Row],[Podatek]]*DZIALKI[[#This Row],[Procent Ulgi]]</f>
        <v>42.497999999999998</v>
      </c>
      <c r="I158">
        <f>DZIALKI[[#This Row],[Podatek]]-DZIALKI[[#This Row],[KwotaUlgi]]</f>
        <v>169.99199999999999</v>
      </c>
    </row>
    <row r="159" spans="1:9" x14ac:dyDescent="0.25">
      <c r="A159" t="s">
        <v>169</v>
      </c>
      <c r="B159">
        <v>1281.02</v>
      </c>
      <c r="C159" t="s">
        <v>9</v>
      </c>
      <c r="D159" t="s">
        <v>11</v>
      </c>
      <c r="E1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9">
        <f>IF(DZIALKI[[#This Row],[Ulga]]=$K$29,$L$29,IF(DZIALKI[[#This Row],[Ulga]]=$K$30,$L$30,IF(DZIALKI[[#This Row],[Ulga]]=$K$31,$L$31,IF(DZIALKI[[#This Row],[Ulga]]=$K$32,$L$32))))</f>
        <v>0.9</v>
      </c>
      <c r="G159">
        <f>ROUNDUP(DZIALKI[[#This Row],[StawkaPodatku]]*DZIALKI[[#This Row],[Powierzchnia]],2)</f>
        <v>832.67</v>
      </c>
      <c r="H159">
        <f>DZIALKI[[#This Row],[Podatek]]*DZIALKI[[#This Row],[Procent Ulgi]]</f>
        <v>749.40300000000002</v>
      </c>
      <c r="I159">
        <f>DZIALKI[[#This Row],[Podatek]]-DZIALKI[[#This Row],[KwotaUlgi]]</f>
        <v>83.266999999999939</v>
      </c>
    </row>
    <row r="160" spans="1:9" x14ac:dyDescent="0.25">
      <c r="A160" t="s">
        <v>170</v>
      </c>
      <c r="B160">
        <v>1097.55</v>
      </c>
      <c r="C160" t="s">
        <v>5</v>
      </c>
      <c r="D160" t="s">
        <v>11</v>
      </c>
      <c r="E1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0">
        <f>IF(DZIALKI[[#This Row],[Ulga]]=$K$29,$L$29,IF(DZIALKI[[#This Row],[Ulga]]=$K$30,$L$30,IF(DZIALKI[[#This Row],[Ulga]]=$K$31,$L$31,IF(DZIALKI[[#This Row],[Ulga]]=$K$32,$L$32))))</f>
        <v>0.9</v>
      </c>
      <c r="G160">
        <f>ROUNDUP(DZIALKI[[#This Row],[StawkaPodatku]]*DZIALKI[[#This Row],[Powierzchnia]],2)</f>
        <v>845.12</v>
      </c>
      <c r="H160">
        <f>DZIALKI[[#This Row],[Podatek]]*DZIALKI[[#This Row],[Procent Ulgi]]</f>
        <v>760.60800000000006</v>
      </c>
      <c r="I160">
        <f>DZIALKI[[#This Row],[Podatek]]-DZIALKI[[#This Row],[KwotaUlgi]]</f>
        <v>84.511999999999944</v>
      </c>
    </row>
    <row r="161" spans="1:9" x14ac:dyDescent="0.25">
      <c r="A161" t="s">
        <v>171</v>
      </c>
      <c r="B161">
        <v>1248.72</v>
      </c>
      <c r="C161" t="s">
        <v>94</v>
      </c>
      <c r="D161" t="s">
        <v>21</v>
      </c>
      <c r="E1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1">
        <f>IF(DZIALKI[[#This Row],[Ulga]]=$K$29,$L$29,IF(DZIALKI[[#This Row],[Ulga]]=$K$30,$L$30,IF(DZIALKI[[#This Row],[Ulga]]=$K$31,$L$31,IF(DZIALKI[[#This Row],[Ulga]]=$K$32,$L$32))))</f>
        <v>0</v>
      </c>
      <c r="G161">
        <f>ROUNDUP(DZIALKI[[#This Row],[StawkaPodatku]]*DZIALKI[[#This Row],[Powierzchnia]],2)</f>
        <v>49.949999999999996</v>
      </c>
      <c r="H161">
        <f>DZIALKI[[#This Row],[Podatek]]*DZIALKI[[#This Row],[Procent Ulgi]]</f>
        <v>0</v>
      </c>
      <c r="I161">
        <f>DZIALKI[[#This Row],[Podatek]]-DZIALKI[[#This Row],[KwotaUlgi]]</f>
        <v>49.949999999999996</v>
      </c>
    </row>
    <row r="162" spans="1:9" x14ac:dyDescent="0.25">
      <c r="A162" t="s">
        <v>172</v>
      </c>
      <c r="B162">
        <v>867.78</v>
      </c>
      <c r="C162" t="s">
        <v>5</v>
      </c>
      <c r="D162" t="s">
        <v>7</v>
      </c>
      <c r="E1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2">
        <f>IF(DZIALKI[[#This Row],[Ulga]]=$K$29,$L$29,IF(DZIALKI[[#This Row],[Ulga]]=$K$30,$L$30,IF(DZIALKI[[#This Row],[Ulga]]=$K$31,$L$31,IF(DZIALKI[[#This Row],[Ulga]]=$K$32,$L$32))))</f>
        <v>0.2</v>
      </c>
      <c r="G162">
        <f>ROUNDUP(DZIALKI[[#This Row],[StawkaPodatku]]*DZIALKI[[#This Row],[Powierzchnia]],2)</f>
        <v>668.2</v>
      </c>
      <c r="H162">
        <f>DZIALKI[[#This Row],[Podatek]]*DZIALKI[[#This Row],[Procent Ulgi]]</f>
        <v>133.64000000000001</v>
      </c>
      <c r="I162">
        <f>DZIALKI[[#This Row],[Podatek]]-DZIALKI[[#This Row],[KwotaUlgi]]</f>
        <v>534.56000000000006</v>
      </c>
    </row>
    <row r="163" spans="1:9" x14ac:dyDescent="0.25">
      <c r="A163" t="s">
        <v>173</v>
      </c>
      <c r="B163">
        <v>667.49</v>
      </c>
      <c r="C163" t="s">
        <v>5</v>
      </c>
      <c r="D163" t="s">
        <v>5</v>
      </c>
      <c r="E1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3">
        <f>IF(DZIALKI[[#This Row],[Ulga]]=$K$29,$L$29,IF(DZIALKI[[#This Row],[Ulga]]=$K$30,$L$30,IF(DZIALKI[[#This Row],[Ulga]]=$K$31,$L$31,IF(DZIALKI[[#This Row],[Ulga]]=$K$32,$L$32))))</f>
        <v>0.5</v>
      </c>
      <c r="G163">
        <f>ROUNDUP(DZIALKI[[#This Row],[StawkaPodatku]]*DZIALKI[[#This Row],[Powierzchnia]],2)</f>
        <v>513.97</v>
      </c>
      <c r="H163">
        <f>DZIALKI[[#This Row],[Podatek]]*DZIALKI[[#This Row],[Procent Ulgi]]</f>
        <v>256.98500000000001</v>
      </c>
      <c r="I163">
        <f>DZIALKI[[#This Row],[Podatek]]-DZIALKI[[#This Row],[KwotaUlgi]]</f>
        <v>256.98500000000001</v>
      </c>
    </row>
    <row r="164" spans="1:9" x14ac:dyDescent="0.25">
      <c r="A164" t="s">
        <v>174</v>
      </c>
      <c r="B164">
        <v>676.99</v>
      </c>
      <c r="C164" t="s">
        <v>9</v>
      </c>
      <c r="D164" t="s">
        <v>5</v>
      </c>
      <c r="E1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4">
        <f>IF(DZIALKI[[#This Row],[Ulga]]=$K$29,$L$29,IF(DZIALKI[[#This Row],[Ulga]]=$K$30,$L$30,IF(DZIALKI[[#This Row],[Ulga]]=$K$31,$L$31,IF(DZIALKI[[#This Row],[Ulga]]=$K$32,$L$32))))</f>
        <v>0.5</v>
      </c>
      <c r="G164">
        <f>ROUNDUP(DZIALKI[[#This Row],[StawkaPodatku]]*DZIALKI[[#This Row],[Powierzchnia]],2)</f>
        <v>440.05</v>
      </c>
      <c r="H164">
        <f>DZIALKI[[#This Row],[Podatek]]*DZIALKI[[#This Row],[Procent Ulgi]]</f>
        <v>220.02500000000001</v>
      </c>
      <c r="I164">
        <f>DZIALKI[[#This Row],[Podatek]]-DZIALKI[[#This Row],[KwotaUlgi]]</f>
        <v>220.02500000000001</v>
      </c>
    </row>
    <row r="165" spans="1:9" x14ac:dyDescent="0.25">
      <c r="A165" t="s">
        <v>175</v>
      </c>
      <c r="B165">
        <v>933.89</v>
      </c>
      <c r="C165" t="s">
        <v>52</v>
      </c>
      <c r="D165" t="s">
        <v>7</v>
      </c>
      <c r="E1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5">
        <f>IF(DZIALKI[[#This Row],[Ulga]]=$K$29,$L$29,IF(DZIALKI[[#This Row],[Ulga]]=$K$30,$L$30,IF(DZIALKI[[#This Row],[Ulga]]=$K$31,$L$31,IF(DZIALKI[[#This Row],[Ulga]]=$K$32,$L$32))))</f>
        <v>0.2</v>
      </c>
      <c r="G165">
        <f>ROUNDUP(DZIALKI[[#This Row],[StawkaPodatku]]*DZIALKI[[#This Row],[Powierzchnia]],2)</f>
        <v>196.12</v>
      </c>
      <c r="H165">
        <f>DZIALKI[[#This Row],[Podatek]]*DZIALKI[[#This Row],[Procent Ulgi]]</f>
        <v>39.224000000000004</v>
      </c>
      <c r="I165">
        <f>DZIALKI[[#This Row],[Podatek]]-DZIALKI[[#This Row],[KwotaUlgi]]</f>
        <v>156.89600000000002</v>
      </c>
    </row>
    <row r="166" spans="1:9" x14ac:dyDescent="0.25">
      <c r="A166" t="s">
        <v>176</v>
      </c>
      <c r="B166">
        <v>925.31</v>
      </c>
      <c r="C166" t="s">
        <v>9</v>
      </c>
      <c r="D166" t="s">
        <v>7</v>
      </c>
      <c r="E1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6">
        <f>IF(DZIALKI[[#This Row],[Ulga]]=$K$29,$L$29,IF(DZIALKI[[#This Row],[Ulga]]=$K$30,$L$30,IF(DZIALKI[[#This Row],[Ulga]]=$K$31,$L$31,IF(DZIALKI[[#This Row],[Ulga]]=$K$32,$L$32))))</f>
        <v>0.2</v>
      </c>
      <c r="G166">
        <f>ROUNDUP(DZIALKI[[#This Row],[StawkaPodatku]]*DZIALKI[[#This Row],[Powierzchnia]],2)</f>
        <v>601.46</v>
      </c>
      <c r="H166">
        <f>DZIALKI[[#This Row],[Podatek]]*DZIALKI[[#This Row],[Procent Ulgi]]</f>
        <v>120.29200000000002</v>
      </c>
      <c r="I166">
        <f>DZIALKI[[#This Row],[Podatek]]-DZIALKI[[#This Row],[KwotaUlgi]]</f>
        <v>481.16800000000001</v>
      </c>
    </row>
    <row r="167" spans="1:9" x14ac:dyDescent="0.25">
      <c r="A167" t="s">
        <v>177</v>
      </c>
      <c r="B167">
        <v>648.46</v>
      </c>
      <c r="C167" t="s">
        <v>31</v>
      </c>
      <c r="D167" t="s">
        <v>21</v>
      </c>
      <c r="E1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7">
        <f>IF(DZIALKI[[#This Row],[Ulga]]=$K$29,$L$29,IF(DZIALKI[[#This Row],[Ulga]]=$K$30,$L$30,IF(DZIALKI[[#This Row],[Ulga]]=$K$31,$L$31,IF(DZIALKI[[#This Row],[Ulga]]=$K$32,$L$32))))</f>
        <v>0</v>
      </c>
      <c r="G167">
        <f>ROUNDUP(DZIALKI[[#This Row],[StawkaPodatku]]*DZIALKI[[#This Row],[Powierzchnia]],2)</f>
        <v>278.83999999999997</v>
      </c>
      <c r="H167">
        <f>DZIALKI[[#This Row],[Podatek]]*DZIALKI[[#This Row],[Procent Ulgi]]</f>
        <v>0</v>
      </c>
      <c r="I167">
        <f>DZIALKI[[#This Row],[Podatek]]-DZIALKI[[#This Row],[KwotaUlgi]]</f>
        <v>278.83999999999997</v>
      </c>
    </row>
    <row r="168" spans="1:9" x14ac:dyDescent="0.25">
      <c r="A168" t="s">
        <v>178</v>
      </c>
      <c r="B168">
        <v>729.92</v>
      </c>
      <c r="C168" t="s">
        <v>5</v>
      </c>
      <c r="D168" t="s">
        <v>21</v>
      </c>
      <c r="E1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8">
        <f>IF(DZIALKI[[#This Row],[Ulga]]=$K$29,$L$29,IF(DZIALKI[[#This Row],[Ulga]]=$K$30,$L$30,IF(DZIALKI[[#This Row],[Ulga]]=$K$31,$L$31,IF(DZIALKI[[#This Row],[Ulga]]=$K$32,$L$32))))</f>
        <v>0</v>
      </c>
      <c r="G168">
        <f>ROUNDUP(DZIALKI[[#This Row],[StawkaPodatku]]*DZIALKI[[#This Row],[Powierzchnia]],2)</f>
        <v>562.04</v>
      </c>
      <c r="H168">
        <f>DZIALKI[[#This Row],[Podatek]]*DZIALKI[[#This Row],[Procent Ulgi]]</f>
        <v>0</v>
      </c>
      <c r="I168">
        <f>DZIALKI[[#This Row],[Podatek]]-DZIALKI[[#This Row],[KwotaUlgi]]</f>
        <v>562.04</v>
      </c>
    </row>
    <row r="169" spans="1:9" x14ac:dyDescent="0.25">
      <c r="A169" t="s">
        <v>179</v>
      </c>
      <c r="B169">
        <v>764.11</v>
      </c>
      <c r="C169" t="s">
        <v>5</v>
      </c>
      <c r="D169" t="s">
        <v>11</v>
      </c>
      <c r="E1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9">
        <f>IF(DZIALKI[[#This Row],[Ulga]]=$K$29,$L$29,IF(DZIALKI[[#This Row],[Ulga]]=$K$30,$L$30,IF(DZIALKI[[#This Row],[Ulga]]=$K$31,$L$31,IF(DZIALKI[[#This Row],[Ulga]]=$K$32,$L$32))))</f>
        <v>0.9</v>
      </c>
      <c r="G169">
        <f>ROUNDUP(DZIALKI[[#This Row],[StawkaPodatku]]*DZIALKI[[#This Row],[Powierzchnia]],2)</f>
        <v>588.37</v>
      </c>
      <c r="H169">
        <f>DZIALKI[[#This Row],[Podatek]]*DZIALKI[[#This Row],[Procent Ulgi]]</f>
        <v>529.53300000000002</v>
      </c>
      <c r="I169">
        <f>DZIALKI[[#This Row],[Podatek]]-DZIALKI[[#This Row],[KwotaUlgi]]</f>
        <v>58.836999999999989</v>
      </c>
    </row>
    <row r="170" spans="1:9" x14ac:dyDescent="0.25">
      <c r="A170" t="s">
        <v>180</v>
      </c>
      <c r="B170">
        <v>555.53</v>
      </c>
      <c r="C170" t="s">
        <v>31</v>
      </c>
      <c r="D170" t="s">
        <v>21</v>
      </c>
      <c r="E1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0">
        <f>IF(DZIALKI[[#This Row],[Ulga]]=$K$29,$L$29,IF(DZIALKI[[#This Row],[Ulga]]=$K$30,$L$30,IF(DZIALKI[[#This Row],[Ulga]]=$K$31,$L$31,IF(DZIALKI[[#This Row],[Ulga]]=$K$32,$L$32))))</f>
        <v>0</v>
      </c>
      <c r="G170">
        <f>ROUNDUP(DZIALKI[[#This Row],[StawkaPodatku]]*DZIALKI[[#This Row],[Powierzchnia]],2)</f>
        <v>238.88</v>
      </c>
      <c r="H170">
        <f>DZIALKI[[#This Row],[Podatek]]*DZIALKI[[#This Row],[Procent Ulgi]]</f>
        <v>0</v>
      </c>
      <c r="I170">
        <f>DZIALKI[[#This Row],[Podatek]]-DZIALKI[[#This Row],[KwotaUlgi]]</f>
        <v>238.88</v>
      </c>
    </row>
    <row r="171" spans="1:9" x14ac:dyDescent="0.25">
      <c r="A171" t="s">
        <v>181</v>
      </c>
      <c r="B171">
        <v>1083.42</v>
      </c>
      <c r="C171" t="s">
        <v>52</v>
      </c>
      <c r="D171" t="s">
        <v>11</v>
      </c>
      <c r="E1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1">
        <f>IF(DZIALKI[[#This Row],[Ulga]]=$K$29,$L$29,IF(DZIALKI[[#This Row],[Ulga]]=$K$30,$L$30,IF(DZIALKI[[#This Row],[Ulga]]=$K$31,$L$31,IF(DZIALKI[[#This Row],[Ulga]]=$K$32,$L$32))))</f>
        <v>0.9</v>
      </c>
      <c r="G171">
        <f>ROUNDUP(DZIALKI[[#This Row],[StawkaPodatku]]*DZIALKI[[#This Row],[Powierzchnia]],2)</f>
        <v>227.51999999999998</v>
      </c>
      <c r="H171">
        <f>DZIALKI[[#This Row],[Podatek]]*DZIALKI[[#This Row],[Procent Ulgi]]</f>
        <v>204.768</v>
      </c>
      <c r="I171">
        <f>DZIALKI[[#This Row],[Podatek]]-DZIALKI[[#This Row],[KwotaUlgi]]</f>
        <v>22.751999999999981</v>
      </c>
    </row>
    <row r="172" spans="1:9" x14ac:dyDescent="0.25">
      <c r="A172" t="s">
        <v>182</v>
      </c>
      <c r="B172">
        <v>502.13</v>
      </c>
      <c r="C172" t="s">
        <v>5</v>
      </c>
      <c r="D172" t="s">
        <v>5</v>
      </c>
      <c r="E1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2">
        <f>IF(DZIALKI[[#This Row],[Ulga]]=$K$29,$L$29,IF(DZIALKI[[#This Row],[Ulga]]=$K$30,$L$30,IF(DZIALKI[[#This Row],[Ulga]]=$K$31,$L$31,IF(DZIALKI[[#This Row],[Ulga]]=$K$32,$L$32))))</f>
        <v>0.5</v>
      </c>
      <c r="G172">
        <f>ROUNDUP(DZIALKI[[#This Row],[StawkaPodatku]]*DZIALKI[[#This Row],[Powierzchnia]],2)</f>
        <v>386.65</v>
      </c>
      <c r="H172">
        <f>DZIALKI[[#This Row],[Podatek]]*DZIALKI[[#This Row],[Procent Ulgi]]</f>
        <v>193.32499999999999</v>
      </c>
      <c r="I172">
        <f>DZIALKI[[#This Row],[Podatek]]-DZIALKI[[#This Row],[KwotaUlgi]]</f>
        <v>193.32499999999999</v>
      </c>
    </row>
    <row r="173" spans="1:9" x14ac:dyDescent="0.25">
      <c r="A173" t="s">
        <v>183</v>
      </c>
      <c r="B173">
        <v>659.42</v>
      </c>
      <c r="C173" t="s">
        <v>5</v>
      </c>
      <c r="D173" t="s">
        <v>11</v>
      </c>
      <c r="E1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3">
        <f>IF(DZIALKI[[#This Row],[Ulga]]=$K$29,$L$29,IF(DZIALKI[[#This Row],[Ulga]]=$K$30,$L$30,IF(DZIALKI[[#This Row],[Ulga]]=$K$31,$L$31,IF(DZIALKI[[#This Row],[Ulga]]=$K$32,$L$32))))</f>
        <v>0.9</v>
      </c>
      <c r="G173">
        <f>ROUNDUP(DZIALKI[[#This Row],[StawkaPodatku]]*DZIALKI[[#This Row],[Powierzchnia]],2)</f>
        <v>507.76</v>
      </c>
      <c r="H173">
        <f>DZIALKI[[#This Row],[Podatek]]*DZIALKI[[#This Row],[Procent Ulgi]]</f>
        <v>456.98399999999998</v>
      </c>
      <c r="I173">
        <f>DZIALKI[[#This Row],[Podatek]]-DZIALKI[[#This Row],[KwotaUlgi]]</f>
        <v>50.77600000000001</v>
      </c>
    </row>
    <row r="174" spans="1:9" x14ac:dyDescent="0.25">
      <c r="A174" t="s">
        <v>184</v>
      </c>
      <c r="B174">
        <v>1424.01</v>
      </c>
      <c r="C174" t="s">
        <v>31</v>
      </c>
      <c r="D174" t="s">
        <v>11</v>
      </c>
      <c r="E1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4">
        <f>IF(DZIALKI[[#This Row],[Ulga]]=$K$29,$L$29,IF(DZIALKI[[#This Row],[Ulga]]=$K$30,$L$30,IF(DZIALKI[[#This Row],[Ulga]]=$K$31,$L$31,IF(DZIALKI[[#This Row],[Ulga]]=$K$32,$L$32))))</f>
        <v>0.9</v>
      </c>
      <c r="G174">
        <f>ROUNDUP(DZIALKI[[#This Row],[StawkaPodatku]]*DZIALKI[[#This Row],[Powierzchnia]],2)</f>
        <v>612.33000000000004</v>
      </c>
      <c r="H174">
        <f>DZIALKI[[#This Row],[Podatek]]*DZIALKI[[#This Row],[Procent Ulgi]]</f>
        <v>551.09700000000009</v>
      </c>
      <c r="I174">
        <f>DZIALKI[[#This Row],[Podatek]]-DZIALKI[[#This Row],[KwotaUlgi]]</f>
        <v>61.232999999999947</v>
      </c>
    </row>
    <row r="175" spans="1:9" x14ac:dyDescent="0.25">
      <c r="A175" t="s">
        <v>185</v>
      </c>
      <c r="B175">
        <v>1443.46</v>
      </c>
      <c r="C175" t="s">
        <v>9</v>
      </c>
      <c r="D175" t="s">
        <v>5</v>
      </c>
      <c r="E1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5">
        <f>IF(DZIALKI[[#This Row],[Ulga]]=$K$29,$L$29,IF(DZIALKI[[#This Row],[Ulga]]=$K$30,$L$30,IF(DZIALKI[[#This Row],[Ulga]]=$K$31,$L$31,IF(DZIALKI[[#This Row],[Ulga]]=$K$32,$L$32))))</f>
        <v>0.5</v>
      </c>
      <c r="G175">
        <f>ROUNDUP(DZIALKI[[#This Row],[StawkaPodatku]]*DZIALKI[[#This Row],[Powierzchnia]],2)</f>
        <v>938.25</v>
      </c>
      <c r="H175">
        <f>DZIALKI[[#This Row],[Podatek]]*DZIALKI[[#This Row],[Procent Ulgi]]</f>
        <v>469.125</v>
      </c>
      <c r="I175">
        <f>DZIALKI[[#This Row],[Podatek]]-DZIALKI[[#This Row],[KwotaUlgi]]</f>
        <v>469.125</v>
      </c>
    </row>
    <row r="176" spans="1:9" x14ac:dyDescent="0.25">
      <c r="A176" t="s">
        <v>186</v>
      </c>
      <c r="B176">
        <v>1430.54</v>
      </c>
      <c r="C176" t="s">
        <v>5</v>
      </c>
      <c r="D176" t="s">
        <v>11</v>
      </c>
      <c r="E1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6">
        <f>IF(DZIALKI[[#This Row],[Ulga]]=$K$29,$L$29,IF(DZIALKI[[#This Row],[Ulga]]=$K$30,$L$30,IF(DZIALKI[[#This Row],[Ulga]]=$K$31,$L$31,IF(DZIALKI[[#This Row],[Ulga]]=$K$32,$L$32))))</f>
        <v>0.9</v>
      </c>
      <c r="G176">
        <f>ROUNDUP(DZIALKI[[#This Row],[StawkaPodatku]]*DZIALKI[[#This Row],[Powierzchnia]],2)</f>
        <v>1101.52</v>
      </c>
      <c r="H176">
        <f>DZIALKI[[#This Row],[Podatek]]*DZIALKI[[#This Row],[Procent Ulgi]]</f>
        <v>991.36800000000005</v>
      </c>
      <c r="I176">
        <f>DZIALKI[[#This Row],[Podatek]]-DZIALKI[[#This Row],[KwotaUlgi]]</f>
        <v>110.15199999999993</v>
      </c>
    </row>
    <row r="177" spans="1:9" x14ac:dyDescent="0.25">
      <c r="A177" t="s">
        <v>187</v>
      </c>
      <c r="B177">
        <v>516.6</v>
      </c>
      <c r="C177" t="s">
        <v>5</v>
      </c>
      <c r="D177" t="s">
        <v>11</v>
      </c>
      <c r="E1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7">
        <f>IF(DZIALKI[[#This Row],[Ulga]]=$K$29,$L$29,IF(DZIALKI[[#This Row],[Ulga]]=$K$30,$L$30,IF(DZIALKI[[#This Row],[Ulga]]=$K$31,$L$31,IF(DZIALKI[[#This Row],[Ulga]]=$K$32,$L$32))))</f>
        <v>0.9</v>
      </c>
      <c r="G177">
        <f>ROUNDUP(DZIALKI[[#This Row],[StawkaPodatku]]*DZIALKI[[#This Row],[Powierzchnia]],2)</f>
        <v>397.78999999999996</v>
      </c>
      <c r="H177">
        <f>DZIALKI[[#This Row],[Podatek]]*DZIALKI[[#This Row],[Procent Ulgi]]</f>
        <v>358.01099999999997</v>
      </c>
      <c r="I177">
        <f>DZIALKI[[#This Row],[Podatek]]-DZIALKI[[#This Row],[KwotaUlgi]]</f>
        <v>39.778999999999996</v>
      </c>
    </row>
    <row r="178" spans="1:9" x14ac:dyDescent="0.25">
      <c r="A178" t="s">
        <v>188</v>
      </c>
      <c r="B178">
        <v>783.69</v>
      </c>
      <c r="C178" t="s">
        <v>5</v>
      </c>
      <c r="D178" t="s">
        <v>7</v>
      </c>
      <c r="E1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8">
        <f>IF(DZIALKI[[#This Row],[Ulga]]=$K$29,$L$29,IF(DZIALKI[[#This Row],[Ulga]]=$K$30,$L$30,IF(DZIALKI[[#This Row],[Ulga]]=$K$31,$L$31,IF(DZIALKI[[#This Row],[Ulga]]=$K$32,$L$32))))</f>
        <v>0.2</v>
      </c>
      <c r="G178">
        <f>ROUNDUP(DZIALKI[[#This Row],[StawkaPodatku]]*DZIALKI[[#This Row],[Powierzchnia]],2)</f>
        <v>603.45000000000005</v>
      </c>
      <c r="H178">
        <f>DZIALKI[[#This Row],[Podatek]]*DZIALKI[[#This Row],[Procent Ulgi]]</f>
        <v>120.69000000000001</v>
      </c>
      <c r="I178">
        <f>DZIALKI[[#This Row],[Podatek]]-DZIALKI[[#This Row],[KwotaUlgi]]</f>
        <v>482.76000000000005</v>
      </c>
    </row>
    <row r="179" spans="1:9" x14ac:dyDescent="0.25">
      <c r="A179" t="s">
        <v>189</v>
      </c>
      <c r="B179">
        <v>816.12</v>
      </c>
      <c r="C179" t="s">
        <v>5</v>
      </c>
      <c r="D179" t="s">
        <v>11</v>
      </c>
      <c r="E1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9">
        <f>IF(DZIALKI[[#This Row],[Ulga]]=$K$29,$L$29,IF(DZIALKI[[#This Row],[Ulga]]=$K$30,$L$30,IF(DZIALKI[[#This Row],[Ulga]]=$K$31,$L$31,IF(DZIALKI[[#This Row],[Ulga]]=$K$32,$L$32))))</f>
        <v>0.9</v>
      </c>
      <c r="G179">
        <f>ROUNDUP(DZIALKI[[#This Row],[StawkaPodatku]]*DZIALKI[[#This Row],[Powierzchnia]],2)</f>
        <v>628.41999999999996</v>
      </c>
      <c r="H179">
        <f>DZIALKI[[#This Row],[Podatek]]*DZIALKI[[#This Row],[Procent Ulgi]]</f>
        <v>565.57799999999997</v>
      </c>
      <c r="I179">
        <f>DZIALKI[[#This Row],[Podatek]]-DZIALKI[[#This Row],[KwotaUlgi]]</f>
        <v>62.841999999999985</v>
      </c>
    </row>
    <row r="180" spans="1:9" x14ac:dyDescent="0.25">
      <c r="A180" t="s">
        <v>190</v>
      </c>
      <c r="B180">
        <v>1347.13</v>
      </c>
      <c r="C180" t="s">
        <v>31</v>
      </c>
      <c r="D180" t="s">
        <v>11</v>
      </c>
      <c r="E1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0">
        <f>IF(DZIALKI[[#This Row],[Ulga]]=$K$29,$L$29,IF(DZIALKI[[#This Row],[Ulga]]=$K$30,$L$30,IF(DZIALKI[[#This Row],[Ulga]]=$K$31,$L$31,IF(DZIALKI[[#This Row],[Ulga]]=$K$32,$L$32))))</f>
        <v>0.9</v>
      </c>
      <c r="G180">
        <f>ROUNDUP(DZIALKI[[#This Row],[StawkaPodatku]]*DZIALKI[[#This Row],[Powierzchnia]],2)</f>
        <v>579.27</v>
      </c>
      <c r="H180">
        <f>DZIALKI[[#This Row],[Podatek]]*DZIALKI[[#This Row],[Procent Ulgi]]</f>
        <v>521.34299999999996</v>
      </c>
      <c r="I180">
        <f>DZIALKI[[#This Row],[Podatek]]-DZIALKI[[#This Row],[KwotaUlgi]]</f>
        <v>57.927000000000021</v>
      </c>
    </row>
    <row r="181" spans="1:9" x14ac:dyDescent="0.25">
      <c r="A181" t="s">
        <v>191</v>
      </c>
      <c r="B181">
        <v>1339.49</v>
      </c>
      <c r="C181" t="s">
        <v>5</v>
      </c>
      <c r="D181" t="s">
        <v>21</v>
      </c>
      <c r="E1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">
        <f>IF(DZIALKI[[#This Row],[Ulga]]=$K$29,$L$29,IF(DZIALKI[[#This Row],[Ulga]]=$K$30,$L$30,IF(DZIALKI[[#This Row],[Ulga]]=$K$31,$L$31,IF(DZIALKI[[#This Row],[Ulga]]=$K$32,$L$32))))</f>
        <v>0</v>
      </c>
      <c r="G181">
        <f>ROUNDUP(DZIALKI[[#This Row],[StawkaPodatku]]*DZIALKI[[#This Row],[Powierzchnia]],2)</f>
        <v>1031.4100000000001</v>
      </c>
      <c r="H181">
        <f>DZIALKI[[#This Row],[Podatek]]*DZIALKI[[#This Row],[Procent Ulgi]]</f>
        <v>0</v>
      </c>
      <c r="I181">
        <f>DZIALKI[[#This Row],[Podatek]]-DZIALKI[[#This Row],[KwotaUlgi]]</f>
        <v>1031.4100000000001</v>
      </c>
    </row>
    <row r="182" spans="1:9" x14ac:dyDescent="0.25">
      <c r="A182" t="s">
        <v>192</v>
      </c>
      <c r="B182">
        <v>1390.7</v>
      </c>
      <c r="C182" t="s">
        <v>31</v>
      </c>
      <c r="D182" t="s">
        <v>7</v>
      </c>
      <c r="E1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2">
        <f>IF(DZIALKI[[#This Row],[Ulga]]=$K$29,$L$29,IF(DZIALKI[[#This Row],[Ulga]]=$K$30,$L$30,IF(DZIALKI[[#This Row],[Ulga]]=$K$31,$L$31,IF(DZIALKI[[#This Row],[Ulga]]=$K$32,$L$32))))</f>
        <v>0.2</v>
      </c>
      <c r="G182">
        <f>ROUNDUP(DZIALKI[[#This Row],[StawkaPodatku]]*DZIALKI[[#This Row],[Powierzchnia]],2)</f>
        <v>598.01</v>
      </c>
      <c r="H182">
        <f>DZIALKI[[#This Row],[Podatek]]*DZIALKI[[#This Row],[Procent Ulgi]]</f>
        <v>119.602</v>
      </c>
      <c r="I182">
        <f>DZIALKI[[#This Row],[Podatek]]-DZIALKI[[#This Row],[KwotaUlgi]]</f>
        <v>478.40800000000002</v>
      </c>
    </row>
    <row r="183" spans="1:9" x14ac:dyDescent="0.25">
      <c r="A183" t="s">
        <v>193</v>
      </c>
      <c r="B183">
        <v>1268.17</v>
      </c>
      <c r="C183" t="s">
        <v>5</v>
      </c>
      <c r="D183" t="s">
        <v>5</v>
      </c>
      <c r="E1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">
        <f>IF(DZIALKI[[#This Row],[Ulga]]=$K$29,$L$29,IF(DZIALKI[[#This Row],[Ulga]]=$K$30,$L$30,IF(DZIALKI[[#This Row],[Ulga]]=$K$31,$L$31,IF(DZIALKI[[#This Row],[Ulga]]=$K$32,$L$32))))</f>
        <v>0.5</v>
      </c>
      <c r="G183">
        <f>ROUNDUP(DZIALKI[[#This Row],[StawkaPodatku]]*DZIALKI[[#This Row],[Powierzchnia]],2)</f>
        <v>976.5</v>
      </c>
      <c r="H183">
        <f>DZIALKI[[#This Row],[Podatek]]*DZIALKI[[#This Row],[Procent Ulgi]]</f>
        <v>488.25</v>
      </c>
      <c r="I183">
        <f>DZIALKI[[#This Row],[Podatek]]-DZIALKI[[#This Row],[KwotaUlgi]]</f>
        <v>488.25</v>
      </c>
    </row>
    <row r="184" spans="1:9" x14ac:dyDescent="0.25">
      <c r="A184" t="s">
        <v>194</v>
      </c>
      <c r="B184">
        <v>954.5</v>
      </c>
      <c r="C184" t="s">
        <v>5</v>
      </c>
      <c r="D184" t="s">
        <v>11</v>
      </c>
      <c r="E1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">
        <f>IF(DZIALKI[[#This Row],[Ulga]]=$K$29,$L$29,IF(DZIALKI[[#This Row],[Ulga]]=$K$30,$L$30,IF(DZIALKI[[#This Row],[Ulga]]=$K$31,$L$31,IF(DZIALKI[[#This Row],[Ulga]]=$K$32,$L$32))))</f>
        <v>0.9</v>
      </c>
      <c r="G184">
        <f>ROUNDUP(DZIALKI[[#This Row],[StawkaPodatku]]*DZIALKI[[#This Row],[Powierzchnia]],2)</f>
        <v>734.97</v>
      </c>
      <c r="H184">
        <f>DZIALKI[[#This Row],[Podatek]]*DZIALKI[[#This Row],[Procent Ulgi]]</f>
        <v>661.47300000000007</v>
      </c>
      <c r="I184">
        <f>DZIALKI[[#This Row],[Podatek]]-DZIALKI[[#This Row],[KwotaUlgi]]</f>
        <v>73.496999999999957</v>
      </c>
    </row>
    <row r="185" spans="1:9" x14ac:dyDescent="0.25">
      <c r="A185" t="s">
        <v>195</v>
      </c>
      <c r="B185">
        <v>1347.14</v>
      </c>
      <c r="C185" t="s">
        <v>5</v>
      </c>
      <c r="D185" t="s">
        <v>7</v>
      </c>
      <c r="E1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5">
        <f>IF(DZIALKI[[#This Row],[Ulga]]=$K$29,$L$29,IF(DZIALKI[[#This Row],[Ulga]]=$K$30,$L$30,IF(DZIALKI[[#This Row],[Ulga]]=$K$31,$L$31,IF(DZIALKI[[#This Row],[Ulga]]=$K$32,$L$32))))</f>
        <v>0.2</v>
      </c>
      <c r="G185">
        <f>ROUNDUP(DZIALKI[[#This Row],[StawkaPodatku]]*DZIALKI[[#This Row],[Powierzchnia]],2)</f>
        <v>1037.3</v>
      </c>
      <c r="H185">
        <f>DZIALKI[[#This Row],[Podatek]]*DZIALKI[[#This Row],[Procent Ulgi]]</f>
        <v>207.46</v>
      </c>
      <c r="I185">
        <f>DZIALKI[[#This Row],[Podatek]]-DZIALKI[[#This Row],[KwotaUlgi]]</f>
        <v>829.83999999999992</v>
      </c>
    </row>
    <row r="186" spans="1:9" x14ac:dyDescent="0.25">
      <c r="A186" t="s">
        <v>196</v>
      </c>
      <c r="B186">
        <v>1460.78</v>
      </c>
      <c r="C186" t="s">
        <v>5</v>
      </c>
      <c r="D186" t="s">
        <v>7</v>
      </c>
      <c r="E1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6">
        <f>IF(DZIALKI[[#This Row],[Ulga]]=$K$29,$L$29,IF(DZIALKI[[#This Row],[Ulga]]=$K$30,$L$30,IF(DZIALKI[[#This Row],[Ulga]]=$K$31,$L$31,IF(DZIALKI[[#This Row],[Ulga]]=$K$32,$L$32))))</f>
        <v>0.2</v>
      </c>
      <c r="G186">
        <f>ROUNDUP(DZIALKI[[#This Row],[StawkaPodatku]]*DZIALKI[[#This Row],[Powierzchnia]],2)</f>
        <v>1124.81</v>
      </c>
      <c r="H186">
        <f>DZIALKI[[#This Row],[Podatek]]*DZIALKI[[#This Row],[Procent Ulgi]]</f>
        <v>224.96199999999999</v>
      </c>
      <c r="I186">
        <f>DZIALKI[[#This Row],[Podatek]]-DZIALKI[[#This Row],[KwotaUlgi]]</f>
        <v>899.84799999999996</v>
      </c>
    </row>
    <row r="187" spans="1:9" x14ac:dyDescent="0.25">
      <c r="A187" t="s">
        <v>197</v>
      </c>
      <c r="B187">
        <v>518.01</v>
      </c>
      <c r="C187" t="s">
        <v>31</v>
      </c>
      <c r="D187" t="s">
        <v>21</v>
      </c>
      <c r="E1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7">
        <f>IF(DZIALKI[[#This Row],[Ulga]]=$K$29,$L$29,IF(DZIALKI[[#This Row],[Ulga]]=$K$30,$L$30,IF(DZIALKI[[#This Row],[Ulga]]=$K$31,$L$31,IF(DZIALKI[[#This Row],[Ulga]]=$K$32,$L$32))))</f>
        <v>0</v>
      </c>
      <c r="G187">
        <f>ROUNDUP(DZIALKI[[#This Row],[StawkaPodatku]]*DZIALKI[[#This Row],[Powierzchnia]],2)</f>
        <v>222.75</v>
      </c>
      <c r="H187">
        <f>DZIALKI[[#This Row],[Podatek]]*DZIALKI[[#This Row],[Procent Ulgi]]</f>
        <v>0</v>
      </c>
      <c r="I187">
        <f>DZIALKI[[#This Row],[Podatek]]-DZIALKI[[#This Row],[KwotaUlgi]]</f>
        <v>222.75</v>
      </c>
    </row>
    <row r="188" spans="1:9" x14ac:dyDescent="0.25">
      <c r="A188" t="s">
        <v>198</v>
      </c>
      <c r="B188">
        <v>552.62</v>
      </c>
      <c r="C188" t="s">
        <v>5</v>
      </c>
      <c r="D188" t="s">
        <v>5</v>
      </c>
      <c r="E1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8">
        <f>IF(DZIALKI[[#This Row],[Ulga]]=$K$29,$L$29,IF(DZIALKI[[#This Row],[Ulga]]=$K$30,$L$30,IF(DZIALKI[[#This Row],[Ulga]]=$K$31,$L$31,IF(DZIALKI[[#This Row],[Ulga]]=$K$32,$L$32))))</f>
        <v>0.5</v>
      </c>
      <c r="G188">
        <f>ROUNDUP(DZIALKI[[#This Row],[StawkaPodatku]]*DZIALKI[[#This Row],[Powierzchnia]],2)</f>
        <v>425.52</v>
      </c>
      <c r="H188">
        <f>DZIALKI[[#This Row],[Podatek]]*DZIALKI[[#This Row],[Procent Ulgi]]</f>
        <v>212.76</v>
      </c>
      <c r="I188">
        <f>DZIALKI[[#This Row],[Podatek]]-DZIALKI[[#This Row],[KwotaUlgi]]</f>
        <v>212.76</v>
      </c>
    </row>
    <row r="189" spans="1:9" x14ac:dyDescent="0.25">
      <c r="A189" t="s">
        <v>199</v>
      </c>
      <c r="B189">
        <v>529.15</v>
      </c>
      <c r="C189" t="s">
        <v>31</v>
      </c>
      <c r="D189" t="s">
        <v>11</v>
      </c>
      <c r="E1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">
        <f>IF(DZIALKI[[#This Row],[Ulga]]=$K$29,$L$29,IF(DZIALKI[[#This Row],[Ulga]]=$K$30,$L$30,IF(DZIALKI[[#This Row],[Ulga]]=$K$31,$L$31,IF(DZIALKI[[#This Row],[Ulga]]=$K$32,$L$32))))</f>
        <v>0.9</v>
      </c>
      <c r="G189">
        <f>ROUNDUP(DZIALKI[[#This Row],[StawkaPodatku]]*DZIALKI[[#This Row],[Powierzchnia]],2)</f>
        <v>227.54</v>
      </c>
      <c r="H189">
        <f>DZIALKI[[#This Row],[Podatek]]*DZIALKI[[#This Row],[Procent Ulgi]]</f>
        <v>204.786</v>
      </c>
      <c r="I189">
        <f>DZIALKI[[#This Row],[Podatek]]-DZIALKI[[#This Row],[KwotaUlgi]]</f>
        <v>22.753999999999991</v>
      </c>
    </row>
    <row r="190" spans="1:9" x14ac:dyDescent="0.25">
      <c r="A190" t="s">
        <v>200</v>
      </c>
      <c r="B190">
        <v>1022.68</v>
      </c>
      <c r="C190" t="s">
        <v>5</v>
      </c>
      <c r="D190" t="s">
        <v>7</v>
      </c>
      <c r="E1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0">
        <f>IF(DZIALKI[[#This Row],[Ulga]]=$K$29,$L$29,IF(DZIALKI[[#This Row],[Ulga]]=$K$30,$L$30,IF(DZIALKI[[#This Row],[Ulga]]=$K$31,$L$31,IF(DZIALKI[[#This Row],[Ulga]]=$K$32,$L$32))))</f>
        <v>0.2</v>
      </c>
      <c r="G190">
        <f>ROUNDUP(DZIALKI[[#This Row],[StawkaPodatku]]*DZIALKI[[#This Row],[Powierzchnia]],2)</f>
        <v>787.47</v>
      </c>
      <c r="H190">
        <f>DZIALKI[[#This Row],[Podatek]]*DZIALKI[[#This Row],[Procent Ulgi]]</f>
        <v>157.49400000000003</v>
      </c>
      <c r="I190">
        <f>DZIALKI[[#This Row],[Podatek]]-DZIALKI[[#This Row],[KwotaUlgi]]</f>
        <v>629.976</v>
      </c>
    </row>
    <row r="191" spans="1:9" x14ac:dyDescent="0.25">
      <c r="A191" t="s">
        <v>201</v>
      </c>
      <c r="B191">
        <v>923.91</v>
      </c>
      <c r="C191" t="s">
        <v>5</v>
      </c>
      <c r="D191" t="s">
        <v>7</v>
      </c>
      <c r="E1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">
        <f>IF(DZIALKI[[#This Row],[Ulga]]=$K$29,$L$29,IF(DZIALKI[[#This Row],[Ulga]]=$K$30,$L$30,IF(DZIALKI[[#This Row],[Ulga]]=$K$31,$L$31,IF(DZIALKI[[#This Row],[Ulga]]=$K$32,$L$32))))</f>
        <v>0.2</v>
      </c>
      <c r="G191">
        <f>ROUNDUP(DZIALKI[[#This Row],[StawkaPodatku]]*DZIALKI[[#This Row],[Powierzchnia]],2)</f>
        <v>711.42</v>
      </c>
      <c r="H191">
        <f>DZIALKI[[#This Row],[Podatek]]*DZIALKI[[#This Row],[Procent Ulgi]]</f>
        <v>142.28399999999999</v>
      </c>
      <c r="I191">
        <f>DZIALKI[[#This Row],[Podatek]]-DZIALKI[[#This Row],[KwotaUlgi]]</f>
        <v>569.13599999999997</v>
      </c>
    </row>
    <row r="192" spans="1:9" x14ac:dyDescent="0.25">
      <c r="A192" t="s">
        <v>202</v>
      </c>
      <c r="B192">
        <v>972.58</v>
      </c>
      <c r="C192" t="s">
        <v>5</v>
      </c>
      <c r="D192" t="s">
        <v>21</v>
      </c>
      <c r="E1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2">
        <f>IF(DZIALKI[[#This Row],[Ulga]]=$K$29,$L$29,IF(DZIALKI[[#This Row],[Ulga]]=$K$30,$L$30,IF(DZIALKI[[#This Row],[Ulga]]=$K$31,$L$31,IF(DZIALKI[[#This Row],[Ulga]]=$K$32,$L$32))))</f>
        <v>0</v>
      </c>
      <c r="G192">
        <f>ROUNDUP(DZIALKI[[#This Row],[StawkaPodatku]]*DZIALKI[[#This Row],[Powierzchnia]],2)</f>
        <v>748.89</v>
      </c>
      <c r="H192">
        <f>DZIALKI[[#This Row],[Podatek]]*DZIALKI[[#This Row],[Procent Ulgi]]</f>
        <v>0</v>
      </c>
      <c r="I192">
        <f>DZIALKI[[#This Row],[Podatek]]-DZIALKI[[#This Row],[KwotaUlgi]]</f>
        <v>748.89</v>
      </c>
    </row>
    <row r="193" spans="1:9" x14ac:dyDescent="0.25">
      <c r="A193" t="s">
        <v>203</v>
      </c>
      <c r="B193">
        <v>895.96</v>
      </c>
      <c r="C193" t="s">
        <v>5</v>
      </c>
      <c r="D193" t="s">
        <v>5</v>
      </c>
      <c r="E1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3">
        <f>IF(DZIALKI[[#This Row],[Ulga]]=$K$29,$L$29,IF(DZIALKI[[#This Row],[Ulga]]=$K$30,$L$30,IF(DZIALKI[[#This Row],[Ulga]]=$K$31,$L$31,IF(DZIALKI[[#This Row],[Ulga]]=$K$32,$L$32))))</f>
        <v>0.5</v>
      </c>
      <c r="G193">
        <f>ROUNDUP(DZIALKI[[#This Row],[StawkaPodatku]]*DZIALKI[[#This Row],[Powierzchnia]],2)</f>
        <v>689.89</v>
      </c>
      <c r="H193">
        <f>DZIALKI[[#This Row],[Podatek]]*DZIALKI[[#This Row],[Procent Ulgi]]</f>
        <v>344.94499999999999</v>
      </c>
      <c r="I193">
        <f>DZIALKI[[#This Row],[Podatek]]-DZIALKI[[#This Row],[KwotaUlgi]]</f>
        <v>344.94499999999999</v>
      </c>
    </row>
    <row r="194" spans="1:9" x14ac:dyDescent="0.25">
      <c r="A194" t="s">
        <v>204</v>
      </c>
      <c r="B194">
        <v>1389.57</v>
      </c>
      <c r="C194" t="s">
        <v>9</v>
      </c>
      <c r="D194" t="s">
        <v>11</v>
      </c>
      <c r="E1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4">
        <f>IF(DZIALKI[[#This Row],[Ulga]]=$K$29,$L$29,IF(DZIALKI[[#This Row],[Ulga]]=$K$30,$L$30,IF(DZIALKI[[#This Row],[Ulga]]=$K$31,$L$31,IF(DZIALKI[[#This Row],[Ulga]]=$K$32,$L$32))))</f>
        <v>0.9</v>
      </c>
      <c r="G194">
        <f>ROUNDUP(DZIALKI[[#This Row],[StawkaPodatku]]*DZIALKI[[#This Row],[Powierzchnia]],2)</f>
        <v>903.23</v>
      </c>
      <c r="H194">
        <f>DZIALKI[[#This Row],[Podatek]]*DZIALKI[[#This Row],[Procent Ulgi]]</f>
        <v>812.90700000000004</v>
      </c>
      <c r="I194">
        <f>DZIALKI[[#This Row],[Podatek]]-DZIALKI[[#This Row],[KwotaUlgi]]</f>
        <v>90.322999999999979</v>
      </c>
    </row>
    <row r="195" spans="1:9" x14ac:dyDescent="0.25">
      <c r="A195" t="s">
        <v>205</v>
      </c>
      <c r="B195">
        <v>1130.8800000000001</v>
      </c>
      <c r="C195" t="s">
        <v>5</v>
      </c>
      <c r="D195" t="s">
        <v>11</v>
      </c>
      <c r="E1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5">
        <f>IF(DZIALKI[[#This Row],[Ulga]]=$K$29,$L$29,IF(DZIALKI[[#This Row],[Ulga]]=$K$30,$L$30,IF(DZIALKI[[#This Row],[Ulga]]=$K$31,$L$31,IF(DZIALKI[[#This Row],[Ulga]]=$K$32,$L$32))))</f>
        <v>0.9</v>
      </c>
      <c r="G195">
        <f>ROUNDUP(DZIALKI[[#This Row],[StawkaPodatku]]*DZIALKI[[#This Row],[Powierzchnia]],2)</f>
        <v>870.78</v>
      </c>
      <c r="H195">
        <f>DZIALKI[[#This Row],[Podatek]]*DZIALKI[[#This Row],[Procent Ulgi]]</f>
        <v>783.702</v>
      </c>
      <c r="I195">
        <f>DZIALKI[[#This Row],[Podatek]]-DZIALKI[[#This Row],[KwotaUlgi]]</f>
        <v>87.077999999999975</v>
      </c>
    </row>
    <row r="196" spans="1:9" x14ac:dyDescent="0.25">
      <c r="A196" t="s">
        <v>206</v>
      </c>
      <c r="B196">
        <v>592.39</v>
      </c>
      <c r="C196" t="s">
        <v>5</v>
      </c>
      <c r="D196" t="s">
        <v>11</v>
      </c>
      <c r="E1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6">
        <f>IF(DZIALKI[[#This Row],[Ulga]]=$K$29,$L$29,IF(DZIALKI[[#This Row],[Ulga]]=$K$30,$L$30,IF(DZIALKI[[#This Row],[Ulga]]=$K$31,$L$31,IF(DZIALKI[[#This Row],[Ulga]]=$K$32,$L$32))))</f>
        <v>0.9</v>
      </c>
      <c r="G196">
        <f>ROUNDUP(DZIALKI[[#This Row],[StawkaPodatku]]*DZIALKI[[#This Row],[Powierzchnia]],2)</f>
        <v>456.15</v>
      </c>
      <c r="H196">
        <f>DZIALKI[[#This Row],[Podatek]]*DZIALKI[[#This Row],[Procent Ulgi]]</f>
        <v>410.53499999999997</v>
      </c>
      <c r="I196">
        <f>DZIALKI[[#This Row],[Podatek]]-DZIALKI[[#This Row],[KwotaUlgi]]</f>
        <v>45.615000000000009</v>
      </c>
    </row>
    <row r="197" spans="1:9" x14ac:dyDescent="0.25">
      <c r="A197" t="s">
        <v>207</v>
      </c>
      <c r="B197">
        <v>1086.0899999999999</v>
      </c>
      <c r="C197" t="s">
        <v>5</v>
      </c>
      <c r="D197" t="s">
        <v>11</v>
      </c>
      <c r="E1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7">
        <f>IF(DZIALKI[[#This Row],[Ulga]]=$K$29,$L$29,IF(DZIALKI[[#This Row],[Ulga]]=$K$30,$L$30,IF(DZIALKI[[#This Row],[Ulga]]=$K$31,$L$31,IF(DZIALKI[[#This Row],[Ulga]]=$K$32,$L$32))))</f>
        <v>0.9</v>
      </c>
      <c r="G197">
        <f>ROUNDUP(DZIALKI[[#This Row],[StawkaPodatku]]*DZIALKI[[#This Row],[Powierzchnia]],2)</f>
        <v>836.29</v>
      </c>
      <c r="H197">
        <f>DZIALKI[[#This Row],[Podatek]]*DZIALKI[[#This Row],[Procent Ulgi]]</f>
        <v>752.66099999999994</v>
      </c>
      <c r="I197">
        <f>DZIALKI[[#This Row],[Podatek]]-DZIALKI[[#This Row],[KwotaUlgi]]</f>
        <v>83.629000000000019</v>
      </c>
    </row>
    <row r="198" spans="1:9" x14ac:dyDescent="0.25">
      <c r="A198" t="s">
        <v>208</v>
      </c>
      <c r="B198">
        <v>714.59</v>
      </c>
      <c r="C198" t="s">
        <v>31</v>
      </c>
      <c r="D198" t="s">
        <v>11</v>
      </c>
      <c r="E1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8">
        <f>IF(DZIALKI[[#This Row],[Ulga]]=$K$29,$L$29,IF(DZIALKI[[#This Row],[Ulga]]=$K$30,$L$30,IF(DZIALKI[[#This Row],[Ulga]]=$K$31,$L$31,IF(DZIALKI[[#This Row],[Ulga]]=$K$32,$L$32))))</f>
        <v>0.9</v>
      </c>
      <c r="G198">
        <f>ROUNDUP(DZIALKI[[#This Row],[StawkaPodatku]]*DZIALKI[[#This Row],[Powierzchnia]],2)</f>
        <v>307.27999999999997</v>
      </c>
      <c r="H198">
        <f>DZIALKI[[#This Row],[Podatek]]*DZIALKI[[#This Row],[Procent Ulgi]]</f>
        <v>276.55199999999996</v>
      </c>
      <c r="I198">
        <f>DZIALKI[[#This Row],[Podatek]]-DZIALKI[[#This Row],[KwotaUlgi]]</f>
        <v>30.728000000000009</v>
      </c>
    </row>
    <row r="199" spans="1:9" x14ac:dyDescent="0.25">
      <c r="A199" t="s">
        <v>209</v>
      </c>
      <c r="B199">
        <v>1160.8900000000001</v>
      </c>
      <c r="C199" t="s">
        <v>9</v>
      </c>
      <c r="D199" t="s">
        <v>5</v>
      </c>
      <c r="E1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9">
        <f>IF(DZIALKI[[#This Row],[Ulga]]=$K$29,$L$29,IF(DZIALKI[[#This Row],[Ulga]]=$K$30,$L$30,IF(DZIALKI[[#This Row],[Ulga]]=$K$31,$L$31,IF(DZIALKI[[#This Row],[Ulga]]=$K$32,$L$32))))</f>
        <v>0.5</v>
      </c>
      <c r="G199">
        <f>ROUNDUP(DZIALKI[[#This Row],[StawkaPodatku]]*DZIALKI[[#This Row],[Powierzchnia]],2)</f>
        <v>754.58</v>
      </c>
      <c r="H199">
        <f>DZIALKI[[#This Row],[Podatek]]*DZIALKI[[#This Row],[Procent Ulgi]]</f>
        <v>377.29</v>
      </c>
      <c r="I199">
        <f>DZIALKI[[#This Row],[Podatek]]-DZIALKI[[#This Row],[KwotaUlgi]]</f>
        <v>377.29</v>
      </c>
    </row>
    <row r="200" spans="1:9" x14ac:dyDescent="0.25">
      <c r="A200" t="s">
        <v>210</v>
      </c>
      <c r="B200">
        <v>1316.46</v>
      </c>
      <c r="C200" t="s">
        <v>31</v>
      </c>
      <c r="D200" t="s">
        <v>5</v>
      </c>
      <c r="E2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0">
        <f>IF(DZIALKI[[#This Row],[Ulga]]=$K$29,$L$29,IF(DZIALKI[[#This Row],[Ulga]]=$K$30,$L$30,IF(DZIALKI[[#This Row],[Ulga]]=$K$31,$L$31,IF(DZIALKI[[#This Row],[Ulga]]=$K$32,$L$32))))</f>
        <v>0.5</v>
      </c>
      <c r="G200">
        <f>ROUNDUP(DZIALKI[[#This Row],[StawkaPodatku]]*DZIALKI[[#This Row],[Powierzchnia]],2)</f>
        <v>566.08000000000004</v>
      </c>
      <c r="H200">
        <f>DZIALKI[[#This Row],[Podatek]]*DZIALKI[[#This Row],[Procent Ulgi]]</f>
        <v>283.04000000000002</v>
      </c>
      <c r="I200">
        <f>DZIALKI[[#This Row],[Podatek]]-DZIALKI[[#This Row],[KwotaUlgi]]</f>
        <v>283.04000000000002</v>
      </c>
    </row>
    <row r="201" spans="1:9" x14ac:dyDescent="0.25">
      <c r="A201" t="s">
        <v>211</v>
      </c>
      <c r="B201">
        <v>1205.76</v>
      </c>
      <c r="C201" t="s">
        <v>31</v>
      </c>
      <c r="D201" t="s">
        <v>21</v>
      </c>
      <c r="E2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1">
        <f>IF(DZIALKI[[#This Row],[Ulga]]=$K$29,$L$29,IF(DZIALKI[[#This Row],[Ulga]]=$K$30,$L$30,IF(DZIALKI[[#This Row],[Ulga]]=$K$31,$L$31,IF(DZIALKI[[#This Row],[Ulga]]=$K$32,$L$32))))</f>
        <v>0</v>
      </c>
      <c r="G201">
        <f>ROUNDUP(DZIALKI[[#This Row],[StawkaPodatku]]*DZIALKI[[#This Row],[Powierzchnia]],2)</f>
        <v>518.48</v>
      </c>
      <c r="H201">
        <f>DZIALKI[[#This Row],[Podatek]]*DZIALKI[[#This Row],[Procent Ulgi]]</f>
        <v>0</v>
      </c>
      <c r="I201">
        <f>DZIALKI[[#This Row],[Podatek]]-DZIALKI[[#This Row],[KwotaUlgi]]</f>
        <v>518.48</v>
      </c>
    </row>
    <row r="202" spans="1:9" x14ac:dyDescent="0.25">
      <c r="A202" t="s">
        <v>212</v>
      </c>
      <c r="B202">
        <v>987.56</v>
      </c>
      <c r="C202" t="s">
        <v>5</v>
      </c>
      <c r="D202" t="s">
        <v>11</v>
      </c>
      <c r="E2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2">
        <f>IF(DZIALKI[[#This Row],[Ulga]]=$K$29,$L$29,IF(DZIALKI[[#This Row],[Ulga]]=$K$30,$L$30,IF(DZIALKI[[#This Row],[Ulga]]=$K$31,$L$31,IF(DZIALKI[[#This Row],[Ulga]]=$K$32,$L$32))))</f>
        <v>0.9</v>
      </c>
      <c r="G202">
        <f>ROUNDUP(DZIALKI[[#This Row],[StawkaPodatku]]*DZIALKI[[#This Row],[Powierzchnia]],2)</f>
        <v>760.43</v>
      </c>
      <c r="H202">
        <f>DZIALKI[[#This Row],[Podatek]]*DZIALKI[[#This Row],[Procent Ulgi]]</f>
        <v>684.38699999999994</v>
      </c>
      <c r="I202">
        <f>DZIALKI[[#This Row],[Podatek]]-DZIALKI[[#This Row],[KwotaUlgi]]</f>
        <v>76.043000000000006</v>
      </c>
    </row>
    <row r="203" spans="1:9" x14ac:dyDescent="0.25">
      <c r="A203" t="s">
        <v>213</v>
      </c>
      <c r="B203">
        <v>1077.55</v>
      </c>
      <c r="C203" t="s">
        <v>5</v>
      </c>
      <c r="D203" t="s">
        <v>5</v>
      </c>
      <c r="E2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3">
        <f>IF(DZIALKI[[#This Row],[Ulga]]=$K$29,$L$29,IF(DZIALKI[[#This Row],[Ulga]]=$K$30,$L$30,IF(DZIALKI[[#This Row],[Ulga]]=$K$31,$L$31,IF(DZIALKI[[#This Row],[Ulga]]=$K$32,$L$32))))</f>
        <v>0.5</v>
      </c>
      <c r="G203">
        <f>ROUNDUP(DZIALKI[[#This Row],[StawkaPodatku]]*DZIALKI[[#This Row],[Powierzchnia]],2)</f>
        <v>829.72</v>
      </c>
      <c r="H203">
        <f>DZIALKI[[#This Row],[Podatek]]*DZIALKI[[#This Row],[Procent Ulgi]]</f>
        <v>414.86</v>
      </c>
      <c r="I203">
        <f>DZIALKI[[#This Row],[Podatek]]-DZIALKI[[#This Row],[KwotaUlgi]]</f>
        <v>414.86</v>
      </c>
    </row>
    <row r="204" spans="1:9" x14ac:dyDescent="0.25">
      <c r="A204" t="s">
        <v>214</v>
      </c>
      <c r="B204">
        <v>812.22</v>
      </c>
      <c r="C204" t="s">
        <v>5</v>
      </c>
      <c r="D204" t="s">
        <v>5</v>
      </c>
      <c r="E2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4">
        <f>IF(DZIALKI[[#This Row],[Ulga]]=$K$29,$L$29,IF(DZIALKI[[#This Row],[Ulga]]=$K$30,$L$30,IF(DZIALKI[[#This Row],[Ulga]]=$K$31,$L$31,IF(DZIALKI[[#This Row],[Ulga]]=$K$32,$L$32))))</f>
        <v>0.5</v>
      </c>
      <c r="G204">
        <f>ROUNDUP(DZIALKI[[#This Row],[StawkaPodatku]]*DZIALKI[[#This Row],[Powierzchnia]],2)</f>
        <v>625.41</v>
      </c>
      <c r="H204">
        <f>DZIALKI[[#This Row],[Podatek]]*DZIALKI[[#This Row],[Procent Ulgi]]</f>
        <v>312.70499999999998</v>
      </c>
      <c r="I204">
        <f>DZIALKI[[#This Row],[Podatek]]-DZIALKI[[#This Row],[KwotaUlgi]]</f>
        <v>312.70499999999998</v>
      </c>
    </row>
    <row r="205" spans="1:9" x14ac:dyDescent="0.25">
      <c r="A205" t="s">
        <v>215</v>
      </c>
      <c r="B205">
        <v>1018.72</v>
      </c>
      <c r="C205" t="s">
        <v>5</v>
      </c>
      <c r="D205" t="s">
        <v>11</v>
      </c>
      <c r="E2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">
        <f>IF(DZIALKI[[#This Row],[Ulga]]=$K$29,$L$29,IF(DZIALKI[[#This Row],[Ulga]]=$K$30,$L$30,IF(DZIALKI[[#This Row],[Ulga]]=$K$31,$L$31,IF(DZIALKI[[#This Row],[Ulga]]=$K$32,$L$32))))</f>
        <v>0.9</v>
      </c>
      <c r="G205">
        <f>ROUNDUP(DZIALKI[[#This Row],[StawkaPodatku]]*DZIALKI[[#This Row],[Powierzchnia]],2)</f>
        <v>784.42</v>
      </c>
      <c r="H205">
        <f>DZIALKI[[#This Row],[Podatek]]*DZIALKI[[#This Row],[Procent Ulgi]]</f>
        <v>705.97799999999995</v>
      </c>
      <c r="I205">
        <f>DZIALKI[[#This Row],[Podatek]]-DZIALKI[[#This Row],[KwotaUlgi]]</f>
        <v>78.442000000000007</v>
      </c>
    </row>
    <row r="206" spans="1:9" x14ac:dyDescent="0.25">
      <c r="A206" t="s">
        <v>216</v>
      </c>
      <c r="B206">
        <v>1064.72</v>
      </c>
      <c r="C206" t="s">
        <v>5</v>
      </c>
      <c r="D206" t="s">
        <v>21</v>
      </c>
      <c r="E2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">
        <f>IF(DZIALKI[[#This Row],[Ulga]]=$K$29,$L$29,IF(DZIALKI[[#This Row],[Ulga]]=$K$30,$L$30,IF(DZIALKI[[#This Row],[Ulga]]=$K$31,$L$31,IF(DZIALKI[[#This Row],[Ulga]]=$K$32,$L$32))))</f>
        <v>0</v>
      </c>
      <c r="G206">
        <f>ROUNDUP(DZIALKI[[#This Row],[StawkaPodatku]]*DZIALKI[[#This Row],[Powierzchnia]],2)</f>
        <v>819.84</v>
      </c>
      <c r="H206">
        <f>DZIALKI[[#This Row],[Podatek]]*DZIALKI[[#This Row],[Procent Ulgi]]</f>
        <v>0</v>
      </c>
      <c r="I206">
        <f>DZIALKI[[#This Row],[Podatek]]-DZIALKI[[#This Row],[KwotaUlgi]]</f>
        <v>819.84</v>
      </c>
    </row>
    <row r="207" spans="1:9" x14ac:dyDescent="0.25">
      <c r="A207" t="s">
        <v>217</v>
      </c>
      <c r="B207">
        <v>794.93</v>
      </c>
      <c r="C207" t="s">
        <v>5</v>
      </c>
      <c r="D207" t="s">
        <v>11</v>
      </c>
      <c r="E2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">
        <f>IF(DZIALKI[[#This Row],[Ulga]]=$K$29,$L$29,IF(DZIALKI[[#This Row],[Ulga]]=$K$30,$L$30,IF(DZIALKI[[#This Row],[Ulga]]=$K$31,$L$31,IF(DZIALKI[[#This Row],[Ulga]]=$K$32,$L$32))))</f>
        <v>0.9</v>
      </c>
      <c r="G207">
        <f>ROUNDUP(DZIALKI[[#This Row],[StawkaPodatku]]*DZIALKI[[#This Row],[Powierzchnia]],2)</f>
        <v>612.1</v>
      </c>
      <c r="H207">
        <f>DZIALKI[[#This Row],[Podatek]]*DZIALKI[[#This Row],[Procent Ulgi]]</f>
        <v>550.89</v>
      </c>
      <c r="I207">
        <f>DZIALKI[[#This Row],[Podatek]]-DZIALKI[[#This Row],[KwotaUlgi]]</f>
        <v>61.210000000000036</v>
      </c>
    </row>
    <row r="208" spans="1:9" x14ac:dyDescent="0.25">
      <c r="A208" t="s">
        <v>218</v>
      </c>
      <c r="B208">
        <v>1178.78</v>
      </c>
      <c r="C208" t="s">
        <v>9</v>
      </c>
      <c r="D208" t="s">
        <v>11</v>
      </c>
      <c r="E2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8">
        <f>IF(DZIALKI[[#This Row],[Ulga]]=$K$29,$L$29,IF(DZIALKI[[#This Row],[Ulga]]=$K$30,$L$30,IF(DZIALKI[[#This Row],[Ulga]]=$K$31,$L$31,IF(DZIALKI[[#This Row],[Ulga]]=$K$32,$L$32))))</f>
        <v>0.9</v>
      </c>
      <c r="G208">
        <f>ROUNDUP(DZIALKI[[#This Row],[StawkaPodatku]]*DZIALKI[[#This Row],[Powierzchnia]],2)</f>
        <v>766.21</v>
      </c>
      <c r="H208">
        <f>DZIALKI[[#This Row],[Podatek]]*DZIALKI[[#This Row],[Procent Ulgi]]</f>
        <v>689.58900000000006</v>
      </c>
      <c r="I208">
        <f>DZIALKI[[#This Row],[Podatek]]-DZIALKI[[#This Row],[KwotaUlgi]]</f>
        <v>76.620999999999981</v>
      </c>
    </row>
    <row r="209" spans="1:9" x14ac:dyDescent="0.25">
      <c r="A209" t="s">
        <v>219</v>
      </c>
      <c r="B209">
        <v>1034.58</v>
      </c>
      <c r="C209" t="s">
        <v>5</v>
      </c>
      <c r="D209" t="s">
        <v>11</v>
      </c>
      <c r="E2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9">
        <f>IF(DZIALKI[[#This Row],[Ulga]]=$K$29,$L$29,IF(DZIALKI[[#This Row],[Ulga]]=$K$30,$L$30,IF(DZIALKI[[#This Row],[Ulga]]=$K$31,$L$31,IF(DZIALKI[[#This Row],[Ulga]]=$K$32,$L$32))))</f>
        <v>0.9</v>
      </c>
      <c r="G209">
        <f>ROUNDUP(DZIALKI[[#This Row],[StawkaPodatku]]*DZIALKI[[#This Row],[Powierzchnia]],2)</f>
        <v>796.63</v>
      </c>
      <c r="H209">
        <f>DZIALKI[[#This Row],[Podatek]]*DZIALKI[[#This Row],[Procent Ulgi]]</f>
        <v>716.96699999999998</v>
      </c>
      <c r="I209">
        <f>DZIALKI[[#This Row],[Podatek]]-DZIALKI[[#This Row],[KwotaUlgi]]</f>
        <v>79.663000000000011</v>
      </c>
    </row>
    <row r="210" spans="1:9" x14ac:dyDescent="0.25">
      <c r="A210" t="s">
        <v>220</v>
      </c>
      <c r="B210">
        <v>817.65</v>
      </c>
      <c r="C210" t="s">
        <v>5</v>
      </c>
      <c r="D210" t="s">
        <v>7</v>
      </c>
      <c r="E2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">
        <f>IF(DZIALKI[[#This Row],[Ulga]]=$K$29,$L$29,IF(DZIALKI[[#This Row],[Ulga]]=$K$30,$L$30,IF(DZIALKI[[#This Row],[Ulga]]=$K$31,$L$31,IF(DZIALKI[[#This Row],[Ulga]]=$K$32,$L$32))))</f>
        <v>0.2</v>
      </c>
      <c r="G210">
        <f>ROUNDUP(DZIALKI[[#This Row],[StawkaPodatku]]*DZIALKI[[#This Row],[Powierzchnia]],2)</f>
        <v>629.6</v>
      </c>
      <c r="H210">
        <f>DZIALKI[[#This Row],[Podatek]]*DZIALKI[[#This Row],[Procent Ulgi]]</f>
        <v>125.92000000000002</v>
      </c>
      <c r="I210">
        <f>DZIALKI[[#This Row],[Podatek]]-DZIALKI[[#This Row],[KwotaUlgi]]</f>
        <v>503.68</v>
      </c>
    </row>
    <row r="211" spans="1:9" x14ac:dyDescent="0.25">
      <c r="A211" t="s">
        <v>221</v>
      </c>
      <c r="B211">
        <v>1382.5</v>
      </c>
      <c r="C211" t="s">
        <v>9</v>
      </c>
      <c r="D211" t="s">
        <v>5</v>
      </c>
      <c r="E2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1">
        <f>IF(DZIALKI[[#This Row],[Ulga]]=$K$29,$L$29,IF(DZIALKI[[#This Row],[Ulga]]=$K$30,$L$30,IF(DZIALKI[[#This Row],[Ulga]]=$K$31,$L$31,IF(DZIALKI[[#This Row],[Ulga]]=$K$32,$L$32))))</f>
        <v>0.5</v>
      </c>
      <c r="G211">
        <f>ROUNDUP(DZIALKI[[#This Row],[StawkaPodatku]]*DZIALKI[[#This Row],[Powierzchnia]],2)</f>
        <v>898.63</v>
      </c>
      <c r="H211">
        <f>DZIALKI[[#This Row],[Podatek]]*DZIALKI[[#This Row],[Procent Ulgi]]</f>
        <v>449.315</v>
      </c>
      <c r="I211">
        <f>DZIALKI[[#This Row],[Podatek]]-DZIALKI[[#This Row],[KwotaUlgi]]</f>
        <v>449.315</v>
      </c>
    </row>
    <row r="212" spans="1:9" x14ac:dyDescent="0.25">
      <c r="A212" t="s">
        <v>222</v>
      </c>
      <c r="B212">
        <v>722.12</v>
      </c>
      <c r="C212" t="s">
        <v>9</v>
      </c>
      <c r="D212" t="s">
        <v>11</v>
      </c>
      <c r="E2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2">
        <f>IF(DZIALKI[[#This Row],[Ulga]]=$K$29,$L$29,IF(DZIALKI[[#This Row],[Ulga]]=$K$30,$L$30,IF(DZIALKI[[#This Row],[Ulga]]=$K$31,$L$31,IF(DZIALKI[[#This Row],[Ulga]]=$K$32,$L$32))))</f>
        <v>0.9</v>
      </c>
      <c r="G212">
        <f>ROUNDUP(DZIALKI[[#This Row],[StawkaPodatku]]*DZIALKI[[#This Row],[Powierzchnia]],2)</f>
        <v>469.38</v>
      </c>
      <c r="H212">
        <f>DZIALKI[[#This Row],[Podatek]]*DZIALKI[[#This Row],[Procent Ulgi]]</f>
        <v>422.44200000000001</v>
      </c>
      <c r="I212">
        <f>DZIALKI[[#This Row],[Podatek]]-DZIALKI[[#This Row],[KwotaUlgi]]</f>
        <v>46.937999999999988</v>
      </c>
    </row>
    <row r="213" spans="1:9" x14ac:dyDescent="0.25">
      <c r="A213" t="s">
        <v>223</v>
      </c>
      <c r="B213">
        <v>1183.1199999999999</v>
      </c>
      <c r="C213" t="s">
        <v>5</v>
      </c>
      <c r="D213" t="s">
        <v>5</v>
      </c>
      <c r="E2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3">
        <f>IF(DZIALKI[[#This Row],[Ulga]]=$K$29,$L$29,IF(DZIALKI[[#This Row],[Ulga]]=$K$30,$L$30,IF(DZIALKI[[#This Row],[Ulga]]=$K$31,$L$31,IF(DZIALKI[[#This Row],[Ulga]]=$K$32,$L$32))))</f>
        <v>0.5</v>
      </c>
      <c r="G213">
        <f>ROUNDUP(DZIALKI[[#This Row],[StawkaPodatku]]*DZIALKI[[#This Row],[Powierzchnia]],2)</f>
        <v>911.01</v>
      </c>
      <c r="H213">
        <f>DZIALKI[[#This Row],[Podatek]]*DZIALKI[[#This Row],[Procent Ulgi]]</f>
        <v>455.505</v>
      </c>
      <c r="I213">
        <f>DZIALKI[[#This Row],[Podatek]]-DZIALKI[[#This Row],[KwotaUlgi]]</f>
        <v>455.505</v>
      </c>
    </row>
    <row r="214" spans="1:9" x14ac:dyDescent="0.25">
      <c r="A214" t="s">
        <v>224</v>
      </c>
      <c r="B214">
        <v>632.02</v>
      </c>
      <c r="C214" t="s">
        <v>5</v>
      </c>
      <c r="D214" t="s">
        <v>21</v>
      </c>
      <c r="E2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">
        <f>IF(DZIALKI[[#This Row],[Ulga]]=$K$29,$L$29,IF(DZIALKI[[#This Row],[Ulga]]=$K$30,$L$30,IF(DZIALKI[[#This Row],[Ulga]]=$K$31,$L$31,IF(DZIALKI[[#This Row],[Ulga]]=$K$32,$L$32))))</f>
        <v>0</v>
      </c>
      <c r="G214">
        <f>ROUNDUP(DZIALKI[[#This Row],[StawkaPodatku]]*DZIALKI[[#This Row],[Powierzchnia]],2)</f>
        <v>486.65999999999997</v>
      </c>
      <c r="H214">
        <f>DZIALKI[[#This Row],[Podatek]]*DZIALKI[[#This Row],[Procent Ulgi]]</f>
        <v>0</v>
      </c>
      <c r="I214">
        <f>DZIALKI[[#This Row],[Podatek]]-DZIALKI[[#This Row],[KwotaUlgi]]</f>
        <v>486.65999999999997</v>
      </c>
    </row>
    <row r="215" spans="1:9" x14ac:dyDescent="0.25">
      <c r="A215" t="s">
        <v>225</v>
      </c>
      <c r="B215">
        <v>1319.72</v>
      </c>
      <c r="C215" t="s">
        <v>5</v>
      </c>
      <c r="D215" t="s">
        <v>21</v>
      </c>
      <c r="E2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5">
        <f>IF(DZIALKI[[#This Row],[Ulga]]=$K$29,$L$29,IF(DZIALKI[[#This Row],[Ulga]]=$K$30,$L$30,IF(DZIALKI[[#This Row],[Ulga]]=$K$31,$L$31,IF(DZIALKI[[#This Row],[Ulga]]=$K$32,$L$32))))</f>
        <v>0</v>
      </c>
      <c r="G215">
        <f>ROUNDUP(DZIALKI[[#This Row],[StawkaPodatku]]*DZIALKI[[#This Row],[Powierzchnia]],2)</f>
        <v>1016.1899999999999</v>
      </c>
      <c r="H215">
        <f>DZIALKI[[#This Row],[Podatek]]*DZIALKI[[#This Row],[Procent Ulgi]]</f>
        <v>0</v>
      </c>
      <c r="I215">
        <f>DZIALKI[[#This Row],[Podatek]]-DZIALKI[[#This Row],[KwotaUlgi]]</f>
        <v>1016.1899999999999</v>
      </c>
    </row>
    <row r="216" spans="1:9" x14ac:dyDescent="0.25">
      <c r="A216" t="s">
        <v>226</v>
      </c>
      <c r="B216">
        <v>1195.1300000000001</v>
      </c>
      <c r="C216" t="s">
        <v>5</v>
      </c>
      <c r="D216" t="s">
        <v>5</v>
      </c>
      <c r="E2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6">
        <f>IF(DZIALKI[[#This Row],[Ulga]]=$K$29,$L$29,IF(DZIALKI[[#This Row],[Ulga]]=$K$30,$L$30,IF(DZIALKI[[#This Row],[Ulga]]=$K$31,$L$31,IF(DZIALKI[[#This Row],[Ulga]]=$K$32,$L$32))))</f>
        <v>0.5</v>
      </c>
      <c r="G216">
        <f>ROUNDUP(DZIALKI[[#This Row],[StawkaPodatku]]*DZIALKI[[#This Row],[Powierzchnia]],2)</f>
        <v>920.26</v>
      </c>
      <c r="H216">
        <f>DZIALKI[[#This Row],[Podatek]]*DZIALKI[[#This Row],[Procent Ulgi]]</f>
        <v>460.13</v>
      </c>
      <c r="I216">
        <f>DZIALKI[[#This Row],[Podatek]]-DZIALKI[[#This Row],[KwotaUlgi]]</f>
        <v>460.13</v>
      </c>
    </row>
    <row r="217" spans="1:9" x14ac:dyDescent="0.25">
      <c r="A217" t="s">
        <v>227</v>
      </c>
      <c r="B217">
        <v>546.65</v>
      </c>
      <c r="C217" t="s">
        <v>9</v>
      </c>
      <c r="D217" t="s">
        <v>11</v>
      </c>
      <c r="E2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7">
        <f>IF(DZIALKI[[#This Row],[Ulga]]=$K$29,$L$29,IF(DZIALKI[[#This Row],[Ulga]]=$K$30,$L$30,IF(DZIALKI[[#This Row],[Ulga]]=$K$31,$L$31,IF(DZIALKI[[#This Row],[Ulga]]=$K$32,$L$32))))</f>
        <v>0.9</v>
      </c>
      <c r="G217">
        <f>ROUNDUP(DZIALKI[[#This Row],[StawkaPodatku]]*DZIALKI[[#This Row],[Powierzchnia]],2)</f>
        <v>355.33</v>
      </c>
      <c r="H217">
        <f>DZIALKI[[#This Row],[Podatek]]*DZIALKI[[#This Row],[Procent Ulgi]]</f>
        <v>319.79699999999997</v>
      </c>
      <c r="I217">
        <f>DZIALKI[[#This Row],[Podatek]]-DZIALKI[[#This Row],[KwotaUlgi]]</f>
        <v>35.533000000000015</v>
      </c>
    </row>
    <row r="218" spans="1:9" x14ac:dyDescent="0.25">
      <c r="A218" t="s">
        <v>228</v>
      </c>
      <c r="B218">
        <v>817.2</v>
      </c>
      <c r="C218" t="s">
        <v>31</v>
      </c>
      <c r="D218" t="s">
        <v>5</v>
      </c>
      <c r="E2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8">
        <f>IF(DZIALKI[[#This Row],[Ulga]]=$K$29,$L$29,IF(DZIALKI[[#This Row],[Ulga]]=$K$30,$L$30,IF(DZIALKI[[#This Row],[Ulga]]=$K$31,$L$31,IF(DZIALKI[[#This Row],[Ulga]]=$K$32,$L$32))))</f>
        <v>0.5</v>
      </c>
      <c r="G218">
        <f>ROUNDUP(DZIALKI[[#This Row],[StawkaPodatku]]*DZIALKI[[#This Row],[Powierzchnia]],2)</f>
        <v>351.4</v>
      </c>
      <c r="H218">
        <f>DZIALKI[[#This Row],[Podatek]]*DZIALKI[[#This Row],[Procent Ulgi]]</f>
        <v>175.7</v>
      </c>
      <c r="I218">
        <f>DZIALKI[[#This Row],[Podatek]]-DZIALKI[[#This Row],[KwotaUlgi]]</f>
        <v>175.7</v>
      </c>
    </row>
    <row r="219" spans="1:9" x14ac:dyDescent="0.25">
      <c r="A219" t="s">
        <v>229</v>
      </c>
      <c r="B219">
        <v>894.12</v>
      </c>
      <c r="C219" t="s">
        <v>5</v>
      </c>
      <c r="D219" t="s">
        <v>11</v>
      </c>
      <c r="E2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9">
        <f>IF(DZIALKI[[#This Row],[Ulga]]=$K$29,$L$29,IF(DZIALKI[[#This Row],[Ulga]]=$K$30,$L$30,IF(DZIALKI[[#This Row],[Ulga]]=$K$31,$L$31,IF(DZIALKI[[#This Row],[Ulga]]=$K$32,$L$32))))</f>
        <v>0.9</v>
      </c>
      <c r="G219">
        <f>ROUNDUP(DZIALKI[[#This Row],[StawkaPodatku]]*DZIALKI[[#This Row],[Powierzchnia]],2)</f>
        <v>688.48</v>
      </c>
      <c r="H219">
        <f>DZIALKI[[#This Row],[Podatek]]*DZIALKI[[#This Row],[Procent Ulgi]]</f>
        <v>619.63200000000006</v>
      </c>
      <c r="I219">
        <f>DZIALKI[[#This Row],[Podatek]]-DZIALKI[[#This Row],[KwotaUlgi]]</f>
        <v>68.847999999999956</v>
      </c>
    </row>
    <row r="220" spans="1:9" x14ac:dyDescent="0.25">
      <c r="A220" t="s">
        <v>230</v>
      </c>
      <c r="B220">
        <v>1377.56</v>
      </c>
      <c r="C220" t="s">
        <v>5</v>
      </c>
      <c r="D220" t="s">
        <v>5</v>
      </c>
      <c r="E2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0">
        <f>IF(DZIALKI[[#This Row],[Ulga]]=$K$29,$L$29,IF(DZIALKI[[#This Row],[Ulga]]=$K$30,$L$30,IF(DZIALKI[[#This Row],[Ulga]]=$K$31,$L$31,IF(DZIALKI[[#This Row],[Ulga]]=$K$32,$L$32))))</f>
        <v>0.5</v>
      </c>
      <c r="G220">
        <f>ROUNDUP(DZIALKI[[#This Row],[StawkaPodatku]]*DZIALKI[[#This Row],[Powierzchnia]],2)</f>
        <v>1060.73</v>
      </c>
      <c r="H220">
        <f>DZIALKI[[#This Row],[Podatek]]*DZIALKI[[#This Row],[Procent Ulgi]]</f>
        <v>530.36500000000001</v>
      </c>
      <c r="I220">
        <f>DZIALKI[[#This Row],[Podatek]]-DZIALKI[[#This Row],[KwotaUlgi]]</f>
        <v>530.36500000000001</v>
      </c>
    </row>
    <row r="221" spans="1:9" x14ac:dyDescent="0.25">
      <c r="A221" t="s">
        <v>231</v>
      </c>
      <c r="B221">
        <v>1183.96</v>
      </c>
      <c r="C221" t="s">
        <v>5</v>
      </c>
      <c r="D221" t="s">
        <v>5</v>
      </c>
      <c r="E2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1">
        <f>IF(DZIALKI[[#This Row],[Ulga]]=$K$29,$L$29,IF(DZIALKI[[#This Row],[Ulga]]=$K$30,$L$30,IF(DZIALKI[[#This Row],[Ulga]]=$K$31,$L$31,IF(DZIALKI[[#This Row],[Ulga]]=$K$32,$L$32))))</f>
        <v>0.5</v>
      </c>
      <c r="G221">
        <f>ROUNDUP(DZIALKI[[#This Row],[StawkaPodatku]]*DZIALKI[[#This Row],[Powierzchnia]],2)</f>
        <v>911.65</v>
      </c>
      <c r="H221">
        <f>DZIALKI[[#This Row],[Podatek]]*DZIALKI[[#This Row],[Procent Ulgi]]</f>
        <v>455.82499999999999</v>
      </c>
      <c r="I221">
        <f>DZIALKI[[#This Row],[Podatek]]-DZIALKI[[#This Row],[KwotaUlgi]]</f>
        <v>455.82499999999999</v>
      </c>
    </row>
    <row r="222" spans="1:9" x14ac:dyDescent="0.25">
      <c r="A222" t="s">
        <v>232</v>
      </c>
      <c r="B222">
        <v>902.26</v>
      </c>
      <c r="C222" t="s">
        <v>5</v>
      </c>
      <c r="D222" t="s">
        <v>21</v>
      </c>
      <c r="E2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">
        <f>IF(DZIALKI[[#This Row],[Ulga]]=$K$29,$L$29,IF(DZIALKI[[#This Row],[Ulga]]=$K$30,$L$30,IF(DZIALKI[[#This Row],[Ulga]]=$K$31,$L$31,IF(DZIALKI[[#This Row],[Ulga]]=$K$32,$L$32))))</f>
        <v>0</v>
      </c>
      <c r="G222">
        <f>ROUNDUP(DZIALKI[[#This Row],[StawkaPodatku]]*DZIALKI[[#This Row],[Powierzchnia]],2)</f>
        <v>694.75</v>
      </c>
      <c r="H222">
        <f>DZIALKI[[#This Row],[Podatek]]*DZIALKI[[#This Row],[Procent Ulgi]]</f>
        <v>0</v>
      </c>
      <c r="I222">
        <f>DZIALKI[[#This Row],[Podatek]]-DZIALKI[[#This Row],[KwotaUlgi]]</f>
        <v>694.75</v>
      </c>
    </row>
    <row r="223" spans="1:9" x14ac:dyDescent="0.25">
      <c r="A223" t="s">
        <v>233</v>
      </c>
      <c r="B223">
        <v>1260.22</v>
      </c>
      <c r="C223" t="s">
        <v>31</v>
      </c>
      <c r="D223" t="s">
        <v>5</v>
      </c>
      <c r="E2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3">
        <f>IF(DZIALKI[[#This Row],[Ulga]]=$K$29,$L$29,IF(DZIALKI[[#This Row],[Ulga]]=$K$30,$L$30,IF(DZIALKI[[#This Row],[Ulga]]=$K$31,$L$31,IF(DZIALKI[[#This Row],[Ulga]]=$K$32,$L$32))))</f>
        <v>0.5</v>
      </c>
      <c r="G223">
        <f>ROUNDUP(DZIALKI[[#This Row],[StawkaPodatku]]*DZIALKI[[#This Row],[Powierzchnia]],2)</f>
        <v>541.9</v>
      </c>
      <c r="H223">
        <f>DZIALKI[[#This Row],[Podatek]]*DZIALKI[[#This Row],[Procent Ulgi]]</f>
        <v>270.95</v>
      </c>
      <c r="I223">
        <f>DZIALKI[[#This Row],[Podatek]]-DZIALKI[[#This Row],[KwotaUlgi]]</f>
        <v>270.95</v>
      </c>
    </row>
    <row r="224" spans="1:9" x14ac:dyDescent="0.25">
      <c r="A224" t="s">
        <v>234</v>
      </c>
      <c r="B224">
        <v>853.94</v>
      </c>
      <c r="C224" t="s">
        <v>5</v>
      </c>
      <c r="D224" t="s">
        <v>5</v>
      </c>
      <c r="E2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4">
        <f>IF(DZIALKI[[#This Row],[Ulga]]=$K$29,$L$29,IF(DZIALKI[[#This Row],[Ulga]]=$K$30,$L$30,IF(DZIALKI[[#This Row],[Ulga]]=$K$31,$L$31,IF(DZIALKI[[#This Row],[Ulga]]=$K$32,$L$32))))</f>
        <v>0.5</v>
      </c>
      <c r="G224">
        <f>ROUNDUP(DZIALKI[[#This Row],[StawkaPodatku]]*DZIALKI[[#This Row],[Powierzchnia]],2)</f>
        <v>657.54</v>
      </c>
      <c r="H224">
        <f>DZIALKI[[#This Row],[Podatek]]*DZIALKI[[#This Row],[Procent Ulgi]]</f>
        <v>328.77</v>
      </c>
      <c r="I224">
        <f>DZIALKI[[#This Row],[Podatek]]-DZIALKI[[#This Row],[KwotaUlgi]]</f>
        <v>328.77</v>
      </c>
    </row>
    <row r="225" spans="1:9" x14ac:dyDescent="0.25">
      <c r="A225" t="s">
        <v>235</v>
      </c>
      <c r="B225">
        <v>803.48</v>
      </c>
      <c r="C225" t="s">
        <v>5</v>
      </c>
      <c r="D225" t="s">
        <v>11</v>
      </c>
      <c r="E2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5">
        <f>IF(DZIALKI[[#This Row],[Ulga]]=$K$29,$L$29,IF(DZIALKI[[#This Row],[Ulga]]=$K$30,$L$30,IF(DZIALKI[[#This Row],[Ulga]]=$K$31,$L$31,IF(DZIALKI[[#This Row],[Ulga]]=$K$32,$L$32))))</f>
        <v>0.9</v>
      </c>
      <c r="G225">
        <f>ROUNDUP(DZIALKI[[#This Row],[StawkaPodatku]]*DZIALKI[[#This Row],[Powierzchnia]],2)</f>
        <v>618.67999999999995</v>
      </c>
      <c r="H225">
        <f>DZIALKI[[#This Row],[Podatek]]*DZIALKI[[#This Row],[Procent Ulgi]]</f>
        <v>556.81200000000001</v>
      </c>
      <c r="I225">
        <f>DZIALKI[[#This Row],[Podatek]]-DZIALKI[[#This Row],[KwotaUlgi]]</f>
        <v>61.867999999999938</v>
      </c>
    </row>
    <row r="226" spans="1:9" x14ac:dyDescent="0.25">
      <c r="A226" t="s">
        <v>236</v>
      </c>
      <c r="B226">
        <v>1232.2</v>
      </c>
      <c r="C226" t="s">
        <v>5</v>
      </c>
      <c r="D226" t="s">
        <v>21</v>
      </c>
      <c r="E2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6">
        <f>IF(DZIALKI[[#This Row],[Ulga]]=$K$29,$L$29,IF(DZIALKI[[#This Row],[Ulga]]=$K$30,$L$30,IF(DZIALKI[[#This Row],[Ulga]]=$K$31,$L$31,IF(DZIALKI[[#This Row],[Ulga]]=$K$32,$L$32))))</f>
        <v>0</v>
      </c>
      <c r="G226">
        <f>ROUNDUP(DZIALKI[[#This Row],[StawkaPodatku]]*DZIALKI[[#This Row],[Powierzchnia]],2)</f>
        <v>948.8</v>
      </c>
      <c r="H226">
        <f>DZIALKI[[#This Row],[Podatek]]*DZIALKI[[#This Row],[Procent Ulgi]]</f>
        <v>0</v>
      </c>
      <c r="I226">
        <f>DZIALKI[[#This Row],[Podatek]]-DZIALKI[[#This Row],[KwotaUlgi]]</f>
        <v>948.8</v>
      </c>
    </row>
    <row r="227" spans="1:9" x14ac:dyDescent="0.25">
      <c r="A227" t="s">
        <v>237</v>
      </c>
      <c r="B227">
        <v>678.61</v>
      </c>
      <c r="C227" t="s">
        <v>9</v>
      </c>
      <c r="D227" t="s">
        <v>11</v>
      </c>
      <c r="E22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7">
        <f>IF(DZIALKI[[#This Row],[Ulga]]=$K$29,$L$29,IF(DZIALKI[[#This Row],[Ulga]]=$K$30,$L$30,IF(DZIALKI[[#This Row],[Ulga]]=$K$31,$L$31,IF(DZIALKI[[#This Row],[Ulga]]=$K$32,$L$32))))</f>
        <v>0.9</v>
      </c>
      <c r="G227">
        <f>ROUNDUP(DZIALKI[[#This Row],[StawkaPodatku]]*DZIALKI[[#This Row],[Powierzchnia]],2)</f>
        <v>441.09999999999997</v>
      </c>
      <c r="H227">
        <f>DZIALKI[[#This Row],[Podatek]]*DZIALKI[[#This Row],[Procent Ulgi]]</f>
        <v>396.98999999999995</v>
      </c>
      <c r="I227">
        <f>DZIALKI[[#This Row],[Podatek]]-DZIALKI[[#This Row],[KwotaUlgi]]</f>
        <v>44.110000000000014</v>
      </c>
    </row>
    <row r="228" spans="1:9" x14ac:dyDescent="0.25">
      <c r="A228" t="s">
        <v>238</v>
      </c>
      <c r="B228">
        <v>884.63</v>
      </c>
      <c r="C228" t="s">
        <v>5</v>
      </c>
      <c r="D228" t="s">
        <v>21</v>
      </c>
      <c r="E2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8">
        <f>IF(DZIALKI[[#This Row],[Ulga]]=$K$29,$L$29,IF(DZIALKI[[#This Row],[Ulga]]=$K$30,$L$30,IF(DZIALKI[[#This Row],[Ulga]]=$K$31,$L$31,IF(DZIALKI[[#This Row],[Ulga]]=$K$32,$L$32))))</f>
        <v>0</v>
      </c>
      <c r="G228">
        <f>ROUNDUP(DZIALKI[[#This Row],[StawkaPodatku]]*DZIALKI[[#This Row],[Powierzchnia]],2)</f>
        <v>681.17</v>
      </c>
      <c r="H228">
        <f>DZIALKI[[#This Row],[Podatek]]*DZIALKI[[#This Row],[Procent Ulgi]]</f>
        <v>0</v>
      </c>
      <c r="I228">
        <f>DZIALKI[[#This Row],[Podatek]]-DZIALKI[[#This Row],[KwotaUlgi]]</f>
        <v>681.17</v>
      </c>
    </row>
    <row r="229" spans="1:9" x14ac:dyDescent="0.25">
      <c r="A229" t="s">
        <v>239</v>
      </c>
      <c r="B229">
        <v>1128.74</v>
      </c>
      <c r="C229" t="s">
        <v>5</v>
      </c>
      <c r="D229" t="s">
        <v>5</v>
      </c>
      <c r="E2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9">
        <f>IF(DZIALKI[[#This Row],[Ulga]]=$K$29,$L$29,IF(DZIALKI[[#This Row],[Ulga]]=$K$30,$L$30,IF(DZIALKI[[#This Row],[Ulga]]=$K$31,$L$31,IF(DZIALKI[[#This Row],[Ulga]]=$K$32,$L$32))))</f>
        <v>0.5</v>
      </c>
      <c r="G229">
        <f>ROUNDUP(DZIALKI[[#This Row],[StawkaPodatku]]*DZIALKI[[#This Row],[Powierzchnia]],2)</f>
        <v>869.13</v>
      </c>
      <c r="H229">
        <f>DZIALKI[[#This Row],[Podatek]]*DZIALKI[[#This Row],[Procent Ulgi]]</f>
        <v>434.565</v>
      </c>
      <c r="I229">
        <f>DZIALKI[[#This Row],[Podatek]]-DZIALKI[[#This Row],[KwotaUlgi]]</f>
        <v>434.565</v>
      </c>
    </row>
    <row r="230" spans="1:9" x14ac:dyDescent="0.25">
      <c r="A230" t="s">
        <v>240</v>
      </c>
      <c r="B230">
        <v>553.19000000000005</v>
      </c>
      <c r="C230" t="s">
        <v>31</v>
      </c>
      <c r="D230" t="s">
        <v>21</v>
      </c>
      <c r="E2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0">
        <f>IF(DZIALKI[[#This Row],[Ulga]]=$K$29,$L$29,IF(DZIALKI[[#This Row],[Ulga]]=$K$30,$L$30,IF(DZIALKI[[#This Row],[Ulga]]=$K$31,$L$31,IF(DZIALKI[[#This Row],[Ulga]]=$K$32,$L$32))))</f>
        <v>0</v>
      </c>
      <c r="G230">
        <f>ROUNDUP(DZIALKI[[#This Row],[StawkaPodatku]]*DZIALKI[[#This Row],[Powierzchnia]],2)</f>
        <v>237.88</v>
      </c>
      <c r="H230">
        <f>DZIALKI[[#This Row],[Podatek]]*DZIALKI[[#This Row],[Procent Ulgi]]</f>
        <v>0</v>
      </c>
      <c r="I230">
        <f>DZIALKI[[#This Row],[Podatek]]-DZIALKI[[#This Row],[KwotaUlgi]]</f>
        <v>237.88</v>
      </c>
    </row>
    <row r="231" spans="1:9" x14ac:dyDescent="0.25">
      <c r="A231" t="s">
        <v>241</v>
      </c>
      <c r="B231">
        <v>1116.6300000000001</v>
      </c>
      <c r="C231" t="s">
        <v>94</v>
      </c>
      <c r="D231" t="s">
        <v>5</v>
      </c>
      <c r="E2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1">
        <f>IF(DZIALKI[[#This Row],[Ulga]]=$K$29,$L$29,IF(DZIALKI[[#This Row],[Ulga]]=$K$30,$L$30,IF(DZIALKI[[#This Row],[Ulga]]=$K$31,$L$31,IF(DZIALKI[[#This Row],[Ulga]]=$K$32,$L$32))))</f>
        <v>0.5</v>
      </c>
      <c r="G231">
        <f>ROUNDUP(DZIALKI[[#This Row],[StawkaPodatku]]*DZIALKI[[#This Row],[Powierzchnia]],2)</f>
        <v>44.669999999999995</v>
      </c>
      <c r="H231">
        <f>DZIALKI[[#This Row],[Podatek]]*DZIALKI[[#This Row],[Procent Ulgi]]</f>
        <v>22.334999999999997</v>
      </c>
      <c r="I231">
        <f>DZIALKI[[#This Row],[Podatek]]-DZIALKI[[#This Row],[KwotaUlgi]]</f>
        <v>22.334999999999997</v>
      </c>
    </row>
    <row r="232" spans="1:9" x14ac:dyDescent="0.25">
      <c r="A232" t="s">
        <v>242</v>
      </c>
      <c r="B232">
        <v>605.51</v>
      </c>
      <c r="C232" t="s">
        <v>5</v>
      </c>
      <c r="D232" t="s">
        <v>21</v>
      </c>
      <c r="E2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">
        <f>IF(DZIALKI[[#This Row],[Ulga]]=$K$29,$L$29,IF(DZIALKI[[#This Row],[Ulga]]=$K$30,$L$30,IF(DZIALKI[[#This Row],[Ulga]]=$K$31,$L$31,IF(DZIALKI[[#This Row],[Ulga]]=$K$32,$L$32))))</f>
        <v>0</v>
      </c>
      <c r="G232">
        <f>ROUNDUP(DZIALKI[[#This Row],[StawkaPodatku]]*DZIALKI[[#This Row],[Powierzchnia]],2)</f>
        <v>466.25</v>
      </c>
      <c r="H232">
        <f>DZIALKI[[#This Row],[Podatek]]*DZIALKI[[#This Row],[Procent Ulgi]]</f>
        <v>0</v>
      </c>
      <c r="I232">
        <f>DZIALKI[[#This Row],[Podatek]]-DZIALKI[[#This Row],[KwotaUlgi]]</f>
        <v>466.25</v>
      </c>
    </row>
    <row r="233" spans="1:9" x14ac:dyDescent="0.25">
      <c r="A233" t="s">
        <v>243</v>
      </c>
      <c r="B233">
        <v>972.22</v>
      </c>
      <c r="C233" t="s">
        <v>5</v>
      </c>
      <c r="D233" t="s">
        <v>11</v>
      </c>
      <c r="E2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3">
        <f>IF(DZIALKI[[#This Row],[Ulga]]=$K$29,$L$29,IF(DZIALKI[[#This Row],[Ulga]]=$K$30,$L$30,IF(DZIALKI[[#This Row],[Ulga]]=$K$31,$L$31,IF(DZIALKI[[#This Row],[Ulga]]=$K$32,$L$32))))</f>
        <v>0.9</v>
      </c>
      <c r="G233">
        <f>ROUNDUP(DZIALKI[[#This Row],[StawkaPodatku]]*DZIALKI[[#This Row],[Powierzchnia]],2)</f>
        <v>748.61</v>
      </c>
      <c r="H233">
        <f>DZIALKI[[#This Row],[Podatek]]*DZIALKI[[#This Row],[Procent Ulgi]]</f>
        <v>673.74900000000002</v>
      </c>
      <c r="I233">
        <f>DZIALKI[[#This Row],[Podatek]]-DZIALKI[[#This Row],[KwotaUlgi]]</f>
        <v>74.86099999999999</v>
      </c>
    </row>
    <row r="234" spans="1:9" x14ac:dyDescent="0.25">
      <c r="A234" t="s">
        <v>244</v>
      </c>
      <c r="B234">
        <v>1380.57</v>
      </c>
      <c r="C234" t="s">
        <v>31</v>
      </c>
      <c r="D234" t="s">
        <v>21</v>
      </c>
      <c r="E2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4">
        <f>IF(DZIALKI[[#This Row],[Ulga]]=$K$29,$L$29,IF(DZIALKI[[#This Row],[Ulga]]=$K$30,$L$30,IF(DZIALKI[[#This Row],[Ulga]]=$K$31,$L$31,IF(DZIALKI[[#This Row],[Ulga]]=$K$32,$L$32))))</f>
        <v>0</v>
      </c>
      <c r="G234">
        <f>ROUNDUP(DZIALKI[[#This Row],[StawkaPodatku]]*DZIALKI[[#This Row],[Powierzchnia]],2)</f>
        <v>593.65</v>
      </c>
      <c r="H234">
        <f>DZIALKI[[#This Row],[Podatek]]*DZIALKI[[#This Row],[Procent Ulgi]]</f>
        <v>0</v>
      </c>
      <c r="I234">
        <f>DZIALKI[[#This Row],[Podatek]]-DZIALKI[[#This Row],[KwotaUlgi]]</f>
        <v>593.65</v>
      </c>
    </row>
    <row r="235" spans="1:9" x14ac:dyDescent="0.25">
      <c r="A235" t="s">
        <v>245</v>
      </c>
      <c r="B235">
        <v>833.22</v>
      </c>
      <c r="C235" t="s">
        <v>94</v>
      </c>
      <c r="D235" t="s">
        <v>7</v>
      </c>
      <c r="E23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5">
        <f>IF(DZIALKI[[#This Row],[Ulga]]=$K$29,$L$29,IF(DZIALKI[[#This Row],[Ulga]]=$K$30,$L$30,IF(DZIALKI[[#This Row],[Ulga]]=$K$31,$L$31,IF(DZIALKI[[#This Row],[Ulga]]=$K$32,$L$32))))</f>
        <v>0.2</v>
      </c>
      <c r="G235">
        <f>ROUNDUP(DZIALKI[[#This Row],[StawkaPodatku]]*DZIALKI[[#This Row],[Powierzchnia]],2)</f>
        <v>33.33</v>
      </c>
      <c r="H235">
        <f>DZIALKI[[#This Row],[Podatek]]*DZIALKI[[#This Row],[Procent Ulgi]]</f>
        <v>6.6660000000000004</v>
      </c>
      <c r="I235">
        <f>DZIALKI[[#This Row],[Podatek]]-DZIALKI[[#This Row],[KwotaUlgi]]</f>
        <v>26.663999999999998</v>
      </c>
    </row>
    <row r="236" spans="1:9" x14ac:dyDescent="0.25">
      <c r="A236" t="s">
        <v>246</v>
      </c>
      <c r="B236">
        <v>1270.71</v>
      </c>
      <c r="C236" t="s">
        <v>94</v>
      </c>
      <c r="D236" t="s">
        <v>5</v>
      </c>
      <c r="E23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6">
        <f>IF(DZIALKI[[#This Row],[Ulga]]=$K$29,$L$29,IF(DZIALKI[[#This Row],[Ulga]]=$K$30,$L$30,IF(DZIALKI[[#This Row],[Ulga]]=$K$31,$L$31,IF(DZIALKI[[#This Row],[Ulga]]=$K$32,$L$32))))</f>
        <v>0.5</v>
      </c>
      <c r="G236">
        <f>ROUNDUP(DZIALKI[[#This Row],[StawkaPodatku]]*DZIALKI[[#This Row],[Powierzchnia]],2)</f>
        <v>50.83</v>
      </c>
      <c r="H236">
        <f>DZIALKI[[#This Row],[Podatek]]*DZIALKI[[#This Row],[Procent Ulgi]]</f>
        <v>25.414999999999999</v>
      </c>
      <c r="I236">
        <f>DZIALKI[[#This Row],[Podatek]]-DZIALKI[[#This Row],[KwotaUlgi]]</f>
        <v>25.414999999999999</v>
      </c>
    </row>
    <row r="237" spans="1:9" x14ac:dyDescent="0.25">
      <c r="A237" t="s">
        <v>247</v>
      </c>
      <c r="B237">
        <v>899.83</v>
      </c>
      <c r="C237" t="s">
        <v>5</v>
      </c>
      <c r="D237" t="s">
        <v>5</v>
      </c>
      <c r="E2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">
        <f>IF(DZIALKI[[#This Row],[Ulga]]=$K$29,$L$29,IF(DZIALKI[[#This Row],[Ulga]]=$K$30,$L$30,IF(DZIALKI[[#This Row],[Ulga]]=$K$31,$L$31,IF(DZIALKI[[#This Row],[Ulga]]=$K$32,$L$32))))</f>
        <v>0.5</v>
      </c>
      <c r="G237">
        <f>ROUNDUP(DZIALKI[[#This Row],[StawkaPodatku]]*DZIALKI[[#This Row],[Powierzchnia]],2)</f>
        <v>692.87</v>
      </c>
      <c r="H237">
        <f>DZIALKI[[#This Row],[Podatek]]*DZIALKI[[#This Row],[Procent Ulgi]]</f>
        <v>346.435</v>
      </c>
      <c r="I237">
        <f>DZIALKI[[#This Row],[Podatek]]-DZIALKI[[#This Row],[KwotaUlgi]]</f>
        <v>346.435</v>
      </c>
    </row>
    <row r="238" spans="1:9" x14ac:dyDescent="0.25">
      <c r="A238" t="s">
        <v>248</v>
      </c>
      <c r="B238">
        <v>1396.76</v>
      </c>
      <c r="C238" t="s">
        <v>94</v>
      </c>
      <c r="D238" t="s">
        <v>7</v>
      </c>
      <c r="E2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8">
        <f>IF(DZIALKI[[#This Row],[Ulga]]=$K$29,$L$29,IF(DZIALKI[[#This Row],[Ulga]]=$K$30,$L$30,IF(DZIALKI[[#This Row],[Ulga]]=$K$31,$L$31,IF(DZIALKI[[#This Row],[Ulga]]=$K$32,$L$32))))</f>
        <v>0.2</v>
      </c>
      <c r="G238">
        <f>ROUNDUP(DZIALKI[[#This Row],[StawkaPodatku]]*DZIALKI[[#This Row],[Powierzchnia]],2)</f>
        <v>55.879999999999995</v>
      </c>
      <c r="H238">
        <f>DZIALKI[[#This Row],[Podatek]]*DZIALKI[[#This Row],[Procent Ulgi]]</f>
        <v>11.176</v>
      </c>
      <c r="I238">
        <f>DZIALKI[[#This Row],[Podatek]]-DZIALKI[[#This Row],[KwotaUlgi]]</f>
        <v>44.703999999999994</v>
      </c>
    </row>
    <row r="239" spans="1:9" x14ac:dyDescent="0.25">
      <c r="A239" t="s">
        <v>249</v>
      </c>
      <c r="B239">
        <v>821.87</v>
      </c>
      <c r="C239" t="s">
        <v>94</v>
      </c>
      <c r="D239" t="s">
        <v>5</v>
      </c>
      <c r="E2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9">
        <f>IF(DZIALKI[[#This Row],[Ulga]]=$K$29,$L$29,IF(DZIALKI[[#This Row],[Ulga]]=$K$30,$L$30,IF(DZIALKI[[#This Row],[Ulga]]=$K$31,$L$31,IF(DZIALKI[[#This Row],[Ulga]]=$K$32,$L$32))))</f>
        <v>0.5</v>
      </c>
      <c r="G239">
        <f>ROUNDUP(DZIALKI[[#This Row],[StawkaPodatku]]*DZIALKI[[#This Row],[Powierzchnia]],2)</f>
        <v>32.879999999999995</v>
      </c>
      <c r="H239">
        <f>DZIALKI[[#This Row],[Podatek]]*DZIALKI[[#This Row],[Procent Ulgi]]</f>
        <v>16.439999999999998</v>
      </c>
      <c r="I239">
        <f>DZIALKI[[#This Row],[Podatek]]-DZIALKI[[#This Row],[KwotaUlgi]]</f>
        <v>16.439999999999998</v>
      </c>
    </row>
    <row r="240" spans="1:9" x14ac:dyDescent="0.25">
      <c r="A240" t="s">
        <v>250</v>
      </c>
      <c r="B240">
        <v>754.24</v>
      </c>
      <c r="C240" t="s">
        <v>5</v>
      </c>
      <c r="D240" t="s">
        <v>11</v>
      </c>
      <c r="E2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">
        <f>IF(DZIALKI[[#This Row],[Ulga]]=$K$29,$L$29,IF(DZIALKI[[#This Row],[Ulga]]=$K$30,$L$30,IF(DZIALKI[[#This Row],[Ulga]]=$K$31,$L$31,IF(DZIALKI[[#This Row],[Ulga]]=$K$32,$L$32))))</f>
        <v>0.9</v>
      </c>
      <c r="G240">
        <f>ROUNDUP(DZIALKI[[#This Row],[StawkaPodatku]]*DZIALKI[[#This Row],[Powierzchnia]],2)</f>
        <v>580.77</v>
      </c>
      <c r="H240">
        <f>DZIALKI[[#This Row],[Podatek]]*DZIALKI[[#This Row],[Procent Ulgi]]</f>
        <v>522.69299999999998</v>
      </c>
      <c r="I240">
        <f>DZIALKI[[#This Row],[Podatek]]-DZIALKI[[#This Row],[KwotaUlgi]]</f>
        <v>58.076999999999998</v>
      </c>
    </row>
    <row r="241" spans="1:9" x14ac:dyDescent="0.25">
      <c r="A241" t="s">
        <v>251</v>
      </c>
      <c r="B241">
        <v>555.34</v>
      </c>
      <c r="C241" t="s">
        <v>94</v>
      </c>
      <c r="D241" t="s">
        <v>7</v>
      </c>
      <c r="E24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1">
        <f>IF(DZIALKI[[#This Row],[Ulga]]=$K$29,$L$29,IF(DZIALKI[[#This Row],[Ulga]]=$K$30,$L$30,IF(DZIALKI[[#This Row],[Ulga]]=$K$31,$L$31,IF(DZIALKI[[#This Row],[Ulga]]=$K$32,$L$32))))</f>
        <v>0.2</v>
      </c>
      <c r="G241">
        <f>ROUNDUP(DZIALKI[[#This Row],[StawkaPodatku]]*DZIALKI[[#This Row],[Powierzchnia]],2)</f>
        <v>22.220000000000002</v>
      </c>
      <c r="H241">
        <f>DZIALKI[[#This Row],[Podatek]]*DZIALKI[[#This Row],[Procent Ulgi]]</f>
        <v>4.4440000000000008</v>
      </c>
      <c r="I241">
        <f>DZIALKI[[#This Row],[Podatek]]-DZIALKI[[#This Row],[KwotaUlgi]]</f>
        <v>17.776000000000003</v>
      </c>
    </row>
    <row r="242" spans="1:9" x14ac:dyDescent="0.25">
      <c r="A242" t="s">
        <v>252</v>
      </c>
      <c r="B242">
        <v>1237.1600000000001</v>
      </c>
      <c r="C242" t="s">
        <v>5</v>
      </c>
      <c r="D242" t="s">
        <v>5</v>
      </c>
      <c r="E2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">
        <f>IF(DZIALKI[[#This Row],[Ulga]]=$K$29,$L$29,IF(DZIALKI[[#This Row],[Ulga]]=$K$30,$L$30,IF(DZIALKI[[#This Row],[Ulga]]=$K$31,$L$31,IF(DZIALKI[[#This Row],[Ulga]]=$K$32,$L$32))))</f>
        <v>0.5</v>
      </c>
      <c r="G242">
        <f>ROUNDUP(DZIALKI[[#This Row],[StawkaPodatku]]*DZIALKI[[#This Row],[Powierzchnia]],2)</f>
        <v>952.62</v>
      </c>
      <c r="H242">
        <f>DZIALKI[[#This Row],[Podatek]]*DZIALKI[[#This Row],[Procent Ulgi]]</f>
        <v>476.31</v>
      </c>
      <c r="I242">
        <f>DZIALKI[[#This Row],[Podatek]]-DZIALKI[[#This Row],[KwotaUlgi]]</f>
        <v>476.31</v>
      </c>
    </row>
    <row r="243" spans="1:9" x14ac:dyDescent="0.25">
      <c r="A243" t="s">
        <v>253</v>
      </c>
      <c r="B243">
        <v>1404.12</v>
      </c>
      <c r="C243" t="s">
        <v>52</v>
      </c>
      <c r="D243" t="s">
        <v>21</v>
      </c>
      <c r="E2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3">
        <f>IF(DZIALKI[[#This Row],[Ulga]]=$K$29,$L$29,IF(DZIALKI[[#This Row],[Ulga]]=$K$30,$L$30,IF(DZIALKI[[#This Row],[Ulga]]=$K$31,$L$31,IF(DZIALKI[[#This Row],[Ulga]]=$K$32,$L$32))))</f>
        <v>0</v>
      </c>
      <c r="G243">
        <f>ROUNDUP(DZIALKI[[#This Row],[StawkaPodatku]]*DZIALKI[[#This Row],[Powierzchnia]],2)</f>
        <v>294.87</v>
      </c>
      <c r="H243">
        <f>DZIALKI[[#This Row],[Podatek]]*DZIALKI[[#This Row],[Procent Ulgi]]</f>
        <v>0</v>
      </c>
      <c r="I243">
        <f>DZIALKI[[#This Row],[Podatek]]-DZIALKI[[#This Row],[KwotaUlgi]]</f>
        <v>294.87</v>
      </c>
    </row>
    <row r="244" spans="1:9" x14ac:dyDescent="0.25">
      <c r="A244" t="s">
        <v>254</v>
      </c>
      <c r="B244">
        <v>1108.71</v>
      </c>
      <c r="C244" t="s">
        <v>5</v>
      </c>
      <c r="D244" t="s">
        <v>5</v>
      </c>
      <c r="E2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4">
        <f>IF(DZIALKI[[#This Row],[Ulga]]=$K$29,$L$29,IF(DZIALKI[[#This Row],[Ulga]]=$K$30,$L$30,IF(DZIALKI[[#This Row],[Ulga]]=$K$31,$L$31,IF(DZIALKI[[#This Row],[Ulga]]=$K$32,$L$32))))</f>
        <v>0.5</v>
      </c>
      <c r="G244">
        <f>ROUNDUP(DZIALKI[[#This Row],[StawkaPodatku]]*DZIALKI[[#This Row],[Powierzchnia]],2)</f>
        <v>853.71</v>
      </c>
      <c r="H244">
        <f>DZIALKI[[#This Row],[Podatek]]*DZIALKI[[#This Row],[Procent Ulgi]]</f>
        <v>426.85500000000002</v>
      </c>
      <c r="I244">
        <f>DZIALKI[[#This Row],[Podatek]]-DZIALKI[[#This Row],[KwotaUlgi]]</f>
        <v>426.85500000000002</v>
      </c>
    </row>
    <row r="245" spans="1:9" x14ac:dyDescent="0.25">
      <c r="A245" t="s">
        <v>255</v>
      </c>
      <c r="B245">
        <v>881.61</v>
      </c>
      <c r="C245" t="s">
        <v>9</v>
      </c>
      <c r="D245" t="s">
        <v>21</v>
      </c>
      <c r="E2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5">
        <f>IF(DZIALKI[[#This Row],[Ulga]]=$K$29,$L$29,IF(DZIALKI[[#This Row],[Ulga]]=$K$30,$L$30,IF(DZIALKI[[#This Row],[Ulga]]=$K$31,$L$31,IF(DZIALKI[[#This Row],[Ulga]]=$K$32,$L$32))))</f>
        <v>0</v>
      </c>
      <c r="G245">
        <f>ROUNDUP(DZIALKI[[#This Row],[StawkaPodatku]]*DZIALKI[[#This Row],[Powierzchnia]],2)</f>
        <v>573.04999999999995</v>
      </c>
      <c r="H245">
        <f>DZIALKI[[#This Row],[Podatek]]*DZIALKI[[#This Row],[Procent Ulgi]]</f>
        <v>0</v>
      </c>
      <c r="I245">
        <f>DZIALKI[[#This Row],[Podatek]]-DZIALKI[[#This Row],[KwotaUlgi]]</f>
        <v>573.04999999999995</v>
      </c>
    </row>
    <row r="246" spans="1:9" x14ac:dyDescent="0.25">
      <c r="A246" t="s">
        <v>256</v>
      </c>
      <c r="B246">
        <v>520.01</v>
      </c>
      <c r="C246" t="s">
        <v>5</v>
      </c>
      <c r="D246" t="s">
        <v>21</v>
      </c>
      <c r="E2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6">
        <f>IF(DZIALKI[[#This Row],[Ulga]]=$K$29,$L$29,IF(DZIALKI[[#This Row],[Ulga]]=$K$30,$L$30,IF(DZIALKI[[#This Row],[Ulga]]=$K$31,$L$31,IF(DZIALKI[[#This Row],[Ulga]]=$K$32,$L$32))))</f>
        <v>0</v>
      </c>
      <c r="G246">
        <f>ROUNDUP(DZIALKI[[#This Row],[StawkaPodatku]]*DZIALKI[[#This Row],[Powierzchnia]],2)</f>
        <v>400.40999999999997</v>
      </c>
      <c r="H246">
        <f>DZIALKI[[#This Row],[Podatek]]*DZIALKI[[#This Row],[Procent Ulgi]]</f>
        <v>0</v>
      </c>
      <c r="I246">
        <f>DZIALKI[[#This Row],[Podatek]]-DZIALKI[[#This Row],[KwotaUlgi]]</f>
        <v>400.40999999999997</v>
      </c>
    </row>
    <row r="247" spans="1:9" x14ac:dyDescent="0.25">
      <c r="A247" t="s">
        <v>257</v>
      </c>
      <c r="B247">
        <v>1271.76</v>
      </c>
      <c r="C247" t="s">
        <v>31</v>
      </c>
      <c r="D247" t="s">
        <v>11</v>
      </c>
      <c r="E2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7">
        <f>IF(DZIALKI[[#This Row],[Ulga]]=$K$29,$L$29,IF(DZIALKI[[#This Row],[Ulga]]=$K$30,$L$30,IF(DZIALKI[[#This Row],[Ulga]]=$K$31,$L$31,IF(DZIALKI[[#This Row],[Ulga]]=$K$32,$L$32))))</f>
        <v>0.9</v>
      </c>
      <c r="G247">
        <f>ROUNDUP(DZIALKI[[#This Row],[StawkaPodatku]]*DZIALKI[[#This Row],[Powierzchnia]],2)</f>
        <v>546.86</v>
      </c>
      <c r="H247">
        <f>DZIALKI[[#This Row],[Podatek]]*DZIALKI[[#This Row],[Procent Ulgi]]</f>
        <v>492.17400000000004</v>
      </c>
      <c r="I247">
        <f>DZIALKI[[#This Row],[Podatek]]-DZIALKI[[#This Row],[KwotaUlgi]]</f>
        <v>54.685999999999979</v>
      </c>
    </row>
    <row r="248" spans="1:9" x14ac:dyDescent="0.25">
      <c r="A248" t="s">
        <v>258</v>
      </c>
      <c r="B248">
        <v>1136.32</v>
      </c>
      <c r="C248" t="s">
        <v>5</v>
      </c>
      <c r="D248" t="s">
        <v>11</v>
      </c>
      <c r="E2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">
        <f>IF(DZIALKI[[#This Row],[Ulga]]=$K$29,$L$29,IF(DZIALKI[[#This Row],[Ulga]]=$K$30,$L$30,IF(DZIALKI[[#This Row],[Ulga]]=$K$31,$L$31,IF(DZIALKI[[#This Row],[Ulga]]=$K$32,$L$32))))</f>
        <v>0.9</v>
      </c>
      <c r="G248">
        <f>ROUNDUP(DZIALKI[[#This Row],[StawkaPodatku]]*DZIALKI[[#This Row],[Powierzchnia]],2)</f>
        <v>874.97</v>
      </c>
      <c r="H248">
        <f>DZIALKI[[#This Row],[Podatek]]*DZIALKI[[#This Row],[Procent Ulgi]]</f>
        <v>787.47300000000007</v>
      </c>
      <c r="I248">
        <f>DZIALKI[[#This Row],[Podatek]]-DZIALKI[[#This Row],[KwotaUlgi]]</f>
        <v>87.496999999999957</v>
      </c>
    </row>
    <row r="249" spans="1:9" x14ac:dyDescent="0.25">
      <c r="A249" t="s">
        <v>259</v>
      </c>
      <c r="B249">
        <v>1037.52</v>
      </c>
      <c r="C249" t="s">
        <v>9</v>
      </c>
      <c r="D249" t="s">
        <v>11</v>
      </c>
      <c r="E2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9">
        <f>IF(DZIALKI[[#This Row],[Ulga]]=$K$29,$L$29,IF(DZIALKI[[#This Row],[Ulga]]=$K$30,$L$30,IF(DZIALKI[[#This Row],[Ulga]]=$K$31,$L$31,IF(DZIALKI[[#This Row],[Ulga]]=$K$32,$L$32))))</f>
        <v>0.9</v>
      </c>
      <c r="G249">
        <f>ROUNDUP(DZIALKI[[#This Row],[StawkaPodatku]]*DZIALKI[[#This Row],[Powierzchnia]],2)</f>
        <v>674.39</v>
      </c>
      <c r="H249">
        <f>DZIALKI[[#This Row],[Podatek]]*DZIALKI[[#This Row],[Procent Ulgi]]</f>
        <v>606.95100000000002</v>
      </c>
      <c r="I249">
        <f>DZIALKI[[#This Row],[Podatek]]-DZIALKI[[#This Row],[KwotaUlgi]]</f>
        <v>67.438999999999965</v>
      </c>
    </row>
    <row r="250" spans="1:9" x14ac:dyDescent="0.25">
      <c r="A250" t="s">
        <v>260</v>
      </c>
      <c r="B250">
        <v>719.81</v>
      </c>
      <c r="C250" t="s">
        <v>9</v>
      </c>
      <c r="D250" t="s">
        <v>5</v>
      </c>
      <c r="E2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0">
        <f>IF(DZIALKI[[#This Row],[Ulga]]=$K$29,$L$29,IF(DZIALKI[[#This Row],[Ulga]]=$K$30,$L$30,IF(DZIALKI[[#This Row],[Ulga]]=$K$31,$L$31,IF(DZIALKI[[#This Row],[Ulga]]=$K$32,$L$32))))</f>
        <v>0.5</v>
      </c>
      <c r="G250">
        <f>ROUNDUP(DZIALKI[[#This Row],[StawkaPodatku]]*DZIALKI[[#This Row],[Powierzchnia]],2)</f>
        <v>467.88</v>
      </c>
      <c r="H250">
        <f>DZIALKI[[#This Row],[Podatek]]*DZIALKI[[#This Row],[Procent Ulgi]]</f>
        <v>233.94</v>
      </c>
      <c r="I250">
        <f>DZIALKI[[#This Row],[Podatek]]-DZIALKI[[#This Row],[KwotaUlgi]]</f>
        <v>233.94</v>
      </c>
    </row>
    <row r="251" spans="1:9" x14ac:dyDescent="0.25">
      <c r="A251" t="s">
        <v>261</v>
      </c>
      <c r="B251">
        <v>1434.9</v>
      </c>
      <c r="C251" t="s">
        <v>52</v>
      </c>
      <c r="D251" t="s">
        <v>5</v>
      </c>
      <c r="E2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">
        <f>IF(DZIALKI[[#This Row],[Ulga]]=$K$29,$L$29,IF(DZIALKI[[#This Row],[Ulga]]=$K$30,$L$30,IF(DZIALKI[[#This Row],[Ulga]]=$K$31,$L$31,IF(DZIALKI[[#This Row],[Ulga]]=$K$32,$L$32))))</f>
        <v>0.5</v>
      </c>
      <c r="G251">
        <f>ROUNDUP(DZIALKI[[#This Row],[StawkaPodatku]]*DZIALKI[[#This Row],[Powierzchnia]],2)</f>
        <v>301.33</v>
      </c>
      <c r="H251">
        <f>DZIALKI[[#This Row],[Podatek]]*DZIALKI[[#This Row],[Procent Ulgi]]</f>
        <v>150.66499999999999</v>
      </c>
      <c r="I251">
        <f>DZIALKI[[#This Row],[Podatek]]-DZIALKI[[#This Row],[KwotaUlgi]]</f>
        <v>150.66499999999999</v>
      </c>
    </row>
    <row r="252" spans="1:9" x14ac:dyDescent="0.25">
      <c r="A252" t="s">
        <v>262</v>
      </c>
      <c r="B252">
        <v>1387.92</v>
      </c>
      <c r="C252" t="s">
        <v>9</v>
      </c>
      <c r="D252" t="s">
        <v>5</v>
      </c>
      <c r="E2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2">
        <f>IF(DZIALKI[[#This Row],[Ulga]]=$K$29,$L$29,IF(DZIALKI[[#This Row],[Ulga]]=$K$30,$L$30,IF(DZIALKI[[#This Row],[Ulga]]=$K$31,$L$31,IF(DZIALKI[[#This Row],[Ulga]]=$K$32,$L$32))))</f>
        <v>0.5</v>
      </c>
      <c r="G252">
        <f>ROUNDUP(DZIALKI[[#This Row],[StawkaPodatku]]*DZIALKI[[#This Row],[Powierzchnia]],2)</f>
        <v>902.15</v>
      </c>
      <c r="H252">
        <f>DZIALKI[[#This Row],[Podatek]]*DZIALKI[[#This Row],[Procent Ulgi]]</f>
        <v>451.07499999999999</v>
      </c>
      <c r="I252">
        <f>DZIALKI[[#This Row],[Podatek]]-DZIALKI[[#This Row],[KwotaUlgi]]</f>
        <v>451.07499999999999</v>
      </c>
    </row>
    <row r="253" spans="1:9" x14ac:dyDescent="0.25">
      <c r="A253" t="s">
        <v>263</v>
      </c>
      <c r="B253">
        <v>1019.52</v>
      </c>
      <c r="C253" t="s">
        <v>94</v>
      </c>
      <c r="D253" t="s">
        <v>7</v>
      </c>
      <c r="E2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3">
        <f>IF(DZIALKI[[#This Row],[Ulga]]=$K$29,$L$29,IF(DZIALKI[[#This Row],[Ulga]]=$K$30,$L$30,IF(DZIALKI[[#This Row],[Ulga]]=$K$31,$L$31,IF(DZIALKI[[#This Row],[Ulga]]=$K$32,$L$32))))</f>
        <v>0.2</v>
      </c>
      <c r="G253">
        <f>ROUNDUP(DZIALKI[[#This Row],[StawkaPodatku]]*DZIALKI[[#This Row],[Powierzchnia]],2)</f>
        <v>40.79</v>
      </c>
      <c r="H253">
        <f>DZIALKI[[#This Row],[Podatek]]*DZIALKI[[#This Row],[Procent Ulgi]]</f>
        <v>8.1579999999999995</v>
      </c>
      <c r="I253">
        <f>DZIALKI[[#This Row],[Podatek]]-DZIALKI[[#This Row],[KwotaUlgi]]</f>
        <v>32.631999999999998</v>
      </c>
    </row>
    <row r="254" spans="1:9" x14ac:dyDescent="0.25">
      <c r="A254" t="s">
        <v>264</v>
      </c>
      <c r="B254">
        <v>879.29</v>
      </c>
      <c r="C254" t="s">
        <v>52</v>
      </c>
      <c r="D254" t="s">
        <v>7</v>
      </c>
      <c r="E2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4">
        <f>IF(DZIALKI[[#This Row],[Ulga]]=$K$29,$L$29,IF(DZIALKI[[#This Row],[Ulga]]=$K$30,$L$30,IF(DZIALKI[[#This Row],[Ulga]]=$K$31,$L$31,IF(DZIALKI[[#This Row],[Ulga]]=$K$32,$L$32))))</f>
        <v>0.2</v>
      </c>
      <c r="G254">
        <f>ROUNDUP(DZIALKI[[#This Row],[StawkaPodatku]]*DZIALKI[[#This Row],[Powierzchnia]],2)</f>
        <v>184.66</v>
      </c>
      <c r="H254">
        <f>DZIALKI[[#This Row],[Podatek]]*DZIALKI[[#This Row],[Procent Ulgi]]</f>
        <v>36.932000000000002</v>
      </c>
      <c r="I254">
        <f>DZIALKI[[#This Row],[Podatek]]-DZIALKI[[#This Row],[KwotaUlgi]]</f>
        <v>147.72800000000001</v>
      </c>
    </row>
    <row r="255" spans="1:9" x14ac:dyDescent="0.25">
      <c r="A255" t="s">
        <v>265</v>
      </c>
      <c r="B255">
        <v>677.69</v>
      </c>
      <c r="C255" t="s">
        <v>5</v>
      </c>
      <c r="D255" t="s">
        <v>11</v>
      </c>
      <c r="E2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5">
        <f>IF(DZIALKI[[#This Row],[Ulga]]=$K$29,$L$29,IF(DZIALKI[[#This Row],[Ulga]]=$K$30,$L$30,IF(DZIALKI[[#This Row],[Ulga]]=$K$31,$L$31,IF(DZIALKI[[#This Row],[Ulga]]=$K$32,$L$32))))</f>
        <v>0.9</v>
      </c>
      <c r="G255">
        <f>ROUNDUP(DZIALKI[[#This Row],[StawkaPodatku]]*DZIALKI[[#This Row],[Powierzchnia]],2)</f>
        <v>521.83000000000004</v>
      </c>
      <c r="H255">
        <f>DZIALKI[[#This Row],[Podatek]]*DZIALKI[[#This Row],[Procent Ulgi]]</f>
        <v>469.64700000000005</v>
      </c>
      <c r="I255">
        <f>DZIALKI[[#This Row],[Podatek]]-DZIALKI[[#This Row],[KwotaUlgi]]</f>
        <v>52.182999999999993</v>
      </c>
    </row>
    <row r="256" spans="1:9" x14ac:dyDescent="0.25">
      <c r="A256" t="s">
        <v>266</v>
      </c>
      <c r="B256">
        <v>771.67</v>
      </c>
      <c r="C256" t="s">
        <v>94</v>
      </c>
      <c r="D256" t="s">
        <v>11</v>
      </c>
      <c r="E2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6">
        <f>IF(DZIALKI[[#This Row],[Ulga]]=$K$29,$L$29,IF(DZIALKI[[#This Row],[Ulga]]=$K$30,$L$30,IF(DZIALKI[[#This Row],[Ulga]]=$K$31,$L$31,IF(DZIALKI[[#This Row],[Ulga]]=$K$32,$L$32))))</f>
        <v>0.9</v>
      </c>
      <c r="G256">
        <f>ROUNDUP(DZIALKI[[#This Row],[StawkaPodatku]]*DZIALKI[[#This Row],[Powierzchnia]],2)</f>
        <v>30.87</v>
      </c>
      <c r="H256">
        <f>DZIALKI[[#This Row],[Podatek]]*DZIALKI[[#This Row],[Procent Ulgi]]</f>
        <v>27.783000000000001</v>
      </c>
      <c r="I256">
        <f>DZIALKI[[#This Row],[Podatek]]-DZIALKI[[#This Row],[KwotaUlgi]]</f>
        <v>3.0869999999999997</v>
      </c>
    </row>
    <row r="257" spans="1:9" x14ac:dyDescent="0.25">
      <c r="A257" t="s">
        <v>267</v>
      </c>
      <c r="B257">
        <v>778.08</v>
      </c>
      <c r="C257" t="s">
        <v>9</v>
      </c>
      <c r="D257" t="s">
        <v>11</v>
      </c>
      <c r="E25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7">
        <f>IF(DZIALKI[[#This Row],[Ulga]]=$K$29,$L$29,IF(DZIALKI[[#This Row],[Ulga]]=$K$30,$L$30,IF(DZIALKI[[#This Row],[Ulga]]=$K$31,$L$31,IF(DZIALKI[[#This Row],[Ulga]]=$K$32,$L$32))))</f>
        <v>0.9</v>
      </c>
      <c r="G257">
        <f>ROUNDUP(DZIALKI[[#This Row],[StawkaPodatku]]*DZIALKI[[#This Row],[Powierzchnia]],2)</f>
        <v>505.76</v>
      </c>
      <c r="H257">
        <f>DZIALKI[[#This Row],[Podatek]]*DZIALKI[[#This Row],[Procent Ulgi]]</f>
        <v>455.18400000000003</v>
      </c>
      <c r="I257">
        <f>DZIALKI[[#This Row],[Podatek]]-DZIALKI[[#This Row],[KwotaUlgi]]</f>
        <v>50.575999999999965</v>
      </c>
    </row>
    <row r="258" spans="1:9" x14ac:dyDescent="0.25">
      <c r="A258" t="s">
        <v>268</v>
      </c>
      <c r="B258">
        <v>773.16</v>
      </c>
      <c r="C258" t="s">
        <v>52</v>
      </c>
      <c r="D258" t="s">
        <v>7</v>
      </c>
      <c r="E2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8">
        <f>IF(DZIALKI[[#This Row],[Ulga]]=$K$29,$L$29,IF(DZIALKI[[#This Row],[Ulga]]=$K$30,$L$30,IF(DZIALKI[[#This Row],[Ulga]]=$K$31,$L$31,IF(DZIALKI[[#This Row],[Ulga]]=$K$32,$L$32))))</f>
        <v>0.2</v>
      </c>
      <c r="G258">
        <f>ROUNDUP(DZIALKI[[#This Row],[StawkaPodatku]]*DZIALKI[[#This Row],[Powierzchnia]],2)</f>
        <v>162.37</v>
      </c>
      <c r="H258">
        <f>DZIALKI[[#This Row],[Podatek]]*DZIALKI[[#This Row],[Procent Ulgi]]</f>
        <v>32.474000000000004</v>
      </c>
      <c r="I258">
        <f>DZIALKI[[#This Row],[Podatek]]-DZIALKI[[#This Row],[KwotaUlgi]]</f>
        <v>129.89600000000002</v>
      </c>
    </row>
    <row r="259" spans="1:9" x14ac:dyDescent="0.25">
      <c r="A259" t="s">
        <v>269</v>
      </c>
      <c r="B259">
        <v>1450.53</v>
      </c>
      <c r="C259" t="s">
        <v>94</v>
      </c>
      <c r="D259" t="s">
        <v>5</v>
      </c>
      <c r="E2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9">
        <f>IF(DZIALKI[[#This Row],[Ulga]]=$K$29,$L$29,IF(DZIALKI[[#This Row],[Ulga]]=$K$30,$L$30,IF(DZIALKI[[#This Row],[Ulga]]=$K$31,$L$31,IF(DZIALKI[[#This Row],[Ulga]]=$K$32,$L$32))))</f>
        <v>0.5</v>
      </c>
      <c r="G259">
        <f>ROUNDUP(DZIALKI[[#This Row],[StawkaPodatku]]*DZIALKI[[#This Row],[Powierzchnia]],2)</f>
        <v>58.03</v>
      </c>
      <c r="H259">
        <f>DZIALKI[[#This Row],[Podatek]]*DZIALKI[[#This Row],[Procent Ulgi]]</f>
        <v>29.015000000000001</v>
      </c>
      <c r="I259">
        <f>DZIALKI[[#This Row],[Podatek]]-DZIALKI[[#This Row],[KwotaUlgi]]</f>
        <v>29.015000000000001</v>
      </c>
    </row>
    <row r="260" spans="1:9" x14ac:dyDescent="0.25">
      <c r="A260" t="s">
        <v>270</v>
      </c>
      <c r="B260">
        <v>900.65</v>
      </c>
      <c r="C260" t="s">
        <v>52</v>
      </c>
      <c r="D260" t="s">
        <v>5</v>
      </c>
      <c r="E2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0">
        <f>IF(DZIALKI[[#This Row],[Ulga]]=$K$29,$L$29,IF(DZIALKI[[#This Row],[Ulga]]=$K$30,$L$30,IF(DZIALKI[[#This Row],[Ulga]]=$K$31,$L$31,IF(DZIALKI[[#This Row],[Ulga]]=$K$32,$L$32))))</f>
        <v>0.5</v>
      </c>
      <c r="G260">
        <f>ROUNDUP(DZIALKI[[#This Row],[StawkaPodatku]]*DZIALKI[[#This Row],[Powierzchnia]],2)</f>
        <v>189.14</v>
      </c>
      <c r="H260">
        <f>DZIALKI[[#This Row],[Podatek]]*DZIALKI[[#This Row],[Procent Ulgi]]</f>
        <v>94.57</v>
      </c>
      <c r="I260">
        <f>DZIALKI[[#This Row],[Podatek]]-DZIALKI[[#This Row],[KwotaUlgi]]</f>
        <v>94.57</v>
      </c>
    </row>
    <row r="261" spans="1:9" x14ac:dyDescent="0.25">
      <c r="A261" t="s">
        <v>271</v>
      </c>
      <c r="B261">
        <v>532.13</v>
      </c>
      <c r="C261" t="s">
        <v>9</v>
      </c>
      <c r="D261" t="s">
        <v>7</v>
      </c>
      <c r="E2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1">
        <f>IF(DZIALKI[[#This Row],[Ulga]]=$K$29,$L$29,IF(DZIALKI[[#This Row],[Ulga]]=$K$30,$L$30,IF(DZIALKI[[#This Row],[Ulga]]=$K$31,$L$31,IF(DZIALKI[[#This Row],[Ulga]]=$K$32,$L$32))))</f>
        <v>0.2</v>
      </c>
      <c r="G261">
        <f>ROUNDUP(DZIALKI[[#This Row],[StawkaPodatku]]*DZIALKI[[#This Row],[Powierzchnia]],2)</f>
        <v>345.89</v>
      </c>
      <c r="H261">
        <f>DZIALKI[[#This Row],[Podatek]]*DZIALKI[[#This Row],[Procent Ulgi]]</f>
        <v>69.177999999999997</v>
      </c>
      <c r="I261">
        <f>DZIALKI[[#This Row],[Podatek]]-DZIALKI[[#This Row],[KwotaUlgi]]</f>
        <v>276.71199999999999</v>
      </c>
    </row>
    <row r="262" spans="1:9" x14ac:dyDescent="0.25">
      <c r="A262" t="s">
        <v>272</v>
      </c>
      <c r="B262">
        <v>1244.27</v>
      </c>
      <c r="C262" t="s">
        <v>94</v>
      </c>
      <c r="D262" t="s">
        <v>11</v>
      </c>
      <c r="E26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2">
        <f>IF(DZIALKI[[#This Row],[Ulga]]=$K$29,$L$29,IF(DZIALKI[[#This Row],[Ulga]]=$K$30,$L$30,IF(DZIALKI[[#This Row],[Ulga]]=$K$31,$L$31,IF(DZIALKI[[#This Row],[Ulga]]=$K$32,$L$32))))</f>
        <v>0.9</v>
      </c>
      <c r="G262">
        <f>ROUNDUP(DZIALKI[[#This Row],[StawkaPodatku]]*DZIALKI[[#This Row],[Powierzchnia]],2)</f>
        <v>49.78</v>
      </c>
      <c r="H262">
        <f>DZIALKI[[#This Row],[Podatek]]*DZIALKI[[#This Row],[Procent Ulgi]]</f>
        <v>44.802</v>
      </c>
      <c r="I262">
        <f>DZIALKI[[#This Row],[Podatek]]-DZIALKI[[#This Row],[KwotaUlgi]]</f>
        <v>4.9780000000000015</v>
      </c>
    </row>
    <row r="263" spans="1:9" x14ac:dyDescent="0.25">
      <c r="A263" t="s">
        <v>273</v>
      </c>
      <c r="B263">
        <v>1168.02</v>
      </c>
      <c r="C263" t="s">
        <v>94</v>
      </c>
      <c r="D263" t="s">
        <v>21</v>
      </c>
      <c r="E2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3">
        <f>IF(DZIALKI[[#This Row],[Ulga]]=$K$29,$L$29,IF(DZIALKI[[#This Row],[Ulga]]=$K$30,$L$30,IF(DZIALKI[[#This Row],[Ulga]]=$K$31,$L$31,IF(DZIALKI[[#This Row],[Ulga]]=$K$32,$L$32))))</f>
        <v>0</v>
      </c>
      <c r="G263">
        <f>ROUNDUP(DZIALKI[[#This Row],[StawkaPodatku]]*DZIALKI[[#This Row],[Powierzchnia]],2)</f>
        <v>46.73</v>
      </c>
      <c r="H263">
        <f>DZIALKI[[#This Row],[Podatek]]*DZIALKI[[#This Row],[Procent Ulgi]]</f>
        <v>0</v>
      </c>
      <c r="I263">
        <f>DZIALKI[[#This Row],[Podatek]]-DZIALKI[[#This Row],[KwotaUlgi]]</f>
        <v>46.73</v>
      </c>
    </row>
    <row r="264" spans="1:9" x14ac:dyDescent="0.25">
      <c r="A264" t="s">
        <v>274</v>
      </c>
      <c r="B264">
        <v>1349.35</v>
      </c>
      <c r="C264" t="s">
        <v>31</v>
      </c>
      <c r="D264" t="s">
        <v>11</v>
      </c>
      <c r="E2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4">
        <f>IF(DZIALKI[[#This Row],[Ulga]]=$K$29,$L$29,IF(DZIALKI[[#This Row],[Ulga]]=$K$30,$L$30,IF(DZIALKI[[#This Row],[Ulga]]=$K$31,$L$31,IF(DZIALKI[[#This Row],[Ulga]]=$K$32,$L$32))))</f>
        <v>0.9</v>
      </c>
      <c r="G264">
        <f>ROUNDUP(DZIALKI[[#This Row],[StawkaPodatku]]*DZIALKI[[#This Row],[Powierzchnia]],2)</f>
        <v>580.23</v>
      </c>
      <c r="H264">
        <f>DZIALKI[[#This Row],[Podatek]]*DZIALKI[[#This Row],[Procent Ulgi]]</f>
        <v>522.20699999999999</v>
      </c>
      <c r="I264">
        <f>DZIALKI[[#This Row],[Podatek]]-DZIALKI[[#This Row],[KwotaUlgi]]</f>
        <v>58.023000000000025</v>
      </c>
    </row>
    <row r="265" spans="1:9" x14ac:dyDescent="0.25">
      <c r="A265" t="s">
        <v>275</v>
      </c>
      <c r="B265">
        <v>1205.1099999999999</v>
      </c>
      <c r="C265" t="s">
        <v>9</v>
      </c>
      <c r="D265" t="s">
        <v>5</v>
      </c>
      <c r="E2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5">
        <f>IF(DZIALKI[[#This Row],[Ulga]]=$K$29,$L$29,IF(DZIALKI[[#This Row],[Ulga]]=$K$30,$L$30,IF(DZIALKI[[#This Row],[Ulga]]=$K$31,$L$31,IF(DZIALKI[[#This Row],[Ulga]]=$K$32,$L$32))))</f>
        <v>0.5</v>
      </c>
      <c r="G265">
        <f>ROUNDUP(DZIALKI[[#This Row],[StawkaPodatku]]*DZIALKI[[#This Row],[Powierzchnia]],2)</f>
        <v>783.33</v>
      </c>
      <c r="H265">
        <f>DZIALKI[[#This Row],[Podatek]]*DZIALKI[[#This Row],[Procent Ulgi]]</f>
        <v>391.66500000000002</v>
      </c>
      <c r="I265">
        <f>DZIALKI[[#This Row],[Podatek]]-DZIALKI[[#This Row],[KwotaUlgi]]</f>
        <v>391.66500000000002</v>
      </c>
    </row>
    <row r="266" spans="1:9" x14ac:dyDescent="0.25">
      <c r="A266" t="s">
        <v>276</v>
      </c>
      <c r="B266">
        <v>555.91</v>
      </c>
      <c r="C266" t="s">
        <v>5</v>
      </c>
      <c r="D266" t="s">
        <v>5</v>
      </c>
      <c r="E2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6">
        <f>IF(DZIALKI[[#This Row],[Ulga]]=$K$29,$L$29,IF(DZIALKI[[#This Row],[Ulga]]=$K$30,$L$30,IF(DZIALKI[[#This Row],[Ulga]]=$K$31,$L$31,IF(DZIALKI[[#This Row],[Ulga]]=$K$32,$L$32))))</f>
        <v>0.5</v>
      </c>
      <c r="G266">
        <f>ROUNDUP(DZIALKI[[#This Row],[StawkaPodatku]]*DZIALKI[[#This Row],[Powierzchnia]],2)</f>
        <v>428.06</v>
      </c>
      <c r="H266">
        <f>DZIALKI[[#This Row],[Podatek]]*DZIALKI[[#This Row],[Procent Ulgi]]</f>
        <v>214.03</v>
      </c>
      <c r="I266">
        <f>DZIALKI[[#This Row],[Podatek]]-DZIALKI[[#This Row],[KwotaUlgi]]</f>
        <v>214.03</v>
      </c>
    </row>
    <row r="267" spans="1:9" x14ac:dyDescent="0.25">
      <c r="A267" t="s">
        <v>277</v>
      </c>
      <c r="B267">
        <v>787.01</v>
      </c>
      <c r="C267" t="s">
        <v>5</v>
      </c>
      <c r="D267" t="s">
        <v>7</v>
      </c>
      <c r="E2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7">
        <f>IF(DZIALKI[[#This Row],[Ulga]]=$K$29,$L$29,IF(DZIALKI[[#This Row],[Ulga]]=$K$30,$L$30,IF(DZIALKI[[#This Row],[Ulga]]=$K$31,$L$31,IF(DZIALKI[[#This Row],[Ulga]]=$K$32,$L$32))))</f>
        <v>0.2</v>
      </c>
      <c r="G267">
        <f>ROUNDUP(DZIALKI[[#This Row],[StawkaPodatku]]*DZIALKI[[#This Row],[Powierzchnia]],2)</f>
        <v>606</v>
      </c>
      <c r="H267">
        <f>DZIALKI[[#This Row],[Podatek]]*DZIALKI[[#This Row],[Procent Ulgi]]</f>
        <v>121.2</v>
      </c>
      <c r="I267">
        <f>DZIALKI[[#This Row],[Podatek]]-DZIALKI[[#This Row],[KwotaUlgi]]</f>
        <v>484.8</v>
      </c>
    </row>
    <row r="268" spans="1:9" x14ac:dyDescent="0.25">
      <c r="A268" t="s">
        <v>278</v>
      </c>
      <c r="B268">
        <v>1439.84</v>
      </c>
      <c r="C268" t="s">
        <v>5</v>
      </c>
      <c r="D268" t="s">
        <v>11</v>
      </c>
      <c r="E2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">
        <f>IF(DZIALKI[[#This Row],[Ulga]]=$K$29,$L$29,IF(DZIALKI[[#This Row],[Ulga]]=$K$30,$L$30,IF(DZIALKI[[#This Row],[Ulga]]=$K$31,$L$31,IF(DZIALKI[[#This Row],[Ulga]]=$K$32,$L$32))))</f>
        <v>0.9</v>
      </c>
      <c r="G268">
        <f>ROUNDUP(DZIALKI[[#This Row],[StawkaPodatku]]*DZIALKI[[#This Row],[Powierzchnia]],2)</f>
        <v>1108.68</v>
      </c>
      <c r="H268">
        <f>DZIALKI[[#This Row],[Podatek]]*DZIALKI[[#This Row],[Procent Ulgi]]</f>
        <v>997.81200000000013</v>
      </c>
      <c r="I268">
        <f>DZIALKI[[#This Row],[Podatek]]-DZIALKI[[#This Row],[KwotaUlgi]]</f>
        <v>110.86799999999994</v>
      </c>
    </row>
    <row r="269" spans="1:9" x14ac:dyDescent="0.25">
      <c r="A269" t="s">
        <v>279</v>
      </c>
      <c r="B269">
        <v>841.36</v>
      </c>
      <c r="C269" t="s">
        <v>5</v>
      </c>
      <c r="D269" t="s">
        <v>5</v>
      </c>
      <c r="E2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">
        <f>IF(DZIALKI[[#This Row],[Ulga]]=$K$29,$L$29,IF(DZIALKI[[#This Row],[Ulga]]=$K$30,$L$30,IF(DZIALKI[[#This Row],[Ulga]]=$K$31,$L$31,IF(DZIALKI[[#This Row],[Ulga]]=$K$32,$L$32))))</f>
        <v>0.5</v>
      </c>
      <c r="G269">
        <f>ROUNDUP(DZIALKI[[#This Row],[StawkaPodatku]]*DZIALKI[[#This Row],[Powierzchnia]],2)</f>
        <v>647.85</v>
      </c>
      <c r="H269">
        <f>DZIALKI[[#This Row],[Podatek]]*DZIALKI[[#This Row],[Procent Ulgi]]</f>
        <v>323.92500000000001</v>
      </c>
      <c r="I269">
        <f>DZIALKI[[#This Row],[Podatek]]-DZIALKI[[#This Row],[KwotaUlgi]]</f>
        <v>323.92500000000001</v>
      </c>
    </row>
    <row r="270" spans="1:9" x14ac:dyDescent="0.25">
      <c r="A270" t="s">
        <v>280</v>
      </c>
      <c r="B270">
        <v>1244.8</v>
      </c>
      <c r="C270" t="s">
        <v>31</v>
      </c>
      <c r="D270" t="s">
        <v>11</v>
      </c>
      <c r="E2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0">
        <f>IF(DZIALKI[[#This Row],[Ulga]]=$K$29,$L$29,IF(DZIALKI[[#This Row],[Ulga]]=$K$30,$L$30,IF(DZIALKI[[#This Row],[Ulga]]=$K$31,$L$31,IF(DZIALKI[[#This Row],[Ulga]]=$K$32,$L$32))))</f>
        <v>0.9</v>
      </c>
      <c r="G270">
        <f>ROUNDUP(DZIALKI[[#This Row],[StawkaPodatku]]*DZIALKI[[#This Row],[Powierzchnia]],2)</f>
        <v>535.27</v>
      </c>
      <c r="H270">
        <f>DZIALKI[[#This Row],[Podatek]]*DZIALKI[[#This Row],[Procent Ulgi]]</f>
        <v>481.74299999999999</v>
      </c>
      <c r="I270">
        <f>DZIALKI[[#This Row],[Podatek]]-DZIALKI[[#This Row],[KwotaUlgi]]</f>
        <v>53.526999999999987</v>
      </c>
    </row>
    <row r="271" spans="1:9" x14ac:dyDescent="0.25">
      <c r="A271" t="s">
        <v>281</v>
      </c>
      <c r="B271">
        <v>1356.15</v>
      </c>
      <c r="C271" t="s">
        <v>5</v>
      </c>
      <c r="D271" t="s">
        <v>11</v>
      </c>
      <c r="E2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">
        <f>IF(DZIALKI[[#This Row],[Ulga]]=$K$29,$L$29,IF(DZIALKI[[#This Row],[Ulga]]=$K$30,$L$30,IF(DZIALKI[[#This Row],[Ulga]]=$K$31,$L$31,IF(DZIALKI[[#This Row],[Ulga]]=$K$32,$L$32))))</f>
        <v>0.9</v>
      </c>
      <c r="G271">
        <f>ROUNDUP(DZIALKI[[#This Row],[StawkaPodatku]]*DZIALKI[[#This Row],[Powierzchnia]],2)</f>
        <v>1044.24</v>
      </c>
      <c r="H271">
        <f>DZIALKI[[#This Row],[Podatek]]*DZIALKI[[#This Row],[Procent Ulgi]]</f>
        <v>939.81600000000003</v>
      </c>
      <c r="I271">
        <f>DZIALKI[[#This Row],[Podatek]]-DZIALKI[[#This Row],[KwotaUlgi]]</f>
        <v>104.42399999999998</v>
      </c>
    </row>
    <row r="272" spans="1:9" x14ac:dyDescent="0.25">
      <c r="A272" t="s">
        <v>282</v>
      </c>
      <c r="B272">
        <v>994.84</v>
      </c>
      <c r="C272" t="s">
        <v>52</v>
      </c>
      <c r="D272" t="s">
        <v>11</v>
      </c>
      <c r="E2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2">
        <f>IF(DZIALKI[[#This Row],[Ulga]]=$K$29,$L$29,IF(DZIALKI[[#This Row],[Ulga]]=$K$30,$L$30,IF(DZIALKI[[#This Row],[Ulga]]=$K$31,$L$31,IF(DZIALKI[[#This Row],[Ulga]]=$K$32,$L$32))))</f>
        <v>0.9</v>
      </c>
      <c r="G272">
        <f>ROUNDUP(DZIALKI[[#This Row],[StawkaPodatku]]*DZIALKI[[#This Row],[Powierzchnia]],2)</f>
        <v>208.92</v>
      </c>
      <c r="H272">
        <f>DZIALKI[[#This Row],[Podatek]]*DZIALKI[[#This Row],[Procent Ulgi]]</f>
        <v>188.02799999999999</v>
      </c>
      <c r="I272">
        <f>DZIALKI[[#This Row],[Podatek]]-DZIALKI[[#This Row],[KwotaUlgi]]</f>
        <v>20.891999999999996</v>
      </c>
    </row>
    <row r="273" spans="1:9" x14ac:dyDescent="0.25">
      <c r="A273" t="s">
        <v>283</v>
      </c>
      <c r="B273">
        <v>1491.04</v>
      </c>
      <c r="C273" t="s">
        <v>5</v>
      </c>
      <c r="D273" t="s">
        <v>5</v>
      </c>
      <c r="E2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3">
        <f>IF(DZIALKI[[#This Row],[Ulga]]=$K$29,$L$29,IF(DZIALKI[[#This Row],[Ulga]]=$K$30,$L$30,IF(DZIALKI[[#This Row],[Ulga]]=$K$31,$L$31,IF(DZIALKI[[#This Row],[Ulga]]=$K$32,$L$32))))</f>
        <v>0.5</v>
      </c>
      <c r="G273">
        <f>ROUNDUP(DZIALKI[[#This Row],[StawkaPodatku]]*DZIALKI[[#This Row],[Powierzchnia]],2)</f>
        <v>1148.1099999999999</v>
      </c>
      <c r="H273">
        <f>DZIALKI[[#This Row],[Podatek]]*DZIALKI[[#This Row],[Procent Ulgi]]</f>
        <v>574.05499999999995</v>
      </c>
      <c r="I273">
        <f>DZIALKI[[#This Row],[Podatek]]-DZIALKI[[#This Row],[KwotaUlgi]]</f>
        <v>574.05499999999995</v>
      </c>
    </row>
    <row r="274" spans="1:9" x14ac:dyDescent="0.25">
      <c r="A274" t="s">
        <v>284</v>
      </c>
      <c r="B274">
        <v>744.78</v>
      </c>
      <c r="C274" t="s">
        <v>5</v>
      </c>
      <c r="D274" t="s">
        <v>11</v>
      </c>
      <c r="E2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4">
        <f>IF(DZIALKI[[#This Row],[Ulga]]=$K$29,$L$29,IF(DZIALKI[[#This Row],[Ulga]]=$K$30,$L$30,IF(DZIALKI[[#This Row],[Ulga]]=$K$31,$L$31,IF(DZIALKI[[#This Row],[Ulga]]=$K$32,$L$32))))</f>
        <v>0.9</v>
      </c>
      <c r="G274">
        <f>ROUNDUP(DZIALKI[[#This Row],[StawkaPodatku]]*DZIALKI[[#This Row],[Powierzchnia]],2)</f>
        <v>573.49</v>
      </c>
      <c r="H274">
        <f>DZIALKI[[#This Row],[Podatek]]*DZIALKI[[#This Row],[Procent Ulgi]]</f>
        <v>516.14100000000008</v>
      </c>
      <c r="I274">
        <f>DZIALKI[[#This Row],[Podatek]]-DZIALKI[[#This Row],[KwotaUlgi]]</f>
        <v>57.348999999999933</v>
      </c>
    </row>
    <row r="275" spans="1:9" x14ac:dyDescent="0.25">
      <c r="A275" t="s">
        <v>285</v>
      </c>
      <c r="B275">
        <v>741.17</v>
      </c>
      <c r="C275" t="s">
        <v>5</v>
      </c>
      <c r="D275" t="s">
        <v>7</v>
      </c>
      <c r="E2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5">
        <f>IF(DZIALKI[[#This Row],[Ulga]]=$K$29,$L$29,IF(DZIALKI[[#This Row],[Ulga]]=$K$30,$L$30,IF(DZIALKI[[#This Row],[Ulga]]=$K$31,$L$31,IF(DZIALKI[[#This Row],[Ulga]]=$K$32,$L$32))))</f>
        <v>0.2</v>
      </c>
      <c r="G275">
        <f>ROUNDUP(DZIALKI[[#This Row],[StawkaPodatku]]*DZIALKI[[#This Row],[Powierzchnia]],2)</f>
        <v>570.71</v>
      </c>
      <c r="H275">
        <f>DZIALKI[[#This Row],[Podatek]]*DZIALKI[[#This Row],[Procent Ulgi]]</f>
        <v>114.14200000000001</v>
      </c>
      <c r="I275">
        <f>DZIALKI[[#This Row],[Podatek]]-DZIALKI[[#This Row],[KwotaUlgi]]</f>
        <v>456.56800000000004</v>
      </c>
    </row>
    <row r="276" spans="1:9" x14ac:dyDescent="0.25">
      <c r="A276" t="s">
        <v>286</v>
      </c>
      <c r="B276">
        <v>1261.25</v>
      </c>
      <c r="C276" t="s">
        <v>52</v>
      </c>
      <c r="D276" t="s">
        <v>5</v>
      </c>
      <c r="E2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6">
        <f>IF(DZIALKI[[#This Row],[Ulga]]=$K$29,$L$29,IF(DZIALKI[[#This Row],[Ulga]]=$K$30,$L$30,IF(DZIALKI[[#This Row],[Ulga]]=$K$31,$L$31,IF(DZIALKI[[#This Row],[Ulga]]=$K$32,$L$32))))</f>
        <v>0.5</v>
      </c>
      <c r="G276">
        <f>ROUNDUP(DZIALKI[[#This Row],[StawkaPodatku]]*DZIALKI[[#This Row],[Powierzchnia]],2)</f>
        <v>264.87</v>
      </c>
      <c r="H276">
        <f>DZIALKI[[#This Row],[Podatek]]*DZIALKI[[#This Row],[Procent Ulgi]]</f>
        <v>132.435</v>
      </c>
      <c r="I276">
        <f>DZIALKI[[#This Row],[Podatek]]-DZIALKI[[#This Row],[KwotaUlgi]]</f>
        <v>132.435</v>
      </c>
    </row>
    <row r="277" spans="1:9" x14ac:dyDescent="0.25">
      <c r="A277" t="s">
        <v>287</v>
      </c>
      <c r="B277">
        <v>975.8</v>
      </c>
      <c r="C277" t="s">
        <v>5</v>
      </c>
      <c r="D277" t="s">
        <v>5</v>
      </c>
      <c r="E2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7">
        <f>IF(DZIALKI[[#This Row],[Ulga]]=$K$29,$L$29,IF(DZIALKI[[#This Row],[Ulga]]=$K$30,$L$30,IF(DZIALKI[[#This Row],[Ulga]]=$K$31,$L$31,IF(DZIALKI[[#This Row],[Ulga]]=$K$32,$L$32))))</f>
        <v>0.5</v>
      </c>
      <c r="G277">
        <f>ROUNDUP(DZIALKI[[#This Row],[StawkaPodatku]]*DZIALKI[[#This Row],[Powierzchnia]],2)</f>
        <v>751.37</v>
      </c>
      <c r="H277">
        <f>DZIALKI[[#This Row],[Podatek]]*DZIALKI[[#This Row],[Procent Ulgi]]</f>
        <v>375.685</v>
      </c>
      <c r="I277">
        <f>DZIALKI[[#This Row],[Podatek]]-DZIALKI[[#This Row],[KwotaUlgi]]</f>
        <v>375.685</v>
      </c>
    </row>
    <row r="278" spans="1:9" x14ac:dyDescent="0.25">
      <c r="A278" t="s">
        <v>288</v>
      </c>
      <c r="B278">
        <v>511.72</v>
      </c>
      <c r="C278" t="s">
        <v>9</v>
      </c>
      <c r="D278" t="s">
        <v>7</v>
      </c>
      <c r="E2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8">
        <f>IF(DZIALKI[[#This Row],[Ulga]]=$K$29,$L$29,IF(DZIALKI[[#This Row],[Ulga]]=$K$30,$L$30,IF(DZIALKI[[#This Row],[Ulga]]=$K$31,$L$31,IF(DZIALKI[[#This Row],[Ulga]]=$K$32,$L$32))))</f>
        <v>0.2</v>
      </c>
      <c r="G278">
        <f>ROUNDUP(DZIALKI[[#This Row],[StawkaPodatku]]*DZIALKI[[#This Row],[Powierzchnia]],2)</f>
        <v>332.62</v>
      </c>
      <c r="H278">
        <f>DZIALKI[[#This Row],[Podatek]]*DZIALKI[[#This Row],[Procent Ulgi]]</f>
        <v>66.524000000000001</v>
      </c>
      <c r="I278">
        <f>DZIALKI[[#This Row],[Podatek]]-DZIALKI[[#This Row],[KwotaUlgi]]</f>
        <v>266.096</v>
      </c>
    </row>
    <row r="279" spans="1:9" x14ac:dyDescent="0.25">
      <c r="A279" t="s">
        <v>289</v>
      </c>
      <c r="B279">
        <v>822.25</v>
      </c>
      <c r="C279" t="s">
        <v>52</v>
      </c>
      <c r="D279" t="s">
        <v>7</v>
      </c>
      <c r="E2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9">
        <f>IF(DZIALKI[[#This Row],[Ulga]]=$K$29,$L$29,IF(DZIALKI[[#This Row],[Ulga]]=$K$30,$L$30,IF(DZIALKI[[#This Row],[Ulga]]=$K$31,$L$31,IF(DZIALKI[[#This Row],[Ulga]]=$K$32,$L$32))))</f>
        <v>0.2</v>
      </c>
      <c r="G279">
        <f>ROUNDUP(DZIALKI[[#This Row],[StawkaPodatku]]*DZIALKI[[#This Row],[Powierzchnia]],2)</f>
        <v>172.67999999999998</v>
      </c>
      <c r="H279">
        <f>DZIALKI[[#This Row],[Podatek]]*DZIALKI[[#This Row],[Procent Ulgi]]</f>
        <v>34.535999999999994</v>
      </c>
      <c r="I279">
        <f>DZIALKI[[#This Row],[Podatek]]-DZIALKI[[#This Row],[KwotaUlgi]]</f>
        <v>138.14399999999998</v>
      </c>
    </row>
    <row r="280" spans="1:9" x14ac:dyDescent="0.25">
      <c r="A280" t="s">
        <v>290</v>
      </c>
      <c r="B280">
        <v>566.42999999999995</v>
      </c>
      <c r="C280" t="s">
        <v>31</v>
      </c>
      <c r="D280" t="s">
        <v>11</v>
      </c>
      <c r="E2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0">
        <f>IF(DZIALKI[[#This Row],[Ulga]]=$K$29,$L$29,IF(DZIALKI[[#This Row],[Ulga]]=$K$30,$L$30,IF(DZIALKI[[#This Row],[Ulga]]=$K$31,$L$31,IF(DZIALKI[[#This Row],[Ulga]]=$K$32,$L$32))))</f>
        <v>0.9</v>
      </c>
      <c r="G280">
        <f>ROUNDUP(DZIALKI[[#This Row],[StawkaPodatku]]*DZIALKI[[#This Row],[Powierzchnia]],2)</f>
        <v>243.57</v>
      </c>
      <c r="H280">
        <f>DZIALKI[[#This Row],[Podatek]]*DZIALKI[[#This Row],[Procent Ulgi]]</f>
        <v>219.21299999999999</v>
      </c>
      <c r="I280">
        <f>DZIALKI[[#This Row],[Podatek]]-DZIALKI[[#This Row],[KwotaUlgi]]</f>
        <v>24.356999999999999</v>
      </c>
    </row>
    <row r="281" spans="1:9" x14ac:dyDescent="0.25">
      <c r="A281" t="s">
        <v>291</v>
      </c>
      <c r="B281">
        <v>1117.46</v>
      </c>
      <c r="C281" t="s">
        <v>5</v>
      </c>
      <c r="D281" t="s">
        <v>11</v>
      </c>
      <c r="E2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">
        <f>IF(DZIALKI[[#This Row],[Ulga]]=$K$29,$L$29,IF(DZIALKI[[#This Row],[Ulga]]=$K$30,$L$30,IF(DZIALKI[[#This Row],[Ulga]]=$K$31,$L$31,IF(DZIALKI[[#This Row],[Ulga]]=$K$32,$L$32))))</f>
        <v>0.9</v>
      </c>
      <c r="G281">
        <f>ROUNDUP(DZIALKI[[#This Row],[StawkaPodatku]]*DZIALKI[[#This Row],[Powierzchnia]],2)</f>
        <v>860.45</v>
      </c>
      <c r="H281">
        <f>DZIALKI[[#This Row],[Podatek]]*DZIALKI[[#This Row],[Procent Ulgi]]</f>
        <v>774.40500000000009</v>
      </c>
      <c r="I281">
        <f>DZIALKI[[#This Row],[Podatek]]-DZIALKI[[#This Row],[KwotaUlgi]]</f>
        <v>86.044999999999959</v>
      </c>
    </row>
    <row r="282" spans="1:9" x14ac:dyDescent="0.25">
      <c r="A282" t="s">
        <v>292</v>
      </c>
      <c r="B282">
        <v>785.19</v>
      </c>
      <c r="C282" t="s">
        <v>5</v>
      </c>
      <c r="D282" t="s">
        <v>11</v>
      </c>
      <c r="E2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2">
        <f>IF(DZIALKI[[#This Row],[Ulga]]=$K$29,$L$29,IF(DZIALKI[[#This Row],[Ulga]]=$K$30,$L$30,IF(DZIALKI[[#This Row],[Ulga]]=$K$31,$L$31,IF(DZIALKI[[#This Row],[Ulga]]=$K$32,$L$32))))</f>
        <v>0.9</v>
      </c>
      <c r="G282">
        <f>ROUNDUP(DZIALKI[[#This Row],[StawkaPodatku]]*DZIALKI[[#This Row],[Powierzchnia]],2)</f>
        <v>604.6</v>
      </c>
      <c r="H282">
        <f>DZIALKI[[#This Row],[Podatek]]*DZIALKI[[#This Row],[Procent Ulgi]]</f>
        <v>544.14</v>
      </c>
      <c r="I282">
        <f>DZIALKI[[#This Row],[Podatek]]-DZIALKI[[#This Row],[KwotaUlgi]]</f>
        <v>60.460000000000036</v>
      </c>
    </row>
    <row r="283" spans="1:9" x14ac:dyDescent="0.25">
      <c r="A283" t="s">
        <v>293</v>
      </c>
      <c r="B283">
        <v>604.85</v>
      </c>
      <c r="C283" t="s">
        <v>5</v>
      </c>
      <c r="D283" t="s">
        <v>11</v>
      </c>
      <c r="E2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3">
        <f>IF(DZIALKI[[#This Row],[Ulga]]=$K$29,$L$29,IF(DZIALKI[[#This Row],[Ulga]]=$K$30,$L$30,IF(DZIALKI[[#This Row],[Ulga]]=$K$31,$L$31,IF(DZIALKI[[#This Row],[Ulga]]=$K$32,$L$32))))</f>
        <v>0.9</v>
      </c>
      <c r="G283">
        <f>ROUNDUP(DZIALKI[[#This Row],[StawkaPodatku]]*DZIALKI[[#This Row],[Powierzchnia]],2)</f>
        <v>465.74</v>
      </c>
      <c r="H283">
        <f>DZIALKI[[#This Row],[Podatek]]*DZIALKI[[#This Row],[Procent Ulgi]]</f>
        <v>419.166</v>
      </c>
      <c r="I283">
        <f>DZIALKI[[#This Row],[Podatek]]-DZIALKI[[#This Row],[KwotaUlgi]]</f>
        <v>46.574000000000012</v>
      </c>
    </row>
    <row r="284" spans="1:9" x14ac:dyDescent="0.25">
      <c r="A284" t="s">
        <v>294</v>
      </c>
      <c r="B284">
        <v>1462.86</v>
      </c>
      <c r="C284" t="s">
        <v>5</v>
      </c>
      <c r="D284" t="s">
        <v>5</v>
      </c>
      <c r="E2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">
        <f>IF(DZIALKI[[#This Row],[Ulga]]=$K$29,$L$29,IF(DZIALKI[[#This Row],[Ulga]]=$K$30,$L$30,IF(DZIALKI[[#This Row],[Ulga]]=$K$31,$L$31,IF(DZIALKI[[#This Row],[Ulga]]=$K$32,$L$32))))</f>
        <v>0.5</v>
      </c>
      <c r="G284">
        <f>ROUNDUP(DZIALKI[[#This Row],[StawkaPodatku]]*DZIALKI[[#This Row],[Powierzchnia]],2)</f>
        <v>1126.4100000000001</v>
      </c>
      <c r="H284">
        <f>DZIALKI[[#This Row],[Podatek]]*DZIALKI[[#This Row],[Procent Ulgi]]</f>
        <v>563.20500000000004</v>
      </c>
      <c r="I284">
        <f>DZIALKI[[#This Row],[Podatek]]-DZIALKI[[#This Row],[KwotaUlgi]]</f>
        <v>563.20500000000004</v>
      </c>
    </row>
    <row r="285" spans="1:9" x14ac:dyDescent="0.25">
      <c r="A285" t="s">
        <v>295</v>
      </c>
      <c r="B285">
        <v>975.83</v>
      </c>
      <c r="C285" t="s">
        <v>5</v>
      </c>
      <c r="D285" t="s">
        <v>21</v>
      </c>
      <c r="E2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5">
        <f>IF(DZIALKI[[#This Row],[Ulga]]=$K$29,$L$29,IF(DZIALKI[[#This Row],[Ulga]]=$K$30,$L$30,IF(DZIALKI[[#This Row],[Ulga]]=$K$31,$L$31,IF(DZIALKI[[#This Row],[Ulga]]=$K$32,$L$32))))</f>
        <v>0</v>
      </c>
      <c r="G285">
        <f>ROUNDUP(DZIALKI[[#This Row],[StawkaPodatku]]*DZIALKI[[#This Row],[Powierzchnia]],2)</f>
        <v>751.39</v>
      </c>
      <c r="H285">
        <f>DZIALKI[[#This Row],[Podatek]]*DZIALKI[[#This Row],[Procent Ulgi]]</f>
        <v>0</v>
      </c>
      <c r="I285">
        <f>DZIALKI[[#This Row],[Podatek]]-DZIALKI[[#This Row],[KwotaUlgi]]</f>
        <v>751.39</v>
      </c>
    </row>
    <row r="286" spans="1:9" x14ac:dyDescent="0.25">
      <c r="A286" t="s">
        <v>296</v>
      </c>
      <c r="B286">
        <v>867.84</v>
      </c>
      <c r="C286" t="s">
        <v>5</v>
      </c>
      <c r="D286" t="s">
        <v>5</v>
      </c>
      <c r="E2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6">
        <f>IF(DZIALKI[[#This Row],[Ulga]]=$K$29,$L$29,IF(DZIALKI[[#This Row],[Ulga]]=$K$30,$L$30,IF(DZIALKI[[#This Row],[Ulga]]=$K$31,$L$31,IF(DZIALKI[[#This Row],[Ulga]]=$K$32,$L$32))))</f>
        <v>0.5</v>
      </c>
      <c r="G286">
        <f>ROUNDUP(DZIALKI[[#This Row],[StawkaPodatku]]*DZIALKI[[#This Row],[Powierzchnia]],2)</f>
        <v>668.24</v>
      </c>
      <c r="H286">
        <f>DZIALKI[[#This Row],[Podatek]]*DZIALKI[[#This Row],[Procent Ulgi]]</f>
        <v>334.12</v>
      </c>
      <c r="I286">
        <f>DZIALKI[[#This Row],[Podatek]]-DZIALKI[[#This Row],[KwotaUlgi]]</f>
        <v>334.12</v>
      </c>
    </row>
    <row r="287" spans="1:9" x14ac:dyDescent="0.25">
      <c r="A287" t="s">
        <v>297</v>
      </c>
      <c r="B287">
        <v>1290.21</v>
      </c>
      <c r="C287" t="s">
        <v>5</v>
      </c>
      <c r="D287" t="s">
        <v>21</v>
      </c>
      <c r="E2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7">
        <f>IF(DZIALKI[[#This Row],[Ulga]]=$K$29,$L$29,IF(DZIALKI[[#This Row],[Ulga]]=$K$30,$L$30,IF(DZIALKI[[#This Row],[Ulga]]=$K$31,$L$31,IF(DZIALKI[[#This Row],[Ulga]]=$K$32,$L$32))))</f>
        <v>0</v>
      </c>
      <c r="G287">
        <f>ROUNDUP(DZIALKI[[#This Row],[StawkaPodatku]]*DZIALKI[[#This Row],[Powierzchnia]],2)</f>
        <v>993.47</v>
      </c>
      <c r="H287">
        <f>DZIALKI[[#This Row],[Podatek]]*DZIALKI[[#This Row],[Procent Ulgi]]</f>
        <v>0</v>
      </c>
      <c r="I287">
        <f>DZIALKI[[#This Row],[Podatek]]-DZIALKI[[#This Row],[KwotaUlgi]]</f>
        <v>993.47</v>
      </c>
    </row>
    <row r="288" spans="1:9" x14ac:dyDescent="0.25">
      <c r="A288" t="s">
        <v>298</v>
      </c>
      <c r="B288">
        <v>1354.12</v>
      </c>
      <c r="C288" t="s">
        <v>5</v>
      </c>
      <c r="D288" t="s">
        <v>11</v>
      </c>
      <c r="E2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8">
        <f>IF(DZIALKI[[#This Row],[Ulga]]=$K$29,$L$29,IF(DZIALKI[[#This Row],[Ulga]]=$K$30,$L$30,IF(DZIALKI[[#This Row],[Ulga]]=$K$31,$L$31,IF(DZIALKI[[#This Row],[Ulga]]=$K$32,$L$32))))</f>
        <v>0.9</v>
      </c>
      <c r="G288">
        <f>ROUNDUP(DZIALKI[[#This Row],[StawkaPodatku]]*DZIALKI[[#This Row],[Powierzchnia]],2)</f>
        <v>1042.68</v>
      </c>
      <c r="H288">
        <f>DZIALKI[[#This Row],[Podatek]]*DZIALKI[[#This Row],[Procent Ulgi]]</f>
        <v>938.41200000000003</v>
      </c>
      <c r="I288">
        <f>DZIALKI[[#This Row],[Podatek]]-DZIALKI[[#This Row],[KwotaUlgi]]</f>
        <v>104.26800000000003</v>
      </c>
    </row>
    <row r="289" spans="1:9" x14ac:dyDescent="0.25">
      <c r="A289" t="s">
        <v>299</v>
      </c>
      <c r="B289">
        <v>1030.42</v>
      </c>
      <c r="C289" t="s">
        <v>5</v>
      </c>
      <c r="D289" t="s">
        <v>11</v>
      </c>
      <c r="E2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9">
        <f>IF(DZIALKI[[#This Row],[Ulga]]=$K$29,$L$29,IF(DZIALKI[[#This Row],[Ulga]]=$K$30,$L$30,IF(DZIALKI[[#This Row],[Ulga]]=$K$31,$L$31,IF(DZIALKI[[#This Row],[Ulga]]=$K$32,$L$32))))</f>
        <v>0.9</v>
      </c>
      <c r="G289">
        <f>ROUNDUP(DZIALKI[[#This Row],[StawkaPodatku]]*DZIALKI[[#This Row],[Powierzchnia]],2)</f>
        <v>793.43</v>
      </c>
      <c r="H289">
        <f>DZIALKI[[#This Row],[Podatek]]*DZIALKI[[#This Row],[Procent Ulgi]]</f>
        <v>714.08699999999999</v>
      </c>
      <c r="I289">
        <f>DZIALKI[[#This Row],[Podatek]]-DZIALKI[[#This Row],[KwotaUlgi]]</f>
        <v>79.342999999999961</v>
      </c>
    </row>
    <row r="290" spans="1:9" x14ac:dyDescent="0.25">
      <c r="A290" t="s">
        <v>300</v>
      </c>
      <c r="B290">
        <v>948.8</v>
      </c>
      <c r="C290" t="s">
        <v>5</v>
      </c>
      <c r="D290" t="s">
        <v>21</v>
      </c>
      <c r="E2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0">
        <f>IF(DZIALKI[[#This Row],[Ulga]]=$K$29,$L$29,IF(DZIALKI[[#This Row],[Ulga]]=$K$30,$L$30,IF(DZIALKI[[#This Row],[Ulga]]=$K$31,$L$31,IF(DZIALKI[[#This Row],[Ulga]]=$K$32,$L$32))))</f>
        <v>0</v>
      </c>
      <c r="G290">
        <f>ROUNDUP(DZIALKI[[#This Row],[StawkaPodatku]]*DZIALKI[[#This Row],[Powierzchnia]],2)</f>
        <v>730.58</v>
      </c>
      <c r="H290">
        <f>DZIALKI[[#This Row],[Podatek]]*DZIALKI[[#This Row],[Procent Ulgi]]</f>
        <v>0</v>
      </c>
      <c r="I290">
        <f>DZIALKI[[#This Row],[Podatek]]-DZIALKI[[#This Row],[KwotaUlgi]]</f>
        <v>730.58</v>
      </c>
    </row>
    <row r="291" spans="1:9" x14ac:dyDescent="0.25">
      <c r="A291" t="s">
        <v>301</v>
      </c>
      <c r="B291">
        <v>1372.1</v>
      </c>
      <c r="C291" t="s">
        <v>9</v>
      </c>
      <c r="D291" t="s">
        <v>5</v>
      </c>
      <c r="E2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1">
        <f>IF(DZIALKI[[#This Row],[Ulga]]=$K$29,$L$29,IF(DZIALKI[[#This Row],[Ulga]]=$K$30,$L$30,IF(DZIALKI[[#This Row],[Ulga]]=$K$31,$L$31,IF(DZIALKI[[#This Row],[Ulga]]=$K$32,$L$32))))</f>
        <v>0.5</v>
      </c>
      <c r="G291">
        <f>ROUNDUP(DZIALKI[[#This Row],[StawkaPodatku]]*DZIALKI[[#This Row],[Powierzchnia]],2)</f>
        <v>891.87</v>
      </c>
      <c r="H291">
        <f>DZIALKI[[#This Row],[Podatek]]*DZIALKI[[#This Row],[Procent Ulgi]]</f>
        <v>445.935</v>
      </c>
      <c r="I291">
        <f>DZIALKI[[#This Row],[Podatek]]-DZIALKI[[#This Row],[KwotaUlgi]]</f>
        <v>445.935</v>
      </c>
    </row>
    <row r="292" spans="1:9" x14ac:dyDescent="0.25">
      <c r="A292" t="s">
        <v>302</v>
      </c>
      <c r="B292">
        <v>566.83000000000004</v>
      </c>
      <c r="C292" t="s">
        <v>5</v>
      </c>
      <c r="D292" t="s">
        <v>11</v>
      </c>
      <c r="E2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2">
        <f>IF(DZIALKI[[#This Row],[Ulga]]=$K$29,$L$29,IF(DZIALKI[[#This Row],[Ulga]]=$K$30,$L$30,IF(DZIALKI[[#This Row],[Ulga]]=$K$31,$L$31,IF(DZIALKI[[#This Row],[Ulga]]=$K$32,$L$32))))</f>
        <v>0.9</v>
      </c>
      <c r="G292">
        <f>ROUNDUP(DZIALKI[[#This Row],[StawkaPodatku]]*DZIALKI[[#This Row],[Powierzchnia]],2)</f>
        <v>436.46</v>
      </c>
      <c r="H292">
        <f>DZIALKI[[#This Row],[Podatek]]*DZIALKI[[#This Row],[Procent Ulgi]]</f>
        <v>392.81399999999996</v>
      </c>
      <c r="I292">
        <f>DZIALKI[[#This Row],[Podatek]]-DZIALKI[[#This Row],[KwotaUlgi]]</f>
        <v>43.646000000000015</v>
      </c>
    </row>
    <row r="293" spans="1:9" x14ac:dyDescent="0.25">
      <c r="A293" t="s">
        <v>303</v>
      </c>
      <c r="B293">
        <v>1003.7</v>
      </c>
      <c r="C293" t="s">
        <v>31</v>
      </c>
      <c r="D293" t="s">
        <v>7</v>
      </c>
      <c r="E2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3">
        <f>IF(DZIALKI[[#This Row],[Ulga]]=$K$29,$L$29,IF(DZIALKI[[#This Row],[Ulga]]=$K$30,$L$30,IF(DZIALKI[[#This Row],[Ulga]]=$K$31,$L$31,IF(DZIALKI[[#This Row],[Ulga]]=$K$32,$L$32))))</f>
        <v>0.2</v>
      </c>
      <c r="G293">
        <f>ROUNDUP(DZIALKI[[#This Row],[StawkaPodatku]]*DZIALKI[[#This Row],[Powierzchnia]],2)</f>
        <v>431.59999999999997</v>
      </c>
      <c r="H293">
        <f>DZIALKI[[#This Row],[Podatek]]*DZIALKI[[#This Row],[Procent Ulgi]]</f>
        <v>86.32</v>
      </c>
      <c r="I293">
        <f>DZIALKI[[#This Row],[Podatek]]-DZIALKI[[#This Row],[KwotaUlgi]]</f>
        <v>345.28</v>
      </c>
    </row>
    <row r="294" spans="1:9" x14ac:dyDescent="0.25">
      <c r="A294" t="s">
        <v>304</v>
      </c>
      <c r="B294">
        <v>531.15</v>
      </c>
      <c r="C294" t="s">
        <v>5</v>
      </c>
      <c r="D294" t="s">
        <v>21</v>
      </c>
      <c r="E2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4">
        <f>IF(DZIALKI[[#This Row],[Ulga]]=$K$29,$L$29,IF(DZIALKI[[#This Row],[Ulga]]=$K$30,$L$30,IF(DZIALKI[[#This Row],[Ulga]]=$K$31,$L$31,IF(DZIALKI[[#This Row],[Ulga]]=$K$32,$L$32))))</f>
        <v>0</v>
      </c>
      <c r="G294">
        <f>ROUNDUP(DZIALKI[[#This Row],[StawkaPodatku]]*DZIALKI[[#This Row],[Powierzchnia]],2)</f>
        <v>408.99</v>
      </c>
      <c r="H294">
        <f>DZIALKI[[#This Row],[Podatek]]*DZIALKI[[#This Row],[Procent Ulgi]]</f>
        <v>0</v>
      </c>
      <c r="I294">
        <f>DZIALKI[[#This Row],[Podatek]]-DZIALKI[[#This Row],[KwotaUlgi]]</f>
        <v>408.99</v>
      </c>
    </row>
    <row r="295" spans="1:9" x14ac:dyDescent="0.25">
      <c r="A295" t="s">
        <v>305</v>
      </c>
      <c r="B295">
        <v>682.35</v>
      </c>
      <c r="C295" t="s">
        <v>5</v>
      </c>
      <c r="D295" t="s">
        <v>11</v>
      </c>
      <c r="E2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5">
        <f>IF(DZIALKI[[#This Row],[Ulga]]=$K$29,$L$29,IF(DZIALKI[[#This Row],[Ulga]]=$K$30,$L$30,IF(DZIALKI[[#This Row],[Ulga]]=$K$31,$L$31,IF(DZIALKI[[#This Row],[Ulga]]=$K$32,$L$32))))</f>
        <v>0.9</v>
      </c>
      <c r="G295">
        <f>ROUNDUP(DZIALKI[[#This Row],[StawkaPodatku]]*DZIALKI[[#This Row],[Powierzchnia]],2)</f>
        <v>525.41</v>
      </c>
      <c r="H295">
        <f>DZIALKI[[#This Row],[Podatek]]*DZIALKI[[#This Row],[Procent Ulgi]]</f>
        <v>472.86899999999997</v>
      </c>
      <c r="I295">
        <f>DZIALKI[[#This Row],[Podatek]]-DZIALKI[[#This Row],[KwotaUlgi]]</f>
        <v>52.540999999999997</v>
      </c>
    </row>
    <row r="296" spans="1:9" x14ac:dyDescent="0.25">
      <c r="A296" t="s">
        <v>306</v>
      </c>
      <c r="B296">
        <v>575.77</v>
      </c>
      <c r="C296" t="s">
        <v>31</v>
      </c>
      <c r="D296" t="s">
        <v>11</v>
      </c>
      <c r="E2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6">
        <f>IF(DZIALKI[[#This Row],[Ulga]]=$K$29,$L$29,IF(DZIALKI[[#This Row],[Ulga]]=$K$30,$L$30,IF(DZIALKI[[#This Row],[Ulga]]=$K$31,$L$31,IF(DZIALKI[[#This Row],[Ulga]]=$K$32,$L$32))))</f>
        <v>0.9</v>
      </c>
      <c r="G296">
        <f>ROUNDUP(DZIALKI[[#This Row],[StawkaPodatku]]*DZIALKI[[#This Row],[Powierzchnia]],2)</f>
        <v>247.59</v>
      </c>
      <c r="H296">
        <f>DZIALKI[[#This Row],[Podatek]]*DZIALKI[[#This Row],[Procent Ulgi]]</f>
        <v>222.83100000000002</v>
      </c>
      <c r="I296">
        <f>DZIALKI[[#This Row],[Podatek]]-DZIALKI[[#This Row],[KwotaUlgi]]</f>
        <v>24.758999999999986</v>
      </c>
    </row>
    <row r="297" spans="1:9" x14ac:dyDescent="0.25">
      <c r="A297" t="s">
        <v>307</v>
      </c>
      <c r="B297">
        <v>875.52</v>
      </c>
      <c r="C297" t="s">
        <v>5</v>
      </c>
      <c r="D297" t="s">
        <v>11</v>
      </c>
      <c r="E2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">
        <f>IF(DZIALKI[[#This Row],[Ulga]]=$K$29,$L$29,IF(DZIALKI[[#This Row],[Ulga]]=$K$30,$L$30,IF(DZIALKI[[#This Row],[Ulga]]=$K$31,$L$31,IF(DZIALKI[[#This Row],[Ulga]]=$K$32,$L$32))))</f>
        <v>0.9</v>
      </c>
      <c r="G297">
        <f>ROUNDUP(DZIALKI[[#This Row],[StawkaPodatku]]*DZIALKI[[#This Row],[Powierzchnia]],2)</f>
        <v>674.16</v>
      </c>
      <c r="H297">
        <f>DZIALKI[[#This Row],[Podatek]]*DZIALKI[[#This Row],[Procent Ulgi]]</f>
        <v>606.74400000000003</v>
      </c>
      <c r="I297">
        <f>DZIALKI[[#This Row],[Podatek]]-DZIALKI[[#This Row],[KwotaUlgi]]</f>
        <v>67.41599999999994</v>
      </c>
    </row>
    <row r="298" spans="1:9" x14ac:dyDescent="0.25">
      <c r="A298" t="s">
        <v>308</v>
      </c>
      <c r="B298">
        <v>669.02</v>
      </c>
      <c r="C298" t="s">
        <v>5</v>
      </c>
      <c r="D298" t="s">
        <v>5</v>
      </c>
      <c r="E2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">
        <f>IF(DZIALKI[[#This Row],[Ulga]]=$K$29,$L$29,IF(DZIALKI[[#This Row],[Ulga]]=$K$30,$L$30,IF(DZIALKI[[#This Row],[Ulga]]=$K$31,$L$31,IF(DZIALKI[[#This Row],[Ulga]]=$K$32,$L$32))))</f>
        <v>0.5</v>
      </c>
      <c r="G298">
        <f>ROUNDUP(DZIALKI[[#This Row],[StawkaPodatku]]*DZIALKI[[#This Row],[Powierzchnia]],2)</f>
        <v>515.15</v>
      </c>
      <c r="H298">
        <f>DZIALKI[[#This Row],[Podatek]]*DZIALKI[[#This Row],[Procent Ulgi]]</f>
        <v>257.57499999999999</v>
      </c>
      <c r="I298">
        <f>DZIALKI[[#This Row],[Podatek]]-DZIALKI[[#This Row],[KwotaUlgi]]</f>
        <v>257.57499999999999</v>
      </c>
    </row>
    <row r="299" spans="1:9" x14ac:dyDescent="0.25">
      <c r="A299" t="s">
        <v>309</v>
      </c>
      <c r="B299">
        <v>668.63</v>
      </c>
      <c r="C299" t="s">
        <v>31</v>
      </c>
      <c r="D299" t="s">
        <v>21</v>
      </c>
      <c r="E2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9">
        <f>IF(DZIALKI[[#This Row],[Ulga]]=$K$29,$L$29,IF(DZIALKI[[#This Row],[Ulga]]=$K$30,$L$30,IF(DZIALKI[[#This Row],[Ulga]]=$K$31,$L$31,IF(DZIALKI[[#This Row],[Ulga]]=$K$32,$L$32))))</f>
        <v>0</v>
      </c>
      <c r="G299">
        <f>ROUNDUP(DZIALKI[[#This Row],[StawkaPodatku]]*DZIALKI[[#This Row],[Powierzchnia]],2)</f>
        <v>287.52</v>
      </c>
      <c r="H299">
        <f>DZIALKI[[#This Row],[Podatek]]*DZIALKI[[#This Row],[Procent Ulgi]]</f>
        <v>0</v>
      </c>
      <c r="I299">
        <f>DZIALKI[[#This Row],[Podatek]]-DZIALKI[[#This Row],[KwotaUlgi]]</f>
        <v>287.52</v>
      </c>
    </row>
    <row r="300" spans="1:9" x14ac:dyDescent="0.25">
      <c r="A300" t="s">
        <v>310</v>
      </c>
      <c r="B300">
        <v>863.92</v>
      </c>
      <c r="C300" t="s">
        <v>5</v>
      </c>
      <c r="D300" t="s">
        <v>7</v>
      </c>
      <c r="E3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0">
        <f>IF(DZIALKI[[#This Row],[Ulga]]=$K$29,$L$29,IF(DZIALKI[[#This Row],[Ulga]]=$K$30,$L$30,IF(DZIALKI[[#This Row],[Ulga]]=$K$31,$L$31,IF(DZIALKI[[#This Row],[Ulga]]=$K$32,$L$32))))</f>
        <v>0.2</v>
      </c>
      <c r="G300">
        <f>ROUNDUP(DZIALKI[[#This Row],[StawkaPodatku]]*DZIALKI[[#This Row],[Powierzchnia]],2)</f>
        <v>665.22</v>
      </c>
      <c r="H300">
        <f>DZIALKI[[#This Row],[Podatek]]*DZIALKI[[#This Row],[Procent Ulgi]]</f>
        <v>133.04400000000001</v>
      </c>
      <c r="I300">
        <f>DZIALKI[[#This Row],[Podatek]]-DZIALKI[[#This Row],[KwotaUlgi]]</f>
        <v>532.17600000000004</v>
      </c>
    </row>
    <row r="301" spans="1:9" x14ac:dyDescent="0.25">
      <c r="A301" t="s">
        <v>311</v>
      </c>
      <c r="B301">
        <v>741.86</v>
      </c>
      <c r="C301" t="s">
        <v>5</v>
      </c>
      <c r="D301" t="s">
        <v>11</v>
      </c>
      <c r="E3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1">
        <f>IF(DZIALKI[[#This Row],[Ulga]]=$K$29,$L$29,IF(DZIALKI[[#This Row],[Ulga]]=$K$30,$L$30,IF(DZIALKI[[#This Row],[Ulga]]=$K$31,$L$31,IF(DZIALKI[[#This Row],[Ulga]]=$K$32,$L$32))))</f>
        <v>0.9</v>
      </c>
      <c r="G301">
        <f>ROUNDUP(DZIALKI[[#This Row],[StawkaPodatku]]*DZIALKI[[#This Row],[Powierzchnia]],2)</f>
        <v>571.24</v>
      </c>
      <c r="H301">
        <f>DZIALKI[[#This Row],[Podatek]]*DZIALKI[[#This Row],[Procent Ulgi]]</f>
        <v>514.11599999999999</v>
      </c>
      <c r="I301">
        <f>DZIALKI[[#This Row],[Podatek]]-DZIALKI[[#This Row],[KwotaUlgi]]</f>
        <v>57.124000000000024</v>
      </c>
    </row>
    <row r="302" spans="1:9" x14ac:dyDescent="0.25">
      <c r="A302" t="s">
        <v>312</v>
      </c>
      <c r="B302">
        <v>970.49</v>
      </c>
      <c r="C302" t="s">
        <v>52</v>
      </c>
      <c r="D302" t="s">
        <v>21</v>
      </c>
      <c r="E3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2">
        <f>IF(DZIALKI[[#This Row],[Ulga]]=$K$29,$L$29,IF(DZIALKI[[#This Row],[Ulga]]=$K$30,$L$30,IF(DZIALKI[[#This Row],[Ulga]]=$K$31,$L$31,IF(DZIALKI[[#This Row],[Ulga]]=$K$32,$L$32))))</f>
        <v>0</v>
      </c>
      <c r="G302">
        <f>ROUNDUP(DZIALKI[[#This Row],[StawkaPodatku]]*DZIALKI[[#This Row],[Powierzchnia]],2)</f>
        <v>203.81</v>
      </c>
      <c r="H302">
        <f>DZIALKI[[#This Row],[Podatek]]*DZIALKI[[#This Row],[Procent Ulgi]]</f>
        <v>0</v>
      </c>
      <c r="I302">
        <f>DZIALKI[[#This Row],[Podatek]]-DZIALKI[[#This Row],[KwotaUlgi]]</f>
        <v>203.81</v>
      </c>
    </row>
    <row r="303" spans="1:9" x14ac:dyDescent="0.25">
      <c r="A303" t="s">
        <v>313</v>
      </c>
      <c r="B303">
        <v>1425.83</v>
      </c>
      <c r="C303" t="s">
        <v>31</v>
      </c>
      <c r="D303" t="s">
        <v>11</v>
      </c>
      <c r="E3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3">
        <f>IF(DZIALKI[[#This Row],[Ulga]]=$K$29,$L$29,IF(DZIALKI[[#This Row],[Ulga]]=$K$30,$L$30,IF(DZIALKI[[#This Row],[Ulga]]=$K$31,$L$31,IF(DZIALKI[[#This Row],[Ulga]]=$K$32,$L$32))))</f>
        <v>0.9</v>
      </c>
      <c r="G303">
        <f>ROUNDUP(DZIALKI[[#This Row],[StawkaPodatku]]*DZIALKI[[#This Row],[Powierzchnia]],2)</f>
        <v>613.11</v>
      </c>
      <c r="H303">
        <f>DZIALKI[[#This Row],[Podatek]]*DZIALKI[[#This Row],[Procent Ulgi]]</f>
        <v>551.79899999999998</v>
      </c>
      <c r="I303">
        <f>DZIALKI[[#This Row],[Podatek]]-DZIALKI[[#This Row],[KwotaUlgi]]</f>
        <v>61.311000000000035</v>
      </c>
    </row>
    <row r="304" spans="1:9" x14ac:dyDescent="0.25">
      <c r="A304" t="s">
        <v>314</v>
      </c>
      <c r="B304">
        <v>1251.18</v>
      </c>
      <c r="C304" t="s">
        <v>5</v>
      </c>
      <c r="D304" t="s">
        <v>11</v>
      </c>
      <c r="E3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">
        <f>IF(DZIALKI[[#This Row],[Ulga]]=$K$29,$L$29,IF(DZIALKI[[#This Row],[Ulga]]=$K$30,$L$30,IF(DZIALKI[[#This Row],[Ulga]]=$K$31,$L$31,IF(DZIALKI[[#This Row],[Ulga]]=$K$32,$L$32))))</f>
        <v>0.9</v>
      </c>
      <c r="G304">
        <f>ROUNDUP(DZIALKI[[#This Row],[StawkaPodatku]]*DZIALKI[[#This Row],[Powierzchnia]],2)</f>
        <v>963.41</v>
      </c>
      <c r="H304">
        <f>DZIALKI[[#This Row],[Podatek]]*DZIALKI[[#This Row],[Procent Ulgi]]</f>
        <v>867.06899999999996</v>
      </c>
      <c r="I304">
        <f>DZIALKI[[#This Row],[Podatek]]-DZIALKI[[#This Row],[KwotaUlgi]]</f>
        <v>96.341000000000008</v>
      </c>
    </row>
    <row r="305" spans="1:9" x14ac:dyDescent="0.25">
      <c r="A305" t="s">
        <v>315</v>
      </c>
      <c r="B305">
        <v>1085.3900000000001</v>
      </c>
      <c r="C305" t="s">
        <v>5</v>
      </c>
      <c r="D305" t="s">
        <v>5</v>
      </c>
      <c r="E3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5">
        <f>IF(DZIALKI[[#This Row],[Ulga]]=$K$29,$L$29,IF(DZIALKI[[#This Row],[Ulga]]=$K$30,$L$30,IF(DZIALKI[[#This Row],[Ulga]]=$K$31,$L$31,IF(DZIALKI[[#This Row],[Ulga]]=$K$32,$L$32))))</f>
        <v>0.5</v>
      </c>
      <c r="G305">
        <f>ROUNDUP(DZIALKI[[#This Row],[StawkaPodatku]]*DZIALKI[[#This Row],[Powierzchnia]],2)</f>
        <v>835.76</v>
      </c>
      <c r="H305">
        <f>DZIALKI[[#This Row],[Podatek]]*DZIALKI[[#This Row],[Procent Ulgi]]</f>
        <v>417.88</v>
      </c>
      <c r="I305">
        <f>DZIALKI[[#This Row],[Podatek]]-DZIALKI[[#This Row],[KwotaUlgi]]</f>
        <v>417.88</v>
      </c>
    </row>
    <row r="306" spans="1:9" x14ac:dyDescent="0.25">
      <c r="A306" t="s">
        <v>316</v>
      </c>
      <c r="B306">
        <v>832.33</v>
      </c>
      <c r="C306" t="s">
        <v>5</v>
      </c>
      <c r="D306" t="s">
        <v>11</v>
      </c>
      <c r="E3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6">
        <f>IF(DZIALKI[[#This Row],[Ulga]]=$K$29,$L$29,IF(DZIALKI[[#This Row],[Ulga]]=$K$30,$L$30,IF(DZIALKI[[#This Row],[Ulga]]=$K$31,$L$31,IF(DZIALKI[[#This Row],[Ulga]]=$K$32,$L$32))))</f>
        <v>0.9</v>
      </c>
      <c r="G306">
        <f>ROUNDUP(DZIALKI[[#This Row],[StawkaPodatku]]*DZIALKI[[#This Row],[Powierzchnia]],2)</f>
        <v>640.9</v>
      </c>
      <c r="H306">
        <f>DZIALKI[[#This Row],[Podatek]]*DZIALKI[[#This Row],[Procent Ulgi]]</f>
        <v>576.80999999999995</v>
      </c>
      <c r="I306">
        <f>DZIALKI[[#This Row],[Podatek]]-DZIALKI[[#This Row],[KwotaUlgi]]</f>
        <v>64.090000000000032</v>
      </c>
    </row>
    <row r="307" spans="1:9" x14ac:dyDescent="0.25">
      <c r="A307" t="s">
        <v>317</v>
      </c>
      <c r="B307">
        <v>505.16</v>
      </c>
      <c r="C307" t="s">
        <v>5</v>
      </c>
      <c r="D307" t="s">
        <v>11</v>
      </c>
      <c r="E3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7">
        <f>IF(DZIALKI[[#This Row],[Ulga]]=$K$29,$L$29,IF(DZIALKI[[#This Row],[Ulga]]=$K$30,$L$30,IF(DZIALKI[[#This Row],[Ulga]]=$K$31,$L$31,IF(DZIALKI[[#This Row],[Ulga]]=$K$32,$L$32))))</f>
        <v>0.9</v>
      </c>
      <c r="G307">
        <f>ROUNDUP(DZIALKI[[#This Row],[StawkaPodatku]]*DZIALKI[[#This Row],[Powierzchnia]],2)</f>
        <v>388.98</v>
      </c>
      <c r="H307">
        <f>DZIALKI[[#This Row],[Podatek]]*DZIALKI[[#This Row],[Procent Ulgi]]</f>
        <v>350.08200000000005</v>
      </c>
      <c r="I307">
        <f>DZIALKI[[#This Row],[Podatek]]-DZIALKI[[#This Row],[KwotaUlgi]]</f>
        <v>38.897999999999968</v>
      </c>
    </row>
    <row r="308" spans="1:9" x14ac:dyDescent="0.25">
      <c r="A308" t="s">
        <v>318</v>
      </c>
      <c r="B308">
        <v>1381.3</v>
      </c>
      <c r="C308" t="s">
        <v>5</v>
      </c>
      <c r="D308" t="s">
        <v>7</v>
      </c>
      <c r="E3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8">
        <f>IF(DZIALKI[[#This Row],[Ulga]]=$K$29,$L$29,IF(DZIALKI[[#This Row],[Ulga]]=$K$30,$L$30,IF(DZIALKI[[#This Row],[Ulga]]=$K$31,$L$31,IF(DZIALKI[[#This Row],[Ulga]]=$K$32,$L$32))))</f>
        <v>0.2</v>
      </c>
      <c r="G308">
        <f>ROUNDUP(DZIALKI[[#This Row],[StawkaPodatku]]*DZIALKI[[#This Row],[Powierzchnia]],2)</f>
        <v>1063.6099999999999</v>
      </c>
      <c r="H308">
        <f>DZIALKI[[#This Row],[Podatek]]*DZIALKI[[#This Row],[Procent Ulgi]]</f>
        <v>212.72199999999998</v>
      </c>
      <c r="I308">
        <f>DZIALKI[[#This Row],[Podatek]]-DZIALKI[[#This Row],[KwotaUlgi]]</f>
        <v>850.88799999999992</v>
      </c>
    </row>
    <row r="309" spans="1:9" x14ac:dyDescent="0.25">
      <c r="A309" t="s">
        <v>319</v>
      </c>
      <c r="B309">
        <v>999.13</v>
      </c>
      <c r="C309" t="s">
        <v>5</v>
      </c>
      <c r="D309" t="s">
        <v>5</v>
      </c>
      <c r="E3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9">
        <f>IF(DZIALKI[[#This Row],[Ulga]]=$K$29,$L$29,IF(DZIALKI[[#This Row],[Ulga]]=$K$30,$L$30,IF(DZIALKI[[#This Row],[Ulga]]=$K$31,$L$31,IF(DZIALKI[[#This Row],[Ulga]]=$K$32,$L$32))))</f>
        <v>0.5</v>
      </c>
      <c r="G309">
        <f>ROUNDUP(DZIALKI[[#This Row],[StawkaPodatku]]*DZIALKI[[#This Row],[Powierzchnia]],2)</f>
        <v>769.34</v>
      </c>
      <c r="H309">
        <f>DZIALKI[[#This Row],[Podatek]]*DZIALKI[[#This Row],[Procent Ulgi]]</f>
        <v>384.67</v>
      </c>
      <c r="I309">
        <f>DZIALKI[[#This Row],[Podatek]]-DZIALKI[[#This Row],[KwotaUlgi]]</f>
        <v>384.67</v>
      </c>
    </row>
    <row r="310" spans="1:9" x14ac:dyDescent="0.25">
      <c r="A310" t="s">
        <v>320</v>
      </c>
      <c r="B310">
        <v>635.78</v>
      </c>
      <c r="C310" t="s">
        <v>5</v>
      </c>
      <c r="D310" t="s">
        <v>5</v>
      </c>
      <c r="E3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0">
        <f>IF(DZIALKI[[#This Row],[Ulga]]=$K$29,$L$29,IF(DZIALKI[[#This Row],[Ulga]]=$K$30,$L$30,IF(DZIALKI[[#This Row],[Ulga]]=$K$31,$L$31,IF(DZIALKI[[#This Row],[Ulga]]=$K$32,$L$32))))</f>
        <v>0.5</v>
      </c>
      <c r="G310">
        <f>ROUNDUP(DZIALKI[[#This Row],[StawkaPodatku]]*DZIALKI[[#This Row],[Powierzchnia]],2)</f>
        <v>489.56</v>
      </c>
      <c r="H310">
        <f>DZIALKI[[#This Row],[Podatek]]*DZIALKI[[#This Row],[Procent Ulgi]]</f>
        <v>244.78</v>
      </c>
      <c r="I310">
        <f>DZIALKI[[#This Row],[Podatek]]-DZIALKI[[#This Row],[KwotaUlgi]]</f>
        <v>244.78</v>
      </c>
    </row>
    <row r="311" spans="1:9" x14ac:dyDescent="0.25">
      <c r="A311" t="s">
        <v>321</v>
      </c>
      <c r="B311">
        <v>1201.3</v>
      </c>
      <c r="C311" t="s">
        <v>9</v>
      </c>
      <c r="D311" t="s">
        <v>11</v>
      </c>
      <c r="E3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1">
        <f>IF(DZIALKI[[#This Row],[Ulga]]=$K$29,$L$29,IF(DZIALKI[[#This Row],[Ulga]]=$K$30,$L$30,IF(DZIALKI[[#This Row],[Ulga]]=$K$31,$L$31,IF(DZIALKI[[#This Row],[Ulga]]=$K$32,$L$32))))</f>
        <v>0.9</v>
      </c>
      <c r="G311">
        <f>ROUNDUP(DZIALKI[[#This Row],[StawkaPodatku]]*DZIALKI[[#This Row],[Powierzchnia]],2)</f>
        <v>780.85</v>
      </c>
      <c r="H311">
        <f>DZIALKI[[#This Row],[Podatek]]*DZIALKI[[#This Row],[Procent Ulgi]]</f>
        <v>702.76499999999999</v>
      </c>
      <c r="I311">
        <f>DZIALKI[[#This Row],[Podatek]]-DZIALKI[[#This Row],[KwotaUlgi]]</f>
        <v>78.085000000000036</v>
      </c>
    </row>
    <row r="312" spans="1:9" x14ac:dyDescent="0.25">
      <c r="A312" t="s">
        <v>322</v>
      </c>
      <c r="B312">
        <v>1215.42</v>
      </c>
      <c r="C312" t="s">
        <v>5</v>
      </c>
      <c r="D312" t="s">
        <v>11</v>
      </c>
      <c r="E3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2">
        <f>IF(DZIALKI[[#This Row],[Ulga]]=$K$29,$L$29,IF(DZIALKI[[#This Row],[Ulga]]=$K$30,$L$30,IF(DZIALKI[[#This Row],[Ulga]]=$K$31,$L$31,IF(DZIALKI[[#This Row],[Ulga]]=$K$32,$L$32))))</f>
        <v>0.9</v>
      </c>
      <c r="G312">
        <f>ROUNDUP(DZIALKI[[#This Row],[StawkaPodatku]]*DZIALKI[[#This Row],[Powierzchnia]],2)</f>
        <v>935.88</v>
      </c>
      <c r="H312">
        <f>DZIALKI[[#This Row],[Podatek]]*DZIALKI[[#This Row],[Procent Ulgi]]</f>
        <v>842.29200000000003</v>
      </c>
      <c r="I312">
        <f>DZIALKI[[#This Row],[Podatek]]-DZIALKI[[#This Row],[KwotaUlgi]]</f>
        <v>93.587999999999965</v>
      </c>
    </row>
    <row r="313" spans="1:9" x14ac:dyDescent="0.25">
      <c r="A313" t="s">
        <v>323</v>
      </c>
      <c r="B313">
        <v>829.39</v>
      </c>
      <c r="C313" t="s">
        <v>5</v>
      </c>
      <c r="D313" t="s">
        <v>5</v>
      </c>
      <c r="E3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3">
        <f>IF(DZIALKI[[#This Row],[Ulga]]=$K$29,$L$29,IF(DZIALKI[[#This Row],[Ulga]]=$K$30,$L$30,IF(DZIALKI[[#This Row],[Ulga]]=$K$31,$L$31,IF(DZIALKI[[#This Row],[Ulga]]=$K$32,$L$32))))</f>
        <v>0.5</v>
      </c>
      <c r="G313">
        <f>ROUNDUP(DZIALKI[[#This Row],[StawkaPodatku]]*DZIALKI[[#This Row],[Powierzchnia]],2)</f>
        <v>638.64</v>
      </c>
      <c r="H313">
        <f>DZIALKI[[#This Row],[Podatek]]*DZIALKI[[#This Row],[Procent Ulgi]]</f>
        <v>319.32</v>
      </c>
      <c r="I313">
        <f>DZIALKI[[#This Row],[Podatek]]-DZIALKI[[#This Row],[KwotaUlgi]]</f>
        <v>319.32</v>
      </c>
    </row>
    <row r="314" spans="1:9" x14ac:dyDescent="0.25">
      <c r="A314" t="s">
        <v>324</v>
      </c>
      <c r="B314">
        <v>609.95000000000005</v>
      </c>
      <c r="C314" t="s">
        <v>5</v>
      </c>
      <c r="D314" t="s">
        <v>11</v>
      </c>
      <c r="E3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">
        <f>IF(DZIALKI[[#This Row],[Ulga]]=$K$29,$L$29,IF(DZIALKI[[#This Row],[Ulga]]=$K$30,$L$30,IF(DZIALKI[[#This Row],[Ulga]]=$K$31,$L$31,IF(DZIALKI[[#This Row],[Ulga]]=$K$32,$L$32))))</f>
        <v>0.9</v>
      </c>
      <c r="G314">
        <f>ROUNDUP(DZIALKI[[#This Row],[StawkaPodatku]]*DZIALKI[[#This Row],[Powierzchnia]],2)</f>
        <v>469.67</v>
      </c>
      <c r="H314">
        <f>DZIALKI[[#This Row],[Podatek]]*DZIALKI[[#This Row],[Procent Ulgi]]</f>
        <v>422.70300000000003</v>
      </c>
      <c r="I314">
        <f>DZIALKI[[#This Row],[Podatek]]-DZIALKI[[#This Row],[KwotaUlgi]]</f>
        <v>46.966999999999985</v>
      </c>
    </row>
    <row r="315" spans="1:9" x14ac:dyDescent="0.25">
      <c r="A315" t="s">
        <v>325</v>
      </c>
      <c r="B315">
        <v>1497.68</v>
      </c>
      <c r="C315" t="s">
        <v>5</v>
      </c>
      <c r="D315" t="s">
        <v>21</v>
      </c>
      <c r="E3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5">
        <f>IF(DZIALKI[[#This Row],[Ulga]]=$K$29,$L$29,IF(DZIALKI[[#This Row],[Ulga]]=$K$30,$L$30,IF(DZIALKI[[#This Row],[Ulga]]=$K$31,$L$31,IF(DZIALKI[[#This Row],[Ulga]]=$K$32,$L$32))))</f>
        <v>0</v>
      </c>
      <c r="G315">
        <f>ROUNDUP(DZIALKI[[#This Row],[StawkaPodatku]]*DZIALKI[[#This Row],[Powierzchnia]],2)</f>
        <v>1153.22</v>
      </c>
      <c r="H315">
        <f>DZIALKI[[#This Row],[Podatek]]*DZIALKI[[#This Row],[Procent Ulgi]]</f>
        <v>0</v>
      </c>
      <c r="I315">
        <f>DZIALKI[[#This Row],[Podatek]]-DZIALKI[[#This Row],[KwotaUlgi]]</f>
        <v>1153.22</v>
      </c>
    </row>
    <row r="316" spans="1:9" x14ac:dyDescent="0.25">
      <c r="A316" t="s">
        <v>326</v>
      </c>
      <c r="B316">
        <v>919.15</v>
      </c>
      <c r="C316" t="s">
        <v>5</v>
      </c>
      <c r="D316" t="s">
        <v>5</v>
      </c>
      <c r="E3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">
        <f>IF(DZIALKI[[#This Row],[Ulga]]=$K$29,$L$29,IF(DZIALKI[[#This Row],[Ulga]]=$K$30,$L$30,IF(DZIALKI[[#This Row],[Ulga]]=$K$31,$L$31,IF(DZIALKI[[#This Row],[Ulga]]=$K$32,$L$32))))</f>
        <v>0.5</v>
      </c>
      <c r="G316">
        <f>ROUNDUP(DZIALKI[[#This Row],[StawkaPodatku]]*DZIALKI[[#This Row],[Powierzchnia]],2)</f>
        <v>707.75</v>
      </c>
      <c r="H316">
        <f>DZIALKI[[#This Row],[Podatek]]*DZIALKI[[#This Row],[Procent Ulgi]]</f>
        <v>353.875</v>
      </c>
      <c r="I316">
        <f>DZIALKI[[#This Row],[Podatek]]-DZIALKI[[#This Row],[KwotaUlgi]]</f>
        <v>353.875</v>
      </c>
    </row>
    <row r="317" spans="1:9" x14ac:dyDescent="0.25">
      <c r="A317" t="s">
        <v>327</v>
      </c>
      <c r="B317">
        <v>1179.46</v>
      </c>
      <c r="C317" t="s">
        <v>5</v>
      </c>
      <c r="D317" t="s">
        <v>11</v>
      </c>
      <c r="E3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7">
        <f>IF(DZIALKI[[#This Row],[Ulga]]=$K$29,$L$29,IF(DZIALKI[[#This Row],[Ulga]]=$K$30,$L$30,IF(DZIALKI[[#This Row],[Ulga]]=$K$31,$L$31,IF(DZIALKI[[#This Row],[Ulga]]=$K$32,$L$32))))</f>
        <v>0.9</v>
      </c>
      <c r="G317">
        <f>ROUNDUP(DZIALKI[[#This Row],[StawkaPodatku]]*DZIALKI[[#This Row],[Powierzchnia]],2)</f>
        <v>908.18999999999994</v>
      </c>
      <c r="H317">
        <f>DZIALKI[[#This Row],[Podatek]]*DZIALKI[[#This Row],[Procent Ulgi]]</f>
        <v>817.37099999999998</v>
      </c>
      <c r="I317">
        <f>DZIALKI[[#This Row],[Podatek]]-DZIALKI[[#This Row],[KwotaUlgi]]</f>
        <v>90.81899999999996</v>
      </c>
    </row>
    <row r="318" spans="1:9" x14ac:dyDescent="0.25">
      <c r="A318" t="s">
        <v>328</v>
      </c>
      <c r="B318">
        <v>684.42</v>
      </c>
      <c r="C318" t="s">
        <v>9</v>
      </c>
      <c r="D318" t="s">
        <v>11</v>
      </c>
      <c r="E3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8">
        <f>IF(DZIALKI[[#This Row],[Ulga]]=$K$29,$L$29,IF(DZIALKI[[#This Row],[Ulga]]=$K$30,$L$30,IF(DZIALKI[[#This Row],[Ulga]]=$K$31,$L$31,IF(DZIALKI[[#This Row],[Ulga]]=$K$32,$L$32))))</f>
        <v>0.9</v>
      </c>
      <c r="G318">
        <f>ROUNDUP(DZIALKI[[#This Row],[StawkaPodatku]]*DZIALKI[[#This Row],[Powierzchnia]],2)</f>
        <v>444.88</v>
      </c>
      <c r="H318">
        <f>DZIALKI[[#This Row],[Podatek]]*DZIALKI[[#This Row],[Procent Ulgi]]</f>
        <v>400.392</v>
      </c>
      <c r="I318">
        <f>DZIALKI[[#This Row],[Podatek]]-DZIALKI[[#This Row],[KwotaUlgi]]</f>
        <v>44.488</v>
      </c>
    </row>
    <row r="319" spans="1:9" x14ac:dyDescent="0.25">
      <c r="A319" t="s">
        <v>329</v>
      </c>
      <c r="B319">
        <v>888.94</v>
      </c>
      <c r="C319" t="s">
        <v>5</v>
      </c>
      <c r="D319" t="s">
        <v>5</v>
      </c>
      <c r="E3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">
        <f>IF(DZIALKI[[#This Row],[Ulga]]=$K$29,$L$29,IF(DZIALKI[[#This Row],[Ulga]]=$K$30,$L$30,IF(DZIALKI[[#This Row],[Ulga]]=$K$31,$L$31,IF(DZIALKI[[#This Row],[Ulga]]=$K$32,$L$32))))</f>
        <v>0.5</v>
      </c>
      <c r="G319">
        <f>ROUNDUP(DZIALKI[[#This Row],[StawkaPodatku]]*DZIALKI[[#This Row],[Powierzchnia]],2)</f>
        <v>684.49</v>
      </c>
      <c r="H319">
        <f>DZIALKI[[#This Row],[Podatek]]*DZIALKI[[#This Row],[Procent Ulgi]]</f>
        <v>342.245</v>
      </c>
      <c r="I319">
        <f>DZIALKI[[#This Row],[Podatek]]-DZIALKI[[#This Row],[KwotaUlgi]]</f>
        <v>342.245</v>
      </c>
    </row>
    <row r="320" spans="1:9" x14ac:dyDescent="0.25">
      <c r="A320" t="s">
        <v>330</v>
      </c>
      <c r="B320">
        <v>520.82000000000005</v>
      </c>
      <c r="C320" t="s">
        <v>9</v>
      </c>
      <c r="D320" t="s">
        <v>21</v>
      </c>
      <c r="E32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0">
        <f>IF(DZIALKI[[#This Row],[Ulga]]=$K$29,$L$29,IF(DZIALKI[[#This Row],[Ulga]]=$K$30,$L$30,IF(DZIALKI[[#This Row],[Ulga]]=$K$31,$L$31,IF(DZIALKI[[#This Row],[Ulga]]=$K$32,$L$32))))</f>
        <v>0</v>
      </c>
      <c r="G320">
        <f>ROUNDUP(DZIALKI[[#This Row],[StawkaPodatku]]*DZIALKI[[#This Row],[Powierzchnia]],2)</f>
        <v>338.53999999999996</v>
      </c>
      <c r="H320">
        <f>DZIALKI[[#This Row],[Podatek]]*DZIALKI[[#This Row],[Procent Ulgi]]</f>
        <v>0</v>
      </c>
      <c r="I320">
        <f>DZIALKI[[#This Row],[Podatek]]-DZIALKI[[#This Row],[KwotaUlgi]]</f>
        <v>338.53999999999996</v>
      </c>
    </row>
    <row r="321" spans="1:9" x14ac:dyDescent="0.25">
      <c r="A321" t="s">
        <v>331</v>
      </c>
      <c r="B321">
        <v>1164.4100000000001</v>
      </c>
      <c r="C321" t="s">
        <v>31</v>
      </c>
      <c r="D321" t="s">
        <v>11</v>
      </c>
      <c r="E3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1">
        <f>IF(DZIALKI[[#This Row],[Ulga]]=$K$29,$L$29,IF(DZIALKI[[#This Row],[Ulga]]=$K$30,$L$30,IF(DZIALKI[[#This Row],[Ulga]]=$K$31,$L$31,IF(DZIALKI[[#This Row],[Ulga]]=$K$32,$L$32))))</f>
        <v>0.9</v>
      </c>
      <c r="G321">
        <f>ROUNDUP(DZIALKI[[#This Row],[StawkaPodatku]]*DZIALKI[[#This Row],[Powierzchnia]],2)</f>
        <v>500.7</v>
      </c>
      <c r="H321">
        <f>DZIALKI[[#This Row],[Podatek]]*DZIALKI[[#This Row],[Procent Ulgi]]</f>
        <v>450.63</v>
      </c>
      <c r="I321">
        <f>DZIALKI[[#This Row],[Podatek]]-DZIALKI[[#This Row],[KwotaUlgi]]</f>
        <v>50.069999999999993</v>
      </c>
    </row>
    <row r="322" spans="1:9" x14ac:dyDescent="0.25">
      <c r="A322" t="s">
        <v>332</v>
      </c>
      <c r="B322">
        <v>868.11</v>
      </c>
      <c r="C322" t="s">
        <v>5</v>
      </c>
      <c r="D322" t="s">
        <v>11</v>
      </c>
      <c r="E3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2">
        <f>IF(DZIALKI[[#This Row],[Ulga]]=$K$29,$L$29,IF(DZIALKI[[#This Row],[Ulga]]=$K$30,$L$30,IF(DZIALKI[[#This Row],[Ulga]]=$K$31,$L$31,IF(DZIALKI[[#This Row],[Ulga]]=$K$32,$L$32))))</f>
        <v>0.9</v>
      </c>
      <c r="G322">
        <f>ROUNDUP(DZIALKI[[#This Row],[StawkaPodatku]]*DZIALKI[[#This Row],[Powierzchnia]],2)</f>
        <v>668.45</v>
      </c>
      <c r="H322">
        <f>DZIALKI[[#This Row],[Podatek]]*DZIALKI[[#This Row],[Procent Ulgi]]</f>
        <v>601.60500000000002</v>
      </c>
      <c r="I322">
        <f>DZIALKI[[#This Row],[Podatek]]-DZIALKI[[#This Row],[KwotaUlgi]]</f>
        <v>66.845000000000027</v>
      </c>
    </row>
    <row r="323" spans="1:9" x14ac:dyDescent="0.25">
      <c r="A323" t="s">
        <v>333</v>
      </c>
      <c r="B323">
        <v>944.1</v>
      </c>
      <c r="C323" t="s">
        <v>5</v>
      </c>
      <c r="D323" t="s">
        <v>11</v>
      </c>
      <c r="E3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3">
        <f>IF(DZIALKI[[#This Row],[Ulga]]=$K$29,$L$29,IF(DZIALKI[[#This Row],[Ulga]]=$K$30,$L$30,IF(DZIALKI[[#This Row],[Ulga]]=$K$31,$L$31,IF(DZIALKI[[#This Row],[Ulga]]=$K$32,$L$32))))</f>
        <v>0.9</v>
      </c>
      <c r="G323">
        <f>ROUNDUP(DZIALKI[[#This Row],[StawkaPodatku]]*DZIALKI[[#This Row],[Powierzchnia]],2)</f>
        <v>726.96</v>
      </c>
      <c r="H323">
        <f>DZIALKI[[#This Row],[Podatek]]*DZIALKI[[#This Row],[Procent Ulgi]]</f>
        <v>654.26400000000001</v>
      </c>
      <c r="I323">
        <f>DZIALKI[[#This Row],[Podatek]]-DZIALKI[[#This Row],[KwotaUlgi]]</f>
        <v>72.696000000000026</v>
      </c>
    </row>
    <row r="324" spans="1:9" x14ac:dyDescent="0.25">
      <c r="A324" t="s">
        <v>334</v>
      </c>
      <c r="B324">
        <v>1263.51</v>
      </c>
      <c r="C324" t="s">
        <v>5</v>
      </c>
      <c r="D324" t="s">
        <v>5</v>
      </c>
      <c r="E3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4">
        <f>IF(DZIALKI[[#This Row],[Ulga]]=$K$29,$L$29,IF(DZIALKI[[#This Row],[Ulga]]=$K$30,$L$30,IF(DZIALKI[[#This Row],[Ulga]]=$K$31,$L$31,IF(DZIALKI[[#This Row],[Ulga]]=$K$32,$L$32))))</f>
        <v>0.5</v>
      </c>
      <c r="G324">
        <f>ROUNDUP(DZIALKI[[#This Row],[StawkaPodatku]]*DZIALKI[[#This Row],[Powierzchnia]],2)</f>
        <v>972.91</v>
      </c>
      <c r="H324">
        <f>DZIALKI[[#This Row],[Podatek]]*DZIALKI[[#This Row],[Procent Ulgi]]</f>
        <v>486.45499999999998</v>
      </c>
      <c r="I324">
        <f>DZIALKI[[#This Row],[Podatek]]-DZIALKI[[#This Row],[KwotaUlgi]]</f>
        <v>486.45499999999998</v>
      </c>
    </row>
    <row r="325" spans="1:9" x14ac:dyDescent="0.25">
      <c r="A325" t="s">
        <v>335</v>
      </c>
      <c r="B325">
        <v>1135.43</v>
      </c>
      <c r="C325" t="s">
        <v>5</v>
      </c>
      <c r="D325" t="s">
        <v>21</v>
      </c>
      <c r="E3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">
        <f>IF(DZIALKI[[#This Row],[Ulga]]=$K$29,$L$29,IF(DZIALKI[[#This Row],[Ulga]]=$K$30,$L$30,IF(DZIALKI[[#This Row],[Ulga]]=$K$31,$L$31,IF(DZIALKI[[#This Row],[Ulga]]=$K$32,$L$32))))</f>
        <v>0</v>
      </c>
      <c r="G325">
        <f>ROUNDUP(DZIALKI[[#This Row],[StawkaPodatku]]*DZIALKI[[#This Row],[Powierzchnia]],2)</f>
        <v>874.29</v>
      </c>
      <c r="H325">
        <f>DZIALKI[[#This Row],[Podatek]]*DZIALKI[[#This Row],[Procent Ulgi]]</f>
        <v>0</v>
      </c>
      <c r="I325">
        <f>DZIALKI[[#This Row],[Podatek]]-DZIALKI[[#This Row],[KwotaUlgi]]</f>
        <v>874.29</v>
      </c>
    </row>
    <row r="326" spans="1:9" x14ac:dyDescent="0.25">
      <c r="A326" t="s">
        <v>336</v>
      </c>
      <c r="B326">
        <v>1224.97</v>
      </c>
      <c r="C326" t="s">
        <v>5</v>
      </c>
      <c r="D326" t="s">
        <v>5</v>
      </c>
      <c r="E3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6">
        <f>IF(DZIALKI[[#This Row],[Ulga]]=$K$29,$L$29,IF(DZIALKI[[#This Row],[Ulga]]=$K$30,$L$30,IF(DZIALKI[[#This Row],[Ulga]]=$K$31,$L$31,IF(DZIALKI[[#This Row],[Ulga]]=$K$32,$L$32))))</f>
        <v>0.5</v>
      </c>
      <c r="G326">
        <f>ROUNDUP(DZIALKI[[#This Row],[StawkaPodatku]]*DZIALKI[[#This Row],[Powierzchnia]],2)</f>
        <v>943.23</v>
      </c>
      <c r="H326">
        <f>DZIALKI[[#This Row],[Podatek]]*DZIALKI[[#This Row],[Procent Ulgi]]</f>
        <v>471.61500000000001</v>
      </c>
      <c r="I326">
        <f>DZIALKI[[#This Row],[Podatek]]-DZIALKI[[#This Row],[KwotaUlgi]]</f>
        <v>471.61500000000001</v>
      </c>
    </row>
    <row r="327" spans="1:9" x14ac:dyDescent="0.25">
      <c r="A327" t="s">
        <v>337</v>
      </c>
      <c r="B327">
        <v>637.07000000000005</v>
      </c>
      <c r="C327" t="s">
        <v>5</v>
      </c>
      <c r="D327" t="s">
        <v>21</v>
      </c>
      <c r="E3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7">
        <f>IF(DZIALKI[[#This Row],[Ulga]]=$K$29,$L$29,IF(DZIALKI[[#This Row],[Ulga]]=$K$30,$L$30,IF(DZIALKI[[#This Row],[Ulga]]=$K$31,$L$31,IF(DZIALKI[[#This Row],[Ulga]]=$K$32,$L$32))))</f>
        <v>0</v>
      </c>
      <c r="G327">
        <f>ROUNDUP(DZIALKI[[#This Row],[StawkaPodatku]]*DZIALKI[[#This Row],[Powierzchnia]],2)</f>
        <v>490.55</v>
      </c>
      <c r="H327">
        <f>DZIALKI[[#This Row],[Podatek]]*DZIALKI[[#This Row],[Procent Ulgi]]</f>
        <v>0</v>
      </c>
      <c r="I327">
        <f>DZIALKI[[#This Row],[Podatek]]-DZIALKI[[#This Row],[KwotaUlgi]]</f>
        <v>490.55</v>
      </c>
    </row>
    <row r="328" spans="1:9" x14ac:dyDescent="0.25">
      <c r="A328" t="s">
        <v>338</v>
      </c>
      <c r="B328">
        <v>910.37</v>
      </c>
      <c r="C328" t="s">
        <v>5</v>
      </c>
      <c r="D328" t="s">
        <v>5</v>
      </c>
      <c r="E3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8">
        <f>IF(DZIALKI[[#This Row],[Ulga]]=$K$29,$L$29,IF(DZIALKI[[#This Row],[Ulga]]=$K$30,$L$30,IF(DZIALKI[[#This Row],[Ulga]]=$K$31,$L$31,IF(DZIALKI[[#This Row],[Ulga]]=$K$32,$L$32))))</f>
        <v>0.5</v>
      </c>
      <c r="G328">
        <f>ROUNDUP(DZIALKI[[#This Row],[StawkaPodatku]]*DZIALKI[[#This Row],[Powierzchnia]],2)</f>
        <v>700.99</v>
      </c>
      <c r="H328">
        <f>DZIALKI[[#This Row],[Podatek]]*DZIALKI[[#This Row],[Procent Ulgi]]</f>
        <v>350.495</v>
      </c>
      <c r="I328">
        <f>DZIALKI[[#This Row],[Podatek]]-DZIALKI[[#This Row],[KwotaUlgi]]</f>
        <v>350.495</v>
      </c>
    </row>
    <row r="329" spans="1:9" x14ac:dyDescent="0.25">
      <c r="A329" t="s">
        <v>339</v>
      </c>
      <c r="B329">
        <v>952.07</v>
      </c>
      <c r="C329" t="s">
        <v>31</v>
      </c>
      <c r="D329" t="s">
        <v>5</v>
      </c>
      <c r="E3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9">
        <f>IF(DZIALKI[[#This Row],[Ulga]]=$K$29,$L$29,IF(DZIALKI[[#This Row],[Ulga]]=$K$30,$L$30,IF(DZIALKI[[#This Row],[Ulga]]=$K$31,$L$31,IF(DZIALKI[[#This Row],[Ulga]]=$K$32,$L$32))))</f>
        <v>0.5</v>
      </c>
      <c r="G329">
        <f>ROUNDUP(DZIALKI[[#This Row],[StawkaPodatku]]*DZIALKI[[#This Row],[Powierzchnia]],2)</f>
        <v>409.4</v>
      </c>
      <c r="H329">
        <f>DZIALKI[[#This Row],[Podatek]]*DZIALKI[[#This Row],[Procent Ulgi]]</f>
        <v>204.7</v>
      </c>
      <c r="I329">
        <f>DZIALKI[[#This Row],[Podatek]]-DZIALKI[[#This Row],[KwotaUlgi]]</f>
        <v>204.7</v>
      </c>
    </row>
    <row r="330" spans="1:9" x14ac:dyDescent="0.25">
      <c r="A330" t="s">
        <v>340</v>
      </c>
      <c r="B330">
        <v>1477.73</v>
      </c>
      <c r="C330" t="s">
        <v>5</v>
      </c>
      <c r="D330" t="s">
        <v>11</v>
      </c>
      <c r="E3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0">
        <f>IF(DZIALKI[[#This Row],[Ulga]]=$K$29,$L$29,IF(DZIALKI[[#This Row],[Ulga]]=$K$30,$L$30,IF(DZIALKI[[#This Row],[Ulga]]=$K$31,$L$31,IF(DZIALKI[[#This Row],[Ulga]]=$K$32,$L$32))))</f>
        <v>0.9</v>
      </c>
      <c r="G330">
        <f>ROUNDUP(DZIALKI[[#This Row],[StawkaPodatku]]*DZIALKI[[#This Row],[Powierzchnia]],2)</f>
        <v>1137.8599999999999</v>
      </c>
      <c r="H330">
        <f>DZIALKI[[#This Row],[Podatek]]*DZIALKI[[#This Row],[Procent Ulgi]]</f>
        <v>1024.0739999999998</v>
      </c>
      <c r="I330">
        <f>DZIALKI[[#This Row],[Podatek]]-DZIALKI[[#This Row],[KwotaUlgi]]</f>
        <v>113.78600000000006</v>
      </c>
    </row>
    <row r="331" spans="1:9" x14ac:dyDescent="0.25">
      <c r="A331" t="s">
        <v>341</v>
      </c>
      <c r="B331">
        <v>1030.49</v>
      </c>
      <c r="C331" t="s">
        <v>94</v>
      </c>
      <c r="D331" t="s">
        <v>5</v>
      </c>
      <c r="E3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1">
        <f>IF(DZIALKI[[#This Row],[Ulga]]=$K$29,$L$29,IF(DZIALKI[[#This Row],[Ulga]]=$K$30,$L$30,IF(DZIALKI[[#This Row],[Ulga]]=$K$31,$L$31,IF(DZIALKI[[#This Row],[Ulga]]=$K$32,$L$32))))</f>
        <v>0.5</v>
      </c>
      <c r="G331">
        <f>ROUNDUP(DZIALKI[[#This Row],[StawkaPodatku]]*DZIALKI[[#This Row],[Powierzchnia]],2)</f>
        <v>41.22</v>
      </c>
      <c r="H331">
        <f>DZIALKI[[#This Row],[Podatek]]*DZIALKI[[#This Row],[Procent Ulgi]]</f>
        <v>20.61</v>
      </c>
      <c r="I331">
        <f>DZIALKI[[#This Row],[Podatek]]-DZIALKI[[#This Row],[KwotaUlgi]]</f>
        <v>20.61</v>
      </c>
    </row>
    <row r="332" spans="1:9" x14ac:dyDescent="0.25">
      <c r="A332" t="s">
        <v>342</v>
      </c>
      <c r="B332">
        <v>647.85</v>
      </c>
      <c r="C332" t="s">
        <v>5</v>
      </c>
      <c r="D332" t="s">
        <v>5</v>
      </c>
      <c r="E3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2">
        <f>IF(DZIALKI[[#This Row],[Ulga]]=$K$29,$L$29,IF(DZIALKI[[#This Row],[Ulga]]=$K$30,$L$30,IF(DZIALKI[[#This Row],[Ulga]]=$K$31,$L$31,IF(DZIALKI[[#This Row],[Ulga]]=$K$32,$L$32))))</f>
        <v>0.5</v>
      </c>
      <c r="G332">
        <f>ROUNDUP(DZIALKI[[#This Row],[StawkaPodatku]]*DZIALKI[[#This Row],[Powierzchnia]],2)</f>
        <v>498.84999999999997</v>
      </c>
      <c r="H332">
        <f>DZIALKI[[#This Row],[Podatek]]*DZIALKI[[#This Row],[Procent Ulgi]]</f>
        <v>249.42499999999998</v>
      </c>
      <c r="I332">
        <f>DZIALKI[[#This Row],[Podatek]]-DZIALKI[[#This Row],[KwotaUlgi]]</f>
        <v>249.42499999999998</v>
      </c>
    </row>
    <row r="333" spans="1:9" x14ac:dyDescent="0.25">
      <c r="A333" t="s">
        <v>343</v>
      </c>
      <c r="B333">
        <v>706.86</v>
      </c>
      <c r="C333" t="s">
        <v>5</v>
      </c>
      <c r="D333" t="s">
        <v>5</v>
      </c>
      <c r="E3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3">
        <f>IF(DZIALKI[[#This Row],[Ulga]]=$K$29,$L$29,IF(DZIALKI[[#This Row],[Ulga]]=$K$30,$L$30,IF(DZIALKI[[#This Row],[Ulga]]=$K$31,$L$31,IF(DZIALKI[[#This Row],[Ulga]]=$K$32,$L$32))))</f>
        <v>0.5</v>
      </c>
      <c r="G333">
        <f>ROUNDUP(DZIALKI[[#This Row],[StawkaPodatku]]*DZIALKI[[#This Row],[Powierzchnia]],2)</f>
        <v>544.29</v>
      </c>
      <c r="H333">
        <f>DZIALKI[[#This Row],[Podatek]]*DZIALKI[[#This Row],[Procent Ulgi]]</f>
        <v>272.14499999999998</v>
      </c>
      <c r="I333">
        <f>DZIALKI[[#This Row],[Podatek]]-DZIALKI[[#This Row],[KwotaUlgi]]</f>
        <v>272.14499999999998</v>
      </c>
    </row>
    <row r="334" spans="1:9" x14ac:dyDescent="0.25">
      <c r="A334" t="s">
        <v>344</v>
      </c>
      <c r="B334">
        <v>1314.77</v>
      </c>
      <c r="C334" t="s">
        <v>31</v>
      </c>
      <c r="D334" t="s">
        <v>11</v>
      </c>
      <c r="E3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4">
        <f>IF(DZIALKI[[#This Row],[Ulga]]=$K$29,$L$29,IF(DZIALKI[[#This Row],[Ulga]]=$K$30,$L$30,IF(DZIALKI[[#This Row],[Ulga]]=$K$31,$L$31,IF(DZIALKI[[#This Row],[Ulga]]=$K$32,$L$32))))</f>
        <v>0.9</v>
      </c>
      <c r="G334">
        <f>ROUNDUP(DZIALKI[[#This Row],[StawkaPodatku]]*DZIALKI[[#This Row],[Powierzchnia]],2)</f>
        <v>565.36</v>
      </c>
      <c r="H334">
        <f>DZIALKI[[#This Row],[Podatek]]*DZIALKI[[#This Row],[Procent Ulgi]]</f>
        <v>508.82400000000001</v>
      </c>
      <c r="I334">
        <f>DZIALKI[[#This Row],[Podatek]]-DZIALKI[[#This Row],[KwotaUlgi]]</f>
        <v>56.536000000000001</v>
      </c>
    </row>
    <row r="335" spans="1:9" x14ac:dyDescent="0.25">
      <c r="A335" t="s">
        <v>345</v>
      </c>
      <c r="B335">
        <v>563.67999999999995</v>
      </c>
      <c r="C335" t="s">
        <v>5</v>
      </c>
      <c r="D335" t="s">
        <v>11</v>
      </c>
      <c r="E3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5">
        <f>IF(DZIALKI[[#This Row],[Ulga]]=$K$29,$L$29,IF(DZIALKI[[#This Row],[Ulga]]=$K$30,$L$30,IF(DZIALKI[[#This Row],[Ulga]]=$K$31,$L$31,IF(DZIALKI[[#This Row],[Ulga]]=$K$32,$L$32))))</f>
        <v>0.9</v>
      </c>
      <c r="G335">
        <f>ROUNDUP(DZIALKI[[#This Row],[StawkaPodatku]]*DZIALKI[[#This Row],[Powierzchnia]],2)</f>
        <v>434.03999999999996</v>
      </c>
      <c r="H335">
        <f>DZIALKI[[#This Row],[Podatek]]*DZIALKI[[#This Row],[Procent Ulgi]]</f>
        <v>390.63599999999997</v>
      </c>
      <c r="I335">
        <f>DZIALKI[[#This Row],[Podatek]]-DZIALKI[[#This Row],[KwotaUlgi]]</f>
        <v>43.403999999999996</v>
      </c>
    </row>
    <row r="336" spans="1:9" x14ac:dyDescent="0.25">
      <c r="A336" t="s">
        <v>346</v>
      </c>
      <c r="B336">
        <v>1156.95</v>
      </c>
      <c r="C336" t="s">
        <v>31</v>
      </c>
      <c r="D336" t="s">
        <v>21</v>
      </c>
      <c r="E3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6">
        <f>IF(DZIALKI[[#This Row],[Ulga]]=$K$29,$L$29,IF(DZIALKI[[#This Row],[Ulga]]=$K$30,$L$30,IF(DZIALKI[[#This Row],[Ulga]]=$K$31,$L$31,IF(DZIALKI[[#This Row],[Ulga]]=$K$32,$L$32))))</f>
        <v>0</v>
      </c>
      <c r="G336">
        <f>ROUNDUP(DZIALKI[[#This Row],[StawkaPodatku]]*DZIALKI[[#This Row],[Powierzchnia]],2)</f>
        <v>497.49</v>
      </c>
      <c r="H336">
        <f>DZIALKI[[#This Row],[Podatek]]*DZIALKI[[#This Row],[Procent Ulgi]]</f>
        <v>0</v>
      </c>
      <c r="I336">
        <f>DZIALKI[[#This Row],[Podatek]]-DZIALKI[[#This Row],[KwotaUlgi]]</f>
        <v>497.49</v>
      </c>
    </row>
    <row r="337" spans="1:9" x14ac:dyDescent="0.25">
      <c r="A337" t="s">
        <v>347</v>
      </c>
      <c r="B337">
        <v>644.61</v>
      </c>
      <c r="C337" t="s">
        <v>5</v>
      </c>
      <c r="D337" t="s">
        <v>5</v>
      </c>
      <c r="E3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7">
        <f>IF(DZIALKI[[#This Row],[Ulga]]=$K$29,$L$29,IF(DZIALKI[[#This Row],[Ulga]]=$K$30,$L$30,IF(DZIALKI[[#This Row],[Ulga]]=$K$31,$L$31,IF(DZIALKI[[#This Row],[Ulga]]=$K$32,$L$32))))</f>
        <v>0.5</v>
      </c>
      <c r="G337">
        <f>ROUNDUP(DZIALKI[[#This Row],[StawkaPodatku]]*DZIALKI[[#This Row],[Powierzchnia]],2)</f>
        <v>496.34999999999997</v>
      </c>
      <c r="H337">
        <f>DZIALKI[[#This Row],[Podatek]]*DZIALKI[[#This Row],[Procent Ulgi]]</f>
        <v>248.17499999999998</v>
      </c>
      <c r="I337">
        <f>DZIALKI[[#This Row],[Podatek]]-DZIALKI[[#This Row],[KwotaUlgi]]</f>
        <v>248.17499999999998</v>
      </c>
    </row>
    <row r="338" spans="1:9" x14ac:dyDescent="0.25">
      <c r="A338" t="s">
        <v>348</v>
      </c>
      <c r="B338">
        <v>881.98</v>
      </c>
      <c r="C338" t="s">
        <v>5</v>
      </c>
      <c r="D338" t="s">
        <v>5</v>
      </c>
      <c r="E3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8">
        <f>IF(DZIALKI[[#This Row],[Ulga]]=$K$29,$L$29,IF(DZIALKI[[#This Row],[Ulga]]=$K$30,$L$30,IF(DZIALKI[[#This Row],[Ulga]]=$K$31,$L$31,IF(DZIALKI[[#This Row],[Ulga]]=$K$32,$L$32))))</f>
        <v>0.5</v>
      </c>
      <c r="G338">
        <f>ROUNDUP(DZIALKI[[#This Row],[StawkaPodatku]]*DZIALKI[[#This Row],[Powierzchnia]],2)</f>
        <v>679.13</v>
      </c>
      <c r="H338">
        <f>DZIALKI[[#This Row],[Podatek]]*DZIALKI[[#This Row],[Procent Ulgi]]</f>
        <v>339.565</v>
      </c>
      <c r="I338">
        <f>DZIALKI[[#This Row],[Podatek]]-DZIALKI[[#This Row],[KwotaUlgi]]</f>
        <v>339.565</v>
      </c>
    </row>
    <row r="339" spans="1:9" x14ac:dyDescent="0.25">
      <c r="A339" t="s">
        <v>349</v>
      </c>
      <c r="B339">
        <v>1126.74</v>
      </c>
      <c r="C339" t="s">
        <v>5</v>
      </c>
      <c r="D339" t="s">
        <v>11</v>
      </c>
      <c r="E3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9">
        <f>IF(DZIALKI[[#This Row],[Ulga]]=$K$29,$L$29,IF(DZIALKI[[#This Row],[Ulga]]=$K$30,$L$30,IF(DZIALKI[[#This Row],[Ulga]]=$K$31,$L$31,IF(DZIALKI[[#This Row],[Ulga]]=$K$32,$L$32))))</f>
        <v>0.9</v>
      </c>
      <c r="G339">
        <f>ROUNDUP(DZIALKI[[#This Row],[StawkaPodatku]]*DZIALKI[[#This Row],[Powierzchnia]],2)</f>
        <v>867.59</v>
      </c>
      <c r="H339">
        <f>DZIALKI[[#This Row],[Podatek]]*DZIALKI[[#This Row],[Procent Ulgi]]</f>
        <v>780.83100000000002</v>
      </c>
      <c r="I339">
        <f>DZIALKI[[#This Row],[Podatek]]-DZIALKI[[#This Row],[KwotaUlgi]]</f>
        <v>86.759000000000015</v>
      </c>
    </row>
    <row r="340" spans="1:9" x14ac:dyDescent="0.25">
      <c r="A340" t="s">
        <v>350</v>
      </c>
      <c r="B340">
        <v>907.86</v>
      </c>
      <c r="C340" t="s">
        <v>5</v>
      </c>
      <c r="D340" t="s">
        <v>5</v>
      </c>
      <c r="E3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0">
        <f>IF(DZIALKI[[#This Row],[Ulga]]=$K$29,$L$29,IF(DZIALKI[[#This Row],[Ulga]]=$K$30,$L$30,IF(DZIALKI[[#This Row],[Ulga]]=$K$31,$L$31,IF(DZIALKI[[#This Row],[Ulga]]=$K$32,$L$32))))</f>
        <v>0.5</v>
      </c>
      <c r="G340">
        <f>ROUNDUP(DZIALKI[[#This Row],[StawkaPodatku]]*DZIALKI[[#This Row],[Powierzchnia]],2)</f>
        <v>699.06</v>
      </c>
      <c r="H340">
        <f>DZIALKI[[#This Row],[Podatek]]*DZIALKI[[#This Row],[Procent Ulgi]]</f>
        <v>349.53</v>
      </c>
      <c r="I340">
        <f>DZIALKI[[#This Row],[Podatek]]-DZIALKI[[#This Row],[KwotaUlgi]]</f>
        <v>349.53</v>
      </c>
    </row>
    <row r="341" spans="1:9" x14ac:dyDescent="0.25">
      <c r="A341" t="s">
        <v>351</v>
      </c>
      <c r="B341">
        <v>1276.6500000000001</v>
      </c>
      <c r="C341" t="s">
        <v>5</v>
      </c>
      <c r="D341" t="s">
        <v>21</v>
      </c>
      <c r="E3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1">
        <f>IF(DZIALKI[[#This Row],[Ulga]]=$K$29,$L$29,IF(DZIALKI[[#This Row],[Ulga]]=$K$30,$L$30,IF(DZIALKI[[#This Row],[Ulga]]=$K$31,$L$31,IF(DZIALKI[[#This Row],[Ulga]]=$K$32,$L$32))))</f>
        <v>0</v>
      </c>
      <c r="G341">
        <f>ROUNDUP(DZIALKI[[#This Row],[StawkaPodatku]]*DZIALKI[[#This Row],[Powierzchnia]],2)</f>
        <v>983.03</v>
      </c>
      <c r="H341">
        <f>DZIALKI[[#This Row],[Podatek]]*DZIALKI[[#This Row],[Procent Ulgi]]</f>
        <v>0</v>
      </c>
      <c r="I341">
        <f>DZIALKI[[#This Row],[Podatek]]-DZIALKI[[#This Row],[KwotaUlgi]]</f>
        <v>983.03</v>
      </c>
    </row>
    <row r="342" spans="1:9" x14ac:dyDescent="0.25">
      <c r="A342" t="s">
        <v>352</v>
      </c>
      <c r="B342">
        <v>1204.52</v>
      </c>
      <c r="C342" t="s">
        <v>5</v>
      </c>
      <c r="D342" t="s">
        <v>5</v>
      </c>
      <c r="E3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2">
        <f>IF(DZIALKI[[#This Row],[Ulga]]=$K$29,$L$29,IF(DZIALKI[[#This Row],[Ulga]]=$K$30,$L$30,IF(DZIALKI[[#This Row],[Ulga]]=$K$31,$L$31,IF(DZIALKI[[#This Row],[Ulga]]=$K$32,$L$32))))</f>
        <v>0.5</v>
      </c>
      <c r="G342">
        <f>ROUNDUP(DZIALKI[[#This Row],[StawkaPodatku]]*DZIALKI[[#This Row],[Powierzchnia]],2)</f>
        <v>927.49</v>
      </c>
      <c r="H342">
        <f>DZIALKI[[#This Row],[Podatek]]*DZIALKI[[#This Row],[Procent Ulgi]]</f>
        <v>463.745</v>
      </c>
      <c r="I342">
        <f>DZIALKI[[#This Row],[Podatek]]-DZIALKI[[#This Row],[KwotaUlgi]]</f>
        <v>463.745</v>
      </c>
    </row>
    <row r="343" spans="1:9" x14ac:dyDescent="0.25">
      <c r="A343" t="s">
        <v>353</v>
      </c>
      <c r="B343">
        <v>771.84</v>
      </c>
      <c r="C343" t="s">
        <v>31</v>
      </c>
      <c r="D343" t="s">
        <v>21</v>
      </c>
      <c r="E3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3">
        <f>IF(DZIALKI[[#This Row],[Ulga]]=$K$29,$L$29,IF(DZIALKI[[#This Row],[Ulga]]=$K$30,$L$30,IF(DZIALKI[[#This Row],[Ulga]]=$K$31,$L$31,IF(DZIALKI[[#This Row],[Ulga]]=$K$32,$L$32))))</f>
        <v>0</v>
      </c>
      <c r="G343">
        <f>ROUNDUP(DZIALKI[[#This Row],[StawkaPodatku]]*DZIALKI[[#This Row],[Powierzchnia]],2)</f>
        <v>331.9</v>
      </c>
      <c r="H343">
        <f>DZIALKI[[#This Row],[Podatek]]*DZIALKI[[#This Row],[Procent Ulgi]]</f>
        <v>0</v>
      </c>
      <c r="I343">
        <f>DZIALKI[[#This Row],[Podatek]]-DZIALKI[[#This Row],[KwotaUlgi]]</f>
        <v>331.9</v>
      </c>
    </row>
    <row r="344" spans="1:9" x14ac:dyDescent="0.25">
      <c r="A344" t="s">
        <v>354</v>
      </c>
      <c r="B344">
        <v>1487.38</v>
      </c>
      <c r="C344" t="s">
        <v>5</v>
      </c>
      <c r="D344" t="s">
        <v>7</v>
      </c>
      <c r="E3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4">
        <f>IF(DZIALKI[[#This Row],[Ulga]]=$K$29,$L$29,IF(DZIALKI[[#This Row],[Ulga]]=$K$30,$L$30,IF(DZIALKI[[#This Row],[Ulga]]=$K$31,$L$31,IF(DZIALKI[[#This Row],[Ulga]]=$K$32,$L$32))))</f>
        <v>0.2</v>
      </c>
      <c r="G344">
        <f>ROUNDUP(DZIALKI[[#This Row],[StawkaPodatku]]*DZIALKI[[#This Row],[Powierzchnia]],2)</f>
        <v>1145.29</v>
      </c>
      <c r="H344">
        <f>DZIALKI[[#This Row],[Podatek]]*DZIALKI[[#This Row],[Procent Ulgi]]</f>
        <v>229.05799999999999</v>
      </c>
      <c r="I344">
        <f>DZIALKI[[#This Row],[Podatek]]-DZIALKI[[#This Row],[KwotaUlgi]]</f>
        <v>916.23199999999997</v>
      </c>
    </row>
    <row r="345" spans="1:9" x14ac:dyDescent="0.25">
      <c r="A345" t="s">
        <v>355</v>
      </c>
      <c r="B345">
        <v>747.43</v>
      </c>
      <c r="C345" t="s">
        <v>5</v>
      </c>
      <c r="D345" t="s">
        <v>21</v>
      </c>
      <c r="E3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">
        <f>IF(DZIALKI[[#This Row],[Ulga]]=$K$29,$L$29,IF(DZIALKI[[#This Row],[Ulga]]=$K$30,$L$30,IF(DZIALKI[[#This Row],[Ulga]]=$K$31,$L$31,IF(DZIALKI[[#This Row],[Ulga]]=$K$32,$L$32))))</f>
        <v>0</v>
      </c>
      <c r="G345">
        <f>ROUNDUP(DZIALKI[[#This Row],[StawkaPodatku]]*DZIALKI[[#This Row],[Powierzchnia]],2)</f>
        <v>575.53</v>
      </c>
      <c r="H345">
        <f>DZIALKI[[#This Row],[Podatek]]*DZIALKI[[#This Row],[Procent Ulgi]]</f>
        <v>0</v>
      </c>
      <c r="I345">
        <f>DZIALKI[[#This Row],[Podatek]]-DZIALKI[[#This Row],[KwotaUlgi]]</f>
        <v>575.53</v>
      </c>
    </row>
    <row r="346" spans="1:9" x14ac:dyDescent="0.25">
      <c r="A346" t="s">
        <v>356</v>
      </c>
      <c r="B346">
        <v>733.7</v>
      </c>
      <c r="C346" t="s">
        <v>9</v>
      </c>
      <c r="D346" t="s">
        <v>5</v>
      </c>
      <c r="E3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6">
        <f>IF(DZIALKI[[#This Row],[Ulga]]=$K$29,$L$29,IF(DZIALKI[[#This Row],[Ulga]]=$K$30,$L$30,IF(DZIALKI[[#This Row],[Ulga]]=$K$31,$L$31,IF(DZIALKI[[#This Row],[Ulga]]=$K$32,$L$32))))</f>
        <v>0.5</v>
      </c>
      <c r="G346">
        <f>ROUNDUP(DZIALKI[[#This Row],[StawkaPodatku]]*DZIALKI[[#This Row],[Powierzchnia]],2)</f>
        <v>476.90999999999997</v>
      </c>
      <c r="H346">
        <f>DZIALKI[[#This Row],[Podatek]]*DZIALKI[[#This Row],[Procent Ulgi]]</f>
        <v>238.45499999999998</v>
      </c>
      <c r="I346">
        <f>DZIALKI[[#This Row],[Podatek]]-DZIALKI[[#This Row],[KwotaUlgi]]</f>
        <v>238.45499999999998</v>
      </c>
    </row>
    <row r="347" spans="1:9" x14ac:dyDescent="0.25">
      <c r="A347" t="s">
        <v>357</v>
      </c>
      <c r="B347">
        <v>883.87</v>
      </c>
      <c r="C347" t="s">
        <v>5</v>
      </c>
      <c r="D347" t="s">
        <v>11</v>
      </c>
      <c r="E3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7">
        <f>IF(DZIALKI[[#This Row],[Ulga]]=$K$29,$L$29,IF(DZIALKI[[#This Row],[Ulga]]=$K$30,$L$30,IF(DZIALKI[[#This Row],[Ulga]]=$K$31,$L$31,IF(DZIALKI[[#This Row],[Ulga]]=$K$32,$L$32))))</f>
        <v>0.9</v>
      </c>
      <c r="G347">
        <f>ROUNDUP(DZIALKI[[#This Row],[StawkaPodatku]]*DZIALKI[[#This Row],[Powierzchnia]],2)</f>
        <v>680.58</v>
      </c>
      <c r="H347">
        <f>DZIALKI[[#This Row],[Podatek]]*DZIALKI[[#This Row],[Procent Ulgi]]</f>
        <v>612.52200000000005</v>
      </c>
      <c r="I347">
        <f>DZIALKI[[#This Row],[Podatek]]-DZIALKI[[#This Row],[KwotaUlgi]]</f>
        <v>68.057999999999993</v>
      </c>
    </row>
    <row r="348" spans="1:9" x14ac:dyDescent="0.25">
      <c r="A348" t="s">
        <v>358</v>
      </c>
      <c r="B348">
        <v>743.84</v>
      </c>
      <c r="C348" t="s">
        <v>94</v>
      </c>
      <c r="D348" t="s">
        <v>7</v>
      </c>
      <c r="E34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8">
        <f>IF(DZIALKI[[#This Row],[Ulga]]=$K$29,$L$29,IF(DZIALKI[[#This Row],[Ulga]]=$K$30,$L$30,IF(DZIALKI[[#This Row],[Ulga]]=$K$31,$L$31,IF(DZIALKI[[#This Row],[Ulga]]=$K$32,$L$32))))</f>
        <v>0.2</v>
      </c>
      <c r="G348">
        <f>ROUNDUP(DZIALKI[[#This Row],[StawkaPodatku]]*DZIALKI[[#This Row],[Powierzchnia]],2)</f>
        <v>29.76</v>
      </c>
      <c r="H348">
        <f>DZIALKI[[#This Row],[Podatek]]*DZIALKI[[#This Row],[Procent Ulgi]]</f>
        <v>5.9520000000000008</v>
      </c>
      <c r="I348">
        <f>DZIALKI[[#This Row],[Podatek]]-DZIALKI[[#This Row],[KwotaUlgi]]</f>
        <v>23.808</v>
      </c>
    </row>
    <row r="349" spans="1:9" x14ac:dyDescent="0.25">
      <c r="A349" t="s">
        <v>359</v>
      </c>
      <c r="B349">
        <v>504.84</v>
      </c>
      <c r="C349" t="s">
        <v>5</v>
      </c>
      <c r="D349" t="s">
        <v>11</v>
      </c>
      <c r="E3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9">
        <f>IF(DZIALKI[[#This Row],[Ulga]]=$K$29,$L$29,IF(DZIALKI[[#This Row],[Ulga]]=$K$30,$L$30,IF(DZIALKI[[#This Row],[Ulga]]=$K$31,$L$31,IF(DZIALKI[[#This Row],[Ulga]]=$K$32,$L$32))))</f>
        <v>0.9</v>
      </c>
      <c r="G349">
        <f>ROUNDUP(DZIALKI[[#This Row],[StawkaPodatku]]*DZIALKI[[#This Row],[Powierzchnia]],2)</f>
        <v>388.73</v>
      </c>
      <c r="H349">
        <f>DZIALKI[[#This Row],[Podatek]]*DZIALKI[[#This Row],[Procent Ulgi]]</f>
        <v>349.85700000000003</v>
      </c>
      <c r="I349">
        <f>DZIALKI[[#This Row],[Podatek]]-DZIALKI[[#This Row],[KwotaUlgi]]</f>
        <v>38.87299999999999</v>
      </c>
    </row>
    <row r="350" spans="1:9" x14ac:dyDescent="0.25">
      <c r="A350" t="s">
        <v>360</v>
      </c>
      <c r="B350">
        <v>1275.75</v>
      </c>
      <c r="C350" t="s">
        <v>31</v>
      </c>
      <c r="D350" t="s">
        <v>5</v>
      </c>
      <c r="E3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0">
        <f>IF(DZIALKI[[#This Row],[Ulga]]=$K$29,$L$29,IF(DZIALKI[[#This Row],[Ulga]]=$K$30,$L$30,IF(DZIALKI[[#This Row],[Ulga]]=$K$31,$L$31,IF(DZIALKI[[#This Row],[Ulga]]=$K$32,$L$32))))</f>
        <v>0.5</v>
      </c>
      <c r="G350">
        <f>ROUNDUP(DZIALKI[[#This Row],[StawkaPodatku]]*DZIALKI[[#This Row],[Powierzchnia]],2)</f>
        <v>548.58000000000004</v>
      </c>
      <c r="H350">
        <f>DZIALKI[[#This Row],[Podatek]]*DZIALKI[[#This Row],[Procent Ulgi]]</f>
        <v>274.29000000000002</v>
      </c>
      <c r="I350">
        <f>DZIALKI[[#This Row],[Podatek]]-DZIALKI[[#This Row],[KwotaUlgi]]</f>
        <v>274.29000000000002</v>
      </c>
    </row>
    <row r="351" spans="1:9" x14ac:dyDescent="0.25">
      <c r="A351" t="s">
        <v>361</v>
      </c>
      <c r="B351">
        <v>1351.8</v>
      </c>
      <c r="C351" t="s">
        <v>31</v>
      </c>
      <c r="D351" t="s">
        <v>5</v>
      </c>
      <c r="E3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1">
        <f>IF(DZIALKI[[#This Row],[Ulga]]=$K$29,$L$29,IF(DZIALKI[[#This Row],[Ulga]]=$K$30,$L$30,IF(DZIALKI[[#This Row],[Ulga]]=$K$31,$L$31,IF(DZIALKI[[#This Row],[Ulga]]=$K$32,$L$32))))</f>
        <v>0.5</v>
      </c>
      <c r="G351">
        <f>ROUNDUP(DZIALKI[[#This Row],[StawkaPodatku]]*DZIALKI[[#This Row],[Powierzchnia]],2)</f>
        <v>581.28</v>
      </c>
      <c r="H351">
        <f>DZIALKI[[#This Row],[Podatek]]*DZIALKI[[#This Row],[Procent Ulgi]]</f>
        <v>290.64</v>
      </c>
      <c r="I351">
        <f>DZIALKI[[#This Row],[Podatek]]-DZIALKI[[#This Row],[KwotaUlgi]]</f>
        <v>290.64</v>
      </c>
    </row>
    <row r="352" spans="1:9" x14ac:dyDescent="0.25">
      <c r="A352" t="s">
        <v>362</v>
      </c>
      <c r="B352">
        <v>1204.44</v>
      </c>
      <c r="C352" t="s">
        <v>94</v>
      </c>
      <c r="D352" t="s">
        <v>5</v>
      </c>
      <c r="E35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2">
        <f>IF(DZIALKI[[#This Row],[Ulga]]=$K$29,$L$29,IF(DZIALKI[[#This Row],[Ulga]]=$K$30,$L$30,IF(DZIALKI[[#This Row],[Ulga]]=$K$31,$L$31,IF(DZIALKI[[#This Row],[Ulga]]=$K$32,$L$32))))</f>
        <v>0.5</v>
      </c>
      <c r="G352">
        <f>ROUNDUP(DZIALKI[[#This Row],[StawkaPodatku]]*DZIALKI[[#This Row],[Powierzchnia]],2)</f>
        <v>48.18</v>
      </c>
      <c r="H352">
        <f>DZIALKI[[#This Row],[Podatek]]*DZIALKI[[#This Row],[Procent Ulgi]]</f>
        <v>24.09</v>
      </c>
      <c r="I352">
        <f>DZIALKI[[#This Row],[Podatek]]-DZIALKI[[#This Row],[KwotaUlgi]]</f>
        <v>24.09</v>
      </c>
    </row>
    <row r="353" spans="1:9" x14ac:dyDescent="0.25">
      <c r="A353" t="s">
        <v>363</v>
      </c>
      <c r="B353">
        <v>1030.68</v>
      </c>
      <c r="C353" t="s">
        <v>94</v>
      </c>
      <c r="D353" t="s">
        <v>7</v>
      </c>
      <c r="E3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3">
        <f>IF(DZIALKI[[#This Row],[Ulga]]=$K$29,$L$29,IF(DZIALKI[[#This Row],[Ulga]]=$K$30,$L$30,IF(DZIALKI[[#This Row],[Ulga]]=$K$31,$L$31,IF(DZIALKI[[#This Row],[Ulga]]=$K$32,$L$32))))</f>
        <v>0.2</v>
      </c>
      <c r="G353">
        <f>ROUNDUP(DZIALKI[[#This Row],[StawkaPodatku]]*DZIALKI[[#This Row],[Powierzchnia]],2)</f>
        <v>41.23</v>
      </c>
      <c r="H353">
        <f>DZIALKI[[#This Row],[Podatek]]*DZIALKI[[#This Row],[Procent Ulgi]]</f>
        <v>8.2460000000000004</v>
      </c>
      <c r="I353">
        <f>DZIALKI[[#This Row],[Podatek]]-DZIALKI[[#This Row],[KwotaUlgi]]</f>
        <v>32.983999999999995</v>
      </c>
    </row>
    <row r="354" spans="1:9" x14ac:dyDescent="0.25">
      <c r="A354" t="s">
        <v>364</v>
      </c>
      <c r="B354">
        <v>527.08000000000004</v>
      </c>
      <c r="C354" t="s">
        <v>94</v>
      </c>
      <c r="D354" t="s">
        <v>5</v>
      </c>
      <c r="E3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4">
        <f>IF(DZIALKI[[#This Row],[Ulga]]=$K$29,$L$29,IF(DZIALKI[[#This Row],[Ulga]]=$K$30,$L$30,IF(DZIALKI[[#This Row],[Ulga]]=$K$31,$L$31,IF(DZIALKI[[#This Row],[Ulga]]=$K$32,$L$32))))</f>
        <v>0.5</v>
      </c>
      <c r="G354">
        <f>ROUNDUP(DZIALKI[[#This Row],[StawkaPodatku]]*DZIALKI[[#This Row],[Powierzchnia]],2)</f>
        <v>21.09</v>
      </c>
      <c r="H354">
        <f>DZIALKI[[#This Row],[Podatek]]*DZIALKI[[#This Row],[Procent Ulgi]]</f>
        <v>10.545</v>
      </c>
      <c r="I354">
        <f>DZIALKI[[#This Row],[Podatek]]-DZIALKI[[#This Row],[KwotaUlgi]]</f>
        <v>10.545</v>
      </c>
    </row>
    <row r="355" spans="1:9" x14ac:dyDescent="0.25">
      <c r="A355" t="s">
        <v>365</v>
      </c>
      <c r="B355">
        <v>630.46</v>
      </c>
      <c r="C355" t="s">
        <v>5</v>
      </c>
      <c r="D355" t="s">
        <v>11</v>
      </c>
      <c r="E3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5">
        <f>IF(DZIALKI[[#This Row],[Ulga]]=$K$29,$L$29,IF(DZIALKI[[#This Row],[Ulga]]=$K$30,$L$30,IF(DZIALKI[[#This Row],[Ulga]]=$K$31,$L$31,IF(DZIALKI[[#This Row],[Ulga]]=$K$32,$L$32))))</f>
        <v>0.9</v>
      </c>
      <c r="G355">
        <f>ROUNDUP(DZIALKI[[#This Row],[StawkaPodatku]]*DZIALKI[[#This Row],[Powierzchnia]],2)</f>
        <v>485.46</v>
      </c>
      <c r="H355">
        <f>DZIALKI[[#This Row],[Podatek]]*DZIALKI[[#This Row],[Procent Ulgi]]</f>
        <v>436.91399999999999</v>
      </c>
      <c r="I355">
        <f>DZIALKI[[#This Row],[Podatek]]-DZIALKI[[#This Row],[KwotaUlgi]]</f>
        <v>48.545999999999992</v>
      </c>
    </row>
    <row r="356" spans="1:9" x14ac:dyDescent="0.25">
      <c r="A356" t="s">
        <v>366</v>
      </c>
      <c r="B356">
        <v>928.77</v>
      </c>
      <c r="C356" t="s">
        <v>5</v>
      </c>
      <c r="D356" t="s">
        <v>21</v>
      </c>
      <c r="E3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6">
        <f>IF(DZIALKI[[#This Row],[Ulga]]=$K$29,$L$29,IF(DZIALKI[[#This Row],[Ulga]]=$K$30,$L$30,IF(DZIALKI[[#This Row],[Ulga]]=$K$31,$L$31,IF(DZIALKI[[#This Row],[Ulga]]=$K$32,$L$32))))</f>
        <v>0</v>
      </c>
      <c r="G356">
        <f>ROUNDUP(DZIALKI[[#This Row],[StawkaPodatku]]*DZIALKI[[#This Row],[Powierzchnia]],2)</f>
        <v>715.16</v>
      </c>
      <c r="H356">
        <f>DZIALKI[[#This Row],[Podatek]]*DZIALKI[[#This Row],[Procent Ulgi]]</f>
        <v>0</v>
      </c>
      <c r="I356">
        <f>DZIALKI[[#This Row],[Podatek]]-DZIALKI[[#This Row],[KwotaUlgi]]</f>
        <v>715.16</v>
      </c>
    </row>
    <row r="357" spans="1:9" x14ac:dyDescent="0.25">
      <c r="A357" t="s">
        <v>367</v>
      </c>
      <c r="B357">
        <v>666.62</v>
      </c>
      <c r="C357" t="s">
        <v>94</v>
      </c>
      <c r="D357" t="s">
        <v>7</v>
      </c>
      <c r="E3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7">
        <f>IF(DZIALKI[[#This Row],[Ulga]]=$K$29,$L$29,IF(DZIALKI[[#This Row],[Ulga]]=$K$30,$L$30,IF(DZIALKI[[#This Row],[Ulga]]=$K$31,$L$31,IF(DZIALKI[[#This Row],[Ulga]]=$K$32,$L$32))))</f>
        <v>0.2</v>
      </c>
      <c r="G357">
        <f>ROUNDUP(DZIALKI[[#This Row],[StawkaPodatku]]*DZIALKI[[#This Row],[Powierzchnia]],2)</f>
        <v>26.67</v>
      </c>
      <c r="H357">
        <f>DZIALKI[[#This Row],[Podatek]]*DZIALKI[[#This Row],[Procent Ulgi]]</f>
        <v>5.3340000000000005</v>
      </c>
      <c r="I357">
        <f>DZIALKI[[#This Row],[Podatek]]-DZIALKI[[#This Row],[KwotaUlgi]]</f>
        <v>21.336000000000002</v>
      </c>
    </row>
    <row r="358" spans="1:9" x14ac:dyDescent="0.25">
      <c r="A358" t="s">
        <v>368</v>
      </c>
      <c r="B358">
        <v>1081.07</v>
      </c>
      <c r="C358" t="s">
        <v>5</v>
      </c>
      <c r="D358" t="s">
        <v>5</v>
      </c>
      <c r="E3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8">
        <f>IF(DZIALKI[[#This Row],[Ulga]]=$K$29,$L$29,IF(DZIALKI[[#This Row],[Ulga]]=$K$30,$L$30,IF(DZIALKI[[#This Row],[Ulga]]=$K$31,$L$31,IF(DZIALKI[[#This Row],[Ulga]]=$K$32,$L$32))))</f>
        <v>0.5</v>
      </c>
      <c r="G358">
        <f>ROUNDUP(DZIALKI[[#This Row],[StawkaPodatku]]*DZIALKI[[#This Row],[Powierzchnia]],2)</f>
        <v>832.43</v>
      </c>
      <c r="H358">
        <f>DZIALKI[[#This Row],[Podatek]]*DZIALKI[[#This Row],[Procent Ulgi]]</f>
        <v>416.21499999999997</v>
      </c>
      <c r="I358">
        <f>DZIALKI[[#This Row],[Podatek]]-DZIALKI[[#This Row],[KwotaUlgi]]</f>
        <v>416.21499999999997</v>
      </c>
    </row>
    <row r="359" spans="1:9" x14ac:dyDescent="0.25">
      <c r="A359" t="s">
        <v>369</v>
      </c>
      <c r="B359">
        <v>1392.93</v>
      </c>
      <c r="C359" t="s">
        <v>31</v>
      </c>
      <c r="D359" t="s">
        <v>11</v>
      </c>
      <c r="E3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9">
        <f>IF(DZIALKI[[#This Row],[Ulga]]=$K$29,$L$29,IF(DZIALKI[[#This Row],[Ulga]]=$K$30,$L$30,IF(DZIALKI[[#This Row],[Ulga]]=$K$31,$L$31,IF(DZIALKI[[#This Row],[Ulga]]=$K$32,$L$32))))</f>
        <v>0.9</v>
      </c>
      <c r="G359">
        <f>ROUNDUP(DZIALKI[[#This Row],[StawkaPodatku]]*DZIALKI[[#This Row],[Powierzchnia]],2)</f>
        <v>598.96</v>
      </c>
      <c r="H359">
        <f>DZIALKI[[#This Row],[Podatek]]*DZIALKI[[#This Row],[Procent Ulgi]]</f>
        <v>539.06400000000008</v>
      </c>
      <c r="I359">
        <f>DZIALKI[[#This Row],[Podatek]]-DZIALKI[[#This Row],[KwotaUlgi]]</f>
        <v>59.895999999999958</v>
      </c>
    </row>
    <row r="360" spans="1:9" x14ac:dyDescent="0.25">
      <c r="A360" t="s">
        <v>370</v>
      </c>
      <c r="B360">
        <v>1220.4100000000001</v>
      </c>
      <c r="C360" t="s">
        <v>9</v>
      </c>
      <c r="D360" t="s">
        <v>11</v>
      </c>
      <c r="E3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0">
        <f>IF(DZIALKI[[#This Row],[Ulga]]=$K$29,$L$29,IF(DZIALKI[[#This Row],[Ulga]]=$K$30,$L$30,IF(DZIALKI[[#This Row],[Ulga]]=$K$31,$L$31,IF(DZIALKI[[#This Row],[Ulga]]=$K$32,$L$32))))</f>
        <v>0.9</v>
      </c>
      <c r="G360">
        <f>ROUNDUP(DZIALKI[[#This Row],[StawkaPodatku]]*DZIALKI[[#This Row],[Powierzchnia]],2)</f>
        <v>793.27</v>
      </c>
      <c r="H360">
        <f>DZIALKI[[#This Row],[Podatek]]*DZIALKI[[#This Row],[Procent Ulgi]]</f>
        <v>713.94299999999998</v>
      </c>
      <c r="I360">
        <f>DZIALKI[[#This Row],[Podatek]]-DZIALKI[[#This Row],[KwotaUlgi]]</f>
        <v>79.326999999999998</v>
      </c>
    </row>
    <row r="361" spans="1:9" x14ac:dyDescent="0.25">
      <c r="A361" t="s">
        <v>371</v>
      </c>
      <c r="B361">
        <v>863.34</v>
      </c>
      <c r="C361" t="s">
        <v>5</v>
      </c>
      <c r="D361" t="s">
        <v>11</v>
      </c>
      <c r="E3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1">
        <f>IF(DZIALKI[[#This Row],[Ulga]]=$K$29,$L$29,IF(DZIALKI[[#This Row],[Ulga]]=$K$30,$L$30,IF(DZIALKI[[#This Row],[Ulga]]=$K$31,$L$31,IF(DZIALKI[[#This Row],[Ulga]]=$K$32,$L$32))))</f>
        <v>0.9</v>
      </c>
      <c r="G361">
        <f>ROUNDUP(DZIALKI[[#This Row],[StawkaPodatku]]*DZIALKI[[#This Row],[Powierzchnia]],2)</f>
        <v>664.78</v>
      </c>
      <c r="H361">
        <f>DZIALKI[[#This Row],[Podatek]]*DZIALKI[[#This Row],[Procent Ulgi]]</f>
        <v>598.30200000000002</v>
      </c>
      <c r="I361">
        <f>DZIALKI[[#This Row],[Podatek]]-DZIALKI[[#This Row],[KwotaUlgi]]</f>
        <v>66.477999999999952</v>
      </c>
    </row>
    <row r="362" spans="1:9" x14ac:dyDescent="0.25">
      <c r="A362" t="s">
        <v>372</v>
      </c>
      <c r="B362">
        <v>1042.98</v>
      </c>
      <c r="C362" t="s">
        <v>9</v>
      </c>
      <c r="D362" t="s">
        <v>21</v>
      </c>
      <c r="E3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2">
        <f>IF(DZIALKI[[#This Row],[Ulga]]=$K$29,$L$29,IF(DZIALKI[[#This Row],[Ulga]]=$K$30,$L$30,IF(DZIALKI[[#This Row],[Ulga]]=$K$31,$L$31,IF(DZIALKI[[#This Row],[Ulga]]=$K$32,$L$32))))</f>
        <v>0</v>
      </c>
      <c r="G362">
        <f>ROUNDUP(DZIALKI[[#This Row],[StawkaPodatku]]*DZIALKI[[#This Row],[Powierzchnia]],2)</f>
        <v>677.93999999999994</v>
      </c>
      <c r="H362">
        <f>DZIALKI[[#This Row],[Podatek]]*DZIALKI[[#This Row],[Procent Ulgi]]</f>
        <v>0</v>
      </c>
      <c r="I362">
        <f>DZIALKI[[#This Row],[Podatek]]-DZIALKI[[#This Row],[KwotaUlgi]]</f>
        <v>677.93999999999994</v>
      </c>
    </row>
    <row r="363" spans="1:9" x14ac:dyDescent="0.25">
      <c r="A363" t="s">
        <v>373</v>
      </c>
      <c r="B363">
        <v>1336.44</v>
      </c>
      <c r="C363" t="s">
        <v>5</v>
      </c>
      <c r="D363" t="s">
        <v>7</v>
      </c>
      <c r="E3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">
        <f>IF(DZIALKI[[#This Row],[Ulga]]=$K$29,$L$29,IF(DZIALKI[[#This Row],[Ulga]]=$K$30,$L$30,IF(DZIALKI[[#This Row],[Ulga]]=$K$31,$L$31,IF(DZIALKI[[#This Row],[Ulga]]=$K$32,$L$32))))</f>
        <v>0.2</v>
      </c>
      <c r="G363">
        <f>ROUNDUP(DZIALKI[[#This Row],[StawkaPodatku]]*DZIALKI[[#This Row],[Powierzchnia]],2)</f>
        <v>1029.06</v>
      </c>
      <c r="H363">
        <f>DZIALKI[[#This Row],[Podatek]]*DZIALKI[[#This Row],[Procent Ulgi]]</f>
        <v>205.81200000000001</v>
      </c>
      <c r="I363">
        <f>DZIALKI[[#This Row],[Podatek]]-DZIALKI[[#This Row],[KwotaUlgi]]</f>
        <v>823.24799999999993</v>
      </c>
    </row>
    <row r="364" spans="1:9" x14ac:dyDescent="0.25">
      <c r="A364" t="s">
        <v>374</v>
      </c>
      <c r="B364">
        <v>1359.03</v>
      </c>
      <c r="C364" t="s">
        <v>5</v>
      </c>
      <c r="D364" t="s">
        <v>11</v>
      </c>
      <c r="E3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4">
        <f>IF(DZIALKI[[#This Row],[Ulga]]=$K$29,$L$29,IF(DZIALKI[[#This Row],[Ulga]]=$K$30,$L$30,IF(DZIALKI[[#This Row],[Ulga]]=$K$31,$L$31,IF(DZIALKI[[#This Row],[Ulga]]=$K$32,$L$32))))</f>
        <v>0.9</v>
      </c>
      <c r="G364">
        <f>ROUNDUP(DZIALKI[[#This Row],[StawkaPodatku]]*DZIALKI[[#This Row],[Powierzchnia]],2)</f>
        <v>1046.46</v>
      </c>
      <c r="H364">
        <f>DZIALKI[[#This Row],[Podatek]]*DZIALKI[[#This Row],[Procent Ulgi]]</f>
        <v>941.81400000000008</v>
      </c>
      <c r="I364">
        <f>DZIALKI[[#This Row],[Podatek]]-DZIALKI[[#This Row],[KwotaUlgi]]</f>
        <v>104.64599999999996</v>
      </c>
    </row>
    <row r="365" spans="1:9" x14ac:dyDescent="0.25">
      <c r="A365" t="s">
        <v>375</v>
      </c>
      <c r="B365">
        <v>1233.8499999999999</v>
      </c>
      <c r="C365" t="s">
        <v>5</v>
      </c>
      <c r="D365" t="s">
        <v>5</v>
      </c>
      <c r="E3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">
        <f>IF(DZIALKI[[#This Row],[Ulga]]=$K$29,$L$29,IF(DZIALKI[[#This Row],[Ulga]]=$K$30,$L$30,IF(DZIALKI[[#This Row],[Ulga]]=$K$31,$L$31,IF(DZIALKI[[#This Row],[Ulga]]=$K$32,$L$32))))</f>
        <v>0.5</v>
      </c>
      <c r="G365">
        <f>ROUNDUP(DZIALKI[[#This Row],[StawkaPodatku]]*DZIALKI[[#This Row],[Powierzchnia]],2)</f>
        <v>950.06999999999994</v>
      </c>
      <c r="H365">
        <f>DZIALKI[[#This Row],[Podatek]]*DZIALKI[[#This Row],[Procent Ulgi]]</f>
        <v>475.03499999999997</v>
      </c>
      <c r="I365">
        <f>DZIALKI[[#This Row],[Podatek]]-DZIALKI[[#This Row],[KwotaUlgi]]</f>
        <v>475.03499999999997</v>
      </c>
    </row>
    <row r="366" spans="1:9" x14ac:dyDescent="0.25">
      <c r="A366" t="s">
        <v>376</v>
      </c>
      <c r="B366">
        <v>809.34</v>
      </c>
      <c r="C366" t="s">
        <v>9</v>
      </c>
      <c r="D366" t="s">
        <v>7</v>
      </c>
      <c r="E3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6">
        <f>IF(DZIALKI[[#This Row],[Ulga]]=$K$29,$L$29,IF(DZIALKI[[#This Row],[Ulga]]=$K$30,$L$30,IF(DZIALKI[[#This Row],[Ulga]]=$K$31,$L$31,IF(DZIALKI[[#This Row],[Ulga]]=$K$32,$L$32))))</f>
        <v>0.2</v>
      </c>
      <c r="G366">
        <f>ROUNDUP(DZIALKI[[#This Row],[StawkaPodatku]]*DZIALKI[[#This Row],[Powierzchnia]],2)</f>
        <v>526.08000000000004</v>
      </c>
      <c r="H366">
        <f>DZIALKI[[#This Row],[Podatek]]*DZIALKI[[#This Row],[Procent Ulgi]]</f>
        <v>105.21600000000001</v>
      </c>
      <c r="I366">
        <f>DZIALKI[[#This Row],[Podatek]]-DZIALKI[[#This Row],[KwotaUlgi]]</f>
        <v>420.86400000000003</v>
      </c>
    </row>
    <row r="367" spans="1:9" x14ac:dyDescent="0.25">
      <c r="A367" t="s">
        <v>377</v>
      </c>
      <c r="B367">
        <v>782.06</v>
      </c>
      <c r="C367" t="s">
        <v>31</v>
      </c>
      <c r="D367" t="s">
        <v>5</v>
      </c>
      <c r="E3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7">
        <f>IF(DZIALKI[[#This Row],[Ulga]]=$K$29,$L$29,IF(DZIALKI[[#This Row],[Ulga]]=$K$30,$L$30,IF(DZIALKI[[#This Row],[Ulga]]=$K$31,$L$31,IF(DZIALKI[[#This Row],[Ulga]]=$K$32,$L$32))))</f>
        <v>0.5</v>
      </c>
      <c r="G367">
        <f>ROUNDUP(DZIALKI[[#This Row],[StawkaPodatku]]*DZIALKI[[#This Row],[Powierzchnia]],2)</f>
        <v>336.28999999999996</v>
      </c>
      <c r="H367">
        <f>DZIALKI[[#This Row],[Podatek]]*DZIALKI[[#This Row],[Procent Ulgi]]</f>
        <v>168.14499999999998</v>
      </c>
      <c r="I367">
        <f>DZIALKI[[#This Row],[Podatek]]-DZIALKI[[#This Row],[KwotaUlgi]]</f>
        <v>168.14499999999998</v>
      </c>
    </row>
    <row r="368" spans="1:9" x14ac:dyDescent="0.25">
      <c r="A368" t="s">
        <v>378</v>
      </c>
      <c r="B368">
        <v>792.59</v>
      </c>
      <c r="C368" t="s">
        <v>94</v>
      </c>
      <c r="D368" t="s">
        <v>5</v>
      </c>
      <c r="E3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8">
        <f>IF(DZIALKI[[#This Row],[Ulga]]=$K$29,$L$29,IF(DZIALKI[[#This Row],[Ulga]]=$K$30,$L$30,IF(DZIALKI[[#This Row],[Ulga]]=$K$31,$L$31,IF(DZIALKI[[#This Row],[Ulga]]=$K$32,$L$32))))</f>
        <v>0.5</v>
      </c>
      <c r="G368">
        <f>ROUNDUP(DZIALKI[[#This Row],[StawkaPodatku]]*DZIALKI[[#This Row],[Powierzchnia]],2)</f>
        <v>31.71</v>
      </c>
      <c r="H368">
        <f>DZIALKI[[#This Row],[Podatek]]*DZIALKI[[#This Row],[Procent Ulgi]]</f>
        <v>15.855</v>
      </c>
      <c r="I368">
        <f>DZIALKI[[#This Row],[Podatek]]-DZIALKI[[#This Row],[KwotaUlgi]]</f>
        <v>15.855</v>
      </c>
    </row>
    <row r="369" spans="1:9" x14ac:dyDescent="0.25">
      <c r="A369" t="s">
        <v>379</v>
      </c>
      <c r="B369">
        <v>1194.9100000000001</v>
      </c>
      <c r="C369" t="s">
        <v>5</v>
      </c>
      <c r="D369" t="s">
        <v>21</v>
      </c>
      <c r="E3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9">
        <f>IF(DZIALKI[[#This Row],[Ulga]]=$K$29,$L$29,IF(DZIALKI[[#This Row],[Ulga]]=$K$30,$L$30,IF(DZIALKI[[#This Row],[Ulga]]=$K$31,$L$31,IF(DZIALKI[[#This Row],[Ulga]]=$K$32,$L$32))))</f>
        <v>0</v>
      </c>
      <c r="G369">
        <f>ROUNDUP(DZIALKI[[#This Row],[StawkaPodatku]]*DZIALKI[[#This Row],[Powierzchnia]],2)</f>
        <v>920.09</v>
      </c>
      <c r="H369">
        <f>DZIALKI[[#This Row],[Podatek]]*DZIALKI[[#This Row],[Procent Ulgi]]</f>
        <v>0</v>
      </c>
      <c r="I369">
        <f>DZIALKI[[#This Row],[Podatek]]-DZIALKI[[#This Row],[KwotaUlgi]]</f>
        <v>920.09</v>
      </c>
    </row>
    <row r="370" spans="1:9" x14ac:dyDescent="0.25">
      <c r="A370" t="s">
        <v>380</v>
      </c>
      <c r="B370">
        <v>1460.27</v>
      </c>
      <c r="C370" t="s">
        <v>94</v>
      </c>
      <c r="D370" t="s">
        <v>21</v>
      </c>
      <c r="E37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0">
        <f>IF(DZIALKI[[#This Row],[Ulga]]=$K$29,$L$29,IF(DZIALKI[[#This Row],[Ulga]]=$K$30,$L$30,IF(DZIALKI[[#This Row],[Ulga]]=$K$31,$L$31,IF(DZIALKI[[#This Row],[Ulga]]=$K$32,$L$32))))</f>
        <v>0</v>
      </c>
      <c r="G370">
        <f>ROUNDUP(DZIALKI[[#This Row],[StawkaPodatku]]*DZIALKI[[#This Row],[Powierzchnia]],2)</f>
        <v>58.419999999999995</v>
      </c>
      <c r="H370">
        <f>DZIALKI[[#This Row],[Podatek]]*DZIALKI[[#This Row],[Procent Ulgi]]</f>
        <v>0</v>
      </c>
      <c r="I370">
        <f>DZIALKI[[#This Row],[Podatek]]-DZIALKI[[#This Row],[KwotaUlgi]]</f>
        <v>58.419999999999995</v>
      </c>
    </row>
    <row r="371" spans="1:9" x14ac:dyDescent="0.25">
      <c r="A371" t="s">
        <v>381</v>
      </c>
      <c r="B371">
        <v>565.75</v>
      </c>
      <c r="C371" t="s">
        <v>94</v>
      </c>
      <c r="D371" t="s">
        <v>11</v>
      </c>
      <c r="E3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1">
        <f>IF(DZIALKI[[#This Row],[Ulga]]=$K$29,$L$29,IF(DZIALKI[[#This Row],[Ulga]]=$K$30,$L$30,IF(DZIALKI[[#This Row],[Ulga]]=$K$31,$L$31,IF(DZIALKI[[#This Row],[Ulga]]=$K$32,$L$32))))</f>
        <v>0.9</v>
      </c>
      <c r="G371">
        <f>ROUNDUP(DZIALKI[[#This Row],[StawkaPodatku]]*DZIALKI[[#This Row],[Powierzchnia]],2)</f>
        <v>22.63</v>
      </c>
      <c r="H371">
        <f>DZIALKI[[#This Row],[Podatek]]*DZIALKI[[#This Row],[Procent Ulgi]]</f>
        <v>20.367000000000001</v>
      </c>
      <c r="I371">
        <f>DZIALKI[[#This Row],[Podatek]]-DZIALKI[[#This Row],[KwotaUlgi]]</f>
        <v>2.2629999999999981</v>
      </c>
    </row>
    <row r="372" spans="1:9" x14ac:dyDescent="0.25">
      <c r="A372" t="s">
        <v>382</v>
      </c>
      <c r="B372">
        <v>1468.06</v>
      </c>
      <c r="C372" t="s">
        <v>9</v>
      </c>
      <c r="D372" t="s">
        <v>21</v>
      </c>
      <c r="E3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2">
        <f>IF(DZIALKI[[#This Row],[Ulga]]=$K$29,$L$29,IF(DZIALKI[[#This Row],[Ulga]]=$K$30,$L$30,IF(DZIALKI[[#This Row],[Ulga]]=$K$31,$L$31,IF(DZIALKI[[#This Row],[Ulga]]=$K$32,$L$32))))</f>
        <v>0</v>
      </c>
      <c r="G372">
        <f>ROUNDUP(DZIALKI[[#This Row],[StawkaPodatku]]*DZIALKI[[#This Row],[Powierzchnia]],2)</f>
        <v>954.24</v>
      </c>
      <c r="H372">
        <f>DZIALKI[[#This Row],[Podatek]]*DZIALKI[[#This Row],[Procent Ulgi]]</f>
        <v>0</v>
      </c>
      <c r="I372">
        <f>DZIALKI[[#This Row],[Podatek]]-DZIALKI[[#This Row],[KwotaUlgi]]</f>
        <v>954.24</v>
      </c>
    </row>
    <row r="373" spans="1:9" x14ac:dyDescent="0.25">
      <c r="A373" t="s">
        <v>383</v>
      </c>
      <c r="B373">
        <v>1010.13</v>
      </c>
      <c r="C373" t="s">
        <v>31</v>
      </c>
      <c r="D373" t="s">
        <v>5</v>
      </c>
      <c r="E3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3">
        <f>IF(DZIALKI[[#This Row],[Ulga]]=$K$29,$L$29,IF(DZIALKI[[#This Row],[Ulga]]=$K$30,$L$30,IF(DZIALKI[[#This Row],[Ulga]]=$K$31,$L$31,IF(DZIALKI[[#This Row],[Ulga]]=$K$32,$L$32))))</f>
        <v>0.5</v>
      </c>
      <c r="G373">
        <f>ROUNDUP(DZIALKI[[#This Row],[StawkaPodatku]]*DZIALKI[[#This Row],[Powierzchnia]],2)</f>
        <v>434.36</v>
      </c>
      <c r="H373">
        <f>DZIALKI[[#This Row],[Podatek]]*DZIALKI[[#This Row],[Procent Ulgi]]</f>
        <v>217.18</v>
      </c>
      <c r="I373">
        <f>DZIALKI[[#This Row],[Podatek]]-DZIALKI[[#This Row],[KwotaUlgi]]</f>
        <v>217.18</v>
      </c>
    </row>
    <row r="374" spans="1:9" x14ac:dyDescent="0.25">
      <c r="A374" t="s">
        <v>384</v>
      </c>
      <c r="B374">
        <v>725.57</v>
      </c>
      <c r="C374" t="s">
        <v>5</v>
      </c>
      <c r="D374" t="s">
        <v>5</v>
      </c>
      <c r="E3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4">
        <f>IF(DZIALKI[[#This Row],[Ulga]]=$K$29,$L$29,IF(DZIALKI[[#This Row],[Ulga]]=$K$30,$L$30,IF(DZIALKI[[#This Row],[Ulga]]=$K$31,$L$31,IF(DZIALKI[[#This Row],[Ulga]]=$K$32,$L$32))))</f>
        <v>0.5</v>
      </c>
      <c r="G374">
        <f>ROUNDUP(DZIALKI[[#This Row],[StawkaPodatku]]*DZIALKI[[#This Row],[Powierzchnia]],2)</f>
        <v>558.68999999999994</v>
      </c>
      <c r="H374">
        <f>DZIALKI[[#This Row],[Podatek]]*DZIALKI[[#This Row],[Procent Ulgi]]</f>
        <v>279.34499999999997</v>
      </c>
      <c r="I374">
        <f>DZIALKI[[#This Row],[Podatek]]-DZIALKI[[#This Row],[KwotaUlgi]]</f>
        <v>279.34499999999997</v>
      </c>
    </row>
    <row r="375" spans="1:9" x14ac:dyDescent="0.25">
      <c r="A375" t="s">
        <v>385</v>
      </c>
      <c r="B375">
        <v>994.94</v>
      </c>
      <c r="C375" t="s">
        <v>52</v>
      </c>
      <c r="D375" t="s">
        <v>5</v>
      </c>
      <c r="E3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5">
        <f>IF(DZIALKI[[#This Row],[Ulga]]=$K$29,$L$29,IF(DZIALKI[[#This Row],[Ulga]]=$K$30,$L$30,IF(DZIALKI[[#This Row],[Ulga]]=$K$31,$L$31,IF(DZIALKI[[#This Row],[Ulga]]=$K$32,$L$32))))</f>
        <v>0.5</v>
      </c>
      <c r="G375">
        <f>ROUNDUP(DZIALKI[[#This Row],[StawkaPodatku]]*DZIALKI[[#This Row],[Powierzchnia]],2)</f>
        <v>208.94</v>
      </c>
      <c r="H375">
        <f>DZIALKI[[#This Row],[Podatek]]*DZIALKI[[#This Row],[Procent Ulgi]]</f>
        <v>104.47</v>
      </c>
      <c r="I375">
        <f>DZIALKI[[#This Row],[Podatek]]-DZIALKI[[#This Row],[KwotaUlgi]]</f>
        <v>104.47</v>
      </c>
    </row>
    <row r="376" spans="1:9" x14ac:dyDescent="0.25">
      <c r="A376" t="s">
        <v>386</v>
      </c>
      <c r="B376">
        <v>564.98</v>
      </c>
      <c r="C376" t="s">
        <v>5</v>
      </c>
      <c r="D376" t="s">
        <v>21</v>
      </c>
      <c r="E3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">
        <f>IF(DZIALKI[[#This Row],[Ulga]]=$K$29,$L$29,IF(DZIALKI[[#This Row],[Ulga]]=$K$30,$L$30,IF(DZIALKI[[#This Row],[Ulga]]=$K$31,$L$31,IF(DZIALKI[[#This Row],[Ulga]]=$K$32,$L$32))))</f>
        <v>0</v>
      </c>
      <c r="G376">
        <f>ROUNDUP(DZIALKI[[#This Row],[StawkaPodatku]]*DZIALKI[[#This Row],[Powierzchnia]],2)</f>
        <v>435.03999999999996</v>
      </c>
      <c r="H376">
        <f>DZIALKI[[#This Row],[Podatek]]*DZIALKI[[#This Row],[Procent Ulgi]]</f>
        <v>0</v>
      </c>
      <c r="I376">
        <f>DZIALKI[[#This Row],[Podatek]]-DZIALKI[[#This Row],[KwotaUlgi]]</f>
        <v>435.03999999999996</v>
      </c>
    </row>
    <row r="377" spans="1:9" x14ac:dyDescent="0.25">
      <c r="A377" t="s">
        <v>387</v>
      </c>
      <c r="B377">
        <v>833.46</v>
      </c>
      <c r="C377" t="s">
        <v>9</v>
      </c>
      <c r="D377" t="s">
        <v>7</v>
      </c>
      <c r="E3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7">
        <f>IF(DZIALKI[[#This Row],[Ulga]]=$K$29,$L$29,IF(DZIALKI[[#This Row],[Ulga]]=$K$30,$L$30,IF(DZIALKI[[#This Row],[Ulga]]=$K$31,$L$31,IF(DZIALKI[[#This Row],[Ulga]]=$K$32,$L$32))))</f>
        <v>0.2</v>
      </c>
      <c r="G377">
        <f>ROUNDUP(DZIALKI[[#This Row],[StawkaPodatku]]*DZIALKI[[#This Row],[Powierzchnia]],2)</f>
        <v>541.75</v>
      </c>
      <c r="H377">
        <f>DZIALKI[[#This Row],[Podatek]]*DZIALKI[[#This Row],[Procent Ulgi]]</f>
        <v>108.35000000000001</v>
      </c>
      <c r="I377">
        <f>DZIALKI[[#This Row],[Podatek]]-DZIALKI[[#This Row],[KwotaUlgi]]</f>
        <v>433.4</v>
      </c>
    </row>
    <row r="378" spans="1:9" x14ac:dyDescent="0.25">
      <c r="A378" t="s">
        <v>388</v>
      </c>
      <c r="B378">
        <v>595.05999999999995</v>
      </c>
      <c r="C378" t="s">
        <v>94</v>
      </c>
      <c r="D378" t="s">
        <v>11</v>
      </c>
      <c r="E37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8">
        <f>IF(DZIALKI[[#This Row],[Ulga]]=$K$29,$L$29,IF(DZIALKI[[#This Row],[Ulga]]=$K$30,$L$30,IF(DZIALKI[[#This Row],[Ulga]]=$K$31,$L$31,IF(DZIALKI[[#This Row],[Ulga]]=$K$32,$L$32))))</f>
        <v>0.9</v>
      </c>
      <c r="G378">
        <f>ROUNDUP(DZIALKI[[#This Row],[StawkaPodatku]]*DZIALKI[[#This Row],[Powierzchnia]],2)</f>
        <v>23.810000000000002</v>
      </c>
      <c r="H378">
        <f>DZIALKI[[#This Row],[Podatek]]*DZIALKI[[#This Row],[Procent Ulgi]]</f>
        <v>21.429000000000002</v>
      </c>
      <c r="I378">
        <f>DZIALKI[[#This Row],[Podatek]]-DZIALKI[[#This Row],[KwotaUlgi]]</f>
        <v>2.3810000000000002</v>
      </c>
    </row>
    <row r="379" spans="1:9" x14ac:dyDescent="0.25">
      <c r="A379" t="s">
        <v>389</v>
      </c>
      <c r="B379">
        <v>1286.6600000000001</v>
      </c>
      <c r="C379" t="s">
        <v>9</v>
      </c>
      <c r="D379" t="s">
        <v>5</v>
      </c>
      <c r="E3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9">
        <f>IF(DZIALKI[[#This Row],[Ulga]]=$K$29,$L$29,IF(DZIALKI[[#This Row],[Ulga]]=$K$30,$L$30,IF(DZIALKI[[#This Row],[Ulga]]=$K$31,$L$31,IF(DZIALKI[[#This Row],[Ulga]]=$K$32,$L$32))))</f>
        <v>0.5</v>
      </c>
      <c r="G379">
        <f>ROUNDUP(DZIALKI[[#This Row],[StawkaPodatku]]*DZIALKI[[#This Row],[Powierzchnia]],2)</f>
        <v>836.33</v>
      </c>
      <c r="H379">
        <f>DZIALKI[[#This Row],[Podatek]]*DZIALKI[[#This Row],[Procent Ulgi]]</f>
        <v>418.16500000000002</v>
      </c>
      <c r="I379">
        <f>DZIALKI[[#This Row],[Podatek]]-DZIALKI[[#This Row],[KwotaUlgi]]</f>
        <v>418.16500000000002</v>
      </c>
    </row>
    <row r="380" spans="1:9" x14ac:dyDescent="0.25">
      <c r="A380" t="s">
        <v>390</v>
      </c>
      <c r="B380">
        <v>503.06</v>
      </c>
      <c r="C380" t="s">
        <v>31</v>
      </c>
      <c r="D380" t="s">
        <v>21</v>
      </c>
      <c r="E3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0">
        <f>IF(DZIALKI[[#This Row],[Ulga]]=$K$29,$L$29,IF(DZIALKI[[#This Row],[Ulga]]=$K$30,$L$30,IF(DZIALKI[[#This Row],[Ulga]]=$K$31,$L$31,IF(DZIALKI[[#This Row],[Ulga]]=$K$32,$L$32))))</f>
        <v>0</v>
      </c>
      <c r="G380">
        <f>ROUNDUP(DZIALKI[[#This Row],[StawkaPodatku]]*DZIALKI[[#This Row],[Powierzchnia]],2)</f>
        <v>216.32</v>
      </c>
      <c r="H380">
        <f>DZIALKI[[#This Row],[Podatek]]*DZIALKI[[#This Row],[Procent Ulgi]]</f>
        <v>0</v>
      </c>
      <c r="I380">
        <f>DZIALKI[[#This Row],[Podatek]]-DZIALKI[[#This Row],[KwotaUlgi]]</f>
        <v>216.32</v>
      </c>
    </row>
    <row r="381" spans="1:9" x14ac:dyDescent="0.25">
      <c r="A381" t="s">
        <v>391</v>
      </c>
      <c r="B381">
        <v>772.45</v>
      </c>
      <c r="C381" t="s">
        <v>94</v>
      </c>
      <c r="D381" t="s">
        <v>11</v>
      </c>
      <c r="E38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1">
        <f>IF(DZIALKI[[#This Row],[Ulga]]=$K$29,$L$29,IF(DZIALKI[[#This Row],[Ulga]]=$K$30,$L$30,IF(DZIALKI[[#This Row],[Ulga]]=$K$31,$L$31,IF(DZIALKI[[#This Row],[Ulga]]=$K$32,$L$32))))</f>
        <v>0.9</v>
      </c>
      <c r="G381">
        <f>ROUNDUP(DZIALKI[[#This Row],[StawkaPodatku]]*DZIALKI[[#This Row],[Powierzchnia]],2)</f>
        <v>30.900000000000002</v>
      </c>
      <c r="H381">
        <f>DZIALKI[[#This Row],[Podatek]]*DZIALKI[[#This Row],[Procent Ulgi]]</f>
        <v>27.810000000000002</v>
      </c>
      <c r="I381">
        <f>DZIALKI[[#This Row],[Podatek]]-DZIALKI[[#This Row],[KwotaUlgi]]</f>
        <v>3.09</v>
      </c>
    </row>
    <row r="382" spans="1:9" x14ac:dyDescent="0.25">
      <c r="A382" t="s">
        <v>392</v>
      </c>
      <c r="B382">
        <v>1402.33</v>
      </c>
      <c r="C382" t="s">
        <v>31</v>
      </c>
      <c r="D382" t="s">
        <v>11</v>
      </c>
      <c r="E3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2">
        <f>IF(DZIALKI[[#This Row],[Ulga]]=$K$29,$L$29,IF(DZIALKI[[#This Row],[Ulga]]=$K$30,$L$30,IF(DZIALKI[[#This Row],[Ulga]]=$K$31,$L$31,IF(DZIALKI[[#This Row],[Ulga]]=$K$32,$L$32))))</f>
        <v>0.9</v>
      </c>
      <c r="G382">
        <f>ROUNDUP(DZIALKI[[#This Row],[StawkaPodatku]]*DZIALKI[[#This Row],[Powierzchnia]],2)</f>
        <v>603.01</v>
      </c>
      <c r="H382">
        <f>DZIALKI[[#This Row],[Podatek]]*DZIALKI[[#This Row],[Procent Ulgi]]</f>
        <v>542.70900000000006</v>
      </c>
      <c r="I382">
        <f>DZIALKI[[#This Row],[Podatek]]-DZIALKI[[#This Row],[KwotaUlgi]]</f>
        <v>60.300999999999931</v>
      </c>
    </row>
    <row r="383" spans="1:9" x14ac:dyDescent="0.25">
      <c r="A383" t="s">
        <v>393</v>
      </c>
      <c r="B383">
        <v>1463.47</v>
      </c>
      <c r="C383" t="s">
        <v>9</v>
      </c>
      <c r="D383" t="s">
        <v>7</v>
      </c>
      <c r="E3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3">
        <f>IF(DZIALKI[[#This Row],[Ulga]]=$K$29,$L$29,IF(DZIALKI[[#This Row],[Ulga]]=$K$30,$L$30,IF(DZIALKI[[#This Row],[Ulga]]=$K$31,$L$31,IF(DZIALKI[[#This Row],[Ulga]]=$K$32,$L$32))))</f>
        <v>0.2</v>
      </c>
      <c r="G383">
        <f>ROUNDUP(DZIALKI[[#This Row],[StawkaPodatku]]*DZIALKI[[#This Row],[Powierzchnia]],2)</f>
        <v>951.26</v>
      </c>
      <c r="H383">
        <f>DZIALKI[[#This Row],[Podatek]]*DZIALKI[[#This Row],[Procent Ulgi]]</f>
        <v>190.25200000000001</v>
      </c>
      <c r="I383">
        <f>DZIALKI[[#This Row],[Podatek]]-DZIALKI[[#This Row],[KwotaUlgi]]</f>
        <v>761.00800000000004</v>
      </c>
    </row>
    <row r="384" spans="1:9" x14ac:dyDescent="0.25">
      <c r="A384" t="s">
        <v>394</v>
      </c>
      <c r="B384">
        <v>949.22</v>
      </c>
      <c r="C384" t="s">
        <v>52</v>
      </c>
      <c r="D384" t="s">
        <v>11</v>
      </c>
      <c r="E38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4">
        <f>IF(DZIALKI[[#This Row],[Ulga]]=$K$29,$L$29,IF(DZIALKI[[#This Row],[Ulga]]=$K$30,$L$30,IF(DZIALKI[[#This Row],[Ulga]]=$K$31,$L$31,IF(DZIALKI[[#This Row],[Ulga]]=$K$32,$L$32))))</f>
        <v>0.9</v>
      </c>
      <c r="G384">
        <f>ROUNDUP(DZIALKI[[#This Row],[StawkaPodatku]]*DZIALKI[[#This Row],[Powierzchnia]],2)</f>
        <v>199.34</v>
      </c>
      <c r="H384">
        <f>DZIALKI[[#This Row],[Podatek]]*DZIALKI[[#This Row],[Procent Ulgi]]</f>
        <v>179.40600000000001</v>
      </c>
      <c r="I384">
        <f>DZIALKI[[#This Row],[Podatek]]-DZIALKI[[#This Row],[KwotaUlgi]]</f>
        <v>19.933999999999997</v>
      </c>
    </row>
    <row r="385" spans="1:9" x14ac:dyDescent="0.25">
      <c r="A385" t="s">
        <v>395</v>
      </c>
      <c r="B385">
        <v>510.4</v>
      </c>
      <c r="C385" t="s">
        <v>5</v>
      </c>
      <c r="D385" t="s">
        <v>5</v>
      </c>
      <c r="E3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5">
        <f>IF(DZIALKI[[#This Row],[Ulga]]=$K$29,$L$29,IF(DZIALKI[[#This Row],[Ulga]]=$K$30,$L$30,IF(DZIALKI[[#This Row],[Ulga]]=$K$31,$L$31,IF(DZIALKI[[#This Row],[Ulga]]=$K$32,$L$32))))</f>
        <v>0.5</v>
      </c>
      <c r="G385">
        <f>ROUNDUP(DZIALKI[[#This Row],[StawkaPodatku]]*DZIALKI[[#This Row],[Powierzchnia]],2)</f>
        <v>393.01</v>
      </c>
      <c r="H385">
        <f>DZIALKI[[#This Row],[Podatek]]*DZIALKI[[#This Row],[Procent Ulgi]]</f>
        <v>196.505</v>
      </c>
      <c r="I385">
        <f>DZIALKI[[#This Row],[Podatek]]-DZIALKI[[#This Row],[KwotaUlgi]]</f>
        <v>196.505</v>
      </c>
    </row>
    <row r="386" spans="1:9" x14ac:dyDescent="0.25">
      <c r="A386" t="s">
        <v>396</v>
      </c>
      <c r="B386">
        <v>875.6</v>
      </c>
      <c r="C386" t="s">
        <v>52</v>
      </c>
      <c r="D386" t="s">
        <v>5</v>
      </c>
      <c r="E3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6">
        <f>IF(DZIALKI[[#This Row],[Ulga]]=$K$29,$L$29,IF(DZIALKI[[#This Row],[Ulga]]=$K$30,$L$30,IF(DZIALKI[[#This Row],[Ulga]]=$K$31,$L$31,IF(DZIALKI[[#This Row],[Ulga]]=$K$32,$L$32))))</f>
        <v>0.5</v>
      </c>
      <c r="G386">
        <f>ROUNDUP(DZIALKI[[#This Row],[StawkaPodatku]]*DZIALKI[[#This Row],[Powierzchnia]],2)</f>
        <v>183.88</v>
      </c>
      <c r="H386">
        <f>DZIALKI[[#This Row],[Podatek]]*DZIALKI[[#This Row],[Procent Ulgi]]</f>
        <v>91.94</v>
      </c>
      <c r="I386">
        <f>DZIALKI[[#This Row],[Podatek]]-DZIALKI[[#This Row],[KwotaUlgi]]</f>
        <v>91.94</v>
      </c>
    </row>
    <row r="387" spans="1:9" x14ac:dyDescent="0.25">
      <c r="A387" t="s">
        <v>397</v>
      </c>
      <c r="B387">
        <v>1448.55</v>
      </c>
      <c r="C387" t="s">
        <v>94</v>
      </c>
      <c r="D387" t="s">
        <v>11</v>
      </c>
      <c r="E3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7">
        <f>IF(DZIALKI[[#This Row],[Ulga]]=$K$29,$L$29,IF(DZIALKI[[#This Row],[Ulga]]=$K$30,$L$30,IF(DZIALKI[[#This Row],[Ulga]]=$K$31,$L$31,IF(DZIALKI[[#This Row],[Ulga]]=$K$32,$L$32))))</f>
        <v>0.9</v>
      </c>
      <c r="G387">
        <f>ROUNDUP(DZIALKI[[#This Row],[StawkaPodatku]]*DZIALKI[[#This Row],[Powierzchnia]],2)</f>
        <v>57.949999999999996</v>
      </c>
      <c r="H387">
        <f>DZIALKI[[#This Row],[Podatek]]*DZIALKI[[#This Row],[Procent Ulgi]]</f>
        <v>52.154999999999994</v>
      </c>
      <c r="I387">
        <f>DZIALKI[[#This Row],[Podatek]]-DZIALKI[[#This Row],[KwotaUlgi]]</f>
        <v>5.7950000000000017</v>
      </c>
    </row>
    <row r="388" spans="1:9" x14ac:dyDescent="0.25">
      <c r="A388" t="s">
        <v>398</v>
      </c>
      <c r="B388">
        <v>1440.41</v>
      </c>
      <c r="C388" t="s">
        <v>31</v>
      </c>
      <c r="D388" t="s">
        <v>11</v>
      </c>
      <c r="E3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8">
        <f>IF(DZIALKI[[#This Row],[Ulga]]=$K$29,$L$29,IF(DZIALKI[[#This Row],[Ulga]]=$K$30,$L$30,IF(DZIALKI[[#This Row],[Ulga]]=$K$31,$L$31,IF(DZIALKI[[#This Row],[Ulga]]=$K$32,$L$32))))</f>
        <v>0.9</v>
      </c>
      <c r="G388">
        <f>ROUNDUP(DZIALKI[[#This Row],[StawkaPodatku]]*DZIALKI[[#This Row],[Powierzchnia]],2)</f>
        <v>619.38</v>
      </c>
      <c r="H388">
        <f>DZIALKI[[#This Row],[Podatek]]*DZIALKI[[#This Row],[Procent Ulgi]]</f>
        <v>557.44200000000001</v>
      </c>
      <c r="I388">
        <f>DZIALKI[[#This Row],[Podatek]]-DZIALKI[[#This Row],[KwotaUlgi]]</f>
        <v>61.937999999999988</v>
      </c>
    </row>
    <row r="389" spans="1:9" x14ac:dyDescent="0.25">
      <c r="A389" t="s">
        <v>399</v>
      </c>
      <c r="B389">
        <v>1475.51</v>
      </c>
      <c r="C389" t="s">
        <v>5</v>
      </c>
      <c r="D389" t="s">
        <v>7</v>
      </c>
      <c r="E3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">
        <f>IF(DZIALKI[[#This Row],[Ulga]]=$K$29,$L$29,IF(DZIALKI[[#This Row],[Ulga]]=$K$30,$L$30,IF(DZIALKI[[#This Row],[Ulga]]=$K$31,$L$31,IF(DZIALKI[[#This Row],[Ulga]]=$K$32,$L$32))))</f>
        <v>0.2</v>
      </c>
      <c r="G389">
        <f>ROUNDUP(DZIALKI[[#This Row],[StawkaPodatku]]*DZIALKI[[#This Row],[Powierzchnia]],2)</f>
        <v>1136.1500000000001</v>
      </c>
      <c r="H389">
        <f>DZIALKI[[#This Row],[Podatek]]*DZIALKI[[#This Row],[Procent Ulgi]]</f>
        <v>227.23000000000002</v>
      </c>
      <c r="I389">
        <f>DZIALKI[[#This Row],[Podatek]]-DZIALKI[[#This Row],[KwotaUlgi]]</f>
        <v>908.92000000000007</v>
      </c>
    </row>
    <row r="390" spans="1:9" x14ac:dyDescent="0.25">
      <c r="A390" t="s">
        <v>400</v>
      </c>
      <c r="B390">
        <v>1167.25</v>
      </c>
      <c r="C390" t="s">
        <v>52</v>
      </c>
      <c r="D390" t="s">
        <v>11</v>
      </c>
      <c r="E3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0">
        <f>IF(DZIALKI[[#This Row],[Ulga]]=$K$29,$L$29,IF(DZIALKI[[#This Row],[Ulga]]=$K$30,$L$30,IF(DZIALKI[[#This Row],[Ulga]]=$K$31,$L$31,IF(DZIALKI[[#This Row],[Ulga]]=$K$32,$L$32))))</f>
        <v>0.9</v>
      </c>
      <c r="G390">
        <f>ROUNDUP(DZIALKI[[#This Row],[StawkaPodatku]]*DZIALKI[[#This Row],[Powierzchnia]],2)</f>
        <v>245.13</v>
      </c>
      <c r="H390">
        <f>DZIALKI[[#This Row],[Podatek]]*DZIALKI[[#This Row],[Procent Ulgi]]</f>
        <v>220.61699999999999</v>
      </c>
      <c r="I390">
        <f>DZIALKI[[#This Row],[Podatek]]-DZIALKI[[#This Row],[KwotaUlgi]]</f>
        <v>24.513000000000005</v>
      </c>
    </row>
    <row r="391" spans="1:9" x14ac:dyDescent="0.25">
      <c r="A391" t="s">
        <v>401</v>
      </c>
      <c r="B391">
        <v>822.24</v>
      </c>
      <c r="C391" t="s">
        <v>94</v>
      </c>
      <c r="D391" t="s">
        <v>21</v>
      </c>
      <c r="E39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1">
        <f>IF(DZIALKI[[#This Row],[Ulga]]=$K$29,$L$29,IF(DZIALKI[[#This Row],[Ulga]]=$K$30,$L$30,IF(DZIALKI[[#This Row],[Ulga]]=$K$31,$L$31,IF(DZIALKI[[#This Row],[Ulga]]=$K$32,$L$32))))</f>
        <v>0</v>
      </c>
      <c r="G391">
        <f>ROUNDUP(DZIALKI[[#This Row],[StawkaPodatku]]*DZIALKI[[#This Row],[Powierzchnia]],2)</f>
        <v>32.89</v>
      </c>
      <c r="H391">
        <f>DZIALKI[[#This Row],[Podatek]]*DZIALKI[[#This Row],[Procent Ulgi]]</f>
        <v>0</v>
      </c>
      <c r="I391">
        <f>DZIALKI[[#This Row],[Podatek]]-DZIALKI[[#This Row],[KwotaUlgi]]</f>
        <v>32.89</v>
      </c>
    </row>
    <row r="392" spans="1:9" x14ac:dyDescent="0.25">
      <c r="A392" t="s">
        <v>402</v>
      </c>
      <c r="B392">
        <v>1438.56</v>
      </c>
      <c r="C392" t="s">
        <v>94</v>
      </c>
      <c r="D392" t="s">
        <v>7</v>
      </c>
      <c r="E3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2">
        <f>IF(DZIALKI[[#This Row],[Ulga]]=$K$29,$L$29,IF(DZIALKI[[#This Row],[Ulga]]=$K$30,$L$30,IF(DZIALKI[[#This Row],[Ulga]]=$K$31,$L$31,IF(DZIALKI[[#This Row],[Ulga]]=$K$32,$L$32))))</f>
        <v>0.2</v>
      </c>
      <c r="G392">
        <f>ROUNDUP(DZIALKI[[#This Row],[StawkaPodatku]]*DZIALKI[[#This Row],[Powierzchnia]],2)</f>
        <v>57.55</v>
      </c>
      <c r="H392">
        <f>DZIALKI[[#This Row],[Podatek]]*DZIALKI[[#This Row],[Procent Ulgi]]</f>
        <v>11.51</v>
      </c>
      <c r="I392">
        <f>DZIALKI[[#This Row],[Podatek]]-DZIALKI[[#This Row],[KwotaUlgi]]</f>
        <v>46.04</v>
      </c>
    </row>
    <row r="393" spans="1:9" x14ac:dyDescent="0.25">
      <c r="A393" t="s">
        <v>403</v>
      </c>
      <c r="B393">
        <v>1342.62</v>
      </c>
      <c r="C393" t="s">
        <v>31</v>
      </c>
      <c r="D393" t="s">
        <v>11</v>
      </c>
      <c r="E3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3">
        <f>IF(DZIALKI[[#This Row],[Ulga]]=$K$29,$L$29,IF(DZIALKI[[#This Row],[Ulga]]=$K$30,$L$30,IF(DZIALKI[[#This Row],[Ulga]]=$K$31,$L$31,IF(DZIALKI[[#This Row],[Ulga]]=$K$32,$L$32))))</f>
        <v>0.9</v>
      </c>
      <c r="G393">
        <f>ROUNDUP(DZIALKI[[#This Row],[StawkaPodatku]]*DZIALKI[[#This Row],[Powierzchnia]],2)</f>
        <v>577.33000000000004</v>
      </c>
      <c r="H393">
        <f>DZIALKI[[#This Row],[Podatek]]*DZIALKI[[#This Row],[Procent Ulgi]]</f>
        <v>519.59700000000009</v>
      </c>
      <c r="I393">
        <f>DZIALKI[[#This Row],[Podatek]]-DZIALKI[[#This Row],[KwotaUlgi]]</f>
        <v>57.732999999999947</v>
      </c>
    </row>
    <row r="394" spans="1:9" x14ac:dyDescent="0.25">
      <c r="A394" t="s">
        <v>404</v>
      </c>
      <c r="B394">
        <v>1127.55</v>
      </c>
      <c r="C394" t="s">
        <v>5</v>
      </c>
      <c r="D394" t="s">
        <v>5</v>
      </c>
      <c r="E3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4">
        <f>IF(DZIALKI[[#This Row],[Ulga]]=$K$29,$L$29,IF(DZIALKI[[#This Row],[Ulga]]=$K$30,$L$30,IF(DZIALKI[[#This Row],[Ulga]]=$K$31,$L$31,IF(DZIALKI[[#This Row],[Ulga]]=$K$32,$L$32))))</f>
        <v>0.5</v>
      </c>
      <c r="G394">
        <f>ROUNDUP(DZIALKI[[#This Row],[StawkaPodatku]]*DZIALKI[[#This Row],[Powierzchnia]],2)</f>
        <v>868.22</v>
      </c>
      <c r="H394">
        <f>DZIALKI[[#This Row],[Podatek]]*DZIALKI[[#This Row],[Procent Ulgi]]</f>
        <v>434.11</v>
      </c>
      <c r="I394">
        <f>DZIALKI[[#This Row],[Podatek]]-DZIALKI[[#This Row],[KwotaUlgi]]</f>
        <v>434.11</v>
      </c>
    </row>
    <row r="395" spans="1:9" x14ac:dyDescent="0.25">
      <c r="A395" t="s">
        <v>405</v>
      </c>
      <c r="B395">
        <v>870.58</v>
      </c>
      <c r="C395" t="s">
        <v>5</v>
      </c>
      <c r="D395" t="s">
        <v>11</v>
      </c>
      <c r="E3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5">
        <f>IF(DZIALKI[[#This Row],[Ulga]]=$K$29,$L$29,IF(DZIALKI[[#This Row],[Ulga]]=$K$30,$L$30,IF(DZIALKI[[#This Row],[Ulga]]=$K$31,$L$31,IF(DZIALKI[[#This Row],[Ulga]]=$K$32,$L$32))))</f>
        <v>0.9</v>
      </c>
      <c r="G395">
        <f>ROUNDUP(DZIALKI[[#This Row],[StawkaPodatku]]*DZIALKI[[#This Row],[Powierzchnia]],2)</f>
        <v>670.35</v>
      </c>
      <c r="H395">
        <f>DZIALKI[[#This Row],[Podatek]]*DZIALKI[[#This Row],[Procent Ulgi]]</f>
        <v>603.31500000000005</v>
      </c>
      <c r="I395">
        <f>DZIALKI[[#This Row],[Podatek]]-DZIALKI[[#This Row],[KwotaUlgi]]</f>
        <v>67.034999999999968</v>
      </c>
    </row>
    <row r="396" spans="1:9" x14ac:dyDescent="0.25">
      <c r="A396" t="s">
        <v>406</v>
      </c>
      <c r="B396">
        <v>1206.97</v>
      </c>
      <c r="C396" t="s">
        <v>31</v>
      </c>
      <c r="D396" t="s">
        <v>11</v>
      </c>
      <c r="E3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6">
        <f>IF(DZIALKI[[#This Row],[Ulga]]=$K$29,$L$29,IF(DZIALKI[[#This Row],[Ulga]]=$K$30,$L$30,IF(DZIALKI[[#This Row],[Ulga]]=$K$31,$L$31,IF(DZIALKI[[#This Row],[Ulga]]=$K$32,$L$32))))</f>
        <v>0.9</v>
      </c>
      <c r="G396">
        <f>ROUNDUP(DZIALKI[[#This Row],[StawkaPodatku]]*DZIALKI[[#This Row],[Powierzchnia]],2)</f>
        <v>519</v>
      </c>
      <c r="H396">
        <f>DZIALKI[[#This Row],[Podatek]]*DZIALKI[[#This Row],[Procent Ulgi]]</f>
        <v>467.1</v>
      </c>
      <c r="I396">
        <f>DZIALKI[[#This Row],[Podatek]]-DZIALKI[[#This Row],[KwotaUlgi]]</f>
        <v>51.899999999999977</v>
      </c>
    </row>
    <row r="397" spans="1:9" x14ac:dyDescent="0.25">
      <c r="A397" t="s">
        <v>407</v>
      </c>
      <c r="B397">
        <v>876.22</v>
      </c>
      <c r="C397" t="s">
        <v>94</v>
      </c>
      <c r="D397" t="s">
        <v>5</v>
      </c>
      <c r="E3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7">
        <f>IF(DZIALKI[[#This Row],[Ulga]]=$K$29,$L$29,IF(DZIALKI[[#This Row],[Ulga]]=$K$30,$L$30,IF(DZIALKI[[#This Row],[Ulga]]=$K$31,$L$31,IF(DZIALKI[[#This Row],[Ulga]]=$K$32,$L$32))))</f>
        <v>0.5</v>
      </c>
      <c r="G397">
        <f>ROUNDUP(DZIALKI[[#This Row],[StawkaPodatku]]*DZIALKI[[#This Row],[Powierzchnia]],2)</f>
        <v>35.049999999999997</v>
      </c>
      <c r="H397">
        <f>DZIALKI[[#This Row],[Podatek]]*DZIALKI[[#This Row],[Procent Ulgi]]</f>
        <v>17.524999999999999</v>
      </c>
      <c r="I397">
        <f>DZIALKI[[#This Row],[Podatek]]-DZIALKI[[#This Row],[KwotaUlgi]]</f>
        <v>17.524999999999999</v>
      </c>
    </row>
    <row r="398" spans="1:9" x14ac:dyDescent="0.25">
      <c r="A398" t="s">
        <v>408</v>
      </c>
      <c r="B398">
        <v>610.78</v>
      </c>
      <c r="C398" t="s">
        <v>52</v>
      </c>
      <c r="D398" t="s">
        <v>21</v>
      </c>
      <c r="E3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8">
        <f>IF(DZIALKI[[#This Row],[Ulga]]=$K$29,$L$29,IF(DZIALKI[[#This Row],[Ulga]]=$K$30,$L$30,IF(DZIALKI[[#This Row],[Ulga]]=$K$31,$L$31,IF(DZIALKI[[#This Row],[Ulga]]=$K$32,$L$32))))</f>
        <v>0</v>
      </c>
      <c r="G398">
        <f>ROUNDUP(DZIALKI[[#This Row],[StawkaPodatku]]*DZIALKI[[#This Row],[Powierzchnia]],2)</f>
        <v>128.26999999999998</v>
      </c>
      <c r="H398">
        <f>DZIALKI[[#This Row],[Podatek]]*DZIALKI[[#This Row],[Procent Ulgi]]</f>
        <v>0</v>
      </c>
      <c r="I398">
        <f>DZIALKI[[#This Row],[Podatek]]-DZIALKI[[#This Row],[KwotaUlgi]]</f>
        <v>128.26999999999998</v>
      </c>
    </row>
    <row r="399" spans="1:9" x14ac:dyDescent="0.25">
      <c r="A399" t="s">
        <v>409</v>
      </c>
      <c r="B399">
        <v>702.92</v>
      </c>
      <c r="C399" t="s">
        <v>31</v>
      </c>
      <c r="D399" t="s">
        <v>7</v>
      </c>
      <c r="E3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9">
        <f>IF(DZIALKI[[#This Row],[Ulga]]=$K$29,$L$29,IF(DZIALKI[[#This Row],[Ulga]]=$K$30,$L$30,IF(DZIALKI[[#This Row],[Ulga]]=$K$31,$L$31,IF(DZIALKI[[#This Row],[Ulga]]=$K$32,$L$32))))</f>
        <v>0.2</v>
      </c>
      <c r="G399">
        <f>ROUNDUP(DZIALKI[[#This Row],[StawkaPodatku]]*DZIALKI[[#This Row],[Powierzchnia]],2)</f>
        <v>302.26</v>
      </c>
      <c r="H399">
        <f>DZIALKI[[#This Row],[Podatek]]*DZIALKI[[#This Row],[Procent Ulgi]]</f>
        <v>60.451999999999998</v>
      </c>
      <c r="I399">
        <f>DZIALKI[[#This Row],[Podatek]]-DZIALKI[[#This Row],[KwotaUlgi]]</f>
        <v>241.80799999999999</v>
      </c>
    </row>
    <row r="400" spans="1:9" x14ac:dyDescent="0.25">
      <c r="A400" t="s">
        <v>410</v>
      </c>
      <c r="B400">
        <v>559.08000000000004</v>
      </c>
      <c r="C400" t="s">
        <v>31</v>
      </c>
      <c r="D400" t="s">
        <v>11</v>
      </c>
      <c r="E4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0">
        <f>IF(DZIALKI[[#This Row],[Ulga]]=$K$29,$L$29,IF(DZIALKI[[#This Row],[Ulga]]=$K$30,$L$30,IF(DZIALKI[[#This Row],[Ulga]]=$K$31,$L$31,IF(DZIALKI[[#This Row],[Ulga]]=$K$32,$L$32))))</f>
        <v>0.9</v>
      </c>
      <c r="G400">
        <f>ROUNDUP(DZIALKI[[#This Row],[StawkaPodatku]]*DZIALKI[[#This Row],[Powierzchnia]],2)</f>
        <v>240.41</v>
      </c>
      <c r="H400">
        <f>DZIALKI[[#This Row],[Podatek]]*DZIALKI[[#This Row],[Procent Ulgi]]</f>
        <v>216.369</v>
      </c>
      <c r="I400">
        <f>DZIALKI[[#This Row],[Podatek]]-DZIALKI[[#This Row],[KwotaUlgi]]</f>
        <v>24.040999999999997</v>
      </c>
    </row>
    <row r="401" spans="1:9" x14ac:dyDescent="0.25">
      <c r="A401" t="s">
        <v>411</v>
      </c>
      <c r="B401">
        <v>936.84</v>
      </c>
      <c r="C401" t="s">
        <v>52</v>
      </c>
      <c r="D401" t="s">
        <v>5</v>
      </c>
      <c r="E4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1">
        <f>IF(DZIALKI[[#This Row],[Ulga]]=$K$29,$L$29,IF(DZIALKI[[#This Row],[Ulga]]=$K$30,$L$30,IF(DZIALKI[[#This Row],[Ulga]]=$K$31,$L$31,IF(DZIALKI[[#This Row],[Ulga]]=$K$32,$L$32))))</f>
        <v>0.5</v>
      </c>
      <c r="G401">
        <f>ROUNDUP(DZIALKI[[#This Row],[StawkaPodatku]]*DZIALKI[[#This Row],[Powierzchnia]],2)</f>
        <v>196.73999999999998</v>
      </c>
      <c r="H401">
        <f>DZIALKI[[#This Row],[Podatek]]*DZIALKI[[#This Row],[Procent Ulgi]]</f>
        <v>98.36999999999999</v>
      </c>
      <c r="I401">
        <f>DZIALKI[[#This Row],[Podatek]]-DZIALKI[[#This Row],[KwotaUlgi]]</f>
        <v>98.36999999999999</v>
      </c>
    </row>
    <row r="402" spans="1:9" x14ac:dyDescent="0.25">
      <c r="A402" t="s">
        <v>412</v>
      </c>
      <c r="B402">
        <v>947.89</v>
      </c>
      <c r="C402" t="s">
        <v>94</v>
      </c>
      <c r="D402" t="s">
        <v>11</v>
      </c>
      <c r="E40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2">
        <f>IF(DZIALKI[[#This Row],[Ulga]]=$K$29,$L$29,IF(DZIALKI[[#This Row],[Ulga]]=$K$30,$L$30,IF(DZIALKI[[#This Row],[Ulga]]=$K$31,$L$31,IF(DZIALKI[[#This Row],[Ulga]]=$K$32,$L$32))))</f>
        <v>0.9</v>
      </c>
      <c r="G402">
        <f>ROUNDUP(DZIALKI[[#This Row],[StawkaPodatku]]*DZIALKI[[#This Row],[Powierzchnia]],2)</f>
        <v>37.919999999999995</v>
      </c>
      <c r="H402">
        <f>DZIALKI[[#This Row],[Podatek]]*DZIALKI[[#This Row],[Procent Ulgi]]</f>
        <v>34.127999999999993</v>
      </c>
      <c r="I402">
        <f>DZIALKI[[#This Row],[Podatek]]-DZIALKI[[#This Row],[KwotaUlgi]]</f>
        <v>3.7920000000000016</v>
      </c>
    </row>
    <row r="403" spans="1:9" x14ac:dyDescent="0.25">
      <c r="A403" t="s">
        <v>413</v>
      </c>
      <c r="B403">
        <v>1481.5</v>
      </c>
      <c r="C403" t="s">
        <v>5</v>
      </c>
      <c r="D403" t="s">
        <v>7</v>
      </c>
      <c r="E4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3">
        <f>IF(DZIALKI[[#This Row],[Ulga]]=$K$29,$L$29,IF(DZIALKI[[#This Row],[Ulga]]=$K$30,$L$30,IF(DZIALKI[[#This Row],[Ulga]]=$K$31,$L$31,IF(DZIALKI[[#This Row],[Ulga]]=$K$32,$L$32))))</f>
        <v>0.2</v>
      </c>
      <c r="G403">
        <f>ROUNDUP(DZIALKI[[#This Row],[StawkaPodatku]]*DZIALKI[[#This Row],[Powierzchnia]],2)</f>
        <v>1140.76</v>
      </c>
      <c r="H403">
        <f>DZIALKI[[#This Row],[Podatek]]*DZIALKI[[#This Row],[Procent Ulgi]]</f>
        <v>228.15200000000002</v>
      </c>
      <c r="I403">
        <f>DZIALKI[[#This Row],[Podatek]]-DZIALKI[[#This Row],[KwotaUlgi]]</f>
        <v>912.60799999999995</v>
      </c>
    </row>
    <row r="404" spans="1:9" x14ac:dyDescent="0.25">
      <c r="A404" t="s">
        <v>414</v>
      </c>
      <c r="B404">
        <v>1063.3399999999999</v>
      </c>
      <c r="C404" t="s">
        <v>5</v>
      </c>
      <c r="D404" t="s">
        <v>21</v>
      </c>
      <c r="E4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4">
        <f>IF(DZIALKI[[#This Row],[Ulga]]=$K$29,$L$29,IF(DZIALKI[[#This Row],[Ulga]]=$K$30,$L$30,IF(DZIALKI[[#This Row],[Ulga]]=$K$31,$L$31,IF(DZIALKI[[#This Row],[Ulga]]=$K$32,$L$32))))</f>
        <v>0</v>
      </c>
      <c r="G404">
        <f>ROUNDUP(DZIALKI[[#This Row],[StawkaPodatku]]*DZIALKI[[#This Row],[Powierzchnia]],2)</f>
        <v>818.78</v>
      </c>
      <c r="H404">
        <f>DZIALKI[[#This Row],[Podatek]]*DZIALKI[[#This Row],[Procent Ulgi]]</f>
        <v>0</v>
      </c>
      <c r="I404">
        <f>DZIALKI[[#This Row],[Podatek]]-DZIALKI[[#This Row],[KwotaUlgi]]</f>
        <v>818.78</v>
      </c>
    </row>
    <row r="405" spans="1:9" x14ac:dyDescent="0.25">
      <c r="A405" t="s">
        <v>415</v>
      </c>
      <c r="B405">
        <v>1256.17</v>
      </c>
      <c r="C405" t="s">
        <v>52</v>
      </c>
      <c r="D405" t="s">
        <v>5</v>
      </c>
      <c r="E4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5">
        <f>IF(DZIALKI[[#This Row],[Ulga]]=$K$29,$L$29,IF(DZIALKI[[#This Row],[Ulga]]=$K$30,$L$30,IF(DZIALKI[[#This Row],[Ulga]]=$K$31,$L$31,IF(DZIALKI[[#This Row],[Ulga]]=$K$32,$L$32))))</f>
        <v>0.5</v>
      </c>
      <c r="G405">
        <f>ROUNDUP(DZIALKI[[#This Row],[StawkaPodatku]]*DZIALKI[[#This Row],[Powierzchnia]],2)</f>
        <v>263.8</v>
      </c>
      <c r="H405">
        <f>DZIALKI[[#This Row],[Podatek]]*DZIALKI[[#This Row],[Procent Ulgi]]</f>
        <v>131.9</v>
      </c>
      <c r="I405">
        <f>DZIALKI[[#This Row],[Podatek]]-DZIALKI[[#This Row],[KwotaUlgi]]</f>
        <v>131.9</v>
      </c>
    </row>
    <row r="406" spans="1:9" x14ac:dyDescent="0.25">
      <c r="A406" t="s">
        <v>416</v>
      </c>
      <c r="B406">
        <v>1070.83</v>
      </c>
      <c r="C406" t="s">
        <v>5</v>
      </c>
      <c r="D406" t="s">
        <v>21</v>
      </c>
      <c r="E4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6">
        <f>IF(DZIALKI[[#This Row],[Ulga]]=$K$29,$L$29,IF(DZIALKI[[#This Row],[Ulga]]=$K$30,$L$30,IF(DZIALKI[[#This Row],[Ulga]]=$K$31,$L$31,IF(DZIALKI[[#This Row],[Ulga]]=$K$32,$L$32))))</f>
        <v>0</v>
      </c>
      <c r="G406">
        <f>ROUNDUP(DZIALKI[[#This Row],[StawkaPodatku]]*DZIALKI[[#This Row],[Powierzchnia]],2)</f>
        <v>824.54</v>
      </c>
      <c r="H406">
        <f>DZIALKI[[#This Row],[Podatek]]*DZIALKI[[#This Row],[Procent Ulgi]]</f>
        <v>0</v>
      </c>
      <c r="I406">
        <f>DZIALKI[[#This Row],[Podatek]]-DZIALKI[[#This Row],[KwotaUlgi]]</f>
        <v>824.54</v>
      </c>
    </row>
    <row r="407" spans="1:9" x14ac:dyDescent="0.25">
      <c r="A407" t="s">
        <v>417</v>
      </c>
      <c r="B407">
        <v>871.31</v>
      </c>
      <c r="C407" t="s">
        <v>5</v>
      </c>
      <c r="D407" t="s">
        <v>11</v>
      </c>
      <c r="E4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7">
        <f>IF(DZIALKI[[#This Row],[Ulga]]=$K$29,$L$29,IF(DZIALKI[[#This Row],[Ulga]]=$K$30,$L$30,IF(DZIALKI[[#This Row],[Ulga]]=$K$31,$L$31,IF(DZIALKI[[#This Row],[Ulga]]=$K$32,$L$32))))</f>
        <v>0.9</v>
      </c>
      <c r="G407">
        <f>ROUNDUP(DZIALKI[[#This Row],[StawkaPodatku]]*DZIALKI[[#This Row],[Powierzchnia]],2)</f>
        <v>670.91</v>
      </c>
      <c r="H407">
        <f>DZIALKI[[#This Row],[Podatek]]*DZIALKI[[#This Row],[Procent Ulgi]]</f>
        <v>603.81899999999996</v>
      </c>
      <c r="I407">
        <f>DZIALKI[[#This Row],[Podatek]]-DZIALKI[[#This Row],[KwotaUlgi]]</f>
        <v>67.091000000000008</v>
      </c>
    </row>
    <row r="408" spans="1:9" x14ac:dyDescent="0.25">
      <c r="A408" t="s">
        <v>418</v>
      </c>
      <c r="B408">
        <v>1321.22</v>
      </c>
      <c r="C408" t="s">
        <v>5</v>
      </c>
      <c r="D408" t="s">
        <v>5</v>
      </c>
      <c r="E4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8">
        <f>IF(DZIALKI[[#This Row],[Ulga]]=$K$29,$L$29,IF(DZIALKI[[#This Row],[Ulga]]=$K$30,$L$30,IF(DZIALKI[[#This Row],[Ulga]]=$K$31,$L$31,IF(DZIALKI[[#This Row],[Ulga]]=$K$32,$L$32))))</f>
        <v>0.5</v>
      </c>
      <c r="G408">
        <f>ROUNDUP(DZIALKI[[#This Row],[StawkaPodatku]]*DZIALKI[[#This Row],[Powierzchnia]],2)</f>
        <v>1017.34</v>
      </c>
      <c r="H408">
        <f>DZIALKI[[#This Row],[Podatek]]*DZIALKI[[#This Row],[Procent Ulgi]]</f>
        <v>508.67</v>
      </c>
      <c r="I408">
        <f>DZIALKI[[#This Row],[Podatek]]-DZIALKI[[#This Row],[KwotaUlgi]]</f>
        <v>508.67</v>
      </c>
    </row>
    <row r="409" spans="1:9" x14ac:dyDescent="0.25">
      <c r="A409" t="s">
        <v>419</v>
      </c>
      <c r="B409">
        <v>919.05</v>
      </c>
      <c r="C409" t="s">
        <v>31</v>
      </c>
      <c r="D409" t="s">
        <v>11</v>
      </c>
      <c r="E4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9">
        <f>IF(DZIALKI[[#This Row],[Ulga]]=$K$29,$L$29,IF(DZIALKI[[#This Row],[Ulga]]=$K$30,$L$30,IF(DZIALKI[[#This Row],[Ulga]]=$K$31,$L$31,IF(DZIALKI[[#This Row],[Ulga]]=$K$32,$L$32))))</f>
        <v>0.9</v>
      </c>
      <c r="G409">
        <f>ROUNDUP(DZIALKI[[#This Row],[StawkaPodatku]]*DZIALKI[[#This Row],[Powierzchnia]],2)</f>
        <v>395.2</v>
      </c>
      <c r="H409">
        <f>DZIALKI[[#This Row],[Podatek]]*DZIALKI[[#This Row],[Procent Ulgi]]</f>
        <v>355.68</v>
      </c>
      <c r="I409">
        <f>DZIALKI[[#This Row],[Podatek]]-DZIALKI[[#This Row],[KwotaUlgi]]</f>
        <v>39.519999999999982</v>
      </c>
    </row>
    <row r="410" spans="1:9" x14ac:dyDescent="0.25">
      <c r="A410" t="s">
        <v>420</v>
      </c>
      <c r="B410">
        <v>1194.24</v>
      </c>
      <c r="C410" t="s">
        <v>9</v>
      </c>
      <c r="D410" t="s">
        <v>11</v>
      </c>
      <c r="E4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0">
        <f>IF(DZIALKI[[#This Row],[Ulga]]=$K$29,$L$29,IF(DZIALKI[[#This Row],[Ulga]]=$K$30,$L$30,IF(DZIALKI[[#This Row],[Ulga]]=$K$31,$L$31,IF(DZIALKI[[#This Row],[Ulga]]=$K$32,$L$32))))</f>
        <v>0.9</v>
      </c>
      <c r="G410">
        <f>ROUNDUP(DZIALKI[[#This Row],[StawkaPodatku]]*DZIALKI[[#This Row],[Powierzchnia]],2)</f>
        <v>776.26</v>
      </c>
      <c r="H410">
        <f>DZIALKI[[#This Row],[Podatek]]*DZIALKI[[#This Row],[Procent Ulgi]]</f>
        <v>698.63400000000001</v>
      </c>
      <c r="I410">
        <f>DZIALKI[[#This Row],[Podatek]]-DZIALKI[[#This Row],[KwotaUlgi]]</f>
        <v>77.625999999999976</v>
      </c>
    </row>
    <row r="411" spans="1:9" x14ac:dyDescent="0.25">
      <c r="A411" t="s">
        <v>421</v>
      </c>
      <c r="B411">
        <v>793.84</v>
      </c>
      <c r="C411" t="s">
        <v>52</v>
      </c>
      <c r="D411" t="s">
        <v>11</v>
      </c>
      <c r="E4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1">
        <f>IF(DZIALKI[[#This Row],[Ulga]]=$K$29,$L$29,IF(DZIALKI[[#This Row],[Ulga]]=$K$30,$L$30,IF(DZIALKI[[#This Row],[Ulga]]=$K$31,$L$31,IF(DZIALKI[[#This Row],[Ulga]]=$K$32,$L$32))))</f>
        <v>0.9</v>
      </c>
      <c r="G411">
        <f>ROUNDUP(DZIALKI[[#This Row],[StawkaPodatku]]*DZIALKI[[#This Row],[Powierzchnia]],2)</f>
        <v>166.70999999999998</v>
      </c>
      <c r="H411">
        <f>DZIALKI[[#This Row],[Podatek]]*DZIALKI[[#This Row],[Procent Ulgi]]</f>
        <v>150.03899999999999</v>
      </c>
      <c r="I411">
        <f>DZIALKI[[#This Row],[Podatek]]-DZIALKI[[#This Row],[KwotaUlgi]]</f>
        <v>16.670999999999992</v>
      </c>
    </row>
    <row r="412" spans="1:9" x14ac:dyDescent="0.25">
      <c r="A412" t="s">
        <v>422</v>
      </c>
      <c r="B412">
        <v>505.69</v>
      </c>
      <c r="C412" t="s">
        <v>9</v>
      </c>
      <c r="D412" t="s">
        <v>7</v>
      </c>
      <c r="E4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2">
        <f>IF(DZIALKI[[#This Row],[Ulga]]=$K$29,$L$29,IF(DZIALKI[[#This Row],[Ulga]]=$K$30,$L$30,IF(DZIALKI[[#This Row],[Ulga]]=$K$31,$L$31,IF(DZIALKI[[#This Row],[Ulga]]=$K$32,$L$32))))</f>
        <v>0.2</v>
      </c>
      <c r="G412">
        <f>ROUNDUP(DZIALKI[[#This Row],[StawkaPodatku]]*DZIALKI[[#This Row],[Powierzchnia]],2)</f>
        <v>328.7</v>
      </c>
      <c r="H412">
        <f>DZIALKI[[#This Row],[Podatek]]*DZIALKI[[#This Row],[Procent Ulgi]]</f>
        <v>65.739999999999995</v>
      </c>
      <c r="I412">
        <f>DZIALKI[[#This Row],[Podatek]]-DZIALKI[[#This Row],[KwotaUlgi]]</f>
        <v>262.95999999999998</v>
      </c>
    </row>
    <row r="413" spans="1:9" x14ac:dyDescent="0.25">
      <c r="A413" t="s">
        <v>423</v>
      </c>
      <c r="B413">
        <v>635.82000000000005</v>
      </c>
      <c r="C413" t="s">
        <v>31</v>
      </c>
      <c r="D413" t="s">
        <v>7</v>
      </c>
      <c r="E4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3">
        <f>IF(DZIALKI[[#This Row],[Ulga]]=$K$29,$L$29,IF(DZIALKI[[#This Row],[Ulga]]=$K$30,$L$30,IF(DZIALKI[[#This Row],[Ulga]]=$K$31,$L$31,IF(DZIALKI[[#This Row],[Ulga]]=$K$32,$L$32))))</f>
        <v>0.2</v>
      </c>
      <c r="G413">
        <f>ROUNDUP(DZIALKI[[#This Row],[StawkaPodatku]]*DZIALKI[[#This Row],[Powierzchnia]],2)</f>
        <v>273.40999999999997</v>
      </c>
      <c r="H413">
        <f>DZIALKI[[#This Row],[Podatek]]*DZIALKI[[#This Row],[Procent Ulgi]]</f>
        <v>54.681999999999995</v>
      </c>
      <c r="I413">
        <f>DZIALKI[[#This Row],[Podatek]]-DZIALKI[[#This Row],[KwotaUlgi]]</f>
        <v>218.72799999999998</v>
      </c>
    </row>
    <row r="414" spans="1:9" x14ac:dyDescent="0.25">
      <c r="A414" t="s">
        <v>424</v>
      </c>
      <c r="B414">
        <v>579.96</v>
      </c>
      <c r="C414" t="s">
        <v>5</v>
      </c>
      <c r="D414" t="s">
        <v>5</v>
      </c>
      <c r="E4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4">
        <f>IF(DZIALKI[[#This Row],[Ulga]]=$K$29,$L$29,IF(DZIALKI[[#This Row],[Ulga]]=$K$30,$L$30,IF(DZIALKI[[#This Row],[Ulga]]=$K$31,$L$31,IF(DZIALKI[[#This Row],[Ulga]]=$K$32,$L$32))))</f>
        <v>0.5</v>
      </c>
      <c r="G414">
        <f>ROUNDUP(DZIALKI[[#This Row],[StawkaPodatku]]*DZIALKI[[#This Row],[Powierzchnia]],2)</f>
        <v>446.57</v>
      </c>
      <c r="H414">
        <f>DZIALKI[[#This Row],[Podatek]]*DZIALKI[[#This Row],[Procent Ulgi]]</f>
        <v>223.285</v>
      </c>
      <c r="I414">
        <f>DZIALKI[[#This Row],[Podatek]]-DZIALKI[[#This Row],[KwotaUlgi]]</f>
        <v>223.285</v>
      </c>
    </row>
    <row r="415" spans="1:9" x14ac:dyDescent="0.25">
      <c r="A415" t="s">
        <v>425</v>
      </c>
      <c r="B415">
        <v>1000.29</v>
      </c>
      <c r="C415" t="s">
        <v>5</v>
      </c>
      <c r="D415" t="s">
        <v>7</v>
      </c>
      <c r="E4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5">
        <f>IF(DZIALKI[[#This Row],[Ulga]]=$K$29,$L$29,IF(DZIALKI[[#This Row],[Ulga]]=$K$30,$L$30,IF(DZIALKI[[#This Row],[Ulga]]=$K$31,$L$31,IF(DZIALKI[[#This Row],[Ulga]]=$K$32,$L$32))))</f>
        <v>0.2</v>
      </c>
      <c r="G415">
        <f>ROUNDUP(DZIALKI[[#This Row],[StawkaPodatku]]*DZIALKI[[#This Row],[Powierzchnia]],2)</f>
        <v>770.23</v>
      </c>
      <c r="H415">
        <f>DZIALKI[[#This Row],[Podatek]]*DZIALKI[[#This Row],[Procent Ulgi]]</f>
        <v>154.04600000000002</v>
      </c>
      <c r="I415">
        <f>DZIALKI[[#This Row],[Podatek]]-DZIALKI[[#This Row],[KwotaUlgi]]</f>
        <v>616.18399999999997</v>
      </c>
    </row>
    <row r="416" spans="1:9" x14ac:dyDescent="0.25">
      <c r="A416" t="s">
        <v>426</v>
      </c>
      <c r="B416">
        <v>1060.77</v>
      </c>
      <c r="C416" t="s">
        <v>31</v>
      </c>
      <c r="D416" t="s">
        <v>21</v>
      </c>
      <c r="E4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6">
        <f>IF(DZIALKI[[#This Row],[Ulga]]=$K$29,$L$29,IF(DZIALKI[[#This Row],[Ulga]]=$K$30,$L$30,IF(DZIALKI[[#This Row],[Ulga]]=$K$31,$L$31,IF(DZIALKI[[#This Row],[Ulga]]=$K$32,$L$32))))</f>
        <v>0</v>
      </c>
      <c r="G416">
        <f>ROUNDUP(DZIALKI[[#This Row],[StawkaPodatku]]*DZIALKI[[#This Row],[Powierzchnia]],2)</f>
        <v>456.14</v>
      </c>
      <c r="H416">
        <f>DZIALKI[[#This Row],[Podatek]]*DZIALKI[[#This Row],[Procent Ulgi]]</f>
        <v>0</v>
      </c>
      <c r="I416">
        <f>DZIALKI[[#This Row],[Podatek]]-DZIALKI[[#This Row],[KwotaUlgi]]</f>
        <v>456.14</v>
      </c>
    </row>
    <row r="417" spans="1:9" x14ac:dyDescent="0.25">
      <c r="A417" t="s">
        <v>427</v>
      </c>
      <c r="B417">
        <v>1032.3</v>
      </c>
      <c r="C417" t="s">
        <v>31</v>
      </c>
      <c r="D417" t="s">
        <v>11</v>
      </c>
      <c r="E4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">
        <f>IF(DZIALKI[[#This Row],[Ulga]]=$K$29,$L$29,IF(DZIALKI[[#This Row],[Ulga]]=$K$30,$L$30,IF(DZIALKI[[#This Row],[Ulga]]=$K$31,$L$31,IF(DZIALKI[[#This Row],[Ulga]]=$K$32,$L$32))))</f>
        <v>0.9</v>
      </c>
      <c r="G417">
        <f>ROUNDUP(DZIALKI[[#This Row],[StawkaPodatku]]*DZIALKI[[#This Row],[Powierzchnia]],2)</f>
        <v>443.89</v>
      </c>
      <c r="H417">
        <f>DZIALKI[[#This Row],[Podatek]]*DZIALKI[[#This Row],[Procent Ulgi]]</f>
        <v>399.50099999999998</v>
      </c>
      <c r="I417">
        <f>DZIALKI[[#This Row],[Podatek]]-DZIALKI[[#This Row],[KwotaUlgi]]</f>
        <v>44.38900000000001</v>
      </c>
    </row>
    <row r="418" spans="1:9" x14ac:dyDescent="0.25">
      <c r="A418" t="s">
        <v>428</v>
      </c>
      <c r="B418">
        <v>1390.95</v>
      </c>
      <c r="C418" t="s">
        <v>31</v>
      </c>
      <c r="D418" t="s">
        <v>5</v>
      </c>
      <c r="E4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8">
        <f>IF(DZIALKI[[#This Row],[Ulga]]=$K$29,$L$29,IF(DZIALKI[[#This Row],[Ulga]]=$K$30,$L$30,IF(DZIALKI[[#This Row],[Ulga]]=$K$31,$L$31,IF(DZIALKI[[#This Row],[Ulga]]=$K$32,$L$32))))</f>
        <v>0.5</v>
      </c>
      <c r="G418">
        <f>ROUNDUP(DZIALKI[[#This Row],[StawkaPodatku]]*DZIALKI[[#This Row],[Powierzchnia]],2)</f>
        <v>598.11</v>
      </c>
      <c r="H418">
        <f>DZIALKI[[#This Row],[Podatek]]*DZIALKI[[#This Row],[Procent Ulgi]]</f>
        <v>299.05500000000001</v>
      </c>
      <c r="I418">
        <f>DZIALKI[[#This Row],[Podatek]]-DZIALKI[[#This Row],[KwotaUlgi]]</f>
        <v>299.05500000000001</v>
      </c>
    </row>
    <row r="419" spans="1:9" x14ac:dyDescent="0.25">
      <c r="A419" t="s">
        <v>429</v>
      </c>
      <c r="B419">
        <v>689.21</v>
      </c>
      <c r="C419" t="s">
        <v>9</v>
      </c>
      <c r="D419" t="s">
        <v>5</v>
      </c>
      <c r="E4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9">
        <f>IF(DZIALKI[[#This Row],[Ulga]]=$K$29,$L$29,IF(DZIALKI[[#This Row],[Ulga]]=$K$30,$L$30,IF(DZIALKI[[#This Row],[Ulga]]=$K$31,$L$31,IF(DZIALKI[[#This Row],[Ulga]]=$K$32,$L$32))))</f>
        <v>0.5</v>
      </c>
      <c r="G419">
        <f>ROUNDUP(DZIALKI[[#This Row],[StawkaPodatku]]*DZIALKI[[#This Row],[Powierzchnia]],2)</f>
        <v>447.99</v>
      </c>
      <c r="H419">
        <f>DZIALKI[[#This Row],[Podatek]]*DZIALKI[[#This Row],[Procent Ulgi]]</f>
        <v>223.995</v>
      </c>
      <c r="I419">
        <f>DZIALKI[[#This Row],[Podatek]]-DZIALKI[[#This Row],[KwotaUlgi]]</f>
        <v>223.995</v>
      </c>
    </row>
    <row r="420" spans="1:9" x14ac:dyDescent="0.25">
      <c r="A420" t="s">
        <v>430</v>
      </c>
      <c r="B420">
        <v>961.56</v>
      </c>
      <c r="C420" t="s">
        <v>5</v>
      </c>
      <c r="D420" t="s">
        <v>5</v>
      </c>
      <c r="E4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0">
        <f>IF(DZIALKI[[#This Row],[Ulga]]=$K$29,$L$29,IF(DZIALKI[[#This Row],[Ulga]]=$K$30,$L$30,IF(DZIALKI[[#This Row],[Ulga]]=$K$31,$L$31,IF(DZIALKI[[#This Row],[Ulga]]=$K$32,$L$32))))</f>
        <v>0.5</v>
      </c>
      <c r="G420">
        <f>ROUNDUP(DZIALKI[[#This Row],[StawkaPodatku]]*DZIALKI[[#This Row],[Powierzchnia]],2)</f>
        <v>740.41</v>
      </c>
      <c r="H420">
        <f>DZIALKI[[#This Row],[Podatek]]*DZIALKI[[#This Row],[Procent Ulgi]]</f>
        <v>370.20499999999998</v>
      </c>
      <c r="I420">
        <f>DZIALKI[[#This Row],[Podatek]]-DZIALKI[[#This Row],[KwotaUlgi]]</f>
        <v>370.20499999999998</v>
      </c>
    </row>
    <row r="421" spans="1:9" x14ac:dyDescent="0.25">
      <c r="A421" t="s">
        <v>431</v>
      </c>
      <c r="B421">
        <v>662.14</v>
      </c>
      <c r="C421" t="s">
        <v>31</v>
      </c>
      <c r="D421" t="s">
        <v>11</v>
      </c>
      <c r="E4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1">
        <f>IF(DZIALKI[[#This Row],[Ulga]]=$K$29,$L$29,IF(DZIALKI[[#This Row],[Ulga]]=$K$30,$L$30,IF(DZIALKI[[#This Row],[Ulga]]=$K$31,$L$31,IF(DZIALKI[[#This Row],[Ulga]]=$K$32,$L$32))))</f>
        <v>0.9</v>
      </c>
      <c r="G421">
        <f>ROUNDUP(DZIALKI[[#This Row],[StawkaPodatku]]*DZIALKI[[#This Row],[Powierzchnia]],2)</f>
        <v>284.73</v>
      </c>
      <c r="H421">
        <f>DZIALKI[[#This Row],[Podatek]]*DZIALKI[[#This Row],[Procent Ulgi]]</f>
        <v>256.25700000000001</v>
      </c>
      <c r="I421">
        <f>DZIALKI[[#This Row],[Podatek]]-DZIALKI[[#This Row],[KwotaUlgi]]</f>
        <v>28.473000000000013</v>
      </c>
    </row>
    <row r="422" spans="1:9" x14ac:dyDescent="0.25">
      <c r="A422" t="s">
        <v>432</v>
      </c>
      <c r="B422">
        <v>1075.04</v>
      </c>
      <c r="C422" t="s">
        <v>9</v>
      </c>
      <c r="D422" t="s">
        <v>21</v>
      </c>
      <c r="E4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2">
        <f>IF(DZIALKI[[#This Row],[Ulga]]=$K$29,$L$29,IF(DZIALKI[[#This Row],[Ulga]]=$K$30,$L$30,IF(DZIALKI[[#This Row],[Ulga]]=$K$31,$L$31,IF(DZIALKI[[#This Row],[Ulga]]=$K$32,$L$32))))</f>
        <v>0</v>
      </c>
      <c r="G422">
        <f>ROUNDUP(DZIALKI[[#This Row],[StawkaPodatku]]*DZIALKI[[#This Row],[Powierzchnia]],2)</f>
        <v>698.78</v>
      </c>
      <c r="H422">
        <f>DZIALKI[[#This Row],[Podatek]]*DZIALKI[[#This Row],[Procent Ulgi]]</f>
        <v>0</v>
      </c>
      <c r="I422">
        <f>DZIALKI[[#This Row],[Podatek]]-DZIALKI[[#This Row],[KwotaUlgi]]</f>
        <v>698.78</v>
      </c>
    </row>
    <row r="423" spans="1:9" x14ac:dyDescent="0.25">
      <c r="A423" t="s">
        <v>433</v>
      </c>
      <c r="B423">
        <v>1141.94</v>
      </c>
      <c r="C423" t="s">
        <v>52</v>
      </c>
      <c r="D423" t="s">
        <v>7</v>
      </c>
      <c r="E4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3">
        <f>IF(DZIALKI[[#This Row],[Ulga]]=$K$29,$L$29,IF(DZIALKI[[#This Row],[Ulga]]=$K$30,$L$30,IF(DZIALKI[[#This Row],[Ulga]]=$K$31,$L$31,IF(DZIALKI[[#This Row],[Ulga]]=$K$32,$L$32))))</f>
        <v>0.2</v>
      </c>
      <c r="G423">
        <f>ROUNDUP(DZIALKI[[#This Row],[StawkaPodatku]]*DZIALKI[[#This Row],[Powierzchnia]],2)</f>
        <v>239.81</v>
      </c>
      <c r="H423">
        <f>DZIALKI[[#This Row],[Podatek]]*DZIALKI[[#This Row],[Procent Ulgi]]</f>
        <v>47.962000000000003</v>
      </c>
      <c r="I423">
        <f>DZIALKI[[#This Row],[Podatek]]-DZIALKI[[#This Row],[KwotaUlgi]]</f>
        <v>191.84800000000001</v>
      </c>
    </row>
    <row r="424" spans="1:9" x14ac:dyDescent="0.25">
      <c r="A424" t="s">
        <v>434</v>
      </c>
      <c r="B424">
        <v>1220.47</v>
      </c>
      <c r="C424" t="s">
        <v>52</v>
      </c>
      <c r="D424" t="s">
        <v>5</v>
      </c>
      <c r="E4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4">
        <f>IF(DZIALKI[[#This Row],[Ulga]]=$K$29,$L$29,IF(DZIALKI[[#This Row],[Ulga]]=$K$30,$L$30,IF(DZIALKI[[#This Row],[Ulga]]=$K$31,$L$31,IF(DZIALKI[[#This Row],[Ulga]]=$K$32,$L$32))))</f>
        <v>0.5</v>
      </c>
      <c r="G424">
        <f>ROUNDUP(DZIALKI[[#This Row],[StawkaPodatku]]*DZIALKI[[#This Row],[Powierzchnia]],2)</f>
        <v>256.3</v>
      </c>
      <c r="H424">
        <f>DZIALKI[[#This Row],[Podatek]]*DZIALKI[[#This Row],[Procent Ulgi]]</f>
        <v>128.15</v>
      </c>
      <c r="I424">
        <f>DZIALKI[[#This Row],[Podatek]]-DZIALKI[[#This Row],[KwotaUlgi]]</f>
        <v>128.15</v>
      </c>
    </row>
    <row r="425" spans="1:9" x14ac:dyDescent="0.25">
      <c r="A425" t="s">
        <v>435</v>
      </c>
      <c r="B425">
        <v>1470.37</v>
      </c>
      <c r="C425" t="s">
        <v>94</v>
      </c>
      <c r="D425" t="s">
        <v>11</v>
      </c>
      <c r="E4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5">
        <f>IF(DZIALKI[[#This Row],[Ulga]]=$K$29,$L$29,IF(DZIALKI[[#This Row],[Ulga]]=$K$30,$L$30,IF(DZIALKI[[#This Row],[Ulga]]=$K$31,$L$31,IF(DZIALKI[[#This Row],[Ulga]]=$K$32,$L$32))))</f>
        <v>0.9</v>
      </c>
      <c r="G425">
        <f>ROUNDUP(DZIALKI[[#This Row],[StawkaPodatku]]*DZIALKI[[#This Row],[Powierzchnia]],2)</f>
        <v>58.82</v>
      </c>
      <c r="H425">
        <f>DZIALKI[[#This Row],[Podatek]]*DZIALKI[[#This Row],[Procent Ulgi]]</f>
        <v>52.938000000000002</v>
      </c>
      <c r="I425">
        <f>DZIALKI[[#This Row],[Podatek]]-DZIALKI[[#This Row],[KwotaUlgi]]</f>
        <v>5.8819999999999979</v>
      </c>
    </row>
    <row r="426" spans="1:9" x14ac:dyDescent="0.25">
      <c r="A426" t="s">
        <v>436</v>
      </c>
      <c r="B426">
        <v>716.96</v>
      </c>
      <c r="C426" t="s">
        <v>5</v>
      </c>
      <c r="D426" t="s">
        <v>7</v>
      </c>
      <c r="E4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6">
        <f>IF(DZIALKI[[#This Row],[Ulga]]=$K$29,$L$29,IF(DZIALKI[[#This Row],[Ulga]]=$K$30,$L$30,IF(DZIALKI[[#This Row],[Ulga]]=$K$31,$L$31,IF(DZIALKI[[#This Row],[Ulga]]=$K$32,$L$32))))</f>
        <v>0.2</v>
      </c>
      <c r="G426">
        <f>ROUNDUP(DZIALKI[[#This Row],[StawkaPodatku]]*DZIALKI[[#This Row],[Powierzchnia]],2)</f>
        <v>552.05999999999995</v>
      </c>
      <c r="H426">
        <f>DZIALKI[[#This Row],[Podatek]]*DZIALKI[[#This Row],[Procent Ulgi]]</f>
        <v>110.41199999999999</v>
      </c>
      <c r="I426">
        <f>DZIALKI[[#This Row],[Podatek]]-DZIALKI[[#This Row],[KwotaUlgi]]</f>
        <v>441.64799999999997</v>
      </c>
    </row>
    <row r="427" spans="1:9" x14ac:dyDescent="0.25">
      <c r="A427" t="s">
        <v>437</v>
      </c>
      <c r="B427">
        <v>1452.22</v>
      </c>
      <c r="C427" t="s">
        <v>94</v>
      </c>
      <c r="D427" t="s">
        <v>5</v>
      </c>
      <c r="E4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7">
        <f>IF(DZIALKI[[#This Row],[Ulga]]=$K$29,$L$29,IF(DZIALKI[[#This Row],[Ulga]]=$K$30,$L$30,IF(DZIALKI[[#This Row],[Ulga]]=$K$31,$L$31,IF(DZIALKI[[#This Row],[Ulga]]=$K$32,$L$32))))</f>
        <v>0.5</v>
      </c>
      <c r="G427">
        <f>ROUNDUP(DZIALKI[[#This Row],[StawkaPodatku]]*DZIALKI[[#This Row],[Powierzchnia]],2)</f>
        <v>58.089999999999996</v>
      </c>
      <c r="H427">
        <f>DZIALKI[[#This Row],[Podatek]]*DZIALKI[[#This Row],[Procent Ulgi]]</f>
        <v>29.044999999999998</v>
      </c>
      <c r="I427">
        <f>DZIALKI[[#This Row],[Podatek]]-DZIALKI[[#This Row],[KwotaUlgi]]</f>
        <v>29.044999999999998</v>
      </c>
    </row>
    <row r="428" spans="1:9" x14ac:dyDescent="0.25">
      <c r="A428" t="s">
        <v>438</v>
      </c>
      <c r="B428">
        <v>1487.37</v>
      </c>
      <c r="C428" t="s">
        <v>94</v>
      </c>
      <c r="D428" t="s">
        <v>5</v>
      </c>
      <c r="E42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8">
        <f>IF(DZIALKI[[#This Row],[Ulga]]=$K$29,$L$29,IF(DZIALKI[[#This Row],[Ulga]]=$K$30,$L$30,IF(DZIALKI[[#This Row],[Ulga]]=$K$31,$L$31,IF(DZIALKI[[#This Row],[Ulga]]=$K$32,$L$32))))</f>
        <v>0.5</v>
      </c>
      <c r="G428">
        <f>ROUNDUP(DZIALKI[[#This Row],[StawkaPodatku]]*DZIALKI[[#This Row],[Powierzchnia]],2)</f>
        <v>59.5</v>
      </c>
      <c r="H428">
        <f>DZIALKI[[#This Row],[Podatek]]*DZIALKI[[#This Row],[Procent Ulgi]]</f>
        <v>29.75</v>
      </c>
      <c r="I428">
        <f>DZIALKI[[#This Row],[Podatek]]-DZIALKI[[#This Row],[KwotaUlgi]]</f>
        <v>29.75</v>
      </c>
    </row>
    <row r="429" spans="1:9" x14ac:dyDescent="0.25">
      <c r="A429" t="s">
        <v>439</v>
      </c>
      <c r="B429">
        <v>715.05</v>
      </c>
      <c r="C429" t="s">
        <v>31</v>
      </c>
      <c r="D429" t="s">
        <v>5</v>
      </c>
      <c r="E4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9">
        <f>IF(DZIALKI[[#This Row],[Ulga]]=$K$29,$L$29,IF(DZIALKI[[#This Row],[Ulga]]=$K$30,$L$30,IF(DZIALKI[[#This Row],[Ulga]]=$K$31,$L$31,IF(DZIALKI[[#This Row],[Ulga]]=$K$32,$L$32))))</f>
        <v>0.5</v>
      </c>
      <c r="G429">
        <f>ROUNDUP(DZIALKI[[#This Row],[StawkaPodatku]]*DZIALKI[[#This Row],[Powierzchnia]],2)</f>
        <v>307.48</v>
      </c>
      <c r="H429">
        <f>DZIALKI[[#This Row],[Podatek]]*DZIALKI[[#This Row],[Procent Ulgi]]</f>
        <v>153.74</v>
      </c>
      <c r="I429">
        <f>DZIALKI[[#This Row],[Podatek]]-DZIALKI[[#This Row],[KwotaUlgi]]</f>
        <v>153.74</v>
      </c>
    </row>
    <row r="430" spans="1:9" x14ac:dyDescent="0.25">
      <c r="A430" t="s">
        <v>440</v>
      </c>
      <c r="B430">
        <v>764.85</v>
      </c>
      <c r="C430" t="s">
        <v>31</v>
      </c>
      <c r="D430" t="s">
        <v>5</v>
      </c>
      <c r="E4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0">
        <f>IF(DZIALKI[[#This Row],[Ulga]]=$K$29,$L$29,IF(DZIALKI[[#This Row],[Ulga]]=$K$30,$L$30,IF(DZIALKI[[#This Row],[Ulga]]=$K$31,$L$31,IF(DZIALKI[[#This Row],[Ulga]]=$K$32,$L$32))))</f>
        <v>0.5</v>
      </c>
      <c r="G430">
        <f>ROUNDUP(DZIALKI[[#This Row],[StawkaPodatku]]*DZIALKI[[#This Row],[Powierzchnia]],2)</f>
        <v>328.89</v>
      </c>
      <c r="H430">
        <f>DZIALKI[[#This Row],[Podatek]]*DZIALKI[[#This Row],[Procent Ulgi]]</f>
        <v>164.44499999999999</v>
      </c>
      <c r="I430">
        <f>DZIALKI[[#This Row],[Podatek]]-DZIALKI[[#This Row],[KwotaUlgi]]</f>
        <v>164.44499999999999</v>
      </c>
    </row>
    <row r="431" spans="1:9" x14ac:dyDescent="0.25">
      <c r="A431" t="s">
        <v>441</v>
      </c>
      <c r="B431">
        <v>834.3</v>
      </c>
      <c r="C431" t="s">
        <v>31</v>
      </c>
      <c r="D431" t="s">
        <v>21</v>
      </c>
      <c r="E4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1">
        <f>IF(DZIALKI[[#This Row],[Ulga]]=$K$29,$L$29,IF(DZIALKI[[#This Row],[Ulga]]=$K$30,$L$30,IF(DZIALKI[[#This Row],[Ulga]]=$K$31,$L$31,IF(DZIALKI[[#This Row],[Ulga]]=$K$32,$L$32))))</f>
        <v>0</v>
      </c>
      <c r="G431">
        <f>ROUNDUP(DZIALKI[[#This Row],[StawkaPodatku]]*DZIALKI[[#This Row],[Powierzchnia]],2)</f>
        <v>358.75</v>
      </c>
      <c r="H431">
        <f>DZIALKI[[#This Row],[Podatek]]*DZIALKI[[#This Row],[Procent Ulgi]]</f>
        <v>0</v>
      </c>
      <c r="I431">
        <f>DZIALKI[[#This Row],[Podatek]]-DZIALKI[[#This Row],[KwotaUlgi]]</f>
        <v>358.75</v>
      </c>
    </row>
    <row r="432" spans="1:9" x14ac:dyDescent="0.25">
      <c r="A432" t="s">
        <v>442</v>
      </c>
      <c r="B432">
        <v>881.61</v>
      </c>
      <c r="C432" t="s">
        <v>5</v>
      </c>
      <c r="D432" t="s">
        <v>5</v>
      </c>
      <c r="E4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2">
        <f>IF(DZIALKI[[#This Row],[Ulga]]=$K$29,$L$29,IF(DZIALKI[[#This Row],[Ulga]]=$K$30,$L$30,IF(DZIALKI[[#This Row],[Ulga]]=$K$31,$L$31,IF(DZIALKI[[#This Row],[Ulga]]=$K$32,$L$32))))</f>
        <v>0.5</v>
      </c>
      <c r="G432">
        <f>ROUNDUP(DZIALKI[[#This Row],[StawkaPodatku]]*DZIALKI[[#This Row],[Powierzchnia]],2)</f>
        <v>678.84</v>
      </c>
      <c r="H432">
        <f>DZIALKI[[#This Row],[Podatek]]*DZIALKI[[#This Row],[Procent Ulgi]]</f>
        <v>339.42</v>
      </c>
      <c r="I432">
        <f>DZIALKI[[#This Row],[Podatek]]-DZIALKI[[#This Row],[KwotaUlgi]]</f>
        <v>339.42</v>
      </c>
    </row>
    <row r="433" spans="1:9" x14ac:dyDescent="0.25">
      <c r="A433" t="s">
        <v>443</v>
      </c>
      <c r="B433">
        <v>533.59</v>
      </c>
      <c r="C433" t="s">
        <v>5</v>
      </c>
      <c r="D433" t="s">
        <v>21</v>
      </c>
      <c r="E4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3">
        <f>IF(DZIALKI[[#This Row],[Ulga]]=$K$29,$L$29,IF(DZIALKI[[#This Row],[Ulga]]=$K$30,$L$30,IF(DZIALKI[[#This Row],[Ulga]]=$K$31,$L$31,IF(DZIALKI[[#This Row],[Ulga]]=$K$32,$L$32))))</f>
        <v>0</v>
      </c>
      <c r="G433">
        <f>ROUNDUP(DZIALKI[[#This Row],[StawkaPodatku]]*DZIALKI[[#This Row],[Powierzchnia]],2)</f>
        <v>410.87</v>
      </c>
      <c r="H433">
        <f>DZIALKI[[#This Row],[Podatek]]*DZIALKI[[#This Row],[Procent Ulgi]]</f>
        <v>0</v>
      </c>
      <c r="I433">
        <f>DZIALKI[[#This Row],[Podatek]]-DZIALKI[[#This Row],[KwotaUlgi]]</f>
        <v>410.87</v>
      </c>
    </row>
    <row r="434" spans="1:9" x14ac:dyDescent="0.25">
      <c r="A434" t="s">
        <v>444</v>
      </c>
      <c r="B434">
        <v>635.88</v>
      </c>
      <c r="C434" t="s">
        <v>5</v>
      </c>
      <c r="D434" t="s">
        <v>5</v>
      </c>
      <c r="E4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4">
        <f>IF(DZIALKI[[#This Row],[Ulga]]=$K$29,$L$29,IF(DZIALKI[[#This Row],[Ulga]]=$K$30,$L$30,IF(DZIALKI[[#This Row],[Ulga]]=$K$31,$L$31,IF(DZIALKI[[#This Row],[Ulga]]=$K$32,$L$32))))</f>
        <v>0.5</v>
      </c>
      <c r="G434">
        <f>ROUNDUP(DZIALKI[[#This Row],[StawkaPodatku]]*DZIALKI[[#This Row],[Powierzchnia]],2)</f>
        <v>489.63</v>
      </c>
      <c r="H434">
        <f>DZIALKI[[#This Row],[Podatek]]*DZIALKI[[#This Row],[Procent Ulgi]]</f>
        <v>244.815</v>
      </c>
      <c r="I434">
        <f>DZIALKI[[#This Row],[Podatek]]-DZIALKI[[#This Row],[KwotaUlgi]]</f>
        <v>244.815</v>
      </c>
    </row>
    <row r="435" spans="1:9" x14ac:dyDescent="0.25">
      <c r="A435" t="s">
        <v>445</v>
      </c>
      <c r="B435">
        <v>1174.3</v>
      </c>
      <c r="C435" t="s">
        <v>31</v>
      </c>
      <c r="D435" t="s">
        <v>11</v>
      </c>
      <c r="E4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5">
        <f>IF(DZIALKI[[#This Row],[Ulga]]=$K$29,$L$29,IF(DZIALKI[[#This Row],[Ulga]]=$K$30,$L$30,IF(DZIALKI[[#This Row],[Ulga]]=$K$31,$L$31,IF(DZIALKI[[#This Row],[Ulga]]=$K$32,$L$32))))</f>
        <v>0.9</v>
      </c>
      <c r="G435">
        <f>ROUNDUP(DZIALKI[[#This Row],[StawkaPodatku]]*DZIALKI[[#This Row],[Powierzchnia]],2)</f>
        <v>504.95</v>
      </c>
      <c r="H435">
        <f>DZIALKI[[#This Row],[Podatek]]*DZIALKI[[#This Row],[Procent Ulgi]]</f>
        <v>454.45499999999998</v>
      </c>
      <c r="I435">
        <f>DZIALKI[[#This Row],[Podatek]]-DZIALKI[[#This Row],[KwotaUlgi]]</f>
        <v>50.495000000000005</v>
      </c>
    </row>
    <row r="436" spans="1:9" x14ac:dyDescent="0.25">
      <c r="A436" t="s">
        <v>446</v>
      </c>
      <c r="B436">
        <v>1049.93</v>
      </c>
      <c r="C436" t="s">
        <v>94</v>
      </c>
      <c r="D436" t="s">
        <v>11</v>
      </c>
      <c r="E43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6">
        <f>IF(DZIALKI[[#This Row],[Ulga]]=$K$29,$L$29,IF(DZIALKI[[#This Row],[Ulga]]=$K$30,$L$30,IF(DZIALKI[[#This Row],[Ulga]]=$K$31,$L$31,IF(DZIALKI[[#This Row],[Ulga]]=$K$32,$L$32))))</f>
        <v>0.9</v>
      </c>
      <c r="G436">
        <f>ROUNDUP(DZIALKI[[#This Row],[StawkaPodatku]]*DZIALKI[[#This Row],[Powierzchnia]],2)</f>
        <v>42</v>
      </c>
      <c r="H436">
        <f>DZIALKI[[#This Row],[Podatek]]*DZIALKI[[#This Row],[Procent Ulgi]]</f>
        <v>37.800000000000004</v>
      </c>
      <c r="I436">
        <f>DZIALKI[[#This Row],[Podatek]]-DZIALKI[[#This Row],[KwotaUlgi]]</f>
        <v>4.1999999999999957</v>
      </c>
    </row>
    <row r="437" spans="1:9" x14ac:dyDescent="0.25">
      <c r="A437" t="s">
        <v>447</v>
      </c>
      <c r="B437">
        <v>594.79</v>
      </c>
      <c r="C437" t="s">
        <v>94</v>
      </c>
      <c r="D437" t="s">
        <v>5</v>
      </c>
      <c r="E43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7">
        <f>IF(DZIALKI[[#This Row],[Ulga]]=$K$29,$L$29,IF(DZIALKI[[#This Row],[Ulga]]=$K$30,$L$30,IF(DZIALKI[[#This Row],[Ulga]]=$K$31,$L$31,IF(DZIALKI[[#This Row],[Ulga]]=$K$32,$L$32))))</f>
        <v>0.5</v>
      </c>
      <c r="G437">
        <f>ROUNDUP(DZIALKI[[#This Row],[StawkaPodatku]]*DZIALKI[[#This Row],[Powierzchnia]],2)</f>
        <v>23.8</v>
      </c>
      <c r="H437">
        <f>DZIALKI[[#This Row],[Podatek]]*DZIALKI[[#This Row],[Procent Ulgi]]</f>
        <v>11.9</v>
      </c>
      <c r="I437">
        <f>DZIALKI[[#This Row],[Podatek]]-DZIALKI[[#This Row],[KwotaUlgi]]</f>
        <v>11.9</v>
      </c>
    </row>
    <row r="438" spans="1:9" x14ac:dyDescent="0.25">
      <c r="A438" t="s">
        <v>448</v>
      </c>
      <c r="B438">
        <v>629.78</v>
      </c>
      <c r="C438" t="s">
        <v>52</v>
      </c>
      <c r="D438" t="s">
        <v>7</v>
      </c>
      <c r="E4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">
        <f>IF(DZIALKI[[#This Row],[Ulga]]=$K$29,$L$29,IF(DZIALKI[[#This Row],[Ulga]]=$K$30,$L$30,IF(DZIALKI[[#This Row],[Ulga]]=$K$31,$L$31,IF(DZIALKI[[#This Row],[Ulga]]=$K$32,$L$32))))</f>
        <v>0.2</v>
      </c>
      <c r="G438">
        <f>ROUNDUP(DZIALKI[[#This Row],[StawkaPodatku]]*DZIALKI[[#This Row],[Powierzchnia]],2)</f>
        <v>132.26</v>
      </c>
      <c r="H438">
        <f>DZIALKI[[#This Row],[Podatek]]*DZIALKI[[#This Row],[Procent Ulgi]]</f>
        <v>26.451999999999998</v>
      </c>
      <c r="I438">
        <f>DZIALKI[[#This Row],[Podatek]]-DZIALKI[[#This Row],[KwotaUlgi]]</f>
        <v>105.80799999999999</v>
      </c>
    </row>
    <row r="439" spans="1:9" x14ac:dyDescent="0.25">
      <c r="A439" t="s">
        <v>449</v>
      </c>
      <c r="B439">
        <v>1251.3499999999999</v>
      </c>
      <c r="C439" t="s">
        <v>94</v>
      </c>
      <c r="D439" t="s">
        <v>5</v>
      </c>
      <c r="E4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9">
        <f>IF(DZIALKI[[#This Row],[Ulga]]=$K$29,$L$29,IF(DZIALKI[[#This Row],[Ulga]]=$K$30,$L$30,IF(DZIALKI[[#This Row],[Ulga]]=$K$31,$L$31,IF(DZIALKI[[#This Row],[Ulga]]=$K$32,$L$32))))</f>
        <v>0.5</v>
      </c>
      <c r="G439">
        <f>ROUNDUP(DZIALKI[[#This Row],[StawkaPodatku]]*DZIALKI[[#This Row],[Powierzchnia]],2)</f>
        <v>50.059999999999995</v>
      </c>
      <c r="H439">
        <f>DZIALKI[[#This Row],[Podatek]]*DZIALKI[[#This Row],[Procent Ulgi]]</f>
        <v>25.029999999999998</v>
      </c>
      <c r="I439">
        <f>DZIALKI[[#This Row],[Podatek]]-DZIALKI[[#This Row],[KwotaUlgi]]</f>
        <v>25.029999999999998</v>
      </c>
    </row>
    <row r="440" spans="1:9" x14ac:dyDescent="0.25">
      <c r="A440" t="s">
        <v>450</v>
      </c>
      <c r="B440">
        <v>698.56</v>
      </c>
      <c r="C440" t="s">
        <v>31</v>
      </c>
      <c r="D440" t="s">
        <v>5</v>
      </c>
      <c r="E4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0">
        <f>IF(DZIALKI[[#This Row],[Ulga]]=$K$29,$L$29,IF(DZIALKI[[#This Row],[Ulga]]=$K$30,$L$30,IF(DZIALKI[[#This Row],[Ulga]]=$K$31,$L$31,IF(DZIALKI[[#This Row],[Ulga]]=$K$32,$L$32))))</f>
        <v>0.5</v>
      </c>
      <c r="G440">
        <f>ROUNDUP(DZIALKI[[#This Row],[StawkaPodatku]]*DZIALKI[[#This Row],[Powierzchnia]],2)</f>
        <v>300.39</v>
      </c>
      <c r="H440">
        <f>DZIALKI[[#This Row],[Podatek]]*DZIALKI[[#This Row],[Procent Ulgi]]</f>
        <v>150.19499999999999</v>
      </c>
      <c r="I440">
        <f>DZIALKI[[#This Row],[Podatek]]-DZIALKI[[#This Row],[KwotaUlgi]]</f>
        <v>150.19499999999999</v>
      </c>
    </row>
    <row r="441" spans="1:9" x14ac:dyDescent="0.25">
      <c r="A441" t="s">
        <v>451</v>
      </c>
      <c r="B441">
        <v>777.62</v>
      </c>
      <c r="C441" t="s">
        <v>5</v>
      </c>
      <c r="D441" t="s">
        <v>7</v>
      </c>
      <c r="E4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1">
        <f>IF(DZIALKI[[#This Row],[Ulga]]=$K$29,$L$29,IF(DZIALKI[[#This Row],[Ulga]]=$K$30,$L$30,IF(DZIALKI[[#This Row],[Ulga]]=$K$31,$L$31,IF(DZIALKI[[#This Row],[Ulga]]=$K$32,$L$32))))</f>
        <v>0.2</v>
      </c>
      <c r="G441">
        <f>ROUNDUP(DZIALKI[[#This Row],[StawkaPodatku]]*DZIALKI[[#This Row],[Powierzchnia]],2)</f>
        <v>598.77</v>
      </c>
      <c r="H441">
        <f>DZIALKI[[#This Row],[Podatek]]*DZIALKI[[#This Row],[Procent Ulgi]]</f>
        <v>119.754</v>
      </c>
      <c r="I441">
        <f>DZIALKI[[#This Row],[Podatek]]-DZIALKI[[#This Row],[KwotaUlgi]]</f>
        <v>479.01599999999996</v>
      </c>
    </row>
    <row r="442" spans="1:9" x14ac:dyDescent="0.25">
      <c r="A442" t="s">
        <v>452</v>
      </c>
      <c r="B442">
        <v>1247.4000000000001</v>
      </c>
      <c r="C442" t="s">
        <v>5</v>
      </c>
      <c r="D442" t="s">
        <v>11</v>
      </c>
      <c r="E4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2">
        <f>IF(DZIALKI[[#This Row],[Ulga]]=$K$29,$L$29,IF(DZIALKI[[#This Row],[Ulga]]=$K$30,$L$30,IF(DZIALKI[[#This Row],[Ulga]]=$K$31,$L$31,IF(DZIALKI[[#This Row],[Ulga]]=$K$32,$L$32))))</f>
        <v>0.9</v>
      </c>
      <c r="G442">
        <f>ROUNDUP(DZIALKI[[#This Row],[StawkaPodatku]]*DZIALKI[[#This Row],[Powierzchnia]],2)</f>
        <v>960.5</v>
      </c>
      <c r="H442">
        <f>DZIALKI[[#This Row],[Podatek]]*DZIALKI[[#This Row],[Procent Ulgi]]</f>
        <v>864.45</v>
      </c>
      <c r="I442">
        <f>DZIALKI[[#This Row],[Podatek]]-DZIALKI[[#This Row],[KwotaUlgi]]</f>
        <v>96.049999999999955</v>
      </c>
    </row>
    <row r="443" spans="1:9" x14ac:dyDescent="0.25">
      <c r="A443" t="s">
        <v>453</v>
      </c>
      <c r="B443">
        <v>904.43</v>
      </c>
      <c r="C443" t="s">
        <v>5</v>
      </c>
      <c r="D443" t="s">
        <v>21</v>
      </c>
      <c r="E4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3">
        <f>IF(DZIALKI[[#This Row],[Ulga]]=$K$29,$L$29,IF(DZIALKI[[#This Row],[Ulga]]=$K$30,$L$30,IF(DZIALKI[[#This Row],[Ulga]]=$K$31,$L$31,IF(DZIALKI[[#This Row],[Ulga]]=$K$32,$L$32))))</f>
        <v>0</v>
      </c>
      <c r="G443">
        <f>ROUNDUP(DZIALKI[[#This Row],[StawkaPodatku]]*DZIALKI[[#This Row],[Powierzchnia]],2)</f>
        <v>696.42</v>
      </c>
      <c r="H443">
        <f>DZIALKI[[#This Row],[Podatek]]*DZIALKI[[#This Row],[Procent Ulgi]]</f>
        <v>0</v>
      </c>
      <c r="I443">
        <f>DZIALKI[[#This Row],[Podatek]]-DZIALKI[[#This Row],[KwotaUlgi]]</f>
        <v>696.42</v>
      </c>
    </row>
    <row r="444" spans="1:9" x14ac:dyDescent="0.25">
      <c r="A444" t="s">
        <v>454</v>
      </c>
      <c r="B444">
        <v>609.35</v>
      </c>
      <c r="C444" t="s">
        <v>94</v>
      </c>
      <c r="D444" t="s">
        <v>7</v>
      </c>
      <c r="E44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44">
        <f>IF(DZIALKI[[#This Row],[Ulga]]=$K$29,$L$29,IF(DZIALKI[[#This Row],[Ulga]]=$K$30,$L$30,IF(DZIALKI[[#This Row],[Ulga]]=$K$31,$L$31,IF(DZIALKI[[#This Row],[Ulga]]=$K$32,$L$32))))</f>
        <v>0.2</v>
      </c>
      <c r="G444">
        <f>ROUNDUP(DZIALKI[[#This Row],[StawkaPodatku]]*DZIALKI[[#This Row],[Powierzchnia]],2)</f>
        <v>24.380000000000003</v>
      </c>
      <c r="H444">
        <f>DZIALKI[[#This Row],[Podatek]]*DZIALKI[[#This Row],[Procent Ulgi]]</f>
        <v>4.8760000000000012</v>
      </c>
      <c r="I444">
        <f>DZIALKI[[#This Row],[Podatek]]-DZIALKI[[#This Row],[KwotaUlgi]]</f>
        <v>19.504000000000001</v>
      </c>
    </row>
    <row r="445" spans="1:9" x14ac:dyDescent="0.25">
      <c r="A445" t="s">
        <v>455</v>
      </c>
      <c r="B445">
        <v>657.98</v>
      </c>
      <c r="C445" t="s">
        <v>94</v>
      </c>
      <c r="D445" t="s">
        <v>11</v>
      </c>
      <c r="E44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45">
        <f>IF(DZIALKI[[#This Row],[Ulga]]=$K$29,$L$29,IF(DZIALKI[[#This Row],[Ulga]]=$K$30,$L$30,IF(DZIALKI[[#This Row],[Ulga]]=$K$31,$L$31,IF(DZIALKI[[#This Row],[Ulga]]=$K$32,$L$32))))</f>
        <v>0.9</v>
      </c>
      <c r="G445">
        <f>ROUNDUP(DZIALKI[[#This Row],[StawkaPodatku]]*DZIALKI[[#This Row],[Powierzchnia]],2)</f>
        <v>26.32</v>
      </c>
      <c r="H445">
        <f>DZIALKI[[#This Row],[Podatek]]*DZIALKI[[#This Row],[Procent Ulgi]]</f>
        <v>23.688000000000002</v>
      </c>
      <c r="I445">
        <f>DZIALKI[[#This Row],[Podatek]]-DZIALKI[[#This Row],[KwotaUlgi]]</f>
        <v>2.6319999999999979</v>
      </c>
    </row>
    <row r="446" spans="1:9" x14ac:dyDescent="0.25">
      <c r="A446" t="s">
        <v>456</v>
      </c>
      <c r="B446">
        <v>1202.1400000000001</v>
      </c>
      <c r="C446" t="s">
        <v>5</v>
      </c>
      <c r="D446" t="s">
        <v>5</v>
      </c>
      <c r="E4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">
        <f>IF(DZIALKI[[#This Row],[Ulga]]=$K$29,$L$29,IF(DZIALKI[[#This Row],[Ulga]]=$K$30,$L$30,IF(DZIALKI[[#This Row],[Ulga]]=$K$31,$L$31,IF(DZIALKI[[#This Row],[Ulga]]=$K$32,$L$32))))</f>
        <v>0.5</v>
      </c>
      <c r="G446">
        <f>ROUNDUP(DZIALKI[[#This Row],[StawkaPodatku]]*DZIALKI[[#This Row],[Powierzchnia]],2)</f>
        <v>925.65</v>
      </c>
      <c r="H446">
        <f>DZIALKI[[#This Row],[Podatek]]*DZIALKI[[#This Row],[Procent Ulgi]]</f>
        <v>462.82499999999999</v>
      </c>
      <c r="I446">
        <f>DZIALKI[[#This Row],[Podatek]]-DZIALKI[[#This Row],[KwotaUlgi]]</f>
        <v>462.82499999999999</v>
      </c>
    </row>
    <row r="447" spans="1:9" x14ac:dyDescent="0.25">
      <c r="A447" t="s">
        <v>457</v>
      </c>
      <c r="B447">
        <v>1398.54</v>
      </c>
      <c r="C447" t="s">
        <v>52</v>
      </c>
      <c r="D447" t="s">
        <v>21</v>
      </c>
      <c r="E4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7">
        <f>IF(DZIALKI[[#This Row],[Ulga]]=$K$29,$L$29,IF(DZIALKI[[#This Row],[Ulga]]=$K$30,$L$30,IF(DZIALKI[[#This Row],[Ulga]]=$K$31,$L$31,IF(DZIALKI[[#This Row],[Ulga]]=$K$32,$L$32))))</f>
        <v>0</v>
      </c>
      <c r="G447">
        <f>ROUNDUP(DZIALKI[[#This Row],[StawkaPodatku]]*DZIALKI[[#This Row],[Powierzchnia]],2)</f>
        <v>293.7</v>
      </c>
      <c r="H447">
        <f>DZIALKI[[#This Row],[Podatek]]*DZIALKI[[#This Row],[Procent Ulgi]]</f>
        <v>0</v>
      </c>
      <c r="I447">
        <f>DZIALKI[[#This Row],[Podatek]]-DZIALKI[[#This Row],[KwotaUlgi]]</f>
        <v>293.7</v>
      </c>
    </row>
    <row r="448" spans="1:9" x14ac:dyDescent="0.25">
      <c r="A448" t="s">
        <v>458</v>
      </c>
      <c r="B448">
        <v>1253.55</v>
      </c>
      <c r="C448" t="s">
        <v>94</v>
      </c>
      <c r="D448" t="s">
        <v>21</v>
      </c>
      <c r="E44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48">
        <f>IF(DZIALKI[[#This Row],[Ulga]]=$K$29,$L$29,IF(DZIALKI[[#This Row],[Ulga]]=$K$30,$L$30,IF(DZIALKI[[#This Row],[Ulga]]=$K$31,$L$31,IF(DZIALKI[[#This Row],[Ulga]]=$K$32,$L$32))))</f>
        <v>0</v>
      </c>
      <c r="G448">
        <f>ROUNDUP(DZIALKI[[#This Row],[StawkaPodatku]]*DZIALKI[[#This Row],[Powierzchnia]],2)</f>
        <v>50.15</v>
      </c>
      <c r="H448">
        <f>DZIALKI[[#This Row],[Podatek]]*DZIALKI[[#This Row],[Procent Ulgi]]</f>
        <v>0</v>
      </c>
      <c r="I448">
        <f>DZIALKI[[#This Row],[Podatek]]-DZIALKI[[#This Row],[KwotaUlgi]]</f>
        <v>50.15</v>
      </c>
    </row>
    <row r="449" spans="1:9" x14ac:dyDescent="0.25">
      <c r="A449" t="s">
        <v>459</v>
      </c>
      <c r="B449">
        <v>1294.49</v>
      </c>
      <c r="C449" t="s">
        <v>52</v>
      </c>
      <c r="D449" t="s">
        <v>21</v>
      </c>
      <c r="E4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9">
        <f>IF(DZIALKI[[#This Row],[Ulga]]=$K$29,$L$29,IF(DZIALKI[[#This Row],[Ulga]]=$K$30,$L$30,IF(DZIALKI[[#This Row],[Ulga]]=$K$31,$L$31,IF(DZIALKI[[#This Row],[Ulga]]=$K$32,$L$32))))</f>
        <v>0</v>
      </c>
      <c r="G449">
        <f>ROUNDUP(DZIALKI[[#This Row],[StawkaPodatku]]*DZIALKI[[#This Row],[Powierzchnia]],2)</f>
        <v>271.84999999999997</v>
      </c>
      <c r="H449">
        <f>DZIALKI[[#This Row],[Podatek]]*DZIALKI[[#This Row],[Procent Ulgi]]</f>
        <v>0</v>
      </c>
      <c r="I449">
        <f>DZIALKI[[#This Row],[Podatek]]-DZIALKI[[#This Row],[KwotaUlgi]]</f>
        <v>271.84999999999997</v>
      </c>
    </row>
    <row r="450" spans="1:9" x14ac:dyDescent="0.25">
      <c r="A450" t="s">
        <v>460</v>
      </c>
      <c r="B450">
        <v>1410.77</v>
      </c>
      <c r="C450" t="s">
        <v>5</v>
      </c>
      <c r="D450" t="s">
        <v>5</v>
      </c>
      <c r="E4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0">
        <f>IF(DZIALKI[[#This Row],[Ulga]]=$K$29,$L$29,IF(DZIALKI[[#This Row],[Ulga]]=$K$30,$L$30,IF(DZIALKI[[#This Row],[Ulga]]=$K$31,$L$31,IF(DZIALKI[[#This Row],[Ulga]]=$K$32,$L$32))))</f>
        <v>0.5</v>
      </c>
      <c r="G450">
        <f>ROUNDUP(DZIALKI[[#This Row],[StawkaPodatku]]*DZIALKI[[#This Row],[Powierzchnia]],2)</f>
        <v>1086.3</v>
      </c>
      <c r="H450">
        <f>DZIALKI[[#This Row],[Podatek]]*DZIALKI[[#This Row],[Procent Ulgi]]</f>
        <v>543.15</v>
      </c>
      <c r="I450">
        <f>DZIALKI[[#This Row],[Podatek]]-DZIALKI[[#This Row],[KwotaUlgi]]</f>
        <v>543.15</v>
      </c>
    </row>
    <row r="451" spans="1:9" x14ac:dyDescent="0.25">
      <c r="A451" t="s">
        <v>461</v>
      </c>
      <c r="B451">
        <v>1358.9</v>
      </c>
      <c r="C451" t="s">
        <v>5</v>
      </c>
      <c r="D451" t="s">
        <v>11</v>
      </c>
      <c r="E4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1">
        <f>IF(DZIALKI[[#This Row],[Ulga]]=$K$29,$L$29,IF(DZIALKI[[#This Row],[Ulga]]=$K$30,$L$30,IF(DZIALKI[[#This Row],[Ulga]]=$K$31,$L$31,IF(DZIALKI[[#This Row],[Ulga]]=$K$32,$L$32))))</f>
        <v>0.9</v>
      </c>
      <c r="G451">
        <f>ROUNDUP(DZIALKI[[#This Row],[StawkaPodatku]]*DZIALKI[[#This Row],[Powierzchnia]],2)</f>
        <v>1046.3599999999999</v>
      </c>
      <c r="H451">
        <f>DZIALKI[[#This Row],[Podatek]]*DZIALKI[[#This Row],[Procent Ulgi]]</f>
        <v>941.72399999999993</v>
      </c>
      <c r="I451">
        <f>DZIALKI[[#This Row],[Podatek]]-DZIALKI[[#This Row],[KwotaUlgi]]</f>
        <v>104.63599999999997</v>
      </c>
    </row>
    <row r="452" spans="1:9" x14ac:dyDescent="0.25">
      <c r="A452" t="s">
        <v>462</v>
      </c>
      <c r="B452">
        <v>922.49</v>
      </c>
      <c r="C452" t="s">
        <v>5</v>
      </c>
      <c r="D452" t="s">
        <v>7</v>
      </c>
      <c r="E4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2">
        <f>IF(DZIALKI[[#This Row],[Ulga]]=$K$29,$L$29,IF(DZIALKI[[#This Row],[Ulga]]=$K$30,$L$30,IF(DZIALKI[[#This Row],[Ulga]]=$K$31,$L$31,IF(DZIALKI[[#This Row],[Ulga]]=$K$32,$L$32))))</f>
        <v>0.2</v>
      </c>
      <c r="G452">
        <f>ROUNDUP(DZIALKI[[#This Row],[StawkaPodatku]]*DZIALKI[[#This Row],[Powierzchnia]],2)</f>
        <v>710.31999999999994</v>
      </c>
      <c r="H452">
        <f>DZIALKI[[#This Row],[Podatek]]*DZIALKI[[#This Row],[Procent Ulgi]]</f>
        <v>142.06399999999999</v>
      </c>
      <c r="I452">
        <f>DZIALKI[[#This Row],[Podatek]]-DZIALKI[[#This Row],[KwotaUlgi]]</f>
        <v>568.25599999999997</v>
      </c>
    </row>
    <row r="453" spans="1:9" x14ac:dyDescent="0.25">
      <c r="A453" t="s">
        <v>463</v>
      </c>
      <c r="B453">
        <v>959.88</v>
      </c>
      <c r="C453" t="s">
        <v>5</v>
      </c>
      <c r="D453" t="s">
        <v>11</v>
      </c>
      <c r="E4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3">
        <f>IF(DZIALKI[[#This Row],[Ulga]]=$K$29,$L$29,IF(DZIALKI[[#This Row],[Ulga]]=$K$30,$L$30,IF(DZIALKI[[#This Row],[Ulga]]=$K$31,$L$31,IF(DZIALKI[[#This Row],[Ulga]]=$K$32,$L$32))))</f>
        <v>0.9</v>
      </c>
      <c r="G453">
        <f>ROUNDUP(DZIALKI[[#This Row],[StawkaPodatku]]*DZIALKI[[#This Row],[Powierzchnia]],2)</f>
        <v>739.11</v>
      </c>
      <c r="H453">
        <f>DZIALKI[[#This Row],[Podatek]]*DZIALKI[[#This Row],[Procent Ulgi]]</f>
        <v>665.19900000000007</v>
      </c>
      <c r="I453">
        <f>DZIALKI[[#This Row],[Podatek]]-DZIALKI[[#This Row],[KwotaUlgi]]</f>
        <v>73.910999999999945</v>
      </c>
    </row>
    <row r="454" spans="1:9" x14ac:dyDescent="0.25">
      <c r="A454" t="s">
        <v>464</v>
      </c>
      <c r="B454">
        <v>1179.06</v>
      </c>
      <c r="C454" t="s">
        <v>9</v>
      </c>
      <c r="D454" t="s">
        <v>5</v>
      </c>
      <c r="E4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4">
        <f>IF(DZIALKI[[#This Row],[Ulga]]=$K$29,$L$29,IF(DZIALKI[[#This Row],[Ulga]]=$K$30,$L$30,IF(DZIALKI[[#This Row],[Ulga]]=$K$31,$L$31,IF(DZIALKI[[#This Row],[Ulga]]=$K$32,$L$32))))</f>
        <v>0.5</v>
      </c>
      <c r="G454">
        <f>ROUNDUP(DZIALKI[[#This Row],[StawkaPodatku]]*DZIALKI[[#This Row],[Powierzchnia]],2)</f>
        <v>766.39</v>
      </c>
      <c r="H454">
        <f>DZIALKI[[#This Row],[Podatek]]*DZIALKI[[#This Row],[Procent Ulgi]]</f>
        <v>383.19499999999999</v>
      </c>
      <c r="I454">
        <f>DZIALKI[[#This Row],[Podatek]]-DZIALKI[[#This Row],[KwotaUlgi]]</f>
        <v>383.19499999999999</v>
      </c>
    </row>
    <row r="455" spans="1:9" x14ac:dyDescent="0.25">
      <c r="A455" t="s">
        <v>465</v>
      </c>
      <c r="B455">
        <v>711.87</v>
      </c>
      <c r="C455" t="s">
        <v>5</v>
      </c>
      <c r="D455" t="s">
        <v>5</v>
      </c>
      <c r="E4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5">
        <f>IF(DZIALKI[[#This Row],[Ulga]]=$K$29,$L$29,IF(DZIALKI[[#This Row],[Ulga]]=$K$30,$L$30,IF(DZIALKI[[#This Row],[Ulga]]=$K$31,$L$31,IF(DZIALKI[[#This Row],[Ulga]]=$K$32,$L$32))))</f>
        <v>0.5</v>
      </c>
      <c r="G455">
        <f>ROUNDUP(DZIALKI[[#This Row],[StawkaPodatku]]*DZIALKI[[#This Row],[Powierzchnia]],2)</f>
        <v>548.14</v>
      </c>
      <c r="H455">
        <f>DZIALKI[[#This Row],[Podatek]]*DZIALKI[[#This Row],[Procent Ulgi]]</f>
        <v>274.07</v>
      </c>
      <c r="I455">
        <f>DZIALKI[[#This Row],[Podatek]]-DZIALKI[[#This Row],[KwotaUlgi]]</f>
        <v>274.07</v>
      </c>
    </row>
    <row r="456" spans="1:9" x14ac:dyDescent="0.25">
      <c r="A456" t="s">
        <v>466</v>
      </c>
      <c r="B456">
        <v>1438.41</v>
      </c>
      <c r="C456" t="s">
        <v>5</v>
      </c>
      <c r="D456" t="s">
        <v>21</v>
      </c>
      <c r="E4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6">
        <f>IF(DZIALKI[[#This Row],[Ulga]]=$K$29,$L$29,IF(DZIALKI[[#This Row],[Ulga]]=$K$30,$L$30,IF(DZIALKI[[#This Row],[Ulga]]=$K$31,$L$31,IF(DZIALKI[[#This Row],[Ulga]]=$K$32,$L$32))))</f>
        <v>0</v>
      </c>
      <c r="G456">
        <f>ROUNDUP(DZIALKI[[#This Row],[StawkaPodatku]]*DZIALKI[[#This Row],[Powierzchnia]],2)</f>
        <v>1107.58</v>
      </c>
      <c r="H456">
        <f>DZIALKI[[#This Row],[Podatek]]*DZIALKI[[#This Row],[Procent Ulgi]]</f>
        <v>0</v>
      </c>
      <c r="I456">
        <f>DZIALKI[[#This Row],[Podatek]]-DZIALKI[[#This Row],[KwotaUlgi]]</f>
        <v>1107.58</v>
      </c>
    </row>
    <row r="457" spans="1:9" x14ac:dyDescent="0.25">
      <c r="A457" t="s">
        <v>467</v>
      </c>
      <c r="B457">
        <v>871.98</v>
      </c>
      <c r="C457" t="s">
        <v>31</v>
      </c>
      <c r="D457" t="s">
        <v>11</v>
      </c>
      <c r="E4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7">
        <f>IF(DZIALKI[[#This Row],[Ulga]]=$K$29,$L$29,IF(DZIALKI[[#This Row],[Ulga]]=$K$30,$L$30,IF(DZIALKI[[#This Row],[Ulga]]=$K$31,$L$31,IF(DZIALKI[[#This Row],[Ulga]]=$K$32,$L$32))))</f>
        <v>0.9</v>
      </c>
      <c r="G457">
        <f>ROUNDUP(DZIALKI[[#This Row],[StawkaPodatku]]*DZIALKI[[#This Row],[Powierzchnia]],2)</f>
        <v>374.96</v>
      </c>
      <c r="H457">
        <f>DZIALKI[[#This Row],[Podatek]]*DZIALKI[[#This Row],[Procent Ulgi]]</f>
        <v>337.464</v>
      </c>
      <c r="I457">
        <f>DZIALKI[[#This Row],[Podatek]]-DZIALKI[[#This Row],[KwotaUlgi]]</f>
        <v>37.495999999999981</v>
      </c>
    </row>
    <row r="458" spans="1:9" x14ac:dyDescent="0.25">
      <c r="A458" t="s">
        <v>468</v>
      </c>
      <c r="B458">
        <v>971.27</v>
      </c>
      <c r="C458" t="s">
        <v>5</v>
      </c>
      <c r="D458" t="s">
        <v>5</v>
      </c>
      <c r="E4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8">
        <f>IF(DZIALKI[[#This Row],[Ulga]]=$K$29,$L$29,IF(DZIALKI[[#This Row],[Ulga]]=$K$30,$L$30,IF(DZIALKI[[#This Row],[Ulga]]=$K$31,$L$31,IF(DZIALKI[[#This Row],[Ulga]]=$K$32,$L$32))))</f>
        <v>0.5</v>
      </c>
      <c r="G458">
        <f>ROUNDUP(DZIALKI[[#This Row],[StawkaPodatku]]*DZIALKI[[#This Row],[Powierzchnia]],2)</f>
        <v>747.88</v>
      </c>
      <c r="H458">
        <f>DZIALKI[[#This Row],[Podatek]]*DZIALKI[[#This Row],[Procent Ulgi]]</f>
        <v>373.94</v>
      </c>
      <c r="I458">
        <f>DZIALKI[[#This Row],[Podatek]]-DZIALKI[[#This Row],[KwotaUlgi]]</f>
        <v>373.94</v>
      </c>
    </row>
    <row r="459" spans="1:9" x14ac:dyDescent="0.25">
      <c r="A459" t="s">
        <v>469</v>
      </c>
      <c r="B459">
        <v>1095.21</v>
      </c>
      <c r="C459" t="s">
        <v>9</v>
      </c>
      <c r="D459" t="s">
        <v>7</v>
      </c>
      <c r="E4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9">
        <f>IF(DZIALKI[[#This Row],[Ulga]]=$K$29,$L$29,IF(DZIALKI[[#This Row],[Ulga]]=$K$30,$L$30,IF(DZIALKI[[#This Row],[Ulga]]=$K$31,$L$31,IF(DZIALKI[[#This Row],[Ulga]]=$K$32,$L$32))))</f>
        <v>0.2</v>
      </c>
      <c r="G459">
        <f>ROUNDUP(DZIALKI[[#This Row],[StawkaPodatku]]*DZIALKI[[#This Row],[Powierzchnia]],2)</f>
        <v>711.89</v>
      </c>
      <c r="H459">
        <f>DZIALKI[[#This Row],[Podatek]]*DZIALKI[[#This Row],[Procent Ulgi]]</f>
        <v>142.37800000000001</v>
      </c>
      <c r="I459">
        <f>DZIALKI[[#This Row],[Podatek]]-DZIALKI[[#This Row],[KwotaUlgi]]</f>
        <v>569.51199999999994</v>
      </c>
    </row>
    <row r="460" spans="1:9" x14ac:dyDescent="0.25">
      <c r="A460" t="s">
        <v>470</v>
      </c>
      <c r="B460">
        <v>1310.74</v>
      </c>
      <c r="C460" t="s">
        <v>5</v>
      </c>
      <c r="D460" t="s">
        <v>11</v>
      </c>
      <c r="E4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0">
        <f>IF(DZIALKI[[#This Row],[Ulga]]=$K$29,$L$29,IF(DZIALKI[[#This Row],[Ulga]]=$K$30,$L$30,IF(DZIALKI[[#This Row],[Ulga]]=$K$31,$L$31,IF(DZIALKI[[#This Row],[Ulga]]=$K$32,$L$32))))</f>
        <v>0.9</v>
      </c>
      <c r="G460">
        <f>ROUNDUP(DZIALKI[[#This Row],[StawkaPodatku]]*DZIALKI[[#This Row],[Powierzchnia]],2)</f>
        <v>1009.27</v>
      </c>
      <c r="H460">
        <f>DZIALKI[[#This Row],[Podatek]]*DZIALKI[[#This Row],[Procent Ulgi]]</f>
        <v>908.34299999999996</v>
      </c>
      <c r="I460">
        <f>DZIALKI[[#This Row],[Podatek]]-DZIALKI[[#This Row],[KwotaUlgi]]</f>
        <v>100.92700000000002</v>
      </c>
    </row>
    <row r="461" spans="1:9" x14ac:dyDescent="0.25">
      <c r="A461" t="s">
        <v>471</v>
      </c>
      <c r="B461">
        <v>978.6</v>
      </c>
      <c r="C461" t="s">
        <v>9</v>
      </c>
      <c r="D461" t="s">
        <v>7</v>
      </c>
      <c r="E4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">
        <f>IF(DZIALKI[[#This Row],[Ulga]]=$K$29,$L$29,IF(DZIALKI[[#This Row],[Ulga]]=$K$30,$L$30,IF(DZIALKI[[#This Row],[Ulga]]=$K$31,$L$31,IF(DZIALKI[[#This Row],[Ulga]]=$K$32,$L$32))))</f>
        <v>0.2</v>
      </c>
      <c r="G461">
        <f>ROUNDUP(DZIALKI[[#This Row],[StawkaPodatku]]*DZIALKI[[#This Row],[Powierzchnia]],2)</f>
        <v>636.09</v>
      </c>
      <c r="H461">
        <f>DZIALKI[[#This Row],[Podatek]]*DZIALKI[[#This Row],[Procent Ulgi]]</f>
        <v>127.21800000000002</v>
      </c>
      <c r="I461">
        <f>DZIALKI[[#This Row],[Podatek]]-DZIALKI[[#This Row],[KwotaUlgi]]</f>
        <v>508.87200000000001</v>
      </c>
    </row>
    <row r="462" spans="1:9" x14ac:dyDescent="0.25">
      <c r="A462" t="s">
        <v>472</v>
      </c>
      <c r="B462">
        <v>1089.33</v>
      </c>
      <c r="C462" t="s">
        <v>5</v>
      </c>
      <c r="D462" t="s">
        <v>5</v>
      </c>
      <c r="E4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">
        <f>IF(DZIALKI[[#This Row],[Ulga]]=$K$29,$L$29,IF(DZIALKI[[#This Row],[Ulga]]=$K$30,$L$30,IF(DZIALKI[[#This Row],[Ulga]]=$K$31,$L$31,IF(DZIALKI[[#This Row],[Ulga]]=$K$32,$L$32))))</f>
        <v>0.5</v>
      </c>
      <c r="G462">
        <f>ROUNDUP(DZIALKI[[#This Row],[StawkaPodatku]]*DZIALKI[[#This Row],[Powierzchnia]],2)</f>
        <v>838.79</v>
      </c>
      <c r="H462">
        <f>DZIALKI[[#This Row],[Podatek]]*DZIALKI[[#This Row],[Procent Ulgi]]</f>
        <v>419.39499999999998</v>
      </c>
      <c r="I462">
        <f>DZIALKI[[#This Row],[Podatek]]-DZIALKI[[#This Row],[KwotaUlgi]]</f>
        <v>419.39499999999998</v>
      </c>
    </row>
    <row r="463" spans="1:9" x14ac:dyDescent="0.25">
      <c r="A463" t="s">
        <v>473</v>
      </c>
      <c r="B463">
        <v>568.04999999999995</v>
      </c>
      <c r="C463" t="s">
        <v>94</v>
      </c>
      <c r="D463" t="s">
        <v>11</v>
      </c>
      <c r="E4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63">
        <f>IF(DZIALKI[[#This Row],[Ulga]]=$K$29,$L$29,IF(DZIALKI[[#This Row],[Ulga]]=$K$30,$L$30,IF(DZIALKI[[#This Row],[Ulga]]=$K$31,$L$31,IF(DZIALKI[[#This Row],[Ulga]]=$K$32,$L$32))))</f>
        <v>0.9</v>
      </c>
      <c r="G463">
        <f>ROUNDUP(DZIALKI[[#This Row],[StawkaPodatku]]*DZIALKI[[#This Row],[Powierzchnia]],2)</f>
        <v>22.73</v>
      </c>
      <c r="H463">
        <f>DZIALKI[[#This Row],[Podatek]]*DZIALKI[[#This Row],[Procent Ulgi]]</f>
        <v>20.457000000000001</v>
      </c>
      <c r="I463">
        <f>DZIALKI[[#This Row],[Podatek]]-DZIALKI[[#This Row],[KwotaUlgi]]</f>
        <v>2.2729999999999997</v>
      </c>
    </row>
    <row r="464" spans="1:9" x14ac:dyDescent="0.25">
      <c r="A464" t="s">
        <v>474</v>
      </c>
      <c r="B464">
        <v>1000.77</v>
      </c>
      <c r="C464" t="s">
        <v>52</v>
      </c>
      <c r="D464" t="s">
        <v>11</v>
      </c>
      <c r="E4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4">
        <f>IF(DZIALKI[[#This Row],[Ulga]]=$K$29,$L$29,IF(DZIALKI[[#This Row],[Ulga]]=$K$30,$L$30,IF(DZIALKI[[#This Row],[Ulga]]=$K$31,$L$31,IF(DZIALKI[[#This Row],[Ulga]]=$K$32,$L$32))))</f>
        <v>0.9</v>
      </c>
      <c r="G464">
        <f>ROUNDUP(DZIALKI[[#This Row],[StawkaPodatku]]*DZIALKI[[#This Row],[Powierzchnia]],2)</f>
        <v>210.17</v>
      </c>
      <c r="H464">
        <f>DZIALKI[[#This Row],[Podatek]]*DZIALKI[[#This Row],[Procent Ulgi]]</f>
        <v>189.15299999999999</v>
      </c>
      <c r="I464">
        <f>DZIALKI[[#This Row],[Podatek]]-DZIALKI[[#This Row],[KwotaUlgi]]</f>
        <v>21.016999999999996</v>
      </c>
    </row>
    <row r="465" spans="1:9" x14ac:dyDescent="0.25">
      <c r="A465" t="s">
        <v>475</v>
      </c>
      <c r="B465">
        <v>767.23</v>
      </c>
      <c r="C465" t="s">
        <v>52</v>
      </c>
      <c r="D465" t="s">
        <v>5</v>
      </c>
      <c r="E4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5">
        <f>IF(DZIALKI[[#This Row],[Ulga]]=$K$29,$L$29,IF(DZIALKI[[#This Row],[Ulga]]=$K$30,$L$30,IF(DZIALKI[[#This Row],[Ulga]]=$K$31,$L$31,IF(DZIALKI[[#This Row],[Ulga]]=$K$32,$L$32))))</f>
        <v>0.5</v>
      </c>
      <c r="G465">
        <f>ROUNDUP(DZIALKI[[#This Row],[StawkaPodatku]]*DZIALKI[[#This Row],[Powierzchnia]],2)</f>
        <v>161.12</v>
      </c>
      <c r="H465">
        <f>DZIALKI[[#This Row],[Podatek]]*DZIALKI[[#This Row],[Procent Ulgi]]</f>
        <v>80.56</v>
      </c>
      <c r="I465">
        <f>DZIALKI[[#This Row],[Podatek]]-DZIALKI[[#This Row],[KwotaUlgi]]</f>
        <v>80.56</v>
      </c>
    </row>
    <row r="466" spans="1:9" x14ac:dyDescent="0.25">
      <c r="A466" t="s">
        <v>476</v>
      </c>
      <c r="B466">
        <v>1176.94</v>
      </c>
      <c r="C466" t="s">
        <v>5</v>
      </c>
      <c r="D466" t="s">
        <v>11</v>
      </c>
      <c r="E4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6">
        <f>IF(DZIALKI[[#This Row],[Ulga]]=$K$29,$L$29,IF(DZIALKI[[#This Row],[Ulga]]=$K$30,$L$30,IF(DZIALKI[[#This Row],[Ulga]]=$K$31,$L$31,IF(DZIALKI[[#This Row],[Ulga]]=$K$32,$L$32))))</f>
        <v>0.9</v>
      </c>
      <c r="G466">
        <f>ROUNDUP(DZIALKI[[#This Row],[StawkaPodatku]]*DZIALKI[[#This Row],[Powierzchnia]],2)</f>
        <v>906.25</v>
      </c>
      <c r="H466">
        <f>DZIALKI[[#This Row],[Podatek]]*DZIALKI[[#This Row],[Procent Ulgi]]</f>
        <v>815.625</v>
      </c>
      <c r="I466">
        <f>DZIALKI[[#This Row],[Podatek]]-DZIALKI[[#This Row],[KwotaUlgi]]</f>
        <v>90.625</v>
      </c>
    </row>
    <row r="467" spans="1:9" x14ac:dyDescent="0.25">
      <c r="A467" t="s">
        <v>477</v>
      </c>
      <c r="B467">
        <v>918.75</v>
      </c>
      <c r="C467" t="s">
        <v>52</v>
      </c>
      <c r="D467" t="s">
        <v>5</v>
      </c>
      <c r="E4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7">
        <f>IF(DZIALKI[[#This Row],[Ulga]]=$K$29,$L$29,IF(DZIALKI[[#This Row],[Ulga]]=$K$30,$L$30,IF(DZIALKI[[#This Row],[Ulga]]=$K$31,$L$31,IF(DZIALKI[[#This Row],[Ulga]]=$K$32,$L$32))))</f>
        <v>0.5</v>
      </c>
      <c r="G467">
        <f>ROUNDUP(DZIALKI[[#This Row],[StawkaPodatku]]*DZIALKI[[#This Row],[Powierzchnia]],2)</f>
        <v>192.94</v>
      </c>
      <c r="H467">
        <f>DZIALKI[[#This Row],[Podatek]]*DZIALKI[[#This Row],[Procent Ulgi]]</f>
        <v>96.47</v>
      </c>
      <c r="I467">
        <f>DZIALKI[[#This Row],[Podatek]]-DZIALKI[[#This Row],[KwotaUlgi]]</f>
        <v>96.47</v>
      </c>
    </row>
    <row r="468" spans="1:9" x14ac:dyDescent="0.25">
      <c r="A468" t="s">
        <v>478</v>
      </c>
      <c r="B468">
        <v>1287.3499999999999</v>
      </c>
      <c r="C468" t="s">
        <v>31</v>
      </c>
      <c r="D468" t="s">
        <v>21</v>
      </c>
      <c r="E4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8">
        <f>IF(DZIALKI[[#This Row],[Ulga]]=$K$29,$L$29,IF(DZIALKI[[#This Row],[Ulga]]=$K$30,$L$30,IF(DZIALKI[[#This Row],[Ulga]]=$K$31,$L$31,IF(DZIALKI[[#This Row],[Ulga]]=$K$32,$L$32))))</f>
        <v>0</v>
      </c>
      <c r="G468">
        <f>ROUNDUP(DZIALKI[[#This Row],[StawkaPodatku]]*DZIALKI[[#This Row],[Powierzchnia]],2)</f>
        <v>553.56999999999994</v>
      </c>
      <c r="H468">
        <f>DZIALKI[[#This Row],[Podatek]]*DZIALKI[[#This Row],[Procent Ulgi]]</f>
        <v>0</v>
      </c>
      <c r="I468">
        <f>DZIALKI[[#This Row],[Podatek]]-DZIALKI[[#This Row],[KwotaUlgi]]</f>
        <v>553.56999999999994</v>
      </c>
    </row>
    <row r="469" spans="1:9" x14ac:dyDescent="0.25">
      <c r="A469" t="s">
        <v>479</v>
      </c>
      <c r="B469">
        <v>1308.4100000000001</v>
      </c>
      <c r="C469" t="s">
        <v>31</v>
      </c>
      <c r="D469" t="s">
        <v>11</v>
      </c>
      <c r="E4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9">
        <f>IF(DZIALKI[[#This Row],[Ulga]]=$K$29,$L$29,IF(DZIALKI[[#This Row],[Ulga]]=$K$30,$L$30,IF(DZIALKI[[#This Row],[Ulga]]=$K$31,$L$31,IF(DZIALKI[[#This Row],[Ulga]]=$K$32,$L$32))))</f>
        <v>0.9</v>
      </c>
      <c r="G469">
        <f>ROUNDUP(DZIALKI[[#This Row],[StawkaPodatku]]*DZIALKI[[#This Row],[Powierzchnia]],2)</f>
        <v>562.62</v>
      </c>
      <c r="H469">
        <f>DZIALKI[[#This Row],[Podatek]]*DZIALKI[[#This Row],[Procent Ulgi]]</f>
        <v>506.358</v>
      </c>
      <c r="I469">
        <f>DZIALKI[[#This Row],[Podatek]]-DZIALKI[[#This Row],[KwotaUlgi]]</f>
        <v>56.262</v>
      </c>
    </row>
    <row r="470" spans="1:9" x14ac:dyDescent="0.25">
      <c r="A470" t="s">
        <v>480</v>
      </c>
      <c r="B470">
        <v>1142.27</v>
      </c>
      <c r="C470" t="s">
        <v>5</v>
      </c>
      <c r="D470" t="s">
        <v>11</v>
      </c>
      <c r="E4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0">
        <f>IF(DZIALKI[[#This Row],[Ulga]]=$K$29,$L$29,IF(DZIALKI[[#This Row],[Ulga]]=$K$30,$L$30,IF(DZIALKI[[#This Row],[Ulga]]=$K$31,$L$31,IF(DZIALKI[[#This Row],[Ulga]]=$K$32,$L$32))))</f>
        <v>0.9</v>
      </c>
      <c r="G470">
        <f>ROUNDUP(DZIALKI[[#This Row],[StawkaPodatku]]*DZIALKI[[#This Row],[Powierzchnia]],2)</f>
        <v>879.55</v>
      </c>
      <c r="H470">
        <f>DZIALKI[[#This Row],[Podatek]]*DZIALKI[[#This Row],[Procent Ulgi]]</f>
        <v>791.59500000000003</v>
      </c>
      <c r="I470">
        <f>DZIALKI[[#This Row],[Podatek]]-DZIALKI[[#This Row],[KwotaUlgi]]</f>
        <v>87.954999999999927</v>
      </c>
    </row>
    <row r="471" spans="1:9" x14ac:dyDescent="0.25">
      <c r="A471" t="s">
        <v>481</v>
      </c>
      <c r="B471">
        <v>1472.74</v>
      </c>
      <c r="C471" t="s">
        <v>5</v>
      </c>
      <c r="D471" t="s">
        <v>11</v>
      </c>
      <c r="E4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1">
        <f>IF(DZIALKI[[#This Row],[Ulga]]=$K$29,$L$29,IF(DZIALKI[[#This Row],[Ulga]]=$K$30,$L$30,IF(DZIALKI[[#This Row],[Ulga]]=$K$31,$L$31,IF(DZIALKI[[#This Row],[Ulga]]=$K$32,$L$32))))</f>
        <v>0.9</v>
      </c>
      <c r="G471">
        <f>ROUNDUP(DZIALKI[[#This Row],[StawkaPodatku]]*DZIALKI[[#This Row],[Powierzchnia]],2)</f>
        <v>1134.01</v>
      </c>
      <c r="H471">
        <f>DZIALKI[[#This Row],[Podatek]]*DZIALKI[[#This Row],[Procent Ulgi]]</f>
        <v>1020.609</v>
      </c>
      <c r="I471">
        <f>DZIALKI[[#This Row],[Podatek]]-DZIALKI[[#This Row],[KwotaUlgi]]</f>
        <v>113.40099999999995</v>
      </c>
    </row>
    <row r="472" spans="1:9" x14ac:dyDescent="0.25">
      <c r="A472" t="s">
        <v>482</v>
      </c>
      <c r="B472">
        <v>1024.8499999999999</v>
      </c>
      <c r="C472" t="s">
        <v>9</v>
      </c>
      <c r="D472" t="s">
        <v>7</v>
      </c>
      <c r="E4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2">
        <f>IF(DZIALKI[[#This Row],[Ulga]]=$K$29,$L$29,IF(DZIALKI[[#This Row],[Ulga]]=$K$30,$L$30,IF(DZIALKI[[#This Row],[Ulga]]=$K$31,$L$31,IF(DZIALKI[[#This Row],[Ulga]]=$K$32,$L$32))))</f>
        <v>0.2</v>
      </c>
      <c r="G472">
        <f>ROUNDUP(DZIALKI[[#This Row],[StawkaPodatku]]*DZIALKI[[#This Row],[Powierzchnia]],2)</f>
        <v>666.16</v>
      </c>
      <c r="H472">
        <f>DZIALKI[[#This Row],[Podatek]]*DZIALKI[[#This Row],[Procent Ulgi]]</f>
        <v>133.232</v>
      </c>
      <c r="I472">
        <f>DZIALKI[[#This Row],[Podatek]]-DZIALKI[[#This Row],[KwotaUlgi]]</f>
        <v>532.928</v>
      </c>
    </row>
    <row r="473" spans="1:9" x14ac:dyDescent="0.25">
      <c r="A473" t="s">
        <v>483</v>
      </c>
      <c r="B473">
        <v>1237.8399999999999</v>
      </c>
      <c r="C473" t="s">
        <v>52</v>
      </c>
      <c r="D473" t="s">
        <v>5</v>
      </c>
      <c r="E4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3">
        <f>IF(DZIALKI[[#This Row],[Ulga]]=$K$29,$L$29,IF(DZIALKI[[#This Row],[Ulga]]=$K$30,$L$30,IF(DZIALKI[[#This Row],[Ulga]]=$K$31,$L$31,IF(DZIALKI[[#This Row],[Ulga]]=$K$32,$L$32))))</f>
        <v>0.5</v>
      </c>
      <c r="G473">
        <f>ROUNDUP(DZIALKI[[#This Row],[StawkaPodatku]]*DZIALKI[[#This Row],[Powierzchnia]],2)</f>
        <v>259.95</v>
      </c>
      <c r="H473">
        <f>DZIALKI[[#This Row],[Podatek]]*DZIALKI[[#This Row],[Procent Ulgi]]</f>
        <v>129.97499999999999</v>
      </c>
      <c r="I473">
        <f>DZIALKI[[#This Row],[Podatek]]-DZIALKI[[#This Row],[KwotaUlgi]]</f>
        <v>129.97499999999999</v>
      </c>
    </row>
    <row r="474" spans="1:9" x14ac:dyDescent="0.25">
      <c r="A474" t="s">
        <v>484</v>
      </c>
      <c r="B474">
        <v>1070.43</v>
      </c>
      <c r="C474" t="s">
        <v>5</v>
      </c>
      <c r="D474" t="s">
        <v>5</v>
      </c>
      <c r="E4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4">
        <f>IF(DZIALKI[[#This Row],[Ulga]]=$K$29,$L$29,IF(DZIALKI[[#This Row],[Ulga]]=$K$30,$L$30,IF(DZIALKI[[#This Row],[Ulga]]=$K$31,$L$31,IF(DZIALKI[[#This Row],[Ulga]]=$K$32,$L$32))))</f>
        <v>0.5</v>
      </c>
      <c r="G474">
        <f>ROUNDUP(DZIALKI[[#This Row],[StawkaPodatku]]*DZIALKI[[#This Row],[Powierzchnia]],2)</f>
        <v>824.24</v>
      </c>
      <c r="H474">
        <f>DZIALKI[[#This Row],[Podatek]]*DZIALKI[[#This Row],[Procent Ulgi]]</f>
        <v>412.12</v>
      </c>
      <c r="I474">
        <f>DZIALKI[[#This Row],[Podatek]]-DZIALKI[[#This Row],[KwotaUlgi]]</f>
        <v>412.12</v>
      </c>
    </row>
    <row r="475" spans="1:9" x14ac:dyDescent="0.25">
      <c r="A475" t="s">
        <v>485</v>
      </c>
      <c r="B475">
        <v>865.71</v>
      </c>
      <c r="C475" t="s">
        <v>52</v>
      </c>
      <c r="D475" t="s">
        <v>11</v>
      </c>
      <c r="E4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5">
        <f>IF(DZIALKI[[#This Row],[Ulga]]=$K$29,$L$29,IF(DZIALKI[[#This Row],[Ulga]]=$K$30,$L$30,IF(DZIALKI[[#This Row],[Ulga]]=$K$31,$L$31,IF(DZIALKI[[#This Row],[Ulga]]=$K$32,$L$32))))</f>
        <v>0.9</v>
      </c>
      <c r="G475">
        <f>ROUNDUP(DZIALKI[[#This Row],[StawkaPodatku]]*DZIALKI[[#This Row],[Powierzchnia]],2)</f>
        <v>181.79999999999998</v>
      </c>
      <c r="H475">
        <f>DZIALKI[[#This Row],[Podatek]]*DZIALKI[[#This Row],[Procent Ulgi]]</f>
        <v>163.61999999999998</v>
      </c>
      <c r="I475">
        <f>DZIALKI[[#This Row],[Podatek]]-DZIALKI[[#This Row],[KwotaUlgi]]</f>
        <v>18.180000000000007</v>
      </c>
    </row>
    <row r="476" spans="1:9" x14ac:dyDescent="0.25">
      <c r="A476" t="s">
        <v>486</v>
      </c>
      <c r="B476">
        <v>1334.39</v>
      </c>
      <c r="C476" t="s">
        <v>52</v>
      </c>
      <c r="D476" t="s">
        <v>11</v>
      </c>
      <c r="E4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6">
        <f>IF(DZIALKI[[#This Row],[Ulga]]=$K$29,$L$29,IF(DZIALKI[[#This Row],[Ulga]]=$K$30,$L$30,IF(DZIALKI[[#This Row],[Ulga]]=$K$31,$L$31,IF(DZIALKI[[#This Row],[Ulga]]=$K$32,$L$32))))</f>
        <v>0.9</v>
      </c>
      <c r="G476">
        <f>ROUNDUP(DZIALKI[[#This Row],[StawkaPodatku]]*DZIALKI[[#This Row],[Powierzchnia]],2)</f>
        <v>280.23</v>
      </c>
      <c r="H476">
        <f>DZIALKI[[#This Row],[Podatek]]*DZIALKI[[#This Row],[Procent Ulgi]]</f>
        <v>252.20700000000002</v>
      </c>
      <c r="I476">
        <f>DZIALKI[[#This Row],[Podatek]]-DZIALKI[[#This Row],[KwotaUlgi]]</f>
        <v>28.022999999999996</v>
      </c>
    </row>
    <row r="477" spans="1:9" x14ac:dyDescent="0.25">
      <c r="A477" t="s">
        <v>487</v>
      </c>
      <c r="B477">
        <v>1242.26</v>
      </c>
      <c r="C477" t="s">
        <v>52</v>
      </c>
      <c r="D477" t="s">
        <v>11</v>
      </c>
      <c r="E4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7">
        <f>IF(DZIALKI[[#This Row],[Ulga]]=$K$29,$L$29,IF(DZIALKI[[#This Row],[Ulga]]=$K$30,$L$30,IF(DZIALKI[[#This Row],[Ulga]]=$K$31,$L$31,IF(DZIALKI[[#This Row],[Ulga]]=$K$32,$L$32))))</f>
        <v>0.9</v>
      </c>
      <c r="G477">
        <f>ROUNDUP(DZIALKI[[#This Row],[StawkaPodatku]]*DZIALKI[[#This Row],[Powierzchnia]],2)</f>
        <v>260.88</v>
      </c>
      <c r="H477">
        <f>DZIALKI[[#This Row],[Podatek]]*DZIALKI[[#This Row],[Procent Ulgi]]</f>
        <v>234.792</v>
      </c>
      <c r="I477">
        <f>DZIALKI[[#This Row],[Podatek]]-DZIALKI[[#This Row],[KwotaUlgi]]</f>
        <v>26.087999999999994</v>
      </c>
    </row>
    <row r="478" spans="1:9" x14ac:dyDescent="0.25">
      <c r="A478" t="s">
        <v>488</v>
      </c>
      <c r="B478">
        <v>1404.72</v>
      </c>
      <c r="C478" t="s">
        <v>9</v>
      </c>
      <c r="D478" t="s">
        <v>11</v>
      </c>
      <c r="E4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8">
        <f>IF(DZIALKI[[#This Row],[Ulga]]=$K$29,$L$29,IF(DZIALKI[[#This Row],[Ulga]]=$K$30,$L$30,IF(DZIALKI[[#This Row],[Ulga]]=$K$31,$L$31,IF(DZIALKI[[#This Row],[Ulga]]=$K$32,$L$32))))</f>
        <v>0.9</v>
      </c>
      <c r="G478">
        <f>ROUNDUP(DZIALKI[[#This Row],[StawkaPodatku]]*DZIALKI[[#This Row],[Powierzchnia]],2)</f>
        <v>913.06999999999994</v>
      </c>
      <c r="H478">
        <f>DZIALKI[[#This Row],[Podatek]]*DZIALKI[[#This Row],[Procent Ulgi]]</f>
        <v>821.76299999999992</v>
      </c>
      <c r="I478">
        <f>DZIALKI[[#This Row],[Podatek]]-DZIALKI[[#This Row],[KwotaUlgi]]</f>
        <v>91.307000000000016</v>
      </c>
    </row>
    <row r="479" spans="1:9" x14ac:dyDescent="0.25">
      <c r="A479" t="s">
        <v>489</v>
      </c>
      <c r="B479">
        <v>938.15</v>
      </c>
      <c r="C479" t="s">
        <v>5</v>
      </c>
      <c r="D479" t="s">
        <v>21</v>
      </c>
      <c r="E4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9">
        <f>IF(DZIALKI[[#This Row],[Ulga]]=$K$29,$L$29,IF(DZIALKI[[#This Row],[Ulga]]=$K$30,$L$30,IF(DZIALKI[[#This Row],[Ulga]]=$K$31,$L$31,IF(DZIALKI[[#This Row],[Ulga]]=$K$32,$L$32))))</f>
        <v>0</v>
      </c>
      <c r="G479">
        <f>ROUNDUP(DZIALKI[[#This Row],[StawkaPodatku]]*DZIALKI[[#This Row],[Powierzchnia]],2)</f>
        <v>722.38</v>
      </c>
      <c r="H479">
        <f>DZIALKI[[#This Row],[Podatek]]*DZIALKI[[#This Row],[Procent Ulgi]]</f>
        <v>0</v>
      </c>
      <c r="I479">
        <f>DZIALKI[[#This Row],[Podatek]]-DZIALKI[[#This Row],[KwotaUlgi]]</f>
        <v>722.38</v>
      </c>
    </row>
    <row r="480" spans="1:9" x14ac:dyDescent="0.25">
      <c r="A480" t="s">
        <v>490</v>
      </c>
      <c r="B480">
        <v>805.5</v>
      </c>
      <c r="C480" t="s">
        <v>5</v>
      </c>
      <c r="D480" t="s">
        <v>11</v>
      </c>
      <c r="E4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0">
        <f>IF(DZIALKI[[#This Row],[Ulga]]=$K$29,$L$29,IF(DZIALKI[[#This Row],[Ulga]]=$K$30,$L$30,IF(DZIALKI[[#This Row],[Ulga]]=$K$31,$L$31,IF(DZIALKI[[#This Row],[Ulga]]=$K$32,$L$32))))</f>
        <v>0.9</v>
      </c>
      <c r="G480">
        <f>ROUNDUP(DZIALKI[[#This Row],[StawkaPodatku]]*DZIALKI[[#This Row],[Powierzchnia]],2)</f>
        <v>620.24</v>
      </c>
      <c r="H480">
        <f>DZIALKI[[#This Row],[Podatek]]*DZIALKI[[#This Row],[Procent Ulgi]]</f>
        <v>558.21600000000001</v>
      </c>
      <c r="I480">
        <f>DZIALKI[[#This Row],[Podatek]]-DZIALKI[[#This Row],[KwotaUlgi]]</f>
        <v>62.024000000000001</v>
      </c>
    </row>
    <row r="481" spans="1:9" x14ac:dyDescent="0.25">
      <c r="A481" t="s">
        <v>491</v>
      </c>
      <c r="B481">
        <v>1049.29</v>
      </c>
      <c r="C481" t="s">
        <v>9</v>
      </c>
      <c r="D481" t="s">
        <v>7</v>
      </c>
      <c r="E48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1">
        <f>IF(DZIALKI[[#This Row],[Ulga]]=$K$29,$L$29,IF(DZIALKI[[#This Row],[Ulga]]=$K$30,$L$30,IF(DZIALKI[[#This Row],[Ulga]]=$K$31,$L$31,IF(DZIALKI[[#This Row],[Ulga]]=$K$32,$L$32))))</f>
        <v>0.2</v>
      </c>
      <c r="G481">
        <f>ROUNDUP(DZIALKI[[#This Row],[StawkaPodatku]]*DZIALKI[[#This Row],[Powierzchnia]],2)</f>
        <v>682.04</v>
      </c>
      <c r="H481">
        <f>DZIALKI[[#This Row],[Podatek]]*DZIALKI[[#This Row],[Procent Ulgi]]</f>
        <v>136.40799999999999</v>
      </c>
      <c r="I481">
        <f>DZIALKI[[#This Row],[Podatek]]-DZIALKI[[#This Row],[KwotaUlgi]]</f>
        <v>545.63199999999995</v>
      </c>
    </row>
    <row r="482" spans="1:9" x14ac:dyDescent="0.25">
      <c r="A482" t="s">
        <v>492</v>
      </c>
      <c r="B482">
        <v>1277.9000000000001</v>
      </c>
      <c r="C482" t="s">
        <v>31</v>
      </c>
      <c r="D482" t="s">
        <v>7</v>
      </c>
      <c r="E4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2">
        <f>IF(DZIALKI[[#This Row],[Ulga]]=$K$29,$L$29,IF(DZIALKI[[#This Row],[Ulga]]=$K$30,$L$30,IF(DZIALKI[[#This Row],[Ulga]]=$K$31,$L$31,IF(DZIALKI[[#This Row],[Ulga]]=$K$32,$L$32))))</f>
        <v>0.2</v>
      </c>
      <c r="G482">
        <f>ROUNDUP(DZIALKI[[#This Row],[StawkaPodatku]]*DZIALKI[[#This Row],[Powierzchnia]],2)</f>
        <v>549.5</v>
      </c>
      <c r="H482">
        <f>DZIALKI[[#This Row],[Podatek]]*DZIALKI[[#This Row],[Procent Ulgi]]</f>
        <v>109.9</v>
      </c>
      <c r="I482">
        <f>DZIALKI[[#This Row],[Podatek]]-DZIALKI[[#This Row],[KwotaUlgi]]</f>
        <v>439.6</v>
      </c>
    </row>
    <row r="483" spans="1:9" x14ac:dyDescent="0.25">
      <c r="A483" t="s">
        <v>493</v>
      </c>
      <c r="B483">
        <v>1474.26</v>
      </c>
      <c r="C483" t="s">
        <v>9</v>
      </c>
      <c r="D483" t="s">
        <v>21</v>
      </c>
      <c r="E4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3">
        <f>IF(DZIALKI[[#This Row],[Ulga]]=$K$29,$L$29,IF(DZIALKI[[#This Row],[Ulga]]=$K$30,$L$30,IF(DZIALKI[[#This Row],[Ulga]]=$K$31,$L$31,IF(DZIALKI[[#This Row],[Ulga]]=$K$32,$L$32))))</f>
        <v>0</v>
      </c>
      <c r="G483">
        <f>ROUNDUP(DZIALKI[[#This Row],[StawkaPodatku]]*DZIALKI[[#This Row],[Powierzchnia]],2)</f>
        <v>958.27</v>
      </c>
      <c r="H483">
        <f>DZIALKI[[#This Row],[Podatek]]*DZIALKI[[#This Row],[Procent Ulgi]]</f>
        <v>0</v>
      </c>
      <c r="I483">
        <f>DZIALKI[[#This Row],[Podatek]]-DZIALKI[[#This Row],[KwotaUlgi]]</f>
        <v>958.27</v>
      </c>
    </row>
    <row r="484" spans="1:9" x14ac:dyDescent="0.25">
      <c r="A484" t="s">
        <v>494</v>
      </c>
      <c r="B484">
        <v>887.06</v>
      </c>
      <c r="C484" t="s">
        <v>5</v>
      </c>
      <c r="D484" t="s">
        <v>11</v>
      </c>
      <c r="E4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">
        <f>IF(DZIALKI[[#This Row],[Ulga]]=$K$29,$L$29,IF(DZIALKI[[#This Row],[Ulga]]=$K$30,$L$30,IF(DZIALKI[[#This Row],[Ulga]]=$K$31,$L$31,IF(DZIALKI[[#This Row],[Ulga]]=$K$32,$L$32))))</f>
        <v>0.9</v>
      </c>
      <c r="G484">
        <f>ROUNDUP(DZIALKI[[#This Row],[StawkaPodatku]]*DZIALKI[[#This Row],[Powierzchnia]],2)</f>
        <v>683.04</v>
      </c>
      <c r="H484">
        <f>DZIALKI[[#This Row],[Podatek]]*DZIALKI[[#This Row],[Procent Ulgi]]</f>
        <v>614.73599999999999</v>
      </c>
      <c r="I484">
        <f>DZIALKI[[#This Row],[Podatek]]-DZIALKI[[#This Row],[KwotaUlgi]]</f>
        <v>68.303999999999974</v>
      </c>
    </row>
    <row r="485" spans="1:9" x14ac:dyDescent="0.25">
      <c r="A485" t="s">
        <v>495</v>
      </c>
      <c r="B485">
        <v>1042.22</v>
      </c>
      <c r="C485" t="s">
        <v>5</v>
      </c>
      <c r="D485" t="s">
        <v>7</v>
      </c>
      <c r="E4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5">
        <f>IF(DZIALKI[[#This Row],[Ulga]]=$K$29,$L$29,IF(DZIALKI[[#This Row],[Ulga]]=$K$30,$L$30,IF(DZIALKI[[#This Row],[Ulga]]=$K$31,$L$31,IF(DZIALKI[[#This Row],[Ulga]]=$K$32,$L$32))))</f>
        <v>0.2</v>
      </c>
      <c r="G485">
        <f>ROUNDUP(DZIALKI[[#This Row],[StawkaPodatku]]*DZIALKI[[#This Row],[Powierzchnia]],2)</f>
        <v>802.51</v>
      </c>
      <c r="H485">
        <f>DZIALKI[[#This Row],[Podatek]]*DZIALKI[[#This Row],[Procent Ulgi]]</f>
        <v>160.50200000000001</v>
      </c>
      <c r="I485">
        <f>DZIALKI[[#This Row],[Podatek]]-DZIALKI[[#This Row],[KwotaUlgi]]</f>
        <v>642.00800000000004</v>
      </c>
    </row>
    <row r="486" spans="1:9" x14ac:dyDescent="0.25">
      <c r="A486" t="s">
        <v>496</v>
      </c>
      <c r="B486">
        <v>805.57</v>
      </c>
      <c r="C486" t="s">
        <v>31</v>
      </c>
      <c r="D486" t="s">
        <v>5</v>
      </c>
      <c r="E4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6">
        <f>IF(DZIALKI[[#This Row],[Ulga]]=$K$29,$L$29,IF(DZIALKI[[#This Row],[Ulga]]=$K$30,$L$30,IF(DZIALKI[[#This Row],[Ulga]]=$K$31,$L$31,IF(DZIALKI[[#This Row],[Ulga]]=$K$32,$L$32))))</f>
        <v>0.5</v>
      </c>
      <c r="G486">
        <f>ROUNDUP(DZIALKI[[#This Row],[StawkaPodatku]]*DZIALKI[[#This Row],[Powierzchnia]],2)</f>
        <v>346.4</v>
      </c>
      <c r="H486">
        <f>DZIALKI[[#This Row],[Podatek]]*DZIALKI[[#This Row],[Procent Ulgi]]</f>
        <v>173.2</v>
      </c>
      <c r="I486">
        <f>DZIALKI[[#This Row],[Podatek]]-DZIALKI[[#This Row],[KwotaUlgi]]</f>
        <v>173.2</v>
      </c>
    </row>
    <row r="487" spans="1:9" x14ac:dyDescent="0.25">
      <c r="A487" t="s">
        <v>497</v>
      </c>
      <c r="B487">
        <v>699.43</v>
      </c>
      <c r="C487" t="s">
        <v>52</v>
      </c>
      <c r="D487" t="s">
        <v>7</v>
      </c>
      <c r="E4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7">
        <f>IF(DZIALKI[[#This Row],[Ulga]]=$K$29,$L$29,IF(DZIALKI[[#This Row],[Ulga]]=$K$30,$L$30,IF(DZIALKI[[#This Row],[Ulga]]=$K$31,$L$31,IF(DZIALKI[[#This Row],[Ulga]]=$K$32,$L$32))))</f>
        <v>0.2</v>
      </c>
      <c r="G487">
        <f>ROUNDUP(DZIALKI[[#This Row],[StawkaPodatku]]*DZIALKI[[#This Row],[Powierzchnia]],2)</f>
        <v>146.88999999999999</v>
      </c>
      <c r="H487">
        <f>DZIALKI[[#This Row],[Podatek]]*DZIALKI[[#This Row],[Procent Ulgi]]</f>
        <v>29.378</v>
      </c>
      <c r="I487">
        <f>DZIALKI[[#This Row],[Podatek]]-DZIALKI[[#This Row],[KwotaUlgi]]</f>
        <v>117.51199999999999</v>
      </c>
    </row>
    <row r="488" spans="1:9" x14ac:dyDescent="0.25">
      <c r="A488" t="s">
        <v>498</v>
      </c>
      <c r="B488">
        <v>1273.46</v>
      </c>
      <c r="C488" t="s">
        <v>52</v>
      </c>
      <c r="D488" t="s">
        <v>21</v>
      </c>
      <c r="E4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8">
        <f>IF(DZIALKI[[#This Row],[Ulga]]=$K$29,$L$29,IF(DZIALKI[[#This Row],[Ulga]]=$K$30,$L$30,IF(DZIALKI[[#This Row],[Ulga]]=$K$31,$L$31,IF(DZIALKI[[#This Row],[Ulga]]=$K$32,$L$32))))</f>
        <v>0</v>
      </c>
      <c r="G488">
        <f>ROUNDUP(DZIALKI[[#This Row],[StawkaPodatku]]*DZIALKI[[#This Row],[Powierzchnia]],2)</f>
        <v>267.43</v>
      </c>
      <c r="H488">
        <f>DZIALKI[[#This Row],[Podatek]]*DZIALKI[[#This Row],[Procent Ulgi]]</f>
        <v>0</v>
      </c>
      <c r="I488">
        <f>DZIALKI[[#This Row],[Podatek]]-DZIALKI[[#This Row],[KwotaUlgi]]</f>
        <v>267.43</v>
      </c>
    </row>
    <row r="489" spans="1:9" x14ac:dyDescent="0.25">
      <c r="A489" t="s">
        <v>499</v>
      </c>
      <c r="B489">
        <v>819.93</v>
      </c>
      <c r="C489" t="s">
        <v>5</v>
      </c>
      <c r="D489" t="s">
        <v>21</v>
      </c>
      <c r="E4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9">
        <f>IF(DZIALKI[[#This Row],[Ulga]]=$K$29,$L$29,IF(DZIALKI[[#This Row],[Ulga]]=$K$30,$L$30,IF(DZIALKI[[#This Row],[Ulga]]=$K$31,$L$31,IF(DZIALKI[[#This Row],[Ulga]]=$K$32,$L$32))))</f>
        <v>0</v>
      </c>
      <c r="G489">
        <f>ROUNDUP(DZIALKI[[#This Row],[StawkaPodatku]]*DZIALKI[[#This Row],[Powierzchnia]],2)</f>
        <v>631.35</v>
      </c>
      <c r="H489">
        <f>DZIALKI[[#This Row],[Podatek]]*DZIALKI[[#This Row],[Procent Ulgi]]</f>
        <v>0</v>
      </c>
      <c r="I489">
        <f>DZIALKI[[#This Row],[Podatek]]-DZIALKI[[#This Row],[KwotaUlgi]]</f>
        <v>631.35</v>
      </c>
    </row>
    <row r="490" spans="1:9" x14ac:dyDescent="0.25">
      <c r="A490" t="s">
        <v>500</v>
      </c>
      <c r="B490">
        <v>735.11</v>
      </c>
      <c r="C490" t="s">
        <v>5</v>
      </c>
      <c r="D490" t="s">
        <v>5</v>
      </c>
      <c r="E4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">
        <f>IF(DZIALKI[[#This Row],[Ulga]]=$K$29,$L$29,IF(DZIALKI[[#This Row],[Ulga]]=$K$30,$L$30,IF(DZIALKI[[#This Row],[Ulga]]=$K$31,$L$31,IF(DZIALKI[[#This Row],[Ulga]]=$K$32,$L$32))))</f>
        <v>0.5</v>
      </c>
      <c r="G490">
        <f>ROUNDUP(DZIALKI[[#This Row],[StawkaPodatku]]*DZIALKI[[#This Row],[Powierzchnia]],2)</f>
        <v>566.04</v>
      </c>
      <c r="H490">
        <f>DZIALKI[[#This Row],[Podatek]]*DZIALKI[[#This Row],[Procent Ulgi]]</f>
        <v>283.02</v>
      </c>
      <c r="I490">
        <f>DZIALKI[[#This Row],[Podatek]]-DZIALKI[[#This Row],[KwotaUlgi]]</f>
        <v>283.02</v>
      </c>
    </row>
    <row r="491" spans="1:9" x14ac:dyDescent="0.25">
      <c r="A491" t="s">
        <v>501</v>
      </c>
      <c r="B491">
        <v>727.41</v>
      </c>
      <c r="C491" t="s">
        <v>52</v>
      </c>
      <c r="D491" t="s">
        <v>7</v>
      </c>
      <c r="E4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1">
        <f>IF(DZIALKI[[#This Row],[Ulga]]=$K$29,$L$29,IF(DZIALKI[[#This Row],[Ulga]]=$K$30,$L$30,IF(DZIALKI[[#This Row],[Ulga]]=$K$31,$L$31,IF(DZIALKI[[#This Row],[Ulga]]=$K$32,$L$32))))</f>
        <v>0.2</v>
      </c>
      <c r="G491">
        <f>ROUNDUP(DZIALKI[[#This Row],[StawkaPodatku]]*DZIALKI[[#This Row],[Powierzchnia]],2)</f>
        <v>152.76</v>
      </c>
      <c r="H491">
        <f>DZIALKI[[#This Row],[Podatek]]*DZIALKI[[#This Row],[Procent Ulgi]]</f>
        <v>30.552</v>
      </c>
      <c r="I491">
        <f>DZIALKI[[#This Row],[Podatek]]-DZIALKI[[#This Row],[KwotaUlgi]]</f>
        <v>122.208</v>
      </c>
    </row>
    <row r="492" spans="1:9" x14ac:dyDescent="0.25">
      <c r="A492" t="s">
        <v>502</v>
      </c>
      <c r="B492">
        <v>1127.73</v>
      </c>
      <c r="C492" t="s">
        <v>52</v>
      </c>
      <c r="D492" t="s">
        <v>11</v>
      </c>
      <c r="E4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2">
        <f>IF(DZIALKI[[#This Row],[Ulga]]=$K$29,$L$29,IF(DZIALKI[[#This Row],[Ulga]]=$K$30,$L$30,IF(DZIALKI[[#This Row],[Ulga]]=$K$31,$L$31,IF(DZIALKI[[#This Row],[Ulga]]=$K$32,$L$32))))</f>
        <v>0.9</v>
      </c>
      <c r="G492">
        <f>ROUNDUP(DZIALKI[[#This Row],[StawkaPodatku]]*DZIALKI[[#This Row],[Powierzchnia]],2)</f>
        <v>236.82999999999998</v>
      </c>
      <c r="H492">
        <f>DZIALKI[[#This Row],[Podatek]]*DZIALKI[[#This Row],[Procent Ulgi]]</f>
        <v>213.14699999999999</v>
      </c>
      <c r="I492">
        <f>DZIALKI[[#This Row],[Podatek]]-DZIALKI[[#This Row],[KwotaUlgi]]</f>
        <v>23.682999999999993</v>
      </c>
    </row>
    <row r="493" spans="1:9" x14ac:dyDescent="0.25">
      <c r="A493" t="s">
        <v>503</v>
      </c>
      <c r="B493">
        <v>655.41</v>
      </c>
      <c r="C493" t="s">
        <v>52</v>
      </c>
      <c r="D493" t="s">
        <v>7</v>
      </c>
      <c r="E4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3">
        <f>IF(DZIALKI[[#This Row],[Ulga]]=$K$29,$L$29,IF(DZIALKI[[#This Row],[Ulga]]=$K$30,$L$30,IF(DZIALKI[[#This Row],[Ulga]]=$K$31,$L$31,IF(DZIALKI[[#This Row],[Ulga]]=$K$32,$L$32))))</f>
        <v>0.2</v>
      </c>
      <c r="G493">
        <f>ROUNDUP(DZIALKI[[#This Row],[StawkaPodatku]]*DZIALKI[[#This Row],[Powierzchnia]],2)</f>
        <v>137.63999999999999</v>
      </c>
      <c r="H493">
        <f>DZIALKI[[#This Row],[Podatek]]*DZIALKI[[#This Row],[Procent Ulgi]]</f>
        <v>27.527999999999999</v>
      </c>
      <c r="I493">
        <f>DZIALKI[[#This Row],[Podatek]]-DZIALKI[[#This Row],[KwotaUlgi]]</f>
        <v>110.11199999999999</v>
      </c>
    </row>
    <row r="494" spans="1:9" x14ac:dyDescent="0.25">
      <c r="A494" t="s">
        <v>504</v>
      </c>
      <c r="B494">
        <v>953.02</v>
      </c>
      <c r="C494" t="s">
        <v>52</v>
      </c>
      <c r="D494" t="s">
        <v>21</v>
      </c>
      <c r="E4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4">
        <f>IF(DZIALKI[[#This Row],[Ulga]]=$K$29,$L$29,IF(DZIALKI[[#This Row],[Ulga]]=$K$30,$L$30,IF(DZIALKI[[#This Row],[Ulga]]=$K$31,$L$31,IF(DZIALKI[[#This Row],[Ulga]]=$K$32,$L$32))))</f>
        <v>0</v>
      </c>
      <c r="G494">
        <f>ROUNDUP(DZIALKI[[#This Row],[StawkaPodatku]]*DZIALKI[[#This Row],[Powierzchnia]],2)</f>
        <v>200.14</v>
      </c>
      <c r="H494">
        <f>DZIALKI[[#This Row],[Podatek]]*DZIALKI[[#This Row],[Procent Ulgi]]</f>
        <v>0</v>
      </c>
      <c r="I494">
        <f>DZIALKI[[#This Row],[Podatek]]-DZIALKI[[#This Row],[KwotaUlgi]]</f>
        <v>200.14</v>
      </c>
    </row>
    <row r="495" spans="1:9" x14ac:dyDescent="0.25">
      <c r="A495" t="s">
        <v>505</v>
      </c>
      <c r="B495">
        <v>799.86</v>
      </c>
      <c r="C495" t="s">
        <v>52</v>
      </c>
      <c r="D495" t="s">
        <v>21</v>
      </c>
      <c r="E49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5">
        <f>IF(DZIALKI[[#This Row],[Ulga]]=$K$29,$L$29,IF(DZIALKI[[#This Row],[Ulga]]=$K$30,$L$30,IF(DZIALKI[[#This Row],[Ulga]]=$K$31,$L$31,IF(DZIALKI[[#This Row],[Ulga]]=$K$32,$L$32))))</f>
        <v>0</v>
      </c>
      <c r="G495">
        <f>ROUNDUP(DZIALKI[[#This Row],[StawkaPodatku]]*DZIALKI[[#This Row],[Powierzchnia]],2)</f>
        <v>167.98</v>
      </c>
      <c r="H495">
        <f>DZIALKI[[#This Row],[Podatek]]*DZIALKI[[#This Row],[Procent Ulgi]]</f>
        <v>0</v>
      </c>
      <c r="I495">
        <f>DZIALKI[[#This Row],[Podatek]]-DZIALKI[[#This Row],[KwotaUlgi]]</f>
        <v>167.98</v>
      </c>
    </row>
    <row r="496" spans="1:9" x14ac:dyDescent="0.25">
      <c r="A496" t="s">
        <v>506</v>
      </c>
      <c r="B496">
        <v>646.98</v>
      </c>
      <c r="C496" t="s">
        <v>5</v>
      </c>
      <c r="D496" t="s">
        <v>7</v>
      </c>
      <c r="E4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6">
        <f>IF(DZIALKI[[#This Row],[Ulga]]=$K$29,$L$29,IF(DZIALKI[[#This Row],[Ulga]]=$K$30,$L$30,IF(DZIALKI[[#This Row],[Ulga]]=$K$31,$L$31,IF(DZIALKI[[#This Row],[Ulga]]=$K$32,$L$32))))</f>
        <v>0.2</v>
      </c>
      <c r="G496">
        <f>ROUNDUP(DZIALKI[[#This Row],[StawkaPodatku]]*DZIALKI[[#This Row],[Powierzchnia]],2)</f>
        <v>498.18</v>
      </c>
      <c r="H496">
        <f>DZIALKI[[#This Row],[Podatek]]*DZIALKI[[#This Row],[Procent Ulgi]]</f>
        <v>99.63600000000001</v>
      </c>
      <c r="I496">
        <f>DZIALKI[[#This Row],[Podatek]]-DZIALKI[[#This Row],[KwotaUlgi]]</f>
        <v>398.54399999999998</v>
      </c>
    </row>
    <row r="497" spans="1:9" x14ac:dyDescent="0.25">
      <c r="A497" t="s">
        <v>507</v>
      </c>
      <c r="B497">
        <v>1182.74</v>
      </c>
      <c r="C497" t="s">
        <v>31</v>
      </c>
      <c r="D497" t="s">
        <v>5</v>
      </c>
      <c r="E4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7">
        <f>IF(DZIALKI[[#This Row],[Ulga]]=$K$29,$L$29,IF(DZIALKI[[#This Row],[Ulga]]=$K$30,$L$30,IF(DZIALKI[[#This Row],[Ulga]]=$K$31,$L$31,IF(DZIALKI[[#This Row],[Ulga]]=$K$32,$L$32))))</f>
        <v>0.5</v>
      </c>
      <c r="G497">
        <f>ROUNDUP(DZIALKI[[#This Row],[StawkaPodatku]]*DZIALKI[[#This Row],[Powierzchnia]],2)</f>
        <v>508.58</v>
      </c>
      <c r="H497">
        <f>DZIALKI[[#This Row],[Podatek]]*DZIALKI[[#This Row],[Procent Ulgi]]</f>
        <v>254.29</v>
      </c>
      <c r="I497">
        <f>DZIALKI[[#This Row],[Podatek]]-DZIALKI[[#This Row],[KwotaUlgi]]</f>
        <v>254.29</v>
      </c>
    </row>
    <row r="498" spans="1:9" x14ac:dyDescent="0.25">
      <c r="A498" t="s">
        <v>508</v>
      </c>
      <c r="B498">
        <v>860.91</v>
      </c>
      <c r="C498" t="s">
        <v>5</v>
      </c>
      <c r="D498" t="s">
        <v>21</v>
      </c>
      <c r="E4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8">
        <f>IF(DZIALKI[[#This Row],[Ulga]]=$K$29,$L$29,IF(DZIALKI[[#This Row],[Ulga]]=$K$30,$L$30,IF(DZIALKI[[#This Row],[Ulga]]=$K$31,$L$31,IF(DZIALKI[[#This Row],[Ulga]]=$K$32,$L$32))))</f>
        <v>0</v>
      </c>
      <c r="G498">
        <f>ROUNDUP(DZIALKI[[#This Row],[StawkaPodatku]]*DZIALKI[[#This Row],[Powierzchnia]],2)</f>
        <v>662.91</v>
      </c>
      <c r="H498">
        <f>DZIALKI[[#This Row],[Podatek]]*DZIALKI[[#This Row],[Procent Ulgi]]</f>
        <v>0</v>
      </c>
      <c r="I498">
        <f>DZIALKI[[#This Row],[Podatek]]-DZIALKI[[#This Row],[KwotaUlgi]]</f>
        <v>662.91</v>
      </c>
    </row>
    <row r="499" spans="1:9" x14ac:dyDescent="0.25">
      <c r="A499" t="s">
        <v>509</v>
      </c>
      <c r="B499">
        <v>1181.97</v>
      </c>
      <c r="C499" t="s">
        <v>5</v>
      </c>
      <c r="D499" t="s">
        <v>21</v>
      </c>
      <c r="E4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9">
        <f>IF(DZIALKI[[#This Row],[Ulga]]=$K$29,$L$29,IF(DZIALKI[[#This Row],[Ulga]]=$K$30,$L$30,IF(DZIALKI[[#This Row],[Ulga]]=$K$31,$L$31,IF(DZIALKI[[#This Row],[Ulga]]=$K$32,$L$32))))</f>
        <v>0</v>
      </c>
      <c r="G499">
        <f>ROUNDUP(DZIALKI[[#This Row],[StawkaPodatku]]*DZIALKI[[#This Row],[Powierzchnia]],2)</f>
        <v>910.12</v>
      </c>
      <c r="H499">
        <f>DZIALKI[[#This Row],[Podatek]]*DZIALKI[[#This Row],[Procent Ulgi]]</f>
        <v>0</v>
      </c>
      <c r="I499">
        <f>DZIALKI[[#This Row],[Podatek]]-DZIALKI[[#This Row],[KwotaUlgi]]</f>
        <v>910.12</v>
      </c>
    </row>
    <row r="500" spans="1:9" x14ac:dyDescent="0.25">
      <c r="A500" t="s">
        <v>510</v>
      </c>
      <c r="B500">
        <v>1299.79</v>
      </c>
      <c r="C500" t="s">
        <v>5</v>
      </c>
      <c r="D500" t="s">
        <v>21</v>
      </c>
      <c r="E5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00">
        <f>IF(DZIALKI[[#This Row],[Ulga]]=$K$29,$L$29,IF(DZIALKI[[#This Row],[Ulga]]=$K$30,$L$30,IF(DZIALKI[[#This Row],[Ulga]]=$K$31,$L$31,IF(DZIALKI[[#This Row],[Ulga]]=$K$32,$L$32))))</f>
        <v>0</v>
      </c>
      <c r="G500">
        <f>ROUNDUP(DZIALKI[[#This Row],[StawkaPodatku]]*DZIALKI[[#This Row],[Powierzchnia]],2)</f>
        <v>1000.84</v>
      </c>
      <c r="H500">
        <f>DZIALKI[[#This Row],[Podatek]]*DZIALKI[[#This Row],[Procent Ulgi]]</f>
        <v>0</v>
      </c>
      <c r="I500">
        <f>DZIALKI[[#This Row],[Podatek]]-DZIALKI[[#This Row],[KwotaUlgi]]</f>
        <v>1000.84</v>
      </c>
    </row>
    <row r="501" spans="1:9" x14ac:dyDescent="0.25">
      <c r="A501" t="s">
        <v>511</v>
      </c>
      <c r="B501">
        <v>1446.84</v>
      </c>
      <c r="C501" t="s">
        <v>5</v>
      </c>
      <c r="D501" t="s">
        <v>21</v>
      </c>
      <c r="E5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01">
        <f>IF(DZIALKI[[#This Row],[Ulga]]=$K$29,$L$29,IF(DZIALKI[[#This Row],[Ulga]]=$K$30,$L$30,IF(DZIALKI[[#This Row],[Ulga]]=$K$31,$L$31,IF(DZIALKI[[#This Row],[Ulga]]=$K$32,$L$32))))</f>
        <v>0</v>
      </c>
      <c r="G501">
        <f>ROUNDUP(DZIALKI[[#This Row],[StawkaPodatku]]*DZIALKI[[#This Row],[Powierzchnia]],2)</f>
        <v>1114.07</v>
      </c>
      <c r="H501">
        <f>DZIALKI[[#This Row],[Podatek]]*DZIALKI[[#This Row],[Procent Ulgi]]</f>
        <v>0</v>
      </c>
      <c r="I501">
        <f>DZIALKI[[#This Row],[Podatek]]-DZIALKI[[#This Row],[KwotaUlgi]]</f>
        <v>1114.07</v>
      </c>
    </row>
    <row r="502" spans="1:9" x14ac:dyDescent="0.25">
      <c r="A502" t="s">
        <v>512</v>
      </c>
      <c r="B502">
        <v>603.67999999999995</v>
      </c>
      <c r="C502" t="s">
        <v>31</v>
      </c>
      <c r="D502" t="s">
        <v>5</v>
      </c>
      <c r="E5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02">
        <f>IF(DZIALKI[[#This Row],[Ulga]]=$K$29,$L$29,IF(DZIALKI[[#This Row],[Ulga]]=$K$30,$L$30,IF(DZIALKI[[#This Row],[Ulga]]=$K$31,$L$31,IF(DZIALKI[[#This Row],[Ulga]]=$K$32,$L$32))))</f>
        <v>0.5</v>
      </c>
      <c r="G502">
        <f>ROUNDUP(DZIALKI[[#This Row],[StawkaPodatku]]*DZIALKI[[#This Row],[Powierzchnia]],2)</f>
        <v>259.58999999999997</v>
      </c>
      <c r="H502">
        <f>DZIALKI[[#This Row],[Podatek]]*DZIALKI[[#This Row],[Procent Ulgi]]</f>
        <v>129.79499999999999</v>
      </c>
      <c r="I502">
        <f>DZIALKI[[#This Row],[Podatek]]-DZIALKI[[#This Row],[KwotaUlgi]]</f>
        <v>129.79499999999999</v>
      </c>
    </row>
    <row r="503" spans="1:9" x14ac:dyDescent="0.25">
      <c r="A503" t="s">
        <v>513</v>
      </c>
      <c r="B503">
        <v>916.45</v>
      </c>
      <c r="C503" t="s">
        <v>5</v>
      </c>
      <c r="D503" t="s">
        <v>5</v>
      </c>
      <c r="E5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03">
        <f>IF(DZIALKI[[#This Row],[Ulga]]=$K$29,$L$29,IF(DZIALKI[[#This Row],[Ulga]]=$K$30,$L$30,IF(DZIALKI[[#This Row],[Ulga]]=$K$31,$L$31,IF(DZIALKI[[#This Row],[Ulga]]=$K$32,$L$32))))</f>
        <v>0.5</v>
      </c>
      <c r="G503">
        <f>ROUNDUP(DZIALKI[[#This Row],[StawkaPodatku]]*DZIALKI[[#This Row],[Powierzchnia]],2)</f>
        <v>705.67</v>
      </c>
      <c r="H503">
        <f>DZIALKI[[#This Row],[Podatek]]*DZIALKI[[#This Row],[Procent Ulgi]]</f>
        <v>352.83499999999998</v>
      </c>
      <c r="I503">
        <f>DZIALKI[[#This Row],[Podatek]]-DZIALKI[[#This Row],[KwotaUlgi]]</f>
        <v>352.83499999999998</v>
      </c>
    </row>
    <row r="504" spans="1:9" x14ac:dyDescent="0.25">
      <c r="A504" t="s">
        <v>514</v>
      </c>
      <c r="B504">
        <v>649.17999999999995</v>
      </c>
      <c r="C504" t="s">
        <v>5</v>
      </c>
      <c r="D504" t="s">
        <v>11</v>
      </c>
      <c r="E5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04">
        <f>IF(DZIALKI[[#This Row],[Ulga]]=$K$29,$L$29,IF(DZIALKI[[#This Row],[Ulga]]=$K$30,$L$30,IF(DZIALKI[[#This Row],[Ulga]]=$K$31,$L$31,IF(DZIALKI[[#This Row],[Ulga]]=$K$32,$L$32))))</f>
        <v>0.9</v>
      </c>
      <c r="G504">
        <f>ROUNDUP(DZIALKI[[#This Row],[StawkaPodatku]]*DZIALKI[[#This Row],[Powierzchnia]],2)</f>
        <v>499.87</v>
      </c>
      <c r="H504">
        <f>DZIALKI[[#This Row],[Podatek]]*DZIALKI[[#This Row],[Procent Ulgi]]</f>
        <v>449.88300000000004</v>
      </c>
      <c r="I504">
        <f>DZIALKI[[#This Row],[Podatek]]-DZIALKI[[#This Row],[KwotaUlgi]]</f>
        <v>49.986999999999966</v>
      </c>
    </row>
    <row r="505" spans="1:9" x14ac:dyDescent="0.25">
      <c r="A505" t="s">
        <v>515</v>
      </c>
      <c r="B505">
        <v>798.05</v>
      </c>
      <c r="C505" t="s">
        <v>31</v>
      </c>
      <c r="D505" t="s">
        <v>5</v>
      </c>
      <c r="E5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05">
        <f>IF(DZIALKI[[#This Row],[Ulga]]=$K$29,$L$29,IF(DZIALKI[[#This Row],[Ulga]]=$K$30,$L$30,IF(DZIALKI[[#This Row],[Ulga]]=$K$31,$L$31,IF(DZIALKI[[#This Row],[Ulga]]=$K$32,$L$32))))</f>
        <v>0.5</v>
      </c>
      <c r="G505">
        <f>ROUNDUP(DZIALKI[[#This Row],[StawkaPodatku]]*DZIALKI[[#This Row],[Powierzchnia]],2)</f>
        <v>343.17</v>
      </c>
      <c r="H505">
        <f>DZIALKI[[#This Row],[Podatek]]*DZIALKI[[#This Row],[Procent Ulgi]]</f>
        <v>171.58500000000001</v>
      </c>
      <c r="I505">
        <f>DZIALKI[[#This Row],[Podatek]]-DZIALKI[[#This Row],[KwotaUlgi]]</f>
        <v>171.58500000000001</v>
      </c>
    </row>
    <row r="506" spans="1:9" x14ac:dyDescent="0.25">
      <c r="A506" t="s">
        <v>516</v>
      </c>
      <c r="B506">
        <v>848.01</v>
      </c>
      <c r="C506" t="s">
        <v>5</v>
      </c>
      <c r="D506" t="s">
        <v>5</v>
      </c>
      <c r="E5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06">
        <f>IF(DZIALKI[[#This Row],[Ulga]]=$K$29,$L$29,IF(DZIALKI[[#This Row],[Ulga]]=$K$30,$L$30,IF(DZIALKI[[#This Row],[Ulga]]=$K$31,$L$31,IF(DZIALKI[[#This Row],[Ulga]]=$K$32,$L$32))))</f>
        <v>0.5</v>
      </c>
      <c r="G506">
        <f>ROUNDUP(DZIALKI[[#This Row],[StawkaPodatku]]*DZIALKI[[#This Row],[Powierzchnia]],2)</f>
        <v>652.97</v>
      </c>
      <c r="H506">
        <f>DZIALKI[[#This Row],[Podatek]]*DZIALKI[[#This Row],[Procent Ulgi]]</f>
        <v>326.48500000000001</v>
      </c>
      <c r="I506">
        <f>DZIALKI[[#This Row],[Podatek]]-DZIALKI[[#This Row],[KwotaUlgi]]</f>
        <v>326.48500000000001</v>
      </c>
    </row>
    <row r="507" spans="1:9" x14ac:dyDescent="0.25">
      <c r="A507" t="s">
        <v>517</v>
      </c>
      <c r="B507">
        <v>532.44000000000005</v>
      </c>
      <c r="C507" t="s">
        <v>94</v>
      </c>
      <c r="D507" t="s">
        <v>11</v>
      </c>
      <c r="E50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07">
        <f>IF(DZIALKI[[#This Row],[Ulga]]=$K$29,$L$29,IF(DZIALKI[[#This Row],[Ulga]]=$K$30,$L$30,IF(DZIALKI[[#This Row],[Ulga]]=$K$31,$L$31,IF(DZIALKI[[#This Row],[Ulga]]=$K$32,$L$32))))</f>
        <v>0.9</v>
      </c>
      <c r="G507">
        <f>ROUNDUP(DZIALKI[[#This Row],[StawkaPodatku]]*DZIALKI[[#This Row],[Powierzchnia]],2)</f>
        <v>21.3</v>
      </c>
      <c r="H507">
        <f>DZIALKI[[#This Row],[Podatek]]*DZIALKI[[#This Row],[Procent Ulgi]]</f>
        <v>19.170000000000002</v>
      </c>
      <c r="I507">
        <f>DZIALKI[[#This Row],[Podatek]]-DZIALKI[[#This Row],[KwotaUlgi]]</f>
        <v>2.129999999999999</v>
      </c>
    </row>
    <row r="508" spans="1:9" x14ac:dyDescent="0.25">
      <c r="A508" t="s">
        <v>518</v>
      </c>
      <c r="B508">
        <v>1270.51</v>
      </c>
      <c r="C508" t="s">
        <v>9</v>
      </c>
      <c r="D508" t="s">
        <v>11</v>
      </c>
      <c r="E5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08">
        <f>IF(DZIALKI[[#This Row],[Ulga]]=$K$29,$L$29,IF(DZIALKI[[#This Row],[Ulga]]=$K$30,$L$30,IF(DZIALKI[[#This Row],[Ulga]]=$K$31,$L$31,IF(DZIALKI[[#This Row],[Ulga]]=$K$32,$L$32))))</f>
        <v>0.9</v>
      </c>
      <c r="G508">
        <f>ROUNDUP(DZIALKI[[#This Row],[StawkaPodatku]]*DZIALKI[[#This Row],[Powierzchnia]],2)</f>
        <v>825.84</v>
      </c>
      <c r="H508">
        <f>DZIALKI[[#This Row],[Podatek]]*DZIALKI[[#This Row],[Procent Ulgi]]</f>
        <v>743.25600000000009</v>
      </c>
      <c r="I508">
        <f>DZIALKI[[#This Row],[Podatek]]-DZIALKI[[#This Row],[KwotaUlgi]]</f>
        <v>82.583999999999946</v>
      </c>
    </row>
    <row r="509" spans="1:9" x14ac:dyDescent="0.25">
      <c r="A509" t="s">
        <v>519</v>
      </c>
      <c r="B509">
        <v>883.93</v>
      </c>
      <c r="C509" t="s">
        <v>94</v>
      </c>
      <c r="D509" t="s">
        <v>7</v>
      </c>
      <c r="E5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09">
        <f>IF(DZIALKI[[#This Row],[Ulga]]=$K$29,$L$29,IF(DZIALKI[[#This Row],[Ulga]]=$K$30,$L$30,IF(DZIALKI[[#This Row],[Ulga]]=$K$31,$L$31,IF(DZIALKI[[#This Row],[Ulga]]=$K$32,$L$32))))</f>
        <v>0.2</v>
      </c>
      <c r="G509">
        <f>ROUNDUP(DZIALKI[[#This Row],[StawkaPodatku]]*DZIALKI[[#This Row],[Powierzchnia]],2)</f>
        <v>35.36</v>
      </c>
      <c r="H509">
        <f>DZIALKI[[#This Row],[Podatek]]*DZIALKI[[#This Row],[Procent Ulgi]]</f>
        <v>7.0720000000000001</v>
      </c>
      <c r="I509">
        <f>DZIALKI[[#This Row],[Podatek]]-DZIALKI[[#This Row],[KwotaUlgi]]</f>
        <v>28.288</v>
      </c>
    </row>
    <row r="510" spans="1:9" x14ac:dyDescent="0.25">
      <c r="A510" t="s">
        <v>520</v>
      </c>
      <c r="B510">
        <v>1305.6300000000001</v>
      </c>
      <c r="C510" t="s">
        <v>31</v>
      </c>
      <c r="D510" t="s">
        <v>5</v>
      </c>
      <c r="E5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10">
        <f>IF(DZIALKI[[#This Row],[Ulga]]=$K$29,$L$29,IF(DZIALKI[[#This Row],[Ulga]]=$K$30,$L$30,IF(DZIALKI[[#This Row],[Ulga]]=$K$31,$L$31,IF(DZIALKI[[#This Row],[Ulga]]=$K$32,$L$32))))</f>
        <v>0.5</v>
      </c>
      <c r="G510">
        <f>ROUNDUP(DZIALKI[[#This Row],[StawkaPodatku]]*DZIALKI[[#This Row],[Powierzchnia]],2)</f>
        <v>561.42999999999995</v>
      </c>
      <c r="H510">
        <f>DZIALKI[[#This Row],[Podatek]]*DZIALKI[[#This Row],[Procent Ulgi]]</f>
        <v>280.71499999999997</v>
      </c>
      <c r="I510">
        <f>DZIALKI[[#This Row],[Podatek]]-DZIALKI[[#This Row],[KwotaUlgi]]</f>
        <v>280.71499999999997</v>
      </c>
    </row>
    <row r="511" spans="1:9" x14ac:dyDescent="0.25">
      <c r="A511" t="s">
        <v>521</v>
      </c>
      <c r="B511">
        <v>763.52</v>
      </c>
      <c r="C511" t="s">
        <v>9</v>
      </c>
      <c r="D511" t="s">
        <v>11</v>
      </c>
      <c r="E5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11">
        <f>IF(DZIALKI[[#This Row],[Ulga]]=$K$29,$L$29,IF(DZIALKI[[#This Row],[Ulga]]=$K$30,$L$30,IF(DZIALKI[[#This Row],[Ulga]]=$K$31,$L$31,IF(DZIALKI[[#This Row],[Ulga]]=$K$32,$L$32))))</f>
        <v>0.9</v>
      </c>
      <c r="G511">
        <f>ROUNDUP(DZIALKI[[#This Row],[StawkaPodatku]]*DZIALKI[[#This Row],[Powierzchnia]],2)</f>
        <v>496.28999999999996</v>
      </c>
      <c r="H511">
        <f>DZIALKI[[#This Row],[Podatek]]*DZIALKI[[#This Row],[Procent Ulgi]]</f>
        <v>446.661</v>
      </c>
      <c r="I511">
        <f>DZIALKI[[#This Row],[Podatek]]-DZIALKI[[#This Row],[KwotaUlgi]]</f>
        <v>49.628999999999962</v>
      </c>
    </row>
    <row r="512" spans="1:9" x14ac:dyDescent="0.25">
      <c r="A512" t="s">
        <v>522</v>
      </c>
      <c r="B512">
        <v>709.17</v>
      </c>
      <c r="C512" t="s">
        <v>5</v>
      </c>
      <c r="D512" t="s">
        <v>21</v>
      </c>
      <c r="E5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12">
        <f>IF(DZIALKI[[#This Row],[Ulga]]=$K$29,$L$29,IF(DZIALKI[[#This Row],[Ulga]]=$K$30,$L$30,IF(DZIALKI[[#This Row],[Ulga]]=$K$31,$L$31,IF(DZIALKI[[#This Row],[Ulga]]=$K$32,$L$32))))</f>
        <v>0</v>
      </c>
      <c r="G512">
        <f>ROUNDUP(DZIALKI[[#This Row],[StawkaPodatku]]*DZIALKI[[#This Row],[Powierzchnia]],2)</f>
        <v>546.06999999999994</v>
      </c>
      <c r="H512">
        <f>DZIALKI[[#This Row],[Podatek]]*DZIALKI[[#This Row],[Procent Ulgi]]</f>
        <v>0</v>
      </c>
      <c r="I512">
        <f>DZIALKI[[#This Row],[Podatek]]-DZIALKI[[#This Row],[KwotaUlgi]]</f>
        <v>546.06999999999994</v>
      </c>
    </row>
    <row r="513" spans="1:9" x14ac:dyDescent="0.25">
      <c r="A513" t="s">
        <v>523</v>
      </c>
      <c r="B513">
        <v>1016.66</v>
      </c>
      <c r="C513" t="s">
        <v>94</v>
      </c>
      <c r="D513" t="s">
        <v>11</v>
      </c>
      <c r="E51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13">
        <f>IF(DZIALKI[[#This Row],[Ulga]]=$K$29,$L$29,IF(DZIALKI[[#This Row],[Ulga]]=$K$30,$L$30,IF(DZIALKI[[#This Row],[Ulga]]=$K$31,$L$31,IF(DZIALKI[[#This Row],[Ulga]]=$K$32,$L$32))))</f>
        <v>0.9</v>
      </c>
      <c r="G513">
        <f>ROUNDUP(DZIALKI[[#This Row],[StawkaPodatku]]*DZIALKI[[#This Row],[Powierzchnia]],2)</f>
        <v>40.669999999999995</v>
      </c>
      <c r="H513">
        <f>DZIALKI[[#This Row],[Podatek]]*DZIALKI[[#This Row],[Procent Ulgi]]</f>
        <v>36.602999999999994</v>
      </c>
      <c r="I513">
        <f>DZIALKI[[#This Row],[Podatek]]-DZIALKI[[#This Row],[KwotaUlgi]]</f>
        <v>4.0670000000000002</v>
      </c>
    </row>
    <row r="514" spans="1:9" x14ac:dyDescent="0.25">
      <c r="A514" t="s">
        <v>524</v>
      </c>
      <c r="B514">
        <v>785.36</v>
      </c>
      <c r="C514" t="s">
        <v>5</v>
      </c>
      <c r="D514" t="s">
        <v>21</v>
      </c>
      <c r="E5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14">
        <f>IF(DZIALKI[[#This Row],[Ulga]]=$K$29,$L$29,IF(DZIALKI[[#This Row],[Ulga]]=$K$30,$L$30,IF(DZIALKI[[#This Row],[Ulga]]=$K$31,$L$31,IF(DZIALKI[[#This Row],[Ulga]]=$K$32,$L$32))))</f>
        <v>0</v>
      </c>
      <c r="G514">
        <f>ROUNDUP(DZIALKI[[#This Row],[StawkaPodatku]]*DZIALKI[[#This Row],[Powierzchnia]],2)</f>
        <v>604.73</v>
      </c>
      <c r="H514">
        <f>DZIALKI[[#This Row],[Podatek]]*DZIALKI[[#This Row],[Procent Ulgi]]</f>
        <v>0</v>
      </c>
      <c r="I514">
        <f>DZIALKI[[#This Row],[Podatek]]-DZIALKI[[#This Row],[KwotaUlgi]]</f>
        <v>604.73</v>
      </c>
    </row>
    <row r="515" spans="1:9" x14ac:dyDescent="0.25">
      <c r="A515" t="s">
        <v>525</v>
      </c>
      <c r="B515">
        <v>1260.1300000000001</v>
      </c>
      <c r="C515" t="s">
        <v>52</v>
      </c>
      <c r="D515" t="s">
        <v>5</v>
      </c>
      <c r="E5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15">
        <f>IF(DZIALKI[[#This Row],[Ulga]]=$K$29,$L$29,IF(DZIALKI[[#This Row],[Ulga]]=$K$30,$L$30,IF(DZIALKI[[#This Row],[Ulga]]=$K$31,$L$31,IF(DZIALKI[[#This Row],[Ulga]]=$K$32,$L$32))))</f>
        <v>0.5</v>
      </c>
      <c r="G515">
        <f>ROUNDUP(DZIALKI[[#This Row],[StawkaPodatku]]*DZIALKI[[#This Row],[Powierzchnia]],2)</f>
        <v>264.63</v>
      </c>
      <c r="H515">
        <f>DZIALKI[[#This Row],[Podatek]]*DZIALKI[[#This Row],[Procent Ulgi]]</f>
        <v>132.315</v>
      </c>
      <c r="I515">
        <f>DZIALKI[[#This Row],[Podatek]]-DZIALKI[[#This Row],[KwotaUlgi]]</f>
        <v>132.315</v>
      </c>
    </row>
    <row r="516" spans="1:9" x14ac:dyDescent="0.25">
      <c r="A516" t="s">
        <v>526</v>
      </c>
      <c r="B516">
        <v>922.24</v>
      </c>
      <c r="C516" t="s">
        <v>31</v>
      </c>
      <c r="D516" t="s">
        <v>11</v>
      </c>
      <c r="E5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16">
        <f>IF(DZIALKI[[#This Row],[Ulga]]=$K$29,$L$29,IF(DZIALKI[[#This Row],[Ulga]]=$K$30,$L$30,IF(DZIALKI[[#This Row],[Ulga]]=$K$31,$L$31,IF(DZIALKI[[#This Row],[Ulga]]=$K$32,$L$32))))</f>
        <v>0.9</v>
      </c>
      <c r="G516">
        <f>ROUNDUP(DZIALKI[[#This Row],[StawkaPodatku]]*DZIALKI[[#This Row],[Powierzchnia]],2)</f>
        <v>396.57</v>
      </c>
      <c r="H516">
        <f>DZIALKI[[#This Row],[Podatek]]*DZIALKI[[#This Row],[Procent Ulgi]]</f>
        <v>356.91300000000001</v>
      </c>
      <c r="I516">
        <f>DZIALKI[[#This Row],[Podatek]]-DZIALKI[[#This Row],[KwotaUlgi]]</f>
        <v>39.656999999999982</v>
      </c>
    </row>
    <row r="517" spans="1:9" x14ac:dyDescent="0.25">
      <c r="A517" t="s">
        <v>527</v>
      </c>
      <c r="B517">
        <v>506.11</v>
      </c>
      <c r="C517" t="s">
        <v>5</v>
      </c>
      <c r="D517" t="s">
        <v>5</v>
      </c>
      <c r="E5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17">
        <f>IF(DZIALKI[[#This Row],[Ulga]]=$K$29,$L$29,IF(DZIALKI[[#This Row],[Ulga]]=$K$30,$L$30,IF(DZIALKI[[#This Row],[Ulga]]=$K$31,$L$31,IF(DZIALKI[[#This Row],[Ulga]]=$K$32,$L$32))))</f>
        <v>0.5</v>
      </c>
      <c r="G517">
        <f>ROUNDUP(DZIALKI[[#This Row],[StawkaPodatku]]*DZIALKI[[#This Row],[Powierzchnia]],2)</f>
        <v>389.71</v>
      </c>
      <c r="H517">
        <f>DZIALKI[[#This Row],[Podatek]]*DZIALKI[[#This Row],[Procent Ulgi]]</f>
        <v>194.85499999999999</v>
      </c>
      <c r="I517">
        <f>DZIALKI[[#This Row],[Podatek]]-DZIALKI[[#This Row],[KwotaUlgi]]</f>
        <v>194.85499999999999</v>
      </c>
    </row>
    <row r="518" spans="1:9" x14ac:dyDescent="0.25">
      <c r="A518" t="s">
        <v>528</v>
      </c>
      <c r="B518">
        <v>736.2</v>
      </c>
      <c r="C518" t="s">
        <v>5</v>
      </c>
      <c r="D518" t="s">
        <v>11</v>
      </c>
      <c r="E5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18">
        <f>IF(DZIALKI[[#This Row],[Ulga]]=$K$29,$L$29,IF(DZIALKI[[#This Row],[Ulga]]=$K$30,$L$30,IF(DZIALKI[[#This Row],[Ulga]]=$K$31,$L$31,IF(DZIALKI[[#This Row],[Ulga]]=$K$32,$L$32))))</f>
        <v>0.9</v>
      </c>
      <c r="G518">
        <f>ROUNDUP(DZIALKI[[#This Row],[StawkaPodatku]]*DZIALKI[[#This Row],[Powierzchnia]],2)</f>
        <v>566.88</v>
      </c>
      <c r="H518">
        <f>DZIALKI[[#This Row],[Podatek]]*DZIALKI[[#This Row],[Procent Ulgi]]</f>
        <v>510.19200000000001</v>
      </c>
      <c r="I518">
        <f>DZIALKI[[#This Row],[Podatek]]-DZIALKI[[#This Row],[KwotaUlgi]]</f>
        <v>56.687999999999988</v>
      </c>
    </row>
    <row r="519" spans="1:9" x14ac:dyDescent="0.25">
      <c r="A519" t="s">
        <v>529</v>
      </c>
      <c r="B519">
        <v>1479.4</v>
      </c>
      <c r="C519" t="s">
        <v>52</v>
      </c>
      <c r="D519" t="s">
        <v>5</v>
      </c>
      <c r="E5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19">
        <f>IF(DZIALKI[[#This Row],[Ulga]]=$K$29,$L$29,IF(DZIALKI[[#This Row],[Ulga]]=$K$30,$L$30,IF(DZIALKI[[#This Row],[Ulga]]=$K$31,$L$31,IF(DZIALKI[[#This Row],[Ulga]]=$K$32,$L$32))))</f>
        <v>0.5</v>
      </c>
      <c r="G519">
        <f>ROUNDUP(DZIALKI[[#This Row],[StawkaPodatku]]*DZIALKI[[#This Row],[Powierzchnia]],2)</f>
        <v>310.68</v>
      </c>
      <c r="H519">
        <f>DZIALKI[[#This Row],[Podatek]]*DZIALKI[[#This Row],[Procent Ulgi]]</f>
        <v>155.34</v>
      </c>
      <c r="I519">
        <f>DZIALKI[[#This Row],[Podatek]]-DZIALKI[[#This Row],[KwotaUlgi]]</f>
        <v>155.34</v>
      </c>
    </row>
    <row r="520" spans="1:9" x14ac:dyDescent="0.25">
      <c r="A520" t="s">
        <v>530</v>
      </c>
      <c r="B520">
        <v>1385.62</v>
      </c>
      <c r="C520" t="s">
        <v>52</v>
      </c>
      <c r="D520" t="s">
        <v>5</v>
      </c>
      <c r="E5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20">
        <f>IF(DZIALKI[[#This Row],[Ulga]]=$K$29,$L$29,IF(DZIALKI[[#This Row],[Ulga]]=$K$30,$L$30,IF(DZIALKI[[#This Row],[Ulga]]=$K$31,$L$31,IF(DZIALKI[[#This Row],[Ulga]]=$K$32,$L$32))))</f>
        <v>0.5</v>
      </c>
      <c r="G520">
        <f>ROUNDUP(DZIALKI[[#This Row],[StawkaPodatku]]*DZIALKI[[#This Row],[Powierzchnia]],2)</f>
        <v>290.99</v>
      </c>
      <c r="H520">
        <f>DZIALKI[[#This Row],[Podatek]]*DZIALKI[[#This Row],[Procent Ulgi]]</f>
        <v>145.495</v>
      </c>
      <c r="I520">
        <f>DZIALKI[[#This Row],[Podatek]]-DZIALKI[[#This Row],[KwotaUlgi]]</f>
        <v>145.495</v>
      </c>
    </row>
    <row r="521" spans="1:9" x14ac:dyDescent="0.25">
      <c r="A521" t="s">
        <v>531</v>
      </c>
      <c r="B521">
        <v>1338.01</v>
      </c>
      <c r="C521" t="s">
        <v>31</v>
      </c>
      <c r="D521" t="s">
        <v>7</v>
      </c>
      <c r="E5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21">
        <f>IF(DZIALKI[[#This Row],[Ulga]]=$K$29,$L$29,IF(DZIALKI[[#This Row],[Ulga]]=$K$30,$L$30,IF(DZIALKI[[#This Row],[Ulga]]=$K$31,$L$31,IF(DZIALKI[[#This Row],[Ulga]]=$K$32,$L$32))))</f>
        <v>0.2</v>
      </c>
      <c r="G521">
        <f>ROUNDUP(DZIALKI[[#This Row],[StawkaPodatku]]*DZIALKI[[#This Row],[Powierzchnia]],2)</f>
        <v>575.35</v>
      </c>
      <c r="H521">
        <f>DZIALKI[[#This Row],[Podatek]]*DZIALKI[[#This Row],[Procent Ulgi]]</f>
        <v>115.07000000000001</v>
      </c>
      <c r="I521">
        <f>DZIALKI[[#This Row],[Podatek]]-DZIALKI[[#This Row],[KwotaUlgi]]</f>
        <v>460.28000000000003</v>
      </c>
    </row>
    <row r="522" spans="1:9" x14ac:dyDescent="0.25">
      <c r="A522" t="s">
        <v>532</v>
      </c>
      <c r="B522">
        <v>837.75</v>
      </c>
      <c r="C522" t="s">
        <v>5</v>
      </c>
      <c r="D522" t="s">
        <v>5</v>
      </c>
      <c r="E5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22">
        <f>IF(DZIALKI[[#This Row],[Ulga]]=$K$29,$L$29,IF(DZIALKI[[#This Row],[Ulga]]=$K$30,$L$30,IF(DZIALKI[[#This Row],[Ulga]]=$K$31,$L$31,IF(DZIALKI[[#This Row],[Ulga]]=$K$32,$L$32))))</f>
        <v>0.5</v>
      </c>
      <c r="G522">
        <f>ROUNDUP(DZIALKI[[#This Row],[StawkaPodatku]]*DZIALKI[[#This Row],[Powierzchnia]],2)</f>
        <v>645.06999999999994</v>
      </c>
      <c r="H522">
        <f>DZIALKI[[#This Row],[Podatek]]*DZIALKI[[#This Row],[Procent Ulgi]]</f>
        <v>322.53499999999997</v>
      </c>
      <c r="I522">
        <f>DZIALKI[[#This Row],[Podatek]]-DZIALKI[[#This Row],[KwotaUlgi]]</f>
        <v>322.53499999999997</v>
      </c>
    </row>
    <row r="523" spans="1:9" x14ac:dyDescent="0.25">
      <c r="A523" t="s">
        <v>533</v>
      </c>
      <c r="B523">
        <v>722.89</v>
      </c>
      <c r="C523" t="s">
        <v>5</v>
      </c>
      <c r="D523" t="s">
        <v>11</v>
      </c>
      <c r="E5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23">
        <f>IF(DZIALKI[[#This Row],[Ulga]]=$K$29,$L$29,IF(DZIALKI[[#This Row],[Ulga]]=$K$30,$L$30,IF(DZIALKI[[#This Row],[Ulga]]=$K$31,$L$31,IF(DZIALKI[[#This Row],[Ulga]]=$K$32,$L$32))))</f>
        <v>0.9</v>
      </c>
      <c r="G523">
        <f>ROUNDUP(DZIALKI[[#This Row],[StawkaPodatku]]*DZIALKI[[#This Row],[Powierzchnia]],2)</f>
        <v>556.63</v>
      </c>
      <c r="H523">
        <f>DZIALKI[[#This Row],[Podatek]]*DZIALKI[[#This Row],[Procent Ulgi]]</f>
        <v>500.96699999999998</v>
      </c>
      <c r="I523">
        <f>DZIALKI[[#This Row],[Podatek]]-DZIALKI[[#This Row],[KwotaUlgi]]</f>
        <v>55.663000000000011</v>
      </c>
    </row>
    <row r="524" spans="1:9" x14ac:dyDescent="0.25">
      <c r="A524" t="s">
        <v>534</v>
      </c>
      <c r="B524">
        <v>749.29</v>
      </c>
      <c r="C524" t="s">
        <v>5</v>
      </c>
      <c r="D524" t="s">
        <v>5</v>
      </c>
      <c r="E5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24">
        <f>IF(DZIALKI[[#This Row],[Ulga]]=$K$29,$L$29,IF(DZIALKI[[#This Row],[Ulga]]=$K$30,$L$30,IF(DZIALKI[[#This Row],[Ulga]]=$K$31,$L$31,IF(DZIALKI[[#This Row],[Ulga]]=$K$32,$L$32))))</f>
        <v>0.5</v>
      </c>
      <c r="G524">
        <f>ROUNDUP(DZIALKI[[#This Row],[StawkaPodatku]]*DZIALKI[[#This Row],[Powierzchnia]],2)</f>
        <v>576.96</v>
      </c>
      <c r="H524">
        <f>DZIALKI[[#This Row],[Podatek]]*DZIALKI[[#This Row],[Procent Ulgi]]</f>
        <v>288.48</v>
      </c>
      <c r="I524">
        <f>DZIALKI[[#This Row],[Podatek]]-DZIALKI[[#This Row],[KwotaUlgi]]</f>
        <v>288.48</v>
      </c>
    </row>
    <row r="525" spans="1:9" x14ac:dyDescent="0.25">
      <c r="A525" t="s">
        <v>535</v>
      </c>
      <c r="B525">
        <v>940.27</v>
      </c>
      <c r="C525" t="s">
        <v>52</v>
      </c>
      <c r="D525" t="s">
        <v>11</v>
      </c>
      <c r="E5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25">
        <f>IF(DZIALKI[[#This Row],[Ulga]]=$K$29,$L$29,IF(DZIALKI[[#This Row],[Ulga]]=$K$30,$L$30,IF(DZIALKI[[#This Row],[Ulga]]=$K$31,$L$31,IF(DZIALKI[[#This Row],[Ulga]]=$K$32,$L$32))))</f>
        <v>0.9</v>
      </c>
      <c r="G525">
        <f>ROUNDUP(DZIALKI[[#This Row],[StawkaPodatku]]*DZIALKI[[#This Row],[Powierzchnia]],2)</f>
        <v>197.45999999999998</v>
      </c>
      <c r="H525">
        <f>DZIALKI[[#This Row],[Podatek]]*DZIALKI[[#This Row],[Procent Ulgi]]</f>
        <v>177.714</v>
      </c>
      <c r="I525">
        <f>DZIALKI[[#This Row],[Podatek]]-DZIALKI[[#This Row],[KwotaUlgi]]</f>
        <v>19.745999999999981</v>
      </c>
    </row>
    <row r="526" spans="1:9" x14ac:dyDescent="0.25">
      <c r="A526" t="s">
        <v>536</v>
      </c>
      <c r="B526">
        <v>554.89</v>
      </c>
      <c r="C526" t="s">
        <v>9</v>
      </c>
      <c r="D526" t="s">
        <v>11</v>
      </c>
      <c r="E5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26">
        <f>IF(DZIALKI[[#This Row],[Ulga]]=$K$29,$L$29,IF(DZIALKI[[#This Row],[Ulga]]=$K$30,$L$30,IF(DZIALKI[[#This Row],[Ulga]]=$K$31,$L$31,IF(DZIALKI[[#This Row],[Ulga]]=$K$32,$L$32))))</f>
        <v>0.9</v>
      </c>
      <c r="G526">
        <f>ROUNDUP(DZIALKI[[#This Row],[StawkaPodatku]]*DZIALKI[[#This Row],[Powierzchnia]],2)</f>
        <v>360.68</v>
      </c>
      <c r="H526">
        <f>DZIALKI[[#This Row],[Podatek]]*DZIALKI[[#This Row],[Procent Ulgi]]</f>
        <v>324.61200000000002</v>
      </c>
      <c r="I526">
        <f>DZIALKI[[#This Row],[Podatek]]-DZIALKI[[#This Row],[KwotaUlgi]]</f>
        <v>36.067999999999984</v>
      </c>
    </row>
    <row r="527" spans="1:9" x14ac:dyDescent="0.25">
      <c r="A527" t="s">
        <v>537</v>
      </c>
      <c r="B527">
        <v>825.66</v>
      </c>
      <c r="C527" t="s">
        <v>94</v>
      </c>
      <c r="D527" t="s">
        <v>5</v>
      </c>
      <c r="E5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27">
        <f>IF(DZIALKI[[#This Row],[Ulga]]=$K$29,$L$29,IF(DZIALKI[[#This Row],[Ulga]]=$K$30,$L$30,IF(DZIALKI[[#This Row],[Ulga]]=$K$31,$L$31,IF(DZIALKI[[#This Row],[Ulga]]=$K$32,$L$32))))</f>
        <v>0.5</v>
      </c>
      <c r="G527">
        <f>ROUNDUP(DZIALKI[[#This Row],[StawkaPodatku]]*DZIALKI[[#This Row],[Powierzchnia]],2)</f>
        <v>33.03</v>
      </c>
      <c r="H527">
        <f>DZIALKI[[#This Row],[Podatek]]*DZIALKI[[#This Row],[Procent Ulgi]]</f>
        <v>16.515000000000001</v>
      </c>
      <c r="I527">
        <f>DZIALKI[[#This Row],[Podatek]]-DZIALKI[[#This Row],[KwotaUlgi]]</f>
        <v>16.515000000000001</v>
      </c>
    </row>
    <row r="528" spans="1:9" x14ac:dyDescent="0.25">
      <c r="A528" t="s">
        <v>538</v>
      </c>
      <c r="B528">
        <v>1059.48</v>
      </c>
      <c r="C528" t="s">
        <v>52</v>
      </c>
      <c r="D528" t="s">
        <v>7</v>
      </c>
      <c r="E5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28">
        <f>IF(DZIALKI[[#This Row],[Ulga]]=$K$29,$L$29,IF(DZIALKI[[#This Row],[Ulga]]=$K$30,$L$30,IF(DZIALKI[[#This Row],[Ulga]]=$K$31,$L$31,IF(DZIALKI[[#This Row],[Ulga]]=$K$32,$L$32))))</f>
        <v>0.2</v>
      </c>
      <c r="G528">
        <f>ROUNDUP(DZIALKI[[#This Row],[StawkaPodatku]]*DZIALKI[[#This Row],[Powierzchnia]],2)</f>
        <v>222.5</v>
      </c>
      <c r="H528">
        <f>DZIALKI[[#This Row],[Podatek]]*DZIALKI[[#This Row],[Procent Ulgi]]</f>
        <v>44.5</v>
      </c>
      <c r="I528">
        <f>DZIALKI[[#This Row],[Podatek]]-DZIALKI[[#This Row],[KwotaUlgi]]</f>
        <v>178</v>
      </c>
    </row>
    <row r="529" spans="1:9" x14ac:dyDescent="0.25">
      <c r="A529" t="s">
        <v>539</v>
      </c>
      <c r="B529">
        <v>1321.61</v>
      </c>
      <c r="C529" t="s">
        <v>5</v>
      </c>
      <c r="D529" t="s">
        <v>21</v>
      </c>
      <c r="E5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29">
        <f>IF(DZIALKI[[#This Row],[Ulga]]=$K$29,$L$29,IF(DZIALKI[[#This Row],[Ulga]]=$K$30,$L$30,IF(DZIALKI[[#This Row],[Ulga]]=$K$31,$L$31,IF(DZIALKI[[#This Row],[Ulga]]=$K$32,$L$32))))</f>
        <v>0</v>
      </c>
      <c r="G529">
        <f>ROUNDUP(DZIALKI[[#This Row],[StawkaPodatku]]*DZIALKI[[#This Row],[Powierzchnia]],2)</f>
        <v>1017.64</v>
      </c>
      <c r="H529">
        <f>DZIALKI[[#This Row],[Podatek]]*DZIALKI[[#This Row],[Procent Ulgi]]</f>
        <v>0</v>
      </c>
      <c r="I529">
        <f>DZIALKI[[#This Row],[Podatek]]-DZIALKI[[#This Row],[KwotaUlgi]]</f>
        <v>1017.64</v>
      </c>
    </row>
    <row r="530" spans="1:9" x14ac:dyDescent="0.25">
      <c r="A530" t="s">
        <v>540</v>
      </c>
      <c r="B530">
        <v>780.4</v>
      </c>
      <c r="C530" t="s">
        <v>5</v>
      </c>
      <c r="D530" t="s">
        <v>7</v>
      </c>
      <c r="E5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30">
        <f>IF(DZIALKI[[#This Row],[Ulga]]=$K$29,$L$29,IF(DZIALKI[[#This Row],[Ulga]]=$K$30,$L$30,IF(DZIALKI[[#This Row],[Ulga]]=$K$31,$L$31,IF(DZIALKI[[#This Row],[Ulga]]=$K$32,$L$32))))</f>
        <v>0.2</v>
      </c>
      <c r="G530">
        <f>ROUNDUP(DZIALKI[[#This Row],[StawkaPodatku]]*DZIALKI[[#This Row],[Powierzchnia]],2)</f>
        <v>600.91</v>
      </c>
      <c r="H530">
        <f>DZIALKI[[#This Row],[Podatek]]*DZIALKI[[#This Row],[Procent Ulgi]]</f>
        <v>120.182</v>
      </c>
      <c r="I530">
        <f>DZIALKI[[#This Row],[Podatek]]-DZIALKI[[#This Row],[KwotaUlgi]]</f>
        <v>480.72799999999995</v>
      </c>
    </row>
    <row r="531" spans="1:9" x14ac:dyDescent="0.25">
      <c r="A531" t="s">
        <v>541</v>
      </c>
      <c r="B531">
        <v>546.66</v>
      </c>
      <c r="C531" t="s">
        <v>31</v>
      </c>
      <c r="D531" t="s">
        <v>5</v>
      </c>
      <c r="E5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31">
        <f>IF(DZIALKI[[#This Row],[Ulga]]=$K$29,$L$29,IF(DZIALKI[[#This Row],[Ulga]]=$K$30,$L$30,IF(DZIALKI[[#This Row],[Ulga]]=$K$31,$L$31,IF(DZIALKI[[#This Row],[Ulga]]=$K$32,$L$32))))</f>
        <v>0.5</v>
      </c>
      <c r="G531">
        <f>ROUNDUP(DZIALKI[[#This Row],[StawkaPodatku]]*DZIALKI[[#This Row],[Powierzchnia]],2)</f>
        <v>235.07</v>
      </c>
      <c r="H531">
        <f>DZIALKI[[#This Row],[Podatek]]*DZIALKI[[#This Row],[Procent Ulgi]]</f>
        <v>117.535</v>
      </c>
      <c r="I531">
        <f>DZIALKI[[#This Row],[Podatek]]-DZIALKI[[#This Row],[KwotaUlgi]]</f>
        <v>117.535</v>
      </c>
    </row>
    <row r="532" spans="1:9" x14ac:dyDescent="0.25">
      <c r="A532" t="s">
        <v>542</v>
      </c>
      <c r="B532">
        <v>938.07</v>
      </c>
      <c r="C532" t="s">
        <v>5</v>
      </c>
      <c r="D532" t="s">
        <v>7</v>
      </c>
      <c r="E5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32">
        <f>IF(DZIALKI[[#This Row],[Ulga]]=$K$29,$L$29,IF(DZIALKI[[#This Row],[Ulga]]=$K$30,$L$30,IF(DZIALKI[[#This Row],[Ulga]]=$K$31,$L$31,IF(DZIALKI[[#This Row],[Ulga]]=$K$32,$L$32))))</f>
        <v>0.2</v>
      </c>
      <c r="G532">
        <f>ROUNDUP(DZIALKI[[#This Row],[StawkaPodatku]]*DZIALKI[[#This Row],[Powierzchnia]],2)</f>
        <v>722.31999999999994</v>
      </c>
      <c r="H532">
        <f>DZIALKI[[#This Row],[Podatek]]*DZIALKI[[#This Row],[Procent Ulgi]]</f>
        <v>144.464</v>
      </c>
      <c r="I532">
        <f>DZIALKI[[#This Row],[Podatek]]-DZIALKI[[#This Row],[KwotaUlgi]]</f>
        <v>577.85599999999999</v>
      </c>
    </row>
    <row r="533" spans="1:9" x14ac:dyDescent="0.25">
      <c r="A533" t="s">
        <v>543</v>
      </c>
      <c r="B533">
        <v>1004.59</v>
      </c>
      <c r="C533" t="s">
        <v>52</v>
      </c>
      <c r="D533" t="s">
        <v>21</v>
      </c>
      <c r="E5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33">
        <f>IF(DZIALKI[[#This Row],[Ulga]]=$K$29,$L$29,IF(DZIALKI[[#This Row],[Ulga]]=$K$30,$L$30,IF(DZIALKI[[#This Row],[Ulga]]=$K$31,$L$31,IF(DZIALKI[[#This Row],[Ulga]]=$K$32,$L$32))))</f>
        <v>0</v>
      </c>
      <c r="G533">
        <f>ROUNDUP(DZIALKI[[#This Row],[StawkaPodatku]]*DZIALKI[[#This Row],[Powierzchnia]],2)</f>
        <v>210.97</v>
      </c>
      <c r="H533">
        <f>DZIALKI[[#This Row],[Podatek]]*DZIALKI[[#This Row],[Procent Ulgi]]</f>
        <v>0</v>
      </c>
      <c r="I533">
        <f>DZIALKI[[#This Row],[Podatek]]-DZIALKI[[#This Row],[KwotaUlgi]]</f>
        <v>210.97</v>
      </c>
    </row>
    <row r="534" spans="1:9" x14ac:dyDescent="0.25">
      <c r="A534" t="s">
        <v>544</v>
      </c>
      <c r="B534">
        <v>1326.79</v>
      </c>
      <c r="C534" t="s">
        <v>31</v>
      </c>
      <c r="D534" t="s">
        <v>21</v>
      </c>
      <c r="E5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34">
        <f>IF(DZIALKI[[#This Row],[Ulga]]=$K$29,$L$29,IF(DZIALKI[[#This Row],[Ulga]]=$K$30,$L$30,IF(DZIALKI[[#This Row],[Ulga]]=$K$31,$L$31,IF(DZIALKI[[#This Row],[Ulga]]=$K$32,$L$32))))</f>
        <v>0</v>
      </c>
      <c r="G534">
        <f>ROUNDUP(DZIALKI[[#This Row],[StawkaPodatku]]*DZIALKI[[#This Row],[Powierzchnia]],2)</f>
        <v>570.52</v>
      </c>
      <c r="H534">
        <f>DZIALKI[[#This Row],[Podatek]]*DZIALKI[[#This Row],[Procent Ulgi]]</f>
        <v>0</v>
      </c>
      <c r="I534">
        <f>DZIALKI[[#This Row],[Podatek]]-DZIALKI[[#This Row],[KwotaUlgi]]</f>
        <v>570.52</v>
      </c>
    </row>
    <row r="535" spans="1:9" x14ac:dyDescent="0.25">
      <c r="A535" t="s">
        <v>545</v>
      </c>
      <c r="B535">
        <v>589.53</v>
      </c>
      <c r="C535" t="s">
        <v>94</v>
      </c>
      <c r="D535" t="s">
        <v>11</v>
      </c>
      <c r="E53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35">
        <f>IF(DZIALKI[[#This Row],[Ulga]]=$K$29,$L$29,IF(DZIALKI[[#This Row],[Ulga]]=$K$30,$L$30,IF(DZIALKI[[#This Row],[Ulga]]=$K$31,$L$31,IF(DZIALKI[[#This Row],[Ulga]]=$K$32,$L$32))))</f>
        <v>0.9</v>
      </c>
      <c r="G535">
        <f>ROUNDUP(DZIALKI[[#This Row],[StawkaPodatku]]*DZIALKI[[#This Row],[Powierzchnia]],2)</f>
        <v>23.59</v>
      </c>
      <c r="H535">
        <f>DZIALKI[[#This Row],[Podatek]]*DZIALKI[[#This Row],[Procent Ulgi]]</f>
        <v>21.231000000000002</v>
      </c>
      <c r="I535">
        <f>DZIALKI[[#This Row],[Podatek]]-DZIALKI[[#This Row],[KwotaUlgi]]</f>
        <v>2.3589999999999982</v>
      </c>
    </row>
    <row r="536" spans="1:9" x14ac:dyDescent="0.25">
      <c r="A536" t="s">
        <v>546</v>
      </c>
      <c r="B536">
        <v>1032.4000000000001</v>
      </c>
      <c r="C536" t="s">
        <v>5</v>
      </c>
      <c r="D536" t="s">
        <v>5</v>
      </c>
      <c r="E5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36">
        <f>IF(DZIALKI[[#This Row],[Ulga]]=$K$29,$L$29,IF(DZIALKI[[#This Row],[Ulga]]=$K$30,$L$30,IF(DZIALKI[[#This Row],[Ulga]]=$K$31,$L$31,IF(DZIALKI[[#This Row],[Ulga]]=$K$32,$L$32))))</f>
        <v>0.5</v>
      </c>
      <c r="G536">
        <f>ROUNDUP(DZIALKI[[#This Row],[StawkaPodatku]]*DZIALKI[[#This Row],[Powierzchnia]],2)</f>
        <v>794.95</v>
      </c>
      <c r="H536">
        <f>DZIALKI[[#This Row],[Podatek]]*DZIALKI[[#This Row],[Procent Ulgi]]</f>
        <v>397.47500000000002</v>
      </c>
      <c r="I536">
        <f>DZIALKI[[#This Row],[Podatek]]-DZIALKI[[#This Row],[KwotaUlgi]]</f>
        <v>397.47500000000002</v>
      </c>
    </row>
    <row r="537" spans="1:9" x14ac:dyDescent="0.25">
      <c r="A537" t="s">
        <v>547</v>
      </c>
      <c r="B537">
        <v>1445.83</v>
      </c>
      <c r="C537" t="s">
        <v>5</v>
      </c>
      <c r="D537" t="s">
        <v>21</v>
      </c>
      <c r="E5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37">
        <f>IF(DZIALKI[[#This Row],[Ulga]]=$K$29,$L$29,IF(DZIALKI[[#This Row],[Ulga]]=$K$30,$L$30,IF(DZIALKI[[#This Row],[Ulga]]=$K$31,$L$31,IF(DZIALKI[[#This Row],[Ulga]]=$K$32,$L$32))))</f>
        <v>0</v>
      </c>
      <c r="G537">
        <f>ROUNDUP(DZIALKI[[#This Row],[StawkaPodatku]]*DZIALKI[[#This Row],[Powierzchnia]],2)</f>
        <v>1113.29</v>
      </c>
      <c r="H537">
        <f>DZIALKI[[#This Row],[Podatek]]*DZIALKI[[#This Row],[Procent Ulgi]]</f>
        <v>0</v>
      </c>
      <c r="I537">
        <f>DZIALKI[[#This Row],[Podatek]]-DZIALKI[[#This Row],[KwotaUlgi]]</f>
        <v>1113.29</v>
      </c>
    </row>
    <row r="538" spans="1:9" x14ac:dyDescent="0.25">
      <c r="A538" t="s">
        <v>548</v>
      </c>
      <c r="B538">
        <v>690.12</v>
      </c>
      <c r="C538" t="s">
        <v>52</v>
      </c>
      <c r="D538" t="s">
        <v>5</v>
      </c>
      <c r="E5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38">
        <f>IF(DZIALKI[[#This Row],[Ulga]]=$K$29,$L$29,IF(DZIALKI[[#This Row],[Ulga]]=$K$30,$L$30,IF(DZIALKI[[#This Row],[Ulga]]=$K$31,$L$31,IF(DZIALKI[[#This Row],[Ulga]]=$K$32,$L$32))))</f>
        <v>0.5</v>
      </c>
      <c r="G538">
        <f>ROUNDUP(DZIALKI[[#This Row],[StawkaPodatku]]*DZIALKI[[#This Row],[Powierzchnia]],2)</f>
        <v>144.92999999999998</v>
      </c>
      <c r="H538">
        <f>DZIALKI[[#This Row],[Podatek]]*DZIALKI[[#This Row],[Procent Ulgi]]</f>
        <v>72.464999999999989</v>
      </c>
      <c r="I538">
        <f>DZIALKI[[#This Row],[Podatek]]-DZIALKI[[#This Row],[KwotaUlgi]]</f>
        <v>72.464999999999989</v>
      </c>
    </row>
    <row r="539" spans="1:9" x14ac:dyDescent="0.25">
      <c r="A539" t="s">
        <v>549</v>
      </c>
      <c r="B539">
        <v>879</v>
      </c>
      <c r="C539" t="s">
        <v>52</v>
      </c>
      <c r="D539" t="s">
        <v>11</v>
      </c>
      <c r="E5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39">
        <f>IF(DZIALKI[[#This Row],[Ulga]]=$K$29,$L$29,IF(DZIALKI[[#This Row],[Ulga]]=$K$30,$L$30,IF(DZIALKI[[#This Row],[Ulga]]=$K$31,$L$31,IF(DZIALKI[[#This Row],[Ulga]]=$K$32,$L$32))))</f>
        <v>0.9</v>
      </c>
      <c r="G539">
        <f>ROUNDUP(DZIALKI[[#This Row],[StawkaPodatku]]*DZIALKI[[#This Row],[Powierzchnia]],2)</f>
        <v>184.59</v>
      </c>
      <c r="H539">
        <f>DZIALKI[[#This Row],[Podatek]]*DZIALKI[[#This Row],[Procent Ulgi]]</f>
        <v>166.131</v>
      </c>
      <c r="I539">
        <f>DZIALKI[[#This Row],[Podatek]]-DZIALKI[[#This Row],[KwotaUlgi]]</f>
        <v>18.459000000000003</v>
      </c>
    </row>
    <row r="540" spans="1:9" x14ac:dyDescent="0.25">
      <c r="A540" t="s">
        <v>550</v>
      </c>
      <c r="B540">
        <v>828.59</v>
      </c>
      <c r="C540" t="s">
        <v>94</v>
      </c>
      <c r="D540" t="s">
        <v>11</v>
      </c>
      <c r="E5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40">
        <f>IF(DZIALKI[[#This Row],[Ulga]]=$K$29,$L$29,IF(DZIALKI[[#This Row],[Ulga]]=$K$30,$L$30,IF(DZIALKI[[#This Row],[Ulga]]=$K$31,$L$31,IF(DZIALKI[[#This Row],[Ulga]]=$K$32,$L$32))))</f>
        <v>0.9</v>
      </c>
      <c r="G540">
        <f>ROUNDUP(DZIALKI[[#This Row],[StawkaPodatku]]*DZIALKI[[#This Row],[Powierzchnia]],2)</f>
        <v>33.15</v>
      </c>
      <c r="H540">
        <f>DZIALKI[[#This Row],[Podatek]]*DZIALKI[[#This Row],[Procent Ulgi]]</f>
        <v>29.835000000000001</v>
      </c>
      <c r="I540">
        <f>DZIALKI[[#This Row],[Podatek]]-DZIALKI[[#This Row],[KwotaUlgi]]</f>
        <v>3.3149999999999977</v>
      </c>
    </row>
    <row r="541" spans="1:9" x14ac:dyDescent="0.25">
      <c r="A541" t="s">
        <v>551</v>
      </c>
      <c r="B541">
        <v>835.83</v>
      </c>
      <c r="C541" t="s">
        <v>52</v>
      </c>
      <c r="D541" t="s">
        <v>5</v>
      </c>
      <c r="E5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41">
        <f>IF(DZIALKI[[#This Row],[Ulga]]=$K$29,$L$29,IF(DZIALKI[[#This Row],[Ulga]]=$K$30,$L$30,IF(DZIALKI[[#This Row],[Ulga]]=$K$31,$L$31,IF(DZIALKI[[#This Row],[Ulga]]=$K$32,$L$32))))</f>
        <v>0.5</v>
      </c>
      <c r="G541">
        <f>ROUNDUP(DZIALKI[[#This Row],[StawkaPodatku]]*DZIALKI[[#This Row],[Powierzchnia]],2)</f>
        <v>175.53</v>
      </c>
      <c r="H541">
        <f>DZIALKI[[#This Row],[Podatek]]*DZIALKI[[#This Row],[Procent Ulgi]]</f>
        <v>87.765000000000001</v>
      </c>
      <c r="I541">
        <f>DZIALKI[[#This Row],[Podatek]]-DZIALKI[[#This Row],[KwotaUlgi]]</f>
        <v>87.765000000000001</v>
      </c>
    </row>
    <row r="542" spans="1:9" x14ac:dyDescent="0.25">
      <c r="A542" t="s">
        <v>552</v>
      </c>
      <c r="B542">
        <v>896.45</v>
      </c>
      <c r="C542" t="s">
        <v>5</v>
      </c>
      <c r="D542" t="s">
        <v>11</v>
      </c>
      <c r="E5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42">
        <f>IF(DZIALKI[[#This Row],[Ulga]]=$K$29,$L$29,IF(DZIALKI[[#This Row],[Ulga]]=$K$30,$L$30,IF(DZIALKI[[#This Row],[Ulga]]=$K$31,$L$31,IF(DZIALKI[[#This Row],[Ulga]]=$K$32,$L$32))))</f>
        <v>0.9</v>
      </c>
      <c r="G542">
        <f>ROUNDUP(DZIALKI[[#This Row],[StawkaPodatku]]*DZIALKI[[#This Row],[Powierzchnia]],2)</f>
        <v>690.27</v>
      </c>
      <c r="H542">
        <f>DZIALKI[[#This Row],[Podatek]]*DZIALKI[[#This Row],[Procent Ulgi]]</f>
        <v>621.24300000000005</v>
      </c>
      <c r="I542">
        <f>DZIALKI[[#This Row],[Podatek]]-DZIALKI[[#This Row],[KwotaUlgi]]</f>
        <v>69.02699999999993</v>
      </c>
    </row>
    <row r="543" spans="1:9" x14ac:dyDescent="0.25">
      <c r="A543" t="s">
        <v>553</v>
      </c>
      <c r="B543">
        <v>1246.3800000000001</v>
      </c>
      <c r="C543" t="s">
        <v>52</v>
      </c>
      <c r="D543" t="s">
        <v>5</v>
      </c>
      <c r="E5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43">
        <f>IF(DZIALKI[[#This Row],[Ulga]]=$K$29,$L$29,IF(DZIALKI[[#This Row],[Ulga]]=$K$30,$L$30,IF(DZIALKI[[#This Row],[Ulga]]=$K$31,$L$31,IF(DZIALKI[[#This Row],[Ulga]]=$K$32,$L$32))))</f>
        <v>0.5</v>
      </c>
      <c r="G543">
        <f>ROUNDUP(DZIALKI[[#This Row],[StawkaPodatku]]*DZIALKI[[#This Row],[Powierzchnia]],2)</f>
        <v>261.74</v>
      </c>
      <c r="H543">
        <f>DZIALKI[[#This Row],[Podatek]]*DZIALKI[[#This Row],[Procent Ulgi]]</f>
        <v>130.87</v>
      </c>
      <c r="I543">
        <f>DZIALKI[[#This Row],[Podatek]]-DZIALKI[[#This Row],[KwotaUlgi]]</f>
        <v>130.87</v>
      </c>
    </row>
    <row r="544" spans="1:9" x14ac:dyDescent="0.25">
      <c r="A544" t="s">
        <v>554</v>
      </c>
      <c r="B544">
        <v>889.41</v>
      </c>
      <c r="C544" t="s">
        <v>5</v>
      </c>
      <c r="D544" t="s">
        <v>5</v>
      </c>
      <c r="E5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44">
        <f>IF(DZIALKI[[#This Row],[Ulga]]=$K$29,$L$29,IF(DZIALKI[[#This Row],[Ulga]]=$K$30,$L$30,IF(DZIALKI[[#This Row],[Ulga]]=$K$31,$L$31,IF(DZIALKI[[#This Row],[Ulga]]=$K$32,$L$32))))</f>
        <v>0.5</v>
      </c>
      <c r="G544">
        <f>ROUNDUP(DZIALKI[[#This Row],[StawkaPodatku]]*DZIALKI[[#This Row],[Powierzchnia]],2)</f>
        <v>684.85</v>
      </c>
      <c r="H544">
        <f>DZIALKI[[#This Row],[Podatek]]*DZIALKI[[#This Row],[Procent Ulgi]]</f>
        <v>342.42500000000001</v>
      </c>
      <c r="I544">
        <f>DZIALKI[[#This Row],[Podatek]]-DZIALKI[[#This Row],[KwotaUlgi]]</f>
        <v>342.42500000000001</v>
      </c>
    </row>
    <row r="545" spans="1:9" x14ac:dyDescent="0.25">
      <c r="A545" t="s">
        <v>555</v>
      </c>
      <c r="B545">
        <v>1082.44</v>
      </c>
      <c r="C545" t="s">
        <v>94</v>
      </c>
      <c r="D545" t="s">
        <v>5</v>
      </c>
      <c r="E54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45">
        <f>IF(DZIALKI[[#This Row],[Ulga]]=$K$29,$L$29,IF(DZIALKI[[#This Row],[Ulga]]=$K$30,$L$30,IF(DZIALKI[[#This Row],[Ulga]]=$K$31,$L$31,IF(DZIALKI[[#This Row],[Ulga]]=$K$32,$L$32))))</f>
        <v>0.5</v>
      </c>
      <c r="G545">
        <f>ROUNDUP(DZIALKI[[#This Row],[StawkaPodatku]]*DZIALKI[[#This Row],[Powierzchnia]],2)</f>
        <v>43.3</v>
      </c>
      <c r="H545">
        <f>DZIALKI[[#This Row],[Podatek]]*DZIALKI[[#This Row],[Procent Ulgi]]</f>
        <v>21.65</v>
      </c>
      <c r="I545">
        <f>DZIALKI[[#This Row],[Podatek]]-DZIALKI[[#This Row],[KwotaUlgi]]</f>
        <v>21.65</v>
      </c>
    </row>
    <row r="546" spans="1:9" x14ac:dyDescent="0.25">
      <c r="A546" t="s">
        <v>556</v>
      </c>
      <c r="B546">
        <v>841.95</v>
      </c>
      <c r="C546" t="s">
        <v>94</v>
      </c>
      <c r="D546" t="s">
        <v>7</v>
      </c>
      <c r="E5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46">
        <f>IF(DZIALKI[[#This Row],[Ulga]]=$K$29,$L$29,IF(DZIALKI[[#This Row],[Ulga]]=$K$30,$L$30,IF(DZIALKI[[#This Row],[Ulga]]=$K$31,$L$31,IF(DZIALKI[[#This Row],[Ulga]]=$K$32,$L$32))))</f>
        <v>0.2</v>
      </c>
      <c r="G546">
        <f>ROUNDUP(DZIALKI[[#This Row],[StawkaPodatku]]*DZIALKI[[#This Row],[Powierzchnia]],2)</f>
        <v>33.68</v>
      </c>
      <c r="H546">
        <f>DZIALKI[[#This Row],[Podatek]]*DZIALKI[[#This Row],[Procent Ulgi]]</f>
        <v>6.7360000000000007</v>
      </c>
      <c r="I546">
        <f>DZIALKI[[#This Row],[Podatek]]-DZIALKI[[#This Row],[KwotaUlgi]]</f>
        <v>26.943999999999999</v>
      </c>
    </row>
    <row r="547" spans="1:9" x14ac:dyDescent="0.25">
      <c r="A547" t="s">
        <v>557</v>
      </c>
      <c r="B547">
        <v>978.27</v>
      </c>
      <c r="C547" t="s">
        <v>5</v>
      </c>
      <c r="D547" t="s">
        <v>7</v>
      </c>
      <c r="E5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47">
        <f>IF(DZIALKI[[#This Row],[Ulga]]=$K$29,$L$29,IF(DZIALKI[[#This Row],[Ulga]]=$K$30,$L$30,IF(DZIALKI[[#This Row],[Ulga]]=$K$31,$L$31,IF(DZIALKI[[#This Row],[Ulga]]=$K$32,$L$32))))</f>
        <v>0.2</v>
      </c>
      <c r="G547">
        <f>ROUNDUP(DZIALKI[[#This Row],[StawkaPodatku]]*DZIALKI[[#This Row],[Powierzchnia]],2)</f>
        <v>753.27</v>
      </c>
      <c r="H547">
        <f>DZIALKI[[#This Row],[Podatek]]*DZIALKI[[#This Row],[Procent Ulgi]]</f>
        <v>150.654</v>
      </c>
      <c r="I547">
        <f>DZIALKI[[#This Row],[Podatek]]-DZIALKI[[#This Row],[KwotaUlgi]]</f>
        <v>602.61599999999999</v>
      </c>
    </row>
    <row r="548" spans="1:9" x14ac:dyDescent="0.25">
      <c r="A548" t="s">
        <v>558</v>
      </c>
      <c r="B548">
        <v>813.2</v>
      </c>
      <c r="C548" t="s">
        <v>5</v>
      </c>
      <c r="D548" t="s">
        <v>7</v>
      </c>
      <c r="E5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48">
        <f>IF(DZIALKI[[#This Row],[Ulga]]=$K$29,$L$29,IF(DZIALKI[[#This Row],[Ulga]]=$K$30,$L$30,IF(DZIALKI[[#This Row],[Ulga]]=$K$31,$L$31,IF(DZIALKI[[#This Row],[Ulga]]=$K$32,$L$32))))</f>
        <v>0.2</v>
      </c>
      <c r="G548">
        <f>ROUNDUP(DZIALKI[[#This Row],[StawkaPodatku]]*DZIALKI[[#This Row],[Powierzchnia]],2)</f>
        <v>626.16999999999996</v>
      </c>
      <c r="H548">
        <f>DZIALKI[[#This Row],[Podatek]]*DZIALKI[[#This Row],[Procent Ulgi]]</f>
        <v>125.23399999999999</v>
      </c>
      <c r="I548">
        <f>DZIALKI[[#This Row],[Podatek]]-DZIALKI[[#This Row],[KwotaUlgi]]</f>
        <v>500.93599999999998</v>
      </c>
    </row>
    <row r="549" spans="1:9" x14ac:dyDescent="0.25">
      <c r="A549" t="s">
        <v>559</v>
      </c>
      <c r="B549">
        <v>627.04999999999995</v>
      </c>
      <c r="C549" t="s">
        <v>52</v>
      </c>
      <c r="D549" t="s">
        <v>5</v>
      </c>
      <c r="E5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49">
        <f>IF(DZIALKI[[#This Row],[Ulga]]=$K$29,$L$29,IF(DZIALKI[[#This Row],[Ulga]]=$K$30,$L$30,IF(DZIALKI[[#This Row],[Ulga]]=$K$31,$L$31,IF(DZIALKI[[#This Row],[Ulga]]=$K$32,$L$32))))</f>
        <v>0.5</v>
      </c>
      <c r="G549">
        <f>ROUNDUP(DZIALKI[[#This Row],[StawkaPodatku]]*DZIALKI[[#This Row],[Powierzchnia]],2)</f>
        <v>131.69</v>
      </c>
      <c r="H549">
        <f>DZIALKI[[#This Row],[Podatek]]*DZIALKI[[#This Row],[Procent Ulgi]]</f>
        <v>65.844999999999999</v>
      </c>
      <c r="I549">
        <f>DZIALKI[[#This Row],[Podatek]]-DZIALKI[[#This Row],[KwotaUlgi]]</f>
        <v>65.844999999999999</v>
      </c>
    </row>
    <row r="550" spans="1:9" x14ac:dyDescent="0.25">
      <c r="A550" t="s">
        <v>560</v>
      </c>
      <c r="B550">
        <v>1434.03</v>
      </c>
      <c r="C550" t="s">
        <v>5</v>
      </c>
      <c r="D550" t="s">
        <v>5</v>
      </c>
      <c r="E5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50">
        <f>IF(DZIALKI[[#This Row],[Ulga]]=$K$29,$L$29,IF(DZIALKI[[#This Row],[Ulga]]=$K$30,$L$30,IF(DZIALKI[[#This Row],[Ulga]]=$K$31,$L$31,IF(DZIALKI[[#This Row],[Ulga]]=$K$32,$L$32))))</f>
        <v>0.5</v>
      </c>
      <c r="G550">
        <f>ROUNDUP(DZIALKI[[#This Row],[StawkaPodatku]]*DZIALKI[[#This Row],[Powierzchnia]],2)</f>
        <v>1104.21</v>
      </c>
      <c r="H550">
        <f>DZIALKI[[#This Row],[Podatek]]*DZIALKI[[#This Row],[Procent Ulgi]]</f>
        <v>552.10500000000002</v>
      </c>
      <c r="I550">
        <f>DZIALKI[[#This Row],[Podatek]]-DZIALKI[[#This Row],[KwotaUlgi]]</f>
        <v>552.10500000000002</v>
      </c>
    </row>
    <row r="551" spans="1:9" x14ac:dyDescent="0.25">
      <c r="A551" t="s">
        <v>561</v>
      </c>
      <c r="B551">
        <v>772.07</v>
      </c>
      <c r="C551" t="s">
        <v>9</v>
      </c>
      <c r="D551" t="s">
        <v>11</v>
      </c>
      <c r="E5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51">
        <f>IF(DZIALKI[[#This Row],[Ulga]]=$K$29,$L$29,IF(DZIALKI[[#This Row],[Ulga]]=$K$30,$L$30,IF(DZIALKI[[#This Row],[Ulga]]=$K$31,$L$31,IF(DZIALKI[[#This Row],[Ulga]]=$K$32,$L$32))))</f>
        <v>0.9</v>
      </c>
      <c r="G551">
        <f>ROUNDUP(DZIALKI[[#This Row],[StawkaPodatku]]*DZIALKI[[#This Row],[Powierzchnia]],2)</f>
        <v>501.84999999999997</v>
      </c>
      <c r="H551">
        <f>DZIALKI[[#This Row],[Podatek]]*DZIALKI[[#This Row],[Procent Ulgi]]</f>
        <v>451.66499999999996</v>
      </c>
      <c r="I551">
        <f>DZIALKI[[#This Row],[Podatek]]-DZIALKI[[#This Row],[KwotaUlgi]]</f>
        <v>50.185000000000002</v>
      </c>
    </row>
    <row r="552" spans="1:9" x14ac:dyDescent="0.25">
      <c r="A552" t="s">
        <v>562</v>
      </c>
      <c r="B552">
        <v>686.48</v>
      </c>
      <c r="C552" t="s">
        <v>5</v>
      </c>
      <c r="D552" t="s">
        <v>21</v>
      </c>
      <c r="E5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52">
        <f>IF(DZIALKI[[#This Row],[Ulga]]=$K$29,$L$29,IF(DZIALKI[[#This Row],[Ulga]]=$K$30,$L$30,IF(DZIALKI[[#This Row],[Ulga]]=$K$31,$L$31,IF(DZIALKI[[#This Row],[Ulga]]=$K$32,$L$32))))</f>
        <v>0</v>
      </c>
      <c r="G552">
        <f>ROUNDUP(DZIALKI[[#This Row],[StawkaPodatku]]*DZIALKI[[#This Row],[Powierzchnia]],2)</f>
        <v>528.59</v>
      </c>
      <c r="H552">
        <f>DZIALKI[[#This Row],[Podatek]]*DZIALKI[[#This Row],[Procent Ulgi]]</f>
        <v>0</v>
      </c>
      <c r="I552">
        <f>DZIALKI[[#This Row],[Podatek]]-DZIALKI[[#This Row],[KwotaUlgi]]</f>
        <v>528.59</v>
      </c>
    </row>
    <row r="553" spans="1:9" x14ac:dyDescent="0.25">
      <c r="A553" t="s">
        <v>563</v>
      </c>
      <c r="B553">
        <v>1119.21</v>
      </c>
      <c r="C553" t="s">
        <v>5</v>
      </c>
      <c r="D553" t="s">
        <v>11</v>
      </c>
      <c r="E5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53">
        <f>IF(DZIALKI[[#This Row],[Ulga]]=$K$29,$L$29,IF(DZIALKI[[#This Row],[Ulga]]=$K$30,$L$30,IF(DZIALKI[[#This Row],[Ulga]]=$K$31,$L$31,IF(DZIALKI[[#This Row],[Ulga]]=$K$32,$L$32))))</f>
        <v>0.9</v>
      </c>
      <c r="G553">
        <f>ROUNDUP(DZIALKI[[#This Row],[StawkaPodatku]]*DZIALKI[[#This Row],[Powierzchnia]],2)</f>
        <v>861.8</v>
      </c>
      <c r="H553">
        <f>DZIALKI[[#This Row],[Podatek]]*DZIALKI[[#This Row],[Procent Ulgi]]</f>
        <v>775.62</v>
      </c>
      <c r="I553">
        <f>DZIALKI[[#This Row],[Podatek]]-DZIALKI[[#This Row],[KwotaUlgi]]</f>
        <v>86.17999999999995</v>
      </c>
    </row>
    <row r="554" spans="1:9" x14ac:dyDescent="0.25">
      <c r="A554" t="s">
        <v>564</v>
      </c>
      <c r="B554">
        <v>972.84</v>
      </c>
      <c r="C554" t="s">
        <v>52</v>
      </c>
      <c r="D554" t="s">
        <v>5</v>
      </c>
      <c r="E5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54">
        <f>IF(DZIALKI[[#This Row],[Ulga]]=$K$29,$L$29,IF(DZIALKI[[#This Row],[Ulga]]=$K$30,$L$30,IF(DZIALKI[[#This Row],[Ulga]]=$K$31,$L$31,IF(DZIALKI[[#This Row],[Ulga]]=$K$32,$L$32))))</f>
        <v>0.5</v>
      </c>
      <c r="G554">
        <f>ROUNDUP(DZIALKI[[#This Row],[StawkaPodatku]]*DZIALKI[[#This Row],[Powierzchnia]],2)</f>
        <v>204.29999999999998</v>
      </c>
      <c r="H554">
        <f>DZIALKI[[#This Row],[Podatek]]*DZIALKI[[#This Row],[Procent Ulgi]]</f>
        <v>102.14999999999999</v>
      </c>
      <c r="I554">
        <f>DZIALKI[[#This Row],[Podatek]]-DZIALKI[[#This Row],[KwotaUlgi]]</f>
        <v>102.14999999999999</v>
      </c>
    </row>
    <row r="555" spans="1:9" x14ac:dyDescent="0.25">
      <c r="A555" t="s">
        <v>565</v>
      </c>
      <c r="B555">
        <v>1477.84</v>
      </c>
      <c r="C555" t="s">
        <v>94</v>
      </c>
      <c r="D555" t="s">
        <v>11</v>
      </c>
      <c r="E55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55">
        <f>IF(DZIALKI[[#This Row],[Ulga]]=$K$29,$L$29,IF(DZIALKI[[#This Row],[Ulga]]=$K$30,$L$30,IF(DZIALKI[[#This Row],[Ulga]]=$K$31,$L$31,IF(DZIALKI[[#This Row],[Ulga]]=$K$32,$L$32))))</f>
        <v>0.9</v>
      </c>
      <c r="G555">
        <f>ROUNDUP(DZIALKI[[#This Row],[StawkaPodatku]]*DZIALKI[[#This Row],[Powierzchnia]],2)</f>
        <v>59.12</v>
      </c>
      <c r="H555">
        <f>DZIALKI[[#This Row],[Podatek]]*DZIALKI[[#This Row],[Procent Ulgi]]</f>
        <v>53.207999999999998</v>
      </c>
      <c r="I555">
        <f>DZIALKI[[#This Row],[Podatek]]-DZIALKI[[#This Row],[KwotaUlgi]]</f>
        <v>5.911999999999999</v>
      </c>
    </row>
    <row r="556" spans="1:9" x14ac:dyDescent="0.25">
      <c r="A556" t="s">
        <v>566</v>
      </c>
      <c r="B556">
        <v>1048.81</v>
      </c>
      <c r="C556" t="s">
        <v>94</v>
      </c>
      <c r="D556" t="s">
        <v>7</v>
      </c>
      <c r="E5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56">
        <f>IF(DZIALKI[[#This Row],[Ulga]]=$K$29,$L$29,IF(DZIALKI[[#This Row],[Ulga]]=$K$30,$L$30,IF(DZIALKI[[#This Row],[Ulga]]=$K$31,$L$31,IF(DZIALKI[[#This Row],[Ulga]]=$K$32,$L$32))))</f>
        <v>0.2</v>
      </c>
      <c r="G556">
        <f>ROUNDUP(DZIALKI[[#This Row],[StawkaPodatku]]*DZIALKI[[#This Row],[Powierzchnia]],2)</f>
        <v>41.96</v>
      </c>
      <c r="H556">
        <f>DZIALKI[[#This Row],[Podatek]]*DZIALKI[[#This Row],[Procent Ulgi]]</f>
        <v>8.3920000000000012</v>
      </c>
      <c r="I556">
        <f>DZIALKI[[#This Row],[Podatek]]-DZIALKI[[#This Row],[KwotaUlgi]]</f>
        <v>33.567999999999998</v>
      </c>
    </row>
    <row r="557" spans="1:9" x14ac:dyDescent="0.25">
      <c r="A557" t="s">
        <v>567</v>
      </c>
      <c r="B557">
        <v>569.42999999999995</v>
      </c>
      <c r="C557" t="s">
        <v>52</v>
      </c>
      <c r="D557" t="s">
        <v>11</v>
      </c>
      <c r="E5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57">
        <f>IF(DZIALKI[[#This Row],[Ulga]]=$K$29,$L$29,IF(DZIALKI[[#This Row],[Ulga]]=$K$30,$L$30,IF(DZIALKI[[#This Row],[Ulga]]=$K$31,$L$31,IF(DZIALKI[[#This Row],[Ulga]]=$K$32,$L$32))))</f>
        <v>0.9</v>
      </c>
      <c r="G557">
        <f>ROUNDUP(DZIALKI[[#This Row],[StawkaPodatku]]*DZIALKI[[#This Row],[Powierzchnia]],2)</f>
        <v>119.59</v>
      </c>
      <c r="H557">
        <f>DZIALKI[[#This Row],[Podatek]]*DZIALKI[[#This Row],[Procent Ulgi]]</f>
        <v>107.631</v>
      </c>
      <c r="I557">
        <f>DZIALKI[[#This Row],[Podatek]]-DZIALKI[[#This Row],[KwotaUlgi]]</f>
        <v>11.959000000000003</v>
      </c>
    </row>
    <row r="558" spans="1:9" x14ac:dyDescent="0.25">
      <c r="A558" t="s">
        <v>568</v>
      </c>
      <c r="B558">
        <v>534.61</v>
      </c>
      <c r="C558" t="s">
        <v>52</v>
      </c>
      <c r="D558" t="s">
        <v>5</v>
      </c>
      <c r="E5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58">
        <f>IF(DZIALKI[[#This Row],[Ulga]]=$K$29,$L$29,IF(DZIALKI[[#This Row],[Ulga]]=$K$30,$L$30,IF(DZIALKI[[#This Row],[Ulga]]=$K$31,$L$31,IF(DZIALKI[[#This Row],[Ulga]]=$K$32,$L$32))))</f>
        <v>0.5</v>
      </c>
      <c r="G558">
        <f>ROUNDUP(DZIALKI[[#This Row],[StawkaPodatku]]*DZIALKI[[#This Row],[Powierzchnia]],2)</f>
        <v>112.27000000000001</v>
      </c>
      <c r="H558">
        <f>DZIALKI[[#This Row],[Podatek]]*DZIALKI[[#This Row],[Procent Ulgi]]</f>
        <v>56.135000000000005</v>
      </c>
      <c r="I558">
        <f>DZIALKI[[#This Row],[Podatek]]-DZIALKI[[#This Row],[KwotaUlgi]]</f>
        <v>56.135000000000005</v>
      </c>
    </row>
    <row r="559" spans="1:9" x14ac:dyDescent="0.25">
      <c r="A559" t="s">
        <v>569</v>
      </c>
      <c r="B559">
        <v>629.66999999999996</v>
      </c>
      <c r="C559" t="s">
        <v>94</v>
      </c>
      <c r="D559" t="s">
        <v>21</v>
      </c>
      <c r="E5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59">
        <f>IF(DZIALKI[[#This Row],[Ulga]]=$K$29,$L$29,IF(DZIALKI[[#This Row],[Ulga]]=$K$30,$L$30,IF(DZIALKI[[#This Row],[Ulga]]=$K$31,$L$31,IF(DZIALKI[[#This Row],[Ulga]]=$K$32,$L$32))))</f>
        <v>0</v>
      </c>
      <c r="G559">
        <f>ROUNDUP(DZIALKI[[#This Row],[StawkaPodatku]]*DZIALKI[[#This Row],[Powierzchnia]],2)</f>
        <v>25.19</v>
      </c>
      <c r="H559">
        <f>DZIALKI[[#This Row],[Podatek]]*DZIALKI[[#This Row],[Procent Ulgi]]</f>
        <v>0</v>
      </c>
      <c r="I559">
        <f>DZIALKI[[#This Row],[Podatek]]-DZIALKI[[#This Row],[KwotaUlgi]]</f>
        <v>25.19</v>
      </c>
    </row>
    <row r="560" spans="1:9" x14ac:dyDescent="0.25">
      <c r="A560" t="s">
        <v>570</v>
      </c>
      <c r="B560">
        <v>1151.53</v>
      </c>
      <c r="C560" t="s">
        <v>31</v>
      </c>
      <c r="D560" t="s">
        <v>11</v>
      </c>
      <c r="E56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0">
        <f>IF(DZIALKI[[#This Row],[Ulga]]=$K$29,$L$29,IF(DZIALKI[[#This Row],[Ulga]]=$K$30,$L$30,IF(DZIALKI[[#This Row],[Ulga]]=$K$31,$L$31,IF(DZIALKI[[#This Row],[Ulga]]=$K$32,$L$32))))</f>
        <v>0.9</v>
      </c>
      <c r="G560">
        <f>ROUNDUP(DZIALKI[[#This Row],[StawkaPodatku]]*DZIALKI[[#This Row],[Powierzchnia]],2)</f>
        <v>495.15999999999997</v>
      </c>
      <c r="H560">
        <f>DZIALKI[[#This Row],[Podatek]]*DZIALKI[[#This Row],[Procent Ulgi]]</f>
        <v>445.64400000000001</v>
      </c>
      <c r="I560">
        <f>DZIALKI[[#This Row],[Podatek]]-DZIALKI[[#This Row],[KwotaUlgi]]</f>
        <v>49.515999999999963</v>
      </c>
    </row>
    <row r="561" spans="1:9" x14ac:dyDescent="0.25">
      <c r="A561" t="s">
        <v>571</v>
      </c>
      <c r="B561">
        <v>1370.27</v>
      </c>
      <c r="C561" t="s">
        <v>5</v>
      </c>
      <c r="D561" t="s">
        <v>5</v>
      </c>
      <c r="E5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61">
        <f>IF(DZIALKI[[#This Row],[Ulga]]=$K$29,$L$29,IF(DZIALKI[[#This Row],[Ulga]]=$K$30,$L$30,IF(DZIALKI[[#This Row],[Ulga]]=$K$31,$L$31,IF(DZIALKI[[#This Row],[Ulga]]=$K$32,$L$32))))</f>
        <v>0.5</v>
      </c>
      <c r="G561">
        <f>ROUNDUP(DZIALKI[[#This Row],[StawkaPodatku]]*DZIALKI[[#This Row],[Powierzchnia]],2)</f>
        <v>1055.1099999999999</v>
      </c>
      <c r="H561">
        <f>DZIALKI[[#This Row],[Podatek]]*DZIALKI[[#This Row],[Procent Ulgi]]</f>
        <v>527.55499999999995</v>
      </c>
      <c r="I561">
        <f>DZIALKI[[#This Row],[Podatek]]-DZIALKI[[#This Row],[KwotaUlgi]]</f>
        <v>527.55499999999995</v>
      </c>
    </row>
    <row r="562" spans="1:9" x14ac:dyDescent="0.25">
      <c r="A562" t="s">
        <v>572</v>
      </c>
      <c r="B562">
        <v>656.02</v>
      </c>
      <c r="C562" t="s">
        <v>52</v>
      </c>
      <c r="D562" t="s">
        <v>5</v>
      </c>
      <c r="E5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62">
        <f>IF(DZIALKI[[#This Row],[Ulga]]=$K$29,$L$29,IF(DZIALKI[[#This Row],[Ulga]]=$K$30,$L$30,IF(DZIALKI[[#This Row],[Ulga]]=$K$31,$L$31,IF(DZIALKI[[#This Row],[Ulga]]=$K$32,$L$32))))</f>
        <v>0.5</v>
      </c>
      <c r="G562">
        <f>ROUNDUP(DZIALKI[[#This Row],[StawkaPodatku]]*DZIALKI[[#This Row],[Powierzchnia]],2)</f>
        <v>137.76999999999998</v>
      </c>
      <c r="H562">
        <f>DZIALKI[[#This Row],[Podatek]]*DZIALKI[[#This Row],[Procent Ulgi]]</f>
        <v>68.884999999999991</v>
      </c>
      <c r="I562">
        <f>DZIALKI[[#This Row],[Podatek]]-DZIALKI[[#This Row],[KwotaUlgi]]</f>
        <v>68.884999999999991</v>
      </c>
    </row>
    <row r="563" spans="1:9" x14ac:dyDescent="0.25">
      <c r="A563" t="s">
        <v>573</v>
      </c>
      <c r="B563">
        <v>944.89</v>
      </c>
      <c r="C563" t="s">
        <v>31</v>
      </c>
      <c r="D563" t="s">
        <v>11</v>
      </c>
      <c r="E5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3">
        <f>IF(DZIALKI[[#This Row],[Ulga]]=$K$29,$L$29,IF(DZIALKI[[#This Row],[Ulga]]=$K$30,$L$30,IF(DZIALKI[[#This Row],[Ulga]]=$K$31,$L$31,IF(DZIALKI[[#This Row],[Ulga]]=$K$32,$L$32))))</f>
        <v>0.9</v>
      </c>
      <c r="G563">
        <f>ROUNDUP(DZIALKI[[#This Row],[StawkaPodatku]]*DZIALKI[[#This Row],[Powierzchnia]],2)</f>
        <v>406.31</v>
      </c>
      <c r="H563">
        <f>DZIALKI[[#This Row],[Podatek]]*DZIALKI[[#This Row],[Procent Ulgi]]</f>
        <v>365.67900000000003</v>
      </c>
      <c r="I563">
        <f>DZIALKI[[#This Row],[Podatek]]-DZIALKI[[#This Row],[KwotaUlgi]]</f>
        <v>40.630999999999972</v>
      </c>
    </row>
    <row r="564" spans="1:9" x14ac:dyDescent="0.25">
      <c r="A564" t="s">
        <v>574</v>
      </c>
      <c r="B564">
        <v>984.31</v>
      </c>
      <c r="C564" t="s">
        <v>94</v>
      </c>
      <c r="D564" t="s">
        <v>7</v>
      </c>
      <c r="E56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64">
        <f>IF(DZIALKI[[#This Row],[Ulga]]=$K$29,$L$29,IF(DZIALKI[[#This Row],[Ulga]]=$K$30,$L$30,IF(DZIALKI[[#This Row],[Ulga]]=$K$31,$L$31,IF(DZIALKI[[#This Row],[Ulga]]=$K$32,$L$32))))</f>
        <v>0.2</v>
      </c>
      <c r="G564">
        <f>ROUNDUP(DZIALKI[[#This Row],[StawkaPodatku]]*DZIALKI[[#This Row],[Powierzchnia]],2)</f>
        <v>39.379999999999995</v>
      </c>
      <c r="H564">
        <f>DZIALKI[[#This Row],[Podatek]]*DZIALKI[[#This Row],[Procent Ulgi]]</f>
        <v>7.8759999999999994</v>
      </c>
      <c r="I564">
        <f>DZIALKI[[#This Row],[Podatek]]-DZIALKI[[#This Row],[KwotaUlgi]]</f>
        <v>31.503999999999998</v>
      </c>
    </row>
    <row r="565" spans="1:9" x14ac:dyDescent="0.25">
      <c r="A565" t="s">
        <v>575</v>
      </c>
      <c r="B565">
        <v>1157.54</v>
      </c>
      <c r="C565" t="s">
        <v>31</v>
      </c>
      <c r="D565" t="s">
        <v>5</v>
      </c>
      <c r="E5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5">
        <f>IF(DZIALKI[[#This Row],[Ulga]]=$K$29,$L$29,IF(DZIALKI[[#This Row],[Ulga]]=$K$30,$L$30,IF(DZIALKI[[#This Row],[Ulga]]=$K$31,$L$31,IF(DZIALKI[[#This Row],[Ulga]]=$K$32,$L$32))))</f>
        <v>0.5</v>
      </c>
      <c r="G565">
        <f>ROUNDUP(DZIALKI[[#This Row],[StawkaPodatku]]*DZIALKI[[#This Row],[Powierzchnia]],2)</f>
        <v>497.75</v>
      </c>
      <c r="H565">
        <f>DZIALKI[[#This Row],[Podatek]]*DZIALKI[[#This Row],[Procent Ulgi]]</f>
        <v>248.875</v>
      </c>
      <c r="I565">
        <f>DZIALKI[[#This Row],[Podatek]]-DZIALKI[[#This Row],[KwotaUlgi]]</f>
        <v>248.875</v>
      </c>
    </row>
    <row r="566" spans="1:9" x14ac:dyDescent="0.25">
      <c r="A566" t="s">
        <v>576</v>
      </c>
      <c r="B566">
        <v>1404.66</v>
      </c>
      <c r="C566" t="s">
        <v>5</v>
      </c>
      <c r="D566" t="s">
        <v>21</v>
      </c>
      <c r="E5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66">
        <f>IF(DZIALKI[[#This Row],[Ulga]]=$K$29,$L$29,IF(DZIALKI[[#This Row],[Ulga]]=$K$30,$L$30,IF(DZIALKI[[#This Row],[Ulga]]=$K$31,$L$31,IF(DZIALKI[[#This Row],[Ulga]]=$K$32,$L$32))))</f>
        <v>0</v>
      </c>
      <c r="G566">
        <f>ROUNDUP(DZIALKI[[#This Row],[StawkaPodatku]]*DZIALKI[[#This Row],[Powierzchnia]],2)</f>
        <v>1081.5899999999999</v>
      </c>
      <c r="H566">
        <f>DZIALKI[[#This Row],[Podatek]]*DZIALKI[[#This Row],[Procent Ulgi]]</f>
        <v>0</v>
      </c>
      <c r="I566">
        <f>DZIALKI[[#This Row],[Podatek]]-DZIALKI[[#This Row],[KwotaUlgi]]</f>
        <v>1081.5899999999999</v>
      </c>
    </row>
    <row r="567" spans="1:9" x14ac:dyDescent="0.25">
      <c r="A567" t="s">
        <v>577</v>
      </c>
      <c r="B567">
        <v>1412.52</v>
      </c>
      <c r="C567" t="s">
        <v>31</v>
      </c>
      <c r="D567" t="s">
        <v>5</v>
      </c>
      <c r="E5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7">
        <f>IF(DZIALKI[[#This Row],[Ulga]]=$K$29,$L$29,IF(DZIALKI[[#This Row],[Ulga]]=$K$30,$L$30,IF(DZIALKI[[#This Row],[Ulga]]=$K$31,$L$31,IF(DZIALKI[[#This Row],[Ulga]]=$K$32,$L$32))))</f>
        <v>0.5</v>
      </c>
      <c r="G567">
        <f>ROUNDUP(DZIALKI[[#This Row],[StawkaPodatku]]*DZIALKI[[#This Row],[Powierzchnia]],2)</f>
        <v>607.39</v>
      </c>
      <c r="H567">
        <f>DZIALKI[[#This Row],[Podatek]]*DZIALKI[[#This Row],[Procent Ulgi]]</f>
        <v>303.69499999999999</v>
      </c>
      <c r="I567">
        <f>DZIALKI[[#This Row],[Podatek]]-DZIALKI[[#This Row],[KwotaUlgi]]</f>
        <v>303.69499999999999</v>
      </c>
    </row>
    <row r="568" spans="1:9" x14ac:dyDescent="0.25">
      <c r="A568" t="s">
        <v>578</v>
      </c>
      <c r="B568">
        <v>616.38</v>
      </c>
      <c r="C568" t="s">
        <v>94</v>
      </c>
      <c r="D568" t="s">
        <v>5</v>
      </c>
      <c r="E5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68">
        <f>IF(DZIALKI[[#This Row],[Ulga]]=$K$29,$L$29,IF(DZIALKI[[#This Row],[Ulga]]=$K$30,$L$30,IF(DZIALKI[[#This Row],[Ulga]]=$K$31,$L$31,IF(DZIALKI[[#This Row],[Ulga]]=$K$32,$L$32))))</f>
        <v>0.5</v>
      </c>
      <c r="G568">
        <f>ROUNDUP(DZIALKI[[#This Row],[StawkaPodatku]]*DZIALKI[[#This Row],[Powierzchnia]],2)</f>
        <v>24.66</v>
      </c>
      <c r="H568">
        <f>DZIALKI[[#This Row],[Podatek]]*DZIALKI[[#This Row],[Procent Ulgi]]</f>
        <v>12.33</v>
      </c>
      <c r="I568">
        <f>DZIALKI[[#This Row],[Podatek]]-DZIALKI[[#This Row],[KwotaUlgi]]</f>
        <v>12.33</v>
      </c>
    </row>
    <row r="569" spans="1:9" x14ac:dyDescent="0.25">
      <c r="A569" t="s">
        <v>579</v>
      </c>
      <c r="B569">
        <v>630.88</v>
      </c>
      <c r="C569" t="s">
        <v>31</v>
      </c>
      <c r="D569" t="s">
        <v>21</v>
      </c>
      <c r="E5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9">
        <f>IF(DZIALKI[[#This Row],[Ulga]]=$K$29,$L$29,IF(DZIALKI[[#This Row],[Ulga]]=$K$30,$L$30,IF(DZIALKI[[#This Row],[Ulga]]=$K$31,$L$31,IF(DZIALKI[[#This Row],[Ulga]]=$K$32,$L$32))))</f>
        <v>0</v>
      </c>
      <c r="G569">
        <f>ROUNDUP(DZIALKI[[#This Row],[StawkaPodatku]]*DZIALKI[[#This Row],[Powierzchnia]],2)</f>
        <v>271.27999999999997</v>
      </c>
      <c r="H569">
        <f>DZIALKI[[#This Row],[Podatek]]*DZIALKI[[#This Row],[Procent Ulgi]]</f>
        <v>0</v>
      </c>
      <c r="I569">
        <f>DZIALKI[[#This Row],[Podatek]]-DZIALKI[[#This Row],[KwotaUlgi]]</f>
        <v>271.27999999999997</v>
      </c>
    </row>
    <row r="570" spans="1:9" x14ac:dyDescent="0.25">
      <c r="A570" t="s">
        <v>580</v>
      </c>
      <c r="B570">
        <v>1101.6099999999999</v>
      </c>
      <c r="C570" t="s">
        <v>9</v>
      </c>
      <c r="D570" t="s">
        <v>21</v>
      </c>
      <c r="E5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70">
        <f>IF(DZIALKI[[#This Row],[Ulga]]=$K$29,$L$29,IF(DZIALKI[[#This Row],[Ulga]]=$K$30,$L$30,IF(DZIALKI[[#This Row],[Ulga]]=$K$31,$L$31,IF(DZIALKI[[#This Row],[Ulga]]=$K$32,$L$32))))</f>
        <v>0</v>
      </c>
      <c r="G570">
        <f>ROUNDUP(DZIALKI[[#This Row],[StawkaPodatku]]*DZIALKI[[#This Row],[Powierzchnia]],2)</f>
        <v>716.05</v>
      </c>
      <c r="H570">
        <f>DZIALKI[[#This Row],[Podatek]]*DZIALKI[[#This Row],[Procent Ulgi]]</f>
        <v>0</v>
      </c>
      <c r="I570">
        <f>DZIALKI[[#This Row],[Podatek]]-DZIALKI[[#This Row],[KwotaUlgi]]</f>
        <v>716.05</v>
      </c>
    </row>
    <row r="571" spans="1:9" x14ac:dyDescent="0.25">
      <c r="A571" t="s">
        <v>581</v>
      </c>
      <c r="B571">
        <v>1156.33</v>
      </c>
      <c r="C571" t="s">
        <v>5</v>
      </c>
      <c r="D571" t="s">
        <v>11</v>
      </c>
      <c r="E5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71">
        <f>IF(DZIALKI[[#This Row],[Ulga]]=$K$29,$L$29,IF(DZIALKI[[#This Row],[Ulga]]=$K$30,$L$30,IF(DZIALKI[[#This Row],[Ulga]]=$K$31,$L$31,IF(DZIALKI[[#This Row],[Ulga]]=$K$32,$L$32))))</f>
        <v>0.9</v>
      </c>
      <c r="G571">
        <f>ROUNDUP(DZIALKI[[#This Row],[StawkaPodatku]]*DZIALKI[[#This Row],[Powierzchnia]],2)</f>
        <v>890.38</v>
      </c>
      <c r="H571">
        <f>DZIALKI[[#This Row],[Podatek]]*DZIALKI[[#This Row],[Procent Ulgi]]</f>
        <v>801.34199999999998</v>
      </c>
      <c r="I571">
        <f>DZIALKI[[#This Row],[Podatek]]-DZIALKI[[#This Row],[KwotaUlgi]]</f>
        <v>89.038000000000011</v>
      </c>
    </row>
    <row r="572" spans="1:9" x14ac:dyDescent="0.25">
      <c r="A572" t="s">
        <v>582</v>
      </c>
      <c r="B572">
        <v>568.86</v>
      </c>
      <c r="C572" t="s">
        <v>31</v>
      </c>
      <c r="D572" t="s">
        <v>11</v>
      </c>
      <c r="E5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72">
        <f>IF(DZIALKI[[#This Row],[Ulga]]=$K$29,$L$29,IF(DZIALKI[[#This Row],[Ulga]]=$K$30,$L$30,IF(DZIALKI[[#This Row],[Ulga]]=$K$31,$L$31,IF(DZIALKI[[#This Row],[Ulga]]=$K$32,$L$32))))</f>
        <v>0.9</v>
      </c>
      <c r="G572">
        <f>ROUNDUP(DZIALKI[[#This Row],[StawkaPodatku]]*DZIALKI[[#This Row],[Powierzchnia]],2)</f>
        <v>244.60999999999999</v>
      </c>
      <c r="H572">
        <f>DZIALKI[[#This Row],[Podatek]]*DZIALKI[[#This Row],[Procent Ulgi]]</f>
        <v>220.149</v>
      </c>
      <c r="I572">
        <f>DZIALKI[[#This Row],[Podatek]]-DZIALKI[[#This Row],[KwotaUlgi]]</f>
        <v>24.460999999999984</v>
      </c>
    </row>
    <row r="573" spans="1:9" x14ac:dyDescent="0.25">
      <c r="A573" t="s">
        <v>583</v>
      </c>
      <c r="B573">
        <v>964.73</v>
      </c>
      <c r="C573" t="s">
        <v>31</v>
      </c>
      <c r="D573" t="s">
        <v>21</v>
      </c>
      <c r="E5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73">
        <f>IF(DZIALKI[[#This Row],[Ulga]]=$K$29,$L$29,IF(DZIALKI[[#This Row],[Ulga]]=$K$30,$L$30,IF(DZIALKI[[#This Row],[Ulga]]=$K$31,$L$31,IF(DZIALKI[[#This Row],[Ulga]]=$K$32,$L$32))))</f>
        <v>0</v>
      </c>
      <c r="G573">
        <f>ROUNDUP(DZIALKI[[#This Row],[StawkaPodatku]]*DZIALKI[[#This Row],[Powierzchnia]],2)</f>
        <v>414.84</v>
      </c>
      <c r="H573">
        <f>DZIALKI[[#This Row],[Podatek]]*DZIALKI[[#This Row],[Procent Ulgi]]</f>
        <v>0</v>
      </c>
      <c r="I573">
        <f>DZIALKI[[#This Row],[Podatek]]-DZIALKI[[#This Row],[KwotaUlgi]]</f>
        <v>414.84</v>
      </c>
    </row>
    <row r="574" spans="1:9" x14ac:dyDescent="0.25">
      <c r="A574" t="s">
        <v>584</v>
      </c>
      <c r="B574">
        <v>783.74</v>
      </c>
      <c r="C574" t="s">
        <v>52</v>
      </c>
      <c r="D574" t="s">
        <v>11</v>
      </c>
      <c r="E5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74">
        <f>IF(DZIALKI[[#This Row],[Ulga]]=$K$29,$L$29,IF(DZIALKI[[#This Row],[Ulga]]=$K$30,$L$30,IF(DZIALKI[[#This Row],[Ulga]]=$K$31,$L$31,IF(DZIALKI[[#This Row],[Ulga]]=$K$32,$L$32))))</f>
        <v>0.9</v>
      </c>
      <c r="G574">
        <f>ROUNDUP(DZIALKI[[#This Row],[StawkaPodatku]]*DZIALKI[[#This Row],[Powierzchnia]],2)</f>
        <v>164.59</v>
      </c>
      <c r="H574">
        <f>DZIALKI[[#This Row],[Podatek]]*DZIALKI[[#This Row],[Procent Ulgi]]</f>
        <v>148.131</v>
      </c>
      <c r="I574">
        <f>DZIALKI[[#This Row],[Podatek]]-DZIALKI[[#This Row],[KwotaUlgi]]</f>
        <v>16.459000000000003</v>
      </c>
    </row>
    <row r="575" spans="1:9" x14ac:dyDescent="0.25">
      <c r="A575" t="s">
        <v>585</v>
      </c>
      <c r="B575">
        <v>1294.9000000000001</v>
      </c>
      <c r="C575" t="s">
        <v>94</v>
      </c>
      <c r="D575" t="s">
        <v>5</v>
      </c>
      <c r="E5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75">
        <f>IF(DZIALKI[[#This Row],[Ulga]]=$K$29,$L$29,IF(DZIALKI[[#This Row],[Ulga]]=$K$30,$L$30,IF(DZIALKI[[#This Row],[Ulga]]=$K$31,$L$31,IF(DZIALKI[[#This Row],[Ulga]]=$K$32,$L$32))))</f>
        <v>0.5</v>
      </c>
      <c r="G575">
        <f>ROUNDUP(DZIALKI[[#This Row],[StawkaPodatku]]*DZIALKI[[#This Row],[Powierzchnia]],2)</f>
        <v>51.8</v>
      </c>
      <c r="H575">
        <f>DZIALKI[[#This Row],[Podatek]]*DZIALKI[[#This Row],[Procent Ulgi]]</f>
        <v>25.9</v>
      </c>
      <c r="I575">
        <f>DZIALKI[[#This Row],[Podatek]]-DZIALKI[[#This Row],[KwotaUlgi]]</f>
        <v>25.9</v>
      </c>
    </row>
    <row r="576" spans="1:9" x14ac:dyDescent="0.25">
      <c r="A576" t="s">
        <v>586</v>
      </c>
      <c r="B576">
        <v>1421.37</v>
      </c>
      <c r="C576" t="s">
        <v>52</v>
      </c>
      <c r="D576" t="s">
        <v>11</v>
      </c>
      <c r="E5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76">
        <f>IF(DZIALKI[[#This Row],[Ulga]]=$K$29,$L$29,IF(DZIALKI[[#This Row],[Ulga]]=$K$30,$L$30,IF(DZIALKI[[#This Row],[Ulga]]=$K$31,$L$31,IF(DZIALKI[[#This Row],[Ulga]]=$K$32,$L$32))))</f>
        <v>0.9</v>
      </c>
      <c r="G576">
        <f>ROUNDUP(DZIALKI[[#This Row],[StawkaPodatku]]*DZIALKI[[#This Row],[Powierzchnia]],2)</f>
        <v>298.49</v>
      </c>
      <c r="H576">
        <f>DZIALKI[[#This Row],[Podatek]]*DZIALKI[[#This Row],[Procent Ulgi]]</f>
        <v>268.64100000000002</v>
      </c>
      <c r="I576">
        <f>DZIALKI[[#This Row],[Podatek]]-DZIALKI[[#This Row],[KwotaUlgi]]</f>
        <v>29.84899999999999</v>
      </c>
    </row>
    <row r="577" spans="1:9" x14ac:dyDescent="0.25">
      <c r="A577" t="s">
        <v>587</v>
      </c>
      <c r="B577">
        <v>518.04999999999995</v>
      </c>
      <c r="C577" t="s">
        <v>52</v>
      </c>
      <c r="D577" t="s">
        <v>5</v>
      </c>
      <c r="E5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77">
        <f>IF(DZIALKI[[#This Row],[Ulga]]=$K$29,$L$29,IF(DZIALKI[[#This Row],[Ulga]]=$K$30,$L$30,IF(DZIALKI[[#This Row],[Ulga]]=$K$31,$L$31,IF(DZIALKI[[#This Row],[Ulga]]=$K$32,$L$32))))</f>
        <v>0.5</v>
      </c>
      <c r="G577">
        <f>ROUNDUP(DZIALKI[[#This Row],[StawkaPodatku]]*DZIALKI[[#This Row],[Powierzchnia]],2)</f>
        <v>108.80000000000001</v>
      </c>
      <c r="H577">
        <f>DZIALKI[[#This Row],[Podatek]]*DZIALKI[[#This Row],[Procent Ulgi]]</f>
        <v>54.400000000000006</v>
      </c>
      <c r="I577">
        <f>DZIALKI[[#This Row],[Podatek]]-DZIALKI[[#This Row],[KwotaUlgi]]</f>
        <v>54.400000000000006</v>
      </c>
    </row>
    <row r="578" spans="1:9" x14ac:dyDescent="0.25">
      <c r="A578" t="s">
        <v>588</v>
      </c>
      <c r="B578">
        <v>931.55</v>
      </c>
      <c r="C578" t="s">
        <v>94</v>
      </c>
      <c r="D578" t="s">
        <v>5</v>
      </c>
      <c r="E57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78">
        <f>IF(DZIALKI[[#This Row],[Ulga]]=$K$29,$L$29,IF(DZIALKI[[#This Row],[Ulga]]=$K$30,$L$30,IF(DZIALKI[[#This Row],[Ulga]]=$K$31,$L$31,IF(DZIALKI[[#This Row],[Ulga]]=$K$32,$L$32))))</f>
        <v>0.5</v>
      </c>
      <c r="G578">
        <f>ROUNDUP(DZIALKI[[#This Row],[StawkaPodatku]]*DZIALKI[[#This Row],[Powierzchnia]],2)</f>
        <v>37.269999999999996</v>
      </c>
      <c r="H578">
        <f>DZIALKI[[#This Row],[Podatek]]*DZIALKI[[#This Row],[Procent Ulgi]]</f>
        <v>18.634999999999998</v>
      </c>
      <c r="I578">
        <f>DZIALKI[[#This Row],[Podatek]]-DZIALKI[[#This Row],[KwotaUlgi]]</f>
        <v>18.634999999999998</v>
      </c>
    </row>
    <row r="579" spans="1:9" x14ac:dyDescent="0.25">
      <c r="A579" t="s">
        <v>589</v>
      </c>
      <c r="B579">
        <v>1006.91</v>
      </c>
      <c r="C579" t="s">
        <v>31</v>
      </c>
      <c r="D579" t="s">
        <v>11</v>
      </c>
      <c r="E5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79">
        <f>IF(DZIALKI[[#This Row],[Ulga]]=$K$29,$L$29,IF(DZIALKI[[#This Row],[Ulga]]=$K$30,$L$30,IF(DZIALKI[[#This Row],[Ulga]]=$K$31,$L$31,IF(DZIALKI[[#This Row],[Ulga]]=$K$32,$L$32))))</f>
        <v>0.9</v>
      </c>
      <c r="G579">
        <f>ROUNDUP(DZIALKI[[#This Row],[StawkaPodatku]]*DZIALKI[[#This Row],[Powierzchnia]],2)</f>
        <v>432.98</v>
      </c>
      <c r="H579">
        <f>DZIALKI[[#This Row],[Podatek]]*DZIALKI[[#This Row],[Procent Ulgi]]</f>
        <v>389.68200000000002</v>
      </c>
      <c r="I579">
        <f>DZIALKI[[#This Row],[Podatek]]-DZIALKI[[#This Row],[KwotaUlgi]]</f>
        <v>43.298000000000002</v>
      </c>
    </row>
    <row r="580" spans="1:9" x14ac:dyDescent="0.25">
      <c r="A580" t="s">
        <v>590</v>
      </c>
      <c r="B580">
        <v>1085.79</v>
      </c>
      <c r="C580" t="s">
        <v>94</v>
      </c>
      <c r="D580" t="s">
        <v>21</v>
      </c>
      <c r="E58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80">
        <f>IF(DZIALKI[[#This Row],[Ulga]]=$K$29,$L$29,IF(DZIALKI[[#This Row],[Ulga]]=$K$30,$L$30,IF(DZIALKI[[#This Row],[Ulga]]=$K$31,$L$31,IF(DZIALKI[[#This Row],[Ulga]]=$K$32,$L$32))))</f>
        <v>0</v>
      </c>
      <c r="G580">
        <f>ROUNDUP(DZIALKI[[#This Row],[StawkaPodatku]]*DZIALKI[[#This Row],[Powierzchnia]],2)</f>
        <v>43.44</v>
      </c>
      <c r="H580">
        <f>DZIALKI[[#This Row],[Podatek]]*DZIALKI[[#This Row],[Procent Ulgi]]</f>
        <v>0</v>
      </c>
      <c r="I580">
        <f>DZIALKI[[#This Row],[Podatek]]-DZIALKI[[#This Row],[KwotaUlgi]]</f>
        <v>43.44</v>
      </c>
    </row>
    <row r="581" spans="1:9" x14ac:dyDescent="0.25">
      <c r="A581" t="s">
        <v>591</v>
      </c>
      <c r="B581">
        <v>773.59</v>
      </c>
      <c r="C581" t="s">
        <v>5</v>
      </c>
      <c r="D581" t="s">
        <v>7</v>
      </c>
      <c r="E5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81">
        <f>IF(DZIALKI[[#This Row],[Ulga]]=$K$29,$L$29,IF(DZIALKI[[#This Row],[Ulga]]=$K$30,$L$30,IF(DZIALKI[[#This Row],[Ulga]]=$K$31,$L$31,IF(DZIALKI[[#This Row],[Ulga]]=$K$32,$L$32))))</f>
        <v>0.2</v>
      </c>
      <c r="G581">
        <f>ROUNDUP(DZIALKI[[#This Row],[StawkaPodatku]]*DZIALKI[[#This Row],[Powierzchnia]],2)</f>
        <v>595.66999999999996</v>
      </c>
      <c r="H581">
        <f>DZIALKI[[#This Row],[Podatek]]*DZIALKI[[#This Row],[Procent Ulgi]]</f>
        <v>119.134</v>
      </c>
      <c r="I581">
        <f>DZIALKI[[#This Row],[Podatek]]-DZIALKI[[#This Row],[KwotaUlgi]]</f>
        <v>476.53599999999994</v>
      </c>
    </row>
    <row r="582" spans="1:9" x14ac:dyDescent="0.25">
      <c r="A582" t="s">
        <v>592</v>
      </c>
      <c r="B582">
        <v>668.65</v>
      </c>
      <c r="C582" t="s">
        <v>9</v>
      </c>
      <c r="D582" t="s">
        <v>11</v>
      </c>
      <c r="E5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82">
        <f>IF(DZIALKI[[#This Row],[Ulga]]=$K$29,$L$29,IF(DZIALKI[[#This Row],[Ulga]]=$K$30,$L$30,IF(DZIALKI[[#This Row],[Ulga]]=$K$31,$L$31,IF(DZIALKI[[#This Row],[Ulga]]=$K$32,$L$32))))</f>
        <v>0.9</v>
      </c>
      <c r="G582">
        <f>ROUNDUP(DZIALKI[[#This Row],[StawkaPodatku]]*DZIALKI[[#This Row],[Powierzchnia]],2)</f>
        <v>434.63</v>
      </c>
      <c r="H582">
        <f>DZIALKI[[#This Row],[Podatek]]*DZIALKI[[#This Row],[Procent Ulgi]]</f>
        <v>391.16700000000003</v>
      </c>
      <c r="I582">
        <f>DZIALKI[[#This Row],[Podatek]]-DZIALKI[[#This Row],[KwotaUlgi]]</f>
        <v>43.462999999999965</v>
      </c>
    </row>
    <row r="583" spans="1:9" x14ac:dyDescent="0.25">
      <c r="A583" t="s">
        <v>593</v>
      </c>
      <c r="B583">
        <v>1026.22</v>
      </c>
      <c r="C583" t="s">
        <v>9</v>
      </c>
      <c r="D583" t="s">
        <v>11</v>
      </c>
      <c r="E5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83">
        <f>IF(DZIALKI[[#This Row],[Ulga]]=$K$29,$L$29,IF(DZIALKI[[#This Row],[Ulga]]=$K$30,$L$30,IF(DZIALKI[[#This Row],[Ulga]]=$K$31,$L$31,IF(DZIALKI[[#This Row],[Ulga]]=$K$32,$L$32))))</f>
        <v>0.9</v>
      </c>
      <c r="G583">
        <f>ROUNDUP(DZIALKI[[#This Row],[StawkaPodatku]]*DZIALKI[[#This Row],[Powierzchnia]],2)</f>
        <v>667.05</v>
      </c>
      <c r="H583">
        <f>DZIALKI[[#This Row],[Podatek]]*DZIALKI[[#This Row],[Procent Ulgi]]</f>
        <v>600.34500000000003</v>
      </c>
      <c r="I583">
        <f>DZIALKI[[#This Row],[Podatek]]-DZIALKI[[#This Row],[KwotaUlgi]]</f>
        <v>66.704999999999927</v>
      </c>
    </row>
    <row r="584" spans="1:9" x14ac:dyDescent="0.25">
      <c r="A584" t="s">
        <v>594</v>
      </c>
      <c r="B584">
        <v>676.68</v>
      </c>
      <c r="C584" t="s">
        <v>31</v>
      </c>
      <c r="D584" t="s">
        <v>11</v>
      </c>
      <c r="E5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84">
        <f>IF(DZIALKI[[#This Row],[Ulga]]=$K$29,$L$29,IF(DZIALKI[[#This Row],[Ulga]]=$K$30,$L$30,IF(DZIALKI[[#This Row],[Ulga]]=$K$31,$L$31,IF(DZIALKI[[#This Row],[Ulga]]=$K$32,$L$32))))</f>
        <v>0.9</v>
      </c>
      <c r="G584">
        <f>ROUNDUP(DZIALKI[[#This Row],[StawkaPodatku]]*DZIALKI[[#This Row],[Powierzchnia]],2)</f>
        <v>290.98</v>
      </c>
      <c r="H584">
        <f>DZIALKI[[#This Row],[Podatek]]*DZIALKI[[#This Row],[Procent Ulgi]]</f>
        <v>261.88200000000001</v>
      </c>
      <c r="I584">
        <f>DZIALKI[[#This Row],[Podatek]]-DZIALKI[[#This Row],[KwotaUlgi]]</f>
        <v>29.098000000000013</v>
      </c>
    </row>
    <row r="585" spans="1:9" x14ac:dyDescent="0.25">
      <c r="A585" t="s">
        <v>595</v>
      </c>
      <c r="B585">
        <v>854.52</v>
      </c>
      <c r="C585" t="s">
        <v>31</v>
      </c>
      <c r="D585" t="s">
        <v>11</v>
      </c>
      <c r="E5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85">
        <f>IF(DZIALKI[[#This Row],[Ulga]]=$K$29,$L$29,IF(DZIALKI[[#This Row],[Ulga]]=$K$30,$L$30,IF(DZIALKI[[#This Row],[Ulga]]=$K$31,$L$31,IF(DZIALKI[[#This Row],[Ulga]]=$K$32,$L$32))))</f>
        <v>0.9</v>
      </c>
      <c r="G585">
        <f>ROUNDUP(DZIALKI[[#This Row],[StawkaPodatku]]*DZIALKI[[#This Row],[Powierzchnia]],2)</f>
        <v>367.45</v>
      </c>
      <c r="H585">
        <f>DZIALKI[[#This Row],[Podatek]]*DZIALKI[[#This Row],[Procent Ulgi]]</f>
        <v>330.70499999999998</v>
      </c>
      <c r="I585">
        <f>DZIALKI[[#This Row],[Podatek]]-DZIALKI[[#This Row],[KwotaUlgi]]</f>
        <v>36.745000000000005</v>
      </c>
    </row>
    <row r="586" spans="1:9" x14ac:dyDescent="0.25">
      <c r="A586" t="s">
        <v>596</v>
      </c>
      <c r="B586">
        <v>1438.6</v>
      </c>
      <c r="C586" t="s">
        <v>52</v>
      </c>
      <c r="D586" t="s">
        <v>5</v>
      </c>
      <c r="E5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86">
        <f>IF(DZIALKI[[#This Row],[Ulga]]=$K$29,$L$29,IF(DZIALKI[[#This Row],[Ulga]]=$K$30,$L$30,IF(DZIALKI[[#This Row],[Ulga]]=$K$31,$L$31,IF(DZIALKI[[#This Row],[Ulga]]=$K$32,$L$32))))</f>
        <v>0.5</v>
      </c>
      <c r="G586">
        <f>ROUNDUP(DZIALKI[[#This Row],[StawkaPodatku]]*DZIALKI[[#This Row],[Powierzchnia]],2)</f>
        <v>302.11</v>
      </c>
      <c r="H586">
        <f>DZIALKI[[#This Row],[Podatek]]*DZIALKI[[#This Row],[Procent Ulgi]]</f>
        <v>151.05500000000001</v>
      </c>
      <c r="I586">
        <f>DZIALKI[[#This Row],[Podatek]]-DZIALKI[[#This Row],[KwotaUlgi]]</f>
        <v>151.05500000000001</v>
      </c>
    </row>
    <row r="587" spans="1:9" x14ac:dyDescent="0.25">
      <c r="A587" t="s">
        <v>597</v>
      </c>
      <c r="B587">
        <v>684.01</v>
      </c>
      <c r="C587" t="s">
        <v>31</v>
      </c>
      <c r="D587" t="s">
        <v>5</v>
      </c>
      <c r="E5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87">
        <f>IF(DZIALKI[[#This Row],[Ulga]]=$K$29,$L$29,IF(DZIALKI[[#This Row],[Ulga]]=$K$30,$L$30,IF(DZIALKI[[#This Row],[Ulga]]=$K$31,$L$31,IF(DZIALKI[[#This Row],[Ulga]]=$K$32,$L$32))))</f>
        <v>0.5</v>
      </c>
      <c r="G587">
        <f>ROUNDUP(DZIALKI[[#This Row],[StawkaPodatku]]*DZIALKI[[#This Row],[Powierzchnia]],2)</f>
        <v>294.13</v>
      </c>
      <c r="H587">
        <f>DZIALKI[[#This Row],[Podatek]]*DZIALKI[[#This Row],[Procent Ulgi]]</f>
        <v>147.065</v>
      </c>
      <c r="I587">
        <f>DZIALKI[[#This Row],[Podatek]]-DZIALKI[[#This Row],[KwotaUlgi]]</f>
        <v>147.065</v>
      </c>
    </row>
    <row r="588" spans="1:9" x14ac:dyDescent="0.25">
      <c r="A588" t="s">
        <v>598</v>
      </c>
      <c r="B588">
        <v>854.47</v>
      </c>
      <c r="C588" t="s">
        <v>31</v>
      </c>
      <c r="D588" t="s">
        <v>11</v>
      </c>
      <c r="E5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88">
        <f>IF(DZIALKI[[#This Row],[Ulga]]=$K$29,$L$29,IF(DZIALKI[[#This Row],[Ulga]]=$K$30,$L$30,IF(DZIALKI[[#This Row],[Ulga]]=$K$31,$L$31,IF(DZIALKI[[#This Row],[Ulga]]=$K$32,$L$32))))</f>
        <v>0.9</v>
      </c>
      <c r="G588">
        <f>ROUNDUP(DZIALKI[[#This Row],[StawkaPodatku]]*DZIALKI[[#This Row],[Powierzchnia]],2)</f>
        <v>367.43</v>
      </c>
      <c r="H588">
        <f>DZIALKI[[#This Row],[Podatek]]*DZIALKI[[#This Row],[Procent Ulgi]]</f>
        <v>330.68700000000001</v>
      </c>
      <c r="I588">
        <f>DZIALKI[[#This Row],[Podatek]]-DZIALKI[[#This Row],[KwotaUlgi]]</f>
        <v>36.742999999999995</v>
      </c>
    </row>
    <row r="589" spans="1:9" x14ac:dyDescent="0.25">
      <c r="A589" t="s">
        <v>599</v>
      </c>
      <c r="B589">
        <v>980.15</v>
      </c>
      <c r="C589" t="s">
        <v>52</v>
      </c>
      <c r="D589" t="s">
        <v>11</v>
      </c>
      <c r="E5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89">
        <f>IF(DZIALKI[[#This Row],[Ulga]]=$K$29,$L$29,IF(DZIALKI[[#This Row],[Ulga]]=$K$30,$L$30,IF(DZIALKI[[#This Row],[Ulga]]=$K$31,$L$31,IF(DZIALKI[[#This Row],[Ulga]]=$K$32,$L$32))))</f>
        <v>0.9</v>
      </c>
      <c r="G589">
        <f>ROUNDUP(DZIALKI[[#This Row],[StawkaPodatku]]*DZIALKI[[#This Row],[Powierzchnia]],2)</f>
        <v>205.84</v>
      </c>
      <c r="H589">
        <f>DZIALKI[[#This Row],[Podatek]]*DZIALKI[[#This Row],[Procent Ulgi]]</f>
        <v>185.256</v>
      </c>
      <c r="I589">
        <f>DZIALKI[[#This Row],[Podatek]]-DZIALKI[[#This Row],[KwotaUlgi]]</f>
        <v>20.584000000000003</v>
      </c>
    </row>
    <row r="590" spans="1:9" x14ac:dyDescent="0.25">
      <c r="A590" t="s">
        <v>600</v>
      </c>
      <c r="B590">
        <v>1222.23</v>
      </c>
      <c r="C590" t="s">
        <v>31</v>
      </c>
      <c r="D590" t="s">
        <v>11</v>
      </c>
      <c r="E5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90">
        <f>IF(DZIALKI[[#This Row],[Ulga]]=$K$29,$L$29,IF(DZIALKI[[#This Row],[Ulga]]=$K$30,$L$30,IF(DZIALKI[[#This Row],[Ulga]]=$K$31,$L$31,IF(DZIALKI[[#This Row],[Ulga]]=$K$32,$L$32))))</f>
        <v>0.9</v>
      </c>
      <c r="G590">
        <f>ROUNDUP(DZIALKI[[#This Row],[StawkaPodatku]]*DZIALKI[[#This Row],[Powierzchnia]],2)</f>
        <v>525.55999999999995</v>
      </c>
      <c r="H590">
        <f>DZIALKI[[#This Row],[Podatek]]*DZIALKI[[#This Row],[Procent Ulgi]]</f>
        <v>473.00399999999996</v>
      </c>
      <c r="I590">
        <f>DZIALKI[[#This Row],[Podatek]]-DZIALKI[[#This Row],[KwotaUlgi]]</f>
        <v>52.555999999999983</v>
      </c>
    </row>
    <row r="591" spans="1:9" x14ac:dyDescent="0.25">
      <c r="A591" t="s">
        <v>601</v>
      </c>
      <c r="B591">
        <v>751.85</v>
      </c>
      <c r="C591" t="s">
        <v>5</v>
      </c>
      <c r="D591" t="s">
        <v>5</v>
      </c>
      <c r="E5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91">
        <f>IF(DZIALKI[[#This Row],[Ulga]]=$K$29,$L$29,IF(DZIALKI[[#This Row],[Ulga]]=$K$30,$L$30,IF(DZIALKI[[#This Row],[Ulga]]=$K$31,$L$31,IF(DZIALKI[[#This Row],[Ulga]]=$K$32,$L$32))))</f>
        <v>0.5</v>
      </c>
      <c r="G591">
        <f>ROUNDUP(DZIALKI[[#This Row],[StawkaPodatku]]*DZIALKI[[#This Row],[Powierzchnia]],2)</f>
        <v>578.92999999999995</v>
      </c>
      <c r="H591">
        <f>DZIALKI[[#This Row],[Podatek]]*DZIALKI[[#This Row],[Procent Ulgi]]</f>
        <v>289.46499999999997</v>
      </c>
      <c r="I591">
        <f>DZIALKI[[#This Row],[Podatek]]-DZIALKI[[#This Row],[KwotaUlgi]]</f>
        <v>289.46499999999997</v>
      </c>
    </row>
    <row r="592" spans="1:9" x14ac:dyDescent="0.25">
      <c r="A592" t="s">
        <v>602</v>
      </c>
      <c r="B592">
        <v>1121.19</v>
      </c>
      <c r="C592" t="s">
        <v>5</v>
      </c>
      <c r="D592" t="s">
        <v>11</v>
      </c>
      <c r="E5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92">
        <f>IF(DZIALKI[[#This Row],[Ulga]]=$K$29,$L$29,IF(DZIALKI[[#This Row],[Ulga]]=$K$30,$L$30,IF(DZIALKI[[#This Row],[Ulga]]=$K$31,$L$31,IF(DZIALKI[[#This Row],[Ulga]]=$K$32,$L$32))))</f>
        <v>0.9</v>
      </c>
      <c r="G592">
        <f>ROUNDUP(DZIALKI[[#This Row],[StawkaPodatku]]*DZIALKI[[#This Row],[Powierzchnia]],2)</f>
        <v>863.31999999999994</v>
      </c>
      <c r="H592">
        <f>DZIALKI[[#This Row],[Podatek]]*DZIALKI[[#This Row],[Procent Ulgi]]</f>
        <v>776.98799999999994</v>
      </c>
      <c r="I592">
        <f>DZIALKI[[#This Row],[Podatek]]-DZIALKI[[#This Row],[KwotaUlgi]]</f>
        <v>86.331999999999994</v>
      </c>
    </row>
    <row r="593" spans="1:9" x14ac:dyDescent="0.25">
      <c r="A593" t="s">
        <v>603</v>
      </c>
      <c r="B593">
        <v>1377.82</v>
      </c>
      <c r="C593" t="s">
        <v>31</v>
      </c>
      <c r="D593" t="s">
        <v>21</v>
      </c>
      <c r="E5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93">
        <f>IF(DZIALKI[[#This Row],[Ulga]]=$K$29,$L$29,IF(DZIALKI[[#This Row],[Ulga]]=$K$30,$L$30,IF(DZIALKI[[#This Row],[Ulga]]=$K$31,$L$31,IF(DZIALKI[[#This Row],[Ulga]]=$K$32,$L$32))))</f>
        <v>0</v>
      </c>
      <c r="G593">
        <f>ROUNDUP(DZIALKI[[#This Row],[StawkaPodatku]]*DZIALKI[[#This Row],[Powierzchnia]],2)</f>
        <v>592.47</v>
      </c>
      <c r="H593">
        <f>DZIALKI[[#This Row],[Podatek]]*DZIALKI[[#This Row],[Procent Ulgi]]</f>
        <v>0</v>
      </c>
      <c r="I593">
        <f>DZIALKI[[#This Row],[Podatek]]-DZIALKI[[#This Row],[KwotaUlgi]]</f>
        <v>592.47</v>
      </c>
    </row>
    <row r="594" spans="1:9" x14ac:dyDescent="0.25">
      <c r="A594" t="s">
        <v>604</v>
      </c>
      <c r="B594">
        <v>818.83</v>
      </c>
      <c r="C594" t="s">
        <v>5</v>
      </c>
      <c r="D594" t="s">
        <v>7</v>
      </c>
      <c r="E5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94">
        <f>IF(DZIALKI[[#This Row],[Ulga]]=$K$29,$L$29,IF(DZIALKI[[#This Row],[Ulga]]=$K$30,$L$30,IF(DZIALKI[[#This Row],[Ulga]]=$K$31,$L$31,IF(DZIALKI[[#This Row],[Ulga]]=$K$32,$L$32))))</f>
        <v>0.2</v>
      </c>
      <c r="G594">
        <f>ROUNDUP(DZIALKI[[#This Row],[StawkaPodatku]]*DZIALKI[[#This Row],[Powierzchnia]],2)</f>
        <v>630.5</v>
      </c>
      <c r="H594">
        <f>DZIALKI[[#This Row],[Podatek]]*DZIALKI[[#This Row],[Procent Ulgi]]</f>
        <v>126.10000000000001</v>
      </c>
      <c r="I594">
        <f>DZIALKI[[#This Row],[Podatek]]-DZIALKI[[#This Row],[KwotaUlgi]]</f>
        <v>504.4</v>
      </c>
    </row>
    <row r="595" spans="1:9" x14ac:dyDescent="0.25">
      <c r="A595" t="s">
        <v>605</v>
      </c>
      <c r="B595">
        <v>980.34</v>
      </c>
      <c r="C595" t="s">
        <v>5</v>
      </c>
      <c r="D595" t="s">
        <v>11</v>
      </c>
      <c r="E5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95">
        <f>IF(DZIALKI[[#This Row],[Ulga]]=$K$29,$L$29,IF(DZIALKI[[#This Row],[Ulga]]=$K$30,$L$30,IF(DZIALKI[[#This Row],[Ulga]]=$K$31,$L$31,IF(DZIALKI[[#This Row],[Ulga]]=$K$32,$L$32))))</f>
        <v>0.9</v>
      </c>
      <c r="G595">
        <f>ROUNDUP(DZIALKI[[#This Row],[StawkaPodatku]]*DZIALKI[[#This Row],[Powierzchnia]],2)</f>
        <v>754.87</v>
      </c>
      <c r="H595">
        <f>DZIALKI[[#This Row],[Podatek]]*DZIALKI[[#This Row],[Procent Ulgi]]</f>
        <v>679.38300000000004</v>
      </c>
      <c r="I595">
        <f>DZIALKI[[#This Row],[Podatek]]-DZIALKI[[#This Row],[KwotaUlgi]]</f>
        <v>75.486999999999966</v>
      </c>
    </row>
    <row r="596" spans="1:9" x14ac:dyDescent="0.25">
      <c r="A596" t="s">
        <v>606</v>
      </c>
      <c r="B596">
        <v>1130.3699999999999</v>
      </c>
      <c r="C596" t="s">
        <v>52</v>
      </c>
      <c r="D596" t="s">
        <v>21</v>
      </c>
      <c r="E5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96">
        <f>IF(DZIALKI[[#This Row],[Ulga]]=$K$29,$L$29,IF(DZIALKI[[#This Row],[Ulga]]=$K$30,$L$30,IF(DZIALKI[[#This Row],[Ulga]]=$K$31,$L$31,IF(DZIALKI[[#This Row],[Ulga]]=$K$32,$L$32))))</f>
        <v>0</v>
      </c>
      <c r="G596">
        <f>ROUNDUP(DZIALKI[[#This Row],[StawkaPodatku]]*DZIALKI[[#This Row],[Powierzchnia]],2)</f>
        <v>237.38</v>
      </c>
      <c r="H596">
        <f>DZIALKI[[#This Row],[Podatek]]*DZIALKI[[#This Row],[Procent Ulgi]]</f>
        <v>0</v>
      </c>
      <c r="I596">
        <f>DZIALKI[[#This Row],[Podatek]]-DZIALKI[[#This Row],[KwotaUlgi]]</f>
        <v>237.38</v>
      </c>
    </row>
    <row r="597" spans="1:9" x14ac:dyDescent="0.25">
      <c r="A597" t="s">
        <v>607</v>
      </c>
      <c r="B597">
        <v>527.14</v>
      </c>
      <c r="C597" t="s">
        <v>94</v>
      </c>
      <c r="D597" t="s">
        <v>5</v>
      </c>
      <c r="E5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97">
        <f>IF(DZIALKI[[#This Row],[Ulga]]=$K$29,$L$29,IF(DZIALKI[[#This Row],[Ulga]]=$K$30,$L$30,IF(DZIALKI[[#This Row],[Ulga]]=$K$31,$L$31,IF(DZIALKI[[#This Row],[Ulga]]=$K$32,$L$32))))</f>
        <v>0.5</v>
      </c>
      <c r="G597">
        <f>ROUNDUP(DZIALKI[[#This Row],[StawkaPodatku]]*DZIALKI[[#This Row],[Powierzchnia]],2)</f>
        <v>21.09</v>
      </c>
      <c r="H597">
        <f>DZIALKI[[#This Row],[Podatek]]*DZIALKI[[#This Row],[Procent Ulgi]]</f>
        <v>10.545</v>
      </c>
      <c r="I597">
        <f>DZIALKI[[#This Row],[Podatek]]-DZIALKI[[#This Row],[KwotaUlgi]]</f>
        <v>10.545</v>
      </c>
    </row>
    <row r="598" spans="1:9" x14ac:dyDescent="0.25">
      <c r="A598" t="s">
        <v>608</v>
      </c>
      <c r="B598">
        <v>1293.67</v>
      </c>
      <c r="C598" t="s">
        <v>9</v>
      </c>
      <c r="D598" t="s">
        <v>11</v>
      </c>
      <c r="E5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98">
        <f>IF(DZIALKI[[#This Row],[Ulga]]=$K$29,$L$29,IF(DZIALKI[[#This Row],[Ulga]]=$K$30,$L$30,IF(DZIALKI[[#This Row],[Ulga]]=$K$31,$L$31,IF(DZIALKI[[#This Row],[Ulga]]=$K$32,$L$32))))</f>
        <v>0.9</v>
      </c>
      <c r="G598">
        <f>ROUNDUP(DZIALKI[[#This Row],[StawkaPodatku]]*DZIALKI[[#This Row],[Powierzchnia]],2)</f>
        <v>840.89</v>
      </c>
      <c r="H598">
        <f>DZIALKI[[#This Row],[Podatek]]*DZIALKI[[#This Row],[Procent Ulgi]]</f>
        <v>756.80100000000004</v>
      </c>
      <c r="I598">
        <f>DZIALKI[[#This Row],[Podatek]]-DZIALKI[[#This Row],[KwotaUlgi]]</f>
        <v>84.088999999999942</v>
      </c>
    </row>
    <row r="599" spans="1:9" x14ac:dyDescent="0.25">
      <c r="A599" t="s">
        <v>609</v>
      </c>
      <c r="B599">
        <v>1316.05</v>
      </c>
      <c r="C599" t="s">
        <v>9</v>
      </c>
      <c r="D599" t="s">
        <v>11</v>
      </c>
      <c r="E5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99">
        <f>IF(DZIALKI[[#This Row],[Ulga]]=$K$29,$L$29,IF(DZIALKI[[#This Row],[Ulga]]=$K$30,$L$30,IF(DZIALKI[[#This Row],[Ulga]]=$K$31,$L$31,IF(DZIALKI[[#This Row],[Ulga]]=$K$32,$L$32))))</f>
        <v>0.9</v>
      </c>
      <c r="G599">
        <f>ROUNDUP(DZIALKI[[#This Row],[StawkaPodatku]]*DZIALKI[[#This Row],[Powierzchnia]],2)</f>
        <v>855.43999999999994</v>
      </c>
      <c r="H599">
        <f>DZIALKI[[#This Row],[Podatek]]*DZIALKI[[#This Row],[Procent Ulgi]]</f>
        <v>769.89599999999996</v>
      </c>
      <c r="I599">
        <f>DZIALKI[[#This Row],[Podatek]]-DZIALKI[[#This Row],[KwotaUlgi]]</f>
        <v>85.543999999999983</v>
      </c>
    </row>
    <row r="600" spans="1:9" x14ac:dyDescent="0.25">
      <c r="A600" t="s">
        <v>610</v>
      </c>
      <c r="B600">
        <v>1119.73</v>
      </c>
      <c r="C600" t="s">
        <v>52</v>
      </c>
      <c r="D600" t="s">
        <v>7</v>
      </c>
      <c r="E6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00">
        <f>IF(DZIALKI[[#This Row],[Ulga]]=$K$29,$L$29,IF(DZIALKI[[#This Row],[Ulga]]=$K$30,$L$30,IF(DZIALKI[[#This Row],[Ulga]]=$K$31,$L$31,IF(DZIALKI[[#This Row],[Ulga]]=$K$32,$L$32))))</f>
        <v>0.2</v>
      </c>
      <c r="G600">
        <f>ROUNDUP(DZIALKI[[#This Row],[StawkaPodatku]]*DZIALKI[[#This Row],[Powierzchnia]],2)</f>
        <v>235.14999999999998</v>
      </c>
      <c r="H600">
        <f>DZIALKI[[#This Row],[Podatek]]*DZIALKI[[#This Row],[Procent Ulgi]]</f>
        <v>47.03</v>
      </c>
      <c r="I600">
        <f>DZIALKI[[#This Row],[Podatek]]-DZIALKI[[#This Row],[KwotaUlgi]]</f>
        <v>188.11999999999998</v>
      </c>
    </row>
    <row r="601" spans="1:9" x14ac:dyDescent="0.25">
      <c r="A601" t="s">
        <v>611</v>
      </c>
      <c r="B601">
        <v>1107.45</v>
      </c>
      <c r="C601" t="s">
        <v>94</v>
      </c>
      <c r="D601" t="s">
        <v>11</v>
      </c>
      <c r="E60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01">
        <f>IF(DZIALKI[[#This Row],[Ulga]]=$K$29,$L$29,IF(DZIALKI[[#This Row],[Ulga]]=$K$30,$L$30,IF(DZIALKI[[#This Row],[Ulga]]=$K$31,$L$31,IF(DZIALKI[[#This Row],[Ulga]]=$K$32,$L$32))))</f>
        <v>0.9</v>
      </c>
      <c r="G601">
        <f>ROUNDUP(DZIALKI[[#This Row],[StawkaPodatku]]*DZIALKI[[#This Row],[Powierzchnia]],2)</f>
        <v>44.3</v>
      </c>
      <c r="H601">
        <f>DZIALKI[[#This Row],[Podatek]]*DZIALKI[[#This Row],[Procent Ulgi]]</f>
        <v>39.869999999999997</v>
      </c>
      <c r="I601">
        <f>DZIALKI[[#This Row],[Podatek]]-DZIALKI[[#This Row],[KwotaUlgi]]</f>
        <v>4.43</v>
      </c>
    </row>
    <row r="602" spans="1:9" x14ac:dyDescent="0.25">
      <c r="A602" t="s">
        <v>612</v>
      </c>
      <c r="B602">
        <v>1468.29</v>
      </c>
      <c r="C602" t="s">
        <v>94</v>
      </c>
      <c r="D602" t="s">
        <v>5</v>
      </c>
      <c r="E60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02">
        <f>IF(DZIALKI[[#This Row],[Ulga]]=$K$29,$L$29,IF(DZIALKI[[#This Row],[Ulga]]=$K$30,$L$30,IF(DZIALKI[[#This Row],[Ulga]]=$K$31,$L$31,IF(DZIALKI[[#This Row],[Ulga]]=$K$32,$L$32))))</f>
        <v>0.5</v>
      </c>
      <c r="G602">
        <f>ROUNDUP(DZIALKI[[#This Row],[StawkaPodatku]]*DZIALKI[[#This Row],[Powierzchnia]],2)</f>
        <v>58.739999999999995</v>
      </c>
      <c r="H602">
        <f>DZIALKI[[#This Row],[Podatek]]*DZIALKI[[#This Row],[Procent Ulgi]]</f>
        <v>29.369999999999997</v>
      </c>
      <c r="I602">
        <f>DZIALKI[[#This Row],[Podatek]]-DZIALKI[[#This Row],[KwotaUlgi]]</f>
        <v>29.369999999999997</v>
      </c>
    </row>
    <row r="603" spans="1:9" x14ac:dyDescent="0.25">
      <c r="A603" t="s">
        <v>613</v>
      </c>
      <c r="B603">
        <v>1289.6099999999999</v>
      </c>
      <c r="C603" t="s">
        <v>94</v>
      </c>
      <c r="D603" t="s">
        <v>5</v>
      </c>
      <c r="E6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03">
        <f>IF(DZIALKI[[#This Row],[Ulga]]=$K$29,$L$29,IF(DZIALKI[[#This Row],[Ulga]]=$K$30,$L$30,IF(DZIALKI[[#This Row],[Ulga]]=$K$31,$L$31,IF(DZIALKI[[#This Row],[Ulga]]=$K$32,$L$32))))</f>
        <v>0.5</v>
      </c>
      <c r="G603">
        <f>ROUNDUP(DZIALKI[[#This Row],[StawkaPodatku]]*DZIALKI[[#This Row],[Powierzchnia]],2)</f>
        <v>51.589999999999996</v>
      </c>
      <c r="H603">
        <f>DZIALKI[[#This Row],[Podatek]]*DZIALKI[[#This Row],[Procent Ulgi]]</f>
        <v>25.794999999999998</v>
      </c>
      <c r="I603">
        <f>DZIALKI[[#This Row],[Podatek]]-DZIALKI[[#This Row],[KwotaUlgi]]</f>
        <v>25.794999999999998</v>
      </c>
    </row>
    <row r="604" spans="1:9" x14ac:dyDescent="0.25">
      <c r="A604" t="s">
        <v>614</v>
      </c>
      <c r="B604">
        <v>1492.68</v>
      </c>
      <c r="C604" t="s">
        <v>31</v>
      </c>
      <c r="D604" t="s">
        <v>21</v>
      </c>
      <c r="E6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04">
        <f>IF(DZIALKI[[#This Row],[Ulga]]=$K$29,$L$29,IF(DZIALKI[[#This Row],[Ulga]]=$K$30,$L$30,IF(DZIALKI[[#This Row],[Ulga]]=$K$31,$L$31,IF(DZIALKI[[#This Row],[Ulga]]=$K$32,$L$32))))</f>
        <v>0</v>
      </c>
      <c r="G604">
        <f>ROUNDUP(DZIALKI[[#This Row],[StawkaPodatku]]*DZIALKI[[#This Row],[Powierzchnia]],2)</f>
        <v>641.86</v>
      </c>
      <c r="H604">
        <f>DZIALKI[[#This Row],[Podatek]]*DZIALKI[[#This Row],[Procent Ulgi]]</f>
        <v>0</v>
      </c>
      <c r="I604">
        <f>DZIALKI[[#This Row],[Podatek]]-DZIALKI[[#This Row],[KwotaUlgi]]</f>
        <v>641.86</v>
      </c>
    </row>
    <row r="605" spans="1:9" x14ac:dyDescent="0.25">
      <c r="A605" t="s">
        <v>615</v>
      </c>
      <c r="B605">
        <v>827.99</v>
      </c>
      <c r="C605" t="s">
        <v>9</v>
      </c>
      <c r="D605" t="s">
        <v>11</v>
      </c>
      <c r="E60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05">
        <f>IF(DZIALKI[[#This Row],[Ulga]]=$K$29,$L$29,IF(DZIALKI[[#This Row],[Ulga]]=$K$30,$L$30,IF(DZIALKI[[#This Row],[Ulga]]=$K$31,$L$31,IF(DZIALKI[[#This Row],[Ulga]]=$K$32,$L$32))))</f>
        <v>0.9</v>
      </c>
      <c r="G605">
        <f>ROUNDUP(DZIALKI[[#This Row],[StawkaPodatku]]*DZIALKI[[#This Row],[Powierzchnia]],2)</f>
        <v>538.20000000000005</v>
      </c>
      <c r="H605">
        <f>DZIALKI[[#This Row],[Podatek]]*DZIALKI[[#This Row],[Procent Ulgi]]</f>
        <v>484.38000000000005</v>
      </c>
      <c r="I605">
        <f>DZIALKI[[#This Row],[Podatek]]-DZIALKI[[#This Row],[KwotaUlgi]]</f>
        <v>53.819999999999993</v>
      </c>
    </row>
    <row r="606" spans="1:9" x14ac:dyDescent="0.25">
      <c r="A606" t="s">
        <v>616</v>
      </c>
      <c r="B606">
        <v>852.78</v>
      </c>
      <c r="C606" t="s">
        <v>31</v>
      </c>
      <c r="D606" t="s">
        <v>21</v>
      </c>
      <c r="E6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06">
        <f>IF(DZIALKI[[#This Row],[Ulga]]=$K$29,$L$29,IF(DZIALKI[[#This Row],[Ulga]]=$K$30,$L$30,IF(DZIALKI[[#This Row],[Ulga]]=$K$31,$L$31,IF(DZIALKI[[#This Row],[Ulga]]=$K$32,$L$32))))</f>
        <v>0</v>
      </c>
      <c r="G606">
        <f>ROUNDUP(DZIALKI[[#This Row],[StawkaPodatku]]*DZIALKI[[#This Row],[Powierzchnia]],2)</f>
        <v>366.7</v>
      </c>
      <c r="H606">
        <f>DZIALKI[[#This Row],[Podatek]]*DZIALKI[[#This Row],[Procent Ulgi]]</f>
        <v>0</v>
      </c>
      <c r="I606">
        <f>DZIALKI[[#This Row],[Podatek]]-DZIALKI[[#This Row],[KwotaUlgi]]</f>
        <v>366.7</v>
      </c>
    </row>
    <row r="607" spans="1:9" x14ac:dyDescent="0.25">
      <c r="A607" t="s">
        <v>617</v>
      </c>
      <c r="B607">
        <v>1392.61</v>
      </c>
      <c r="C607" t="s">
        <v>9</v>
      </c>
      <c r="D607" t="s">
        <v>5</v>
      </c>
      <c r="E6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07">
        <f>IF(DZIALKI[[#This Row],[Ulga]]=$K$29,$L$29,IF(DZIALKI[[#This Row],[Ulga]]=$K$30,$L$30,IF(DZIALKI[[#This Row],[Ulga]]=$K$31,$L$31,IF(DZIALKI[[#This Row],[Ulga]]=$K$32,$L$32))))</f>
        <v>0.5</v>
      </c>
      <c r="G607">
        <f>ROUNDUP(DZIALKI[[#This Row],[StawkaPodatku]]*DZIALKI[[#This Row],[Powierzchnia]],2)</f>
        <v>905.2</v>
      </c>
      <c r="H607">
        <f>DZIALKI[[#This Row],[Podatek]]*DZIALKI[[#This Row],[Procent Ulgi]]</f>
        <v>452.6</v>
      </c>
      <c r="I607">
        <f>DZIALKI[[#This Row],[Podatek]]-DZIALKI[[#This Row],[KwotaUlgi]]</f>
        <v>452.6</v>
      </c>
    </row>
    <row r="608" spans="1:9" x14ac:dyDescent="0.25">
      <c r="A608" t="s">
        <v>618</v>
      </c>
      <c r="B608">
        <v>995.59</v>
      </c>
      <c r="C608" t="s">
        <v>5</v>
      </c>
      <c r="D608" t="s">
        <v>5</v>
      </c>
      <c r="E6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08">
        <f>IF(DZIALKI[[#This Row],[Ulga]]=$K$29,$L$29,IF(DZIALKI[[#This Row],[Ulga]]=$K$30,$L$30,IF(DZIALKI[[#This Row],[Ulga]]=$K$31,$L$31,IF(DZIALKI[[#This Row],[Ulga]]=$K$32,$L$32))))</f>
        <v>0.5</v>
      </c>
      <c r="G608">
        <f>ROUNDUP(DZIALKI[[#This Row],[StawkaPodatku]]*DZIALKI[[#This Row],[Powierzchnia]],2)</f>
        <v>766.61</v>
      </c>
      <c r="H608">
        <f>DZIALKI[[#This Row],[Podatek]]*DZIALKI[[#This Row],[Procent Ulgi]]</f>
        <v>383.30500000000001</v>
      </c>
      <c r="I608">
        <f>DZIALKI[[#This Row],[Podatek]]-DZIALKI[[#This Row],[KwotaUlgi]]</f>
        <v>383.30500000000001</v>
      </c>
    </row>
    <row r="609" spans="1:9" x14ac:dyDescent="0.25">
      <c r="A609" t="s">
        <v>619</v>
      </c>
      <c r="B609">
        <v>883.96</v>
      </c>
      <c r="C609" t="s">
        <v>9</v>
      </c>
      <c r="D609" t="s">
        <v>5</v>
      </c>
      <c r="E6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09">
        <f>IF(DZIALKI[[#This Row],[Ulga]]=$K$29,$L$29,IF(DZIALKI[[#This Row],[Ulga]]=$K$30,$L$30,IF(DZIALKI[[#This Row],[Ulga]]=$K$31,$L$31,IF(DZIALKI[[#This Row],[Ulga]]=$K$32,$L$32))))</f>
        <v>0.5</v>
      </c>
      <c r="G609">
        <f>ROUNDUP(DZIALKI[[#This Row],[StawkaPodatku]]*DZIALKI[[#This Row],[Powierzchnia]],2)</f>
        <v>574.58000000000004</v>
      </c>
      <c r="H609">
        <f>DZIALKI[[#This Row],[Podatek]]*DZIALKI[[#This Row],[Procent Ulgi]]</f>
        <v>287.29000000000002</v>
      </c>
      <c r="I609">
        <f>DZIALKI[[#This Row],[Podatek]]-DZIALKI[[#This Row],[KwotaUlgi]]</f>
        <v>287.29000000000002</v>
      </c>
    </row>
    <row r="610" spans="1:9" x14ac:dyDescent="0.25">
      <c r="A610" t="s">
        <v>620</v>
      </c>
      <c r="B610">
        <v>551.75</v>
      </c>
      <c r="C610" t="s">
        <v>5</v>
      </c>
      <c r="D610" t="s">
        <v>5</v>
      </c>
      <c r="E6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0">
        <f>IF(DZIALKI[[#This Row],[Ulga]]=$K$29,$L$29,IF(DZIALKI[[#This Row],[Ulga]]=$K$30,$L$30,IF(DZIALKI[[#This Row],[Ulga]]=$K$31,$L$31,IF(DZIALKI[[#This Row],[Ulga]]=$K$32,$L$32))))</f>
        <v>0.5</v>
      </c>
      <c r="G610">
        <f>ROUNDUP(DZIALKI[[#This Row],[StawkaPodatku]]*DZIALKI[[#This Row],[Powierzchnia]],2)</f>
        <v>424.84999999999997</v>
      </c>
      <c r="H610">
        <f>DZIALKI[[#This Row],[Podatek]]*DZIALKI[[#This Row],[Procent Ulgi]]</f>
        <v>212.42499999999998</v>
      </c>
      <c r="I610">
        <f>DZIALKI[[#This Row],[Podatek]]-DZIALKI[[#This Row],[KwotaUlgi]]</f>
        <v>212.42499999999998</v>
      </c>
    </row>
    <row r="611" spans="1:9" x14ac:dyDescent="0.25">
      <c r="A611" t="s">
        <v>621</v>
      </c>
      <c r="B611">
        <v>981.91</v>
      </c>
      <c r="C611" t="s">
        <v>94</v>
      </c>
      <c r="D611" t="s">
        <v>21</v>
      </c>
      <c r="E61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11">
        <f>IF(DZIALKI[[#This Row],[Ulga]]=$K$29,$L$29,IF(DZIALKI[[#This Row],[Ulga]]=$K$30,$L$30,IF(DZIALKI[[#This Row],[Ulga]]=$K$31,$L$31,IF(DZIALKI[[#This Row],[Ulga]]=$K$32,$L$32))))</f>
        <v>0</v>
      </c>
      <c r="G611">
        <f>ROUNDUP(DZIALKI[[#This Row],[StawkaPodatku]]*DZIALKI[[#This Row],[Powierzchnia]],2)</f>
        <v>39.28</v>
      </c>
      <c r="H611">
        <f>DZIALKI[[#This Row],[Podatek]]*DZIALKI[[#This Row],[Procent Ulgi]]</f>
        <v>0</v>
      </c>
      <c r="I611">
        <f>DZIALKI[[#This Row],[Podatek]]-DZIALKI[[#This Row],[KwotaUlgi]]</f>
        <v>39.28</v>
      </c>
    </row>
    <row r="612" spans="1:9" x14ac:dyDescent="0.25">
      <c r="A612" t="s">
        <v>622</v>
      </c>
      <c r="B612">
        <v>502.04</v>
      </c>
      <c r="C612" t="s">
        <v>5</v>
      </c>
      <c r="D612" t="s">
        <v>7</v>
      </c>
      <c r="E6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2">
        <f>IF(DZIALKI[[#This Row],[Ulga]]=$K$29,$L$29,IF(DZIALKI[[#This Row],[Ulga]]=$K$30,$L$30,IF(DZIALKI[[#This Row],[Ulga]]=$K$31,$L$31,IF(DZIALKI[[#This Row],[Ulga]]=$K$32,$L$32))))</f>
        <v>0.2</v>
      </c>
      <c r="G612">
        <f>ROUNDUP(DZIALKI[[#This Row],[StawkaPodatku]]*DZIALKI[[#This Row],[Powierzchnia]],2)</f>
        <v>386.58</v>
      </c>
      <c r="H612">
        <f>DZIALKI[[#This Row],[Podatek]]*DZIALKI[[#This Row],[Procent Ulgi]]</f>
        <v>77.316000000000003</v>
      </c>
      <c r="I612">
        <f>DZIALKI[[#This Row],[Podatek]]-DZIALKI[[#This Row],[KwotaUlgi]]</f>
        <v>309.26400000000001</v>
      </c>
    </row>
    <row r="613" spans="1:9" x14ac:dyDescent="0.25">
      <c r="A613" t="s">
        <v>623</v>
      </c>
      <c r="B613">
        <v>751.69</v>
      </c>
      <c r="C613" t="s">
        <v>5</v>
      </c>
      <c r="D613" t="s">
        <v>7</v>
      </c>
      <c r="E6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3">
        <f>IF(DZIALKI[[#This Row],[Ulga]]=$K$29,$L$29,IF(DZIALKI[[#This Row],[Ulga]]=$K$30,$L$30,IF(DZIALKI[[#This Row],[Ulga]]=$K$31,$L$31,IF(DZIALKI[[#This Row],[Ulga]]=$K$32,$L$32))))</f>
        <v>0.2</v>
      </c>
      <c r="G613">
        <f>ROUNDUP(DZIALKI[[#This Row],[StawkaPodatku]]*DZIALKI[[#This Row],[Powierzchnia]],2)</f>
        <v>578.80999999999995</v>
      </c>
      <c r="H613">
        <f>DZIALKI[[#This Row],[Podatek]]*DZIALKI[[#This Row],[Procent Ulgi]]</f>
        <v>115.762</v>
      </c>
      <c r="I613">
        <f>DZIALKI[[#This Row],[Podatek]]-DZIALKI[[#This Row],[KwotaUlgi]]</f>
        <v>463.04799999999994</v>
      </c>
    </row>
    <row r="614" spans="1:9" x14ac:dyDescent="0.25">
      <c r="A614" t="s">
        <v>624</v>
      </c>
      <c r="B614">
        <v>606.28</v>
      </c>
      <c r="C614" t="s">
        <v>9</v>
      </c>
      <c r="D614" t="s">
        <v>7</v>
      </c>
      <c r="E6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14">
        <f>IF(DZIALKI[[#This Row],[Ulga]]=$K$29,$L$29,IF(DZIALKI[[#This Row],[Ulga]]=$K$30,$L$30,IF(DZIALKI[[#This Row],[Ulga]]=$K$31,$L$31,IF(DZIALKI[[#This Row],[Ulga]]=$K$32,$L$32))))</f>
        <v>0.2</v>
      </c>
      <c r="G614">
        <f>ROUNDUP(DZIALKI[[#This Row],[StawkaPodatku]]*DZIALKI[[#This Row],[Powierzchnia]],2)</f>
        <v>394.09</v>
      </c>
      <c r="H614">
        <f>DZIALKI[[#This Row],[Podatek]]*DZIALKI[[#This Row],[Procent Ulgi]]</f>
        <v>78.817999999999998</v>
      </c>
      <c r="I614">
        <f>DZIALKI[[#This Row],[Podatek]]-DZIALKI[[#This Row],[KwotaUlgi]]</f>
        <v>315.27199999999999</v>
      </c>
    </row>
    <row r="615" spans="1:9" x14ac:dyDescent="0.25">
      <c r="A615" t="s">
        <v>625</v>
      </c>
      <c r="B615">
        <v>507.89</v>
      </c>
      <c r="C615" t="s">
        <v>31</v>
      </c>
      <c r="D615" t="s">
        <v>5</v>
      </c>
      <c r="E6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15">
        <f>IF(DZIALKI[[#This Row],[Ulga]]=$K$29,$L$29,IF(DZIALKI[[#This Row],[Ulga]]=$K$30,$L$30,IF(DZIALKI[[#This Row],[Ulga]]=$K$31,$L$31,IF(DZIALKI[[#This Row],[Ulga]]=$K$32,$L$32))))</f>
        <v>0.5</v>
      </c>
      <c r="G615">
        <f>ROUNDUP(DZIALKI[[#This Row],[StawkaPodatku]]*DZIALKI[[#This Row],[Powierzchnia]],2)</f>
        <v>218.39999999999998</v>
      </c>
      <c r="H615">
        <f>DZIALKI[[#This Row],[Podatek]]*DZIALKI[[#This Row],[Procent Ulgi]]</f>
        <v>109.19999999999999</v>
      </c>
      <c r="I615">
        <f>DZIALKI[[#This Row],[Podatek]]-DZIALKI[[#This Row],[KwotaUlgi]]</f>
        <v>109.19999999999999</v>
      </c>
    </row>
    <row r="616" spans="1:9" x14ac:dyDescent="0.25">
      <c r="A616" t="s">
        <v>626</v>
      </c>
      <c r="B616">
        <v>1240.5999999999999</v>
      </c>
      <c r="C616" t="s">
        <v>31</v>
      </c>
      <c r="D616" t="s">
        <v>5</v>
      </c>
      <c r="E6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16">
        <f>IF(DZIALKI[[#This Row],[Ulga]]=$K$29,$L$29,IF(DZIALKI[[#This Row],[Ulga]]=$K$30,$L$30,IF(DZIALKI[[#This Row],[Ulga]]=$K$31,$L$31,IF(DZIALKI[[#This Row],[Ulga]]=$K$32,$L$32))))</f>
        <v>0.5</v>
      </c>
      <c r="G616">
        <f>ROUNDUP(DZIALKI[[#This Row],[StawkaPodatku]]*DZIALKI[[#This Row],[Powierzchnia]],2)</f>
        <v>533.46</v>
      </c>
      <c r="H616">
        <f>DZIALKI[[#This Row],[Podatek]]*DZIALKI[[#This Row],[Procent Ulgi]]</f>
        <v>266.73</v>
      </c>
      <c r="I616">
        <f>DZIALKI[[#This Row],[Podatek]]-DZIALKI[[#This Row],[KwotaUlgi]]</f>
        <v>266.73</v>
      </c>
    </row>
    <row r="617" spans="1:9" x14ac:dyDescent="0.25">
      <c r="A617" t="s">
        <v>627</v>
      </c>
      <c r="B617">
        <v>1118.8</v>
      </c>
      <c r="C617" t="s">
        <v>5</v>
      </c>
      <c r="D617" t="s">
        <v>7</v>
      </c>
      <c r="E6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7">
        <f>IF(DZIALKI[[#This Row],[Ulga]]=$K$29,$L$29,IF(DZIALKI[[#This Row],[Ulga]]=$K$30,$L$30,IF(DZIALKI[[#This Row],[Ulga]]=$K$31,$L$31,IF(DZIALKI[[#This Row],[Ulga]]=$K$32,$L$32))))</f>
        <v>0.2</v>
      </c>
      <c r="G617">
        <f>ROUNDUP(DZIALKI[[#This Row],[StawkaPodatku]]*DZIALKI[[#This Row],[Powierzchnia]],2)</f>
        <v>861.48</v>
      </c>
      <c r="H617">
        <f>DZIALKI[[#This Row],[Podatek]]*DZIALKI[[#This Row],[Procent Ulgi]]</f>
        <v>172.29600000000002</v>
      </c>
      <c r="I617">
        <f>DZIALKI[[#This Row],[Podatek]]-DZIALKI[[#This Row],[KwotaUlgi]]</f>
        <v>689.18399999999997</v>
      </c>
    </row>
    <row r="618" spans="1:9" x14ac:dyDescent="0.25">
      <c r="A618" t="s">
        <v>628</v>
      </c>
      <c r="B618">
        <v>901.69</v>
      </c>
      <c r="C618" t="s">
        <v>5</v>
      </c>
      <c r="D618" t="s">
        <v>5</v>
      </c>
      <c r="E6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8">
        <f>IF(DZIALKI[[#This Row],[Ulga]]=$K$29,$L$29,IF(DZIALKI[[#This Row],[Ulga]]=$K$30,$L$30,IF(DZIALKI[[#This Row],[Ulga]]=$K$31,$L$31,IF(DZIALKI[[#This Row],[Ulga]]=$K$32,$L$32))))</f>
        <v>0.5</v>
      </c>
      <c r="G618">
        <f>ROUNDUP(DZIALKI[[#This Row],[StawkaPodatku]]*DZIALKI[[#This Row],[Powierzchnia]],2)</f>
        <v>694.31</v>
      </c>
      <c r="H618">
        <f>DZIALKI[[#This Row],[Podatek]]*DZIALKI[[#This Row],[Procent Ulgi]]</f>
        <v>347.15499999999997</v>
      </c>
      <c r="I618">
        <f>DZIALKI[[#This Row],[Podatek]]-DZIALKI[[#This Row],[KwotaUlgi]]</f>
        <v>347.15499999999997</v>
      </c>
    </row>
    <row r="619" spans="1:9" x14ac:dyDescent="0.25">
      <c r="A619" t="s">
        <v>629</v>
      </c>
      <c r="B619">
        <v>669.18</v>
      </c>
      <c r="C619" t="s">
        <v>5</v>
      </c>
      <c r="D619" t="s">
        <v>5</v>
      </c>
      <c r="E6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9">
        <f>IF(DZIALKI[[#This Row],[Ulga]]=$K$29,$L$29,IF(DZIALKI[[#This Row],[Ulga]]=$K$30,$L$30,IF(DZIALKI[[#This Row],[Ulga]]=$K$31,$L$31,IF(DZIALKI[[#This Row],[Ulga]]=$K$32,$L$32))))</f>
        <v>0.5</v>
      </c>
      <c r="G619">
        <f>ROUNDUP(DZIALKI[[#This Row],[StawkaPodatku]]*DZIALKI[[#This Row],[Powierzchnia]],2)</f>
        <v>515.27</v>
      </c>
      <c r="H619">
        <f>DZIALKI[[#This Row],[Podatek]]*DZIALKI[[#This Row],[Procent Ulgi]]</f>
        <v>257.63499999999999</v>
      </c>
      <c r="I619">
        <f>DZIALKI[[#This Row],[Podatek]]-DZIALKI[[#This Row],[KwotaUlgi]]</f>
        <v>257.63499999999999</v>
      </c>
    </row>
    <row r="620" spans="1:9" x14ac:dyDescent="0.25">
      <c r="A620" t="s">
        <v>630</v>
      </c>
      <c r="B620">
        <v>1261.25</v>
      </c>
      <c r="C620" t="s">
        <v>94</v>
      </c>
      <c r="D620" t="s">
        <v>11</v>
      </c>
      <c r="E6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20">
        <f>IF(DZIALKI[[#This Row],[Ulga]]=$K$29,$L$29,IF(DZIALKI[[#This Row],[Ulga]]=$K$30,$L$30,IF(DZIALKI[[#This Row],[Ulga]]=$K$31,$L$31,IF(DZIALKI[[#This Row],[Ulga]]=$K$32,$L$32))))</f>
        <v>0.9</v>
      </c>
      <c r="G620">
        <f>ROUNDUP(DZIALKI[[#This Row],[StawkaPodatku]]*DZIALKI[[#This Row],[Powierzchnia]],2)</f>
        <v>50.45</v>
      </c>
      <c r="H620">
        <f>DZIALKI[[#This Row],[Podatek]]*DZIALKI[[#This Row],[Procent Ulgi]]</f>
        <v>45.405000000000001</v>
      </c>
      <c r="I620">
        <f>DZIALKI[[#This Row],[Podatek]]-DZIALKI[[#This Row],[KwotaUlgi]]</f>
        <v>5.0450000000000017</v>
      </c>
    </row>
    <row r="621" spans="1:9" x14ac:dyDescent="0.25">
      <c r="A621" t="s">
        <v>631</v>
      </c>
      <c r="B621">
        <v>904.59</v>
      </c>
      <c r="C621" t="s">
        <v>52</v>
      </c>
      <c r="D621" t="s">
        <v>21</v>
      </c>
      <c r="E6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21">
        <f>IF(DZIALKI[[#This Row],[Ulga]]=$K$29,$L$29,IF(DZIALKI[[#This Row],[Ulga]]=$K$30,$L$30,IF(DZIALKI[[#This Row],[Ulga]]=$K$31,$L$31,IF(DZIALKI[[#This Row],[Ulga]]=$K$32,$L$32))))</f>
        <v>0</v>
      </c>
      <c r="G621">
        <f>ROUNDUP(DZIALKI[[#This Row],[StawkaPodatku]]*DZIALKI[[#This Row],[Powierzchnia]],2)</f>
        <v>189.97</v>
      </c>
      <c r="H621">
        <f>DZIALKI[[#This Row],[Podatek]]*DZIALKI[[#This Row],[Procent Ulgi]]</f>
        <v>0</v>
      </c>
      <c r="I621">
        <f>DZIALKI[[#This Row],[Podatek]]-DZIALKI[[#This Row],[KwotaUlgi]]</f>
        <v>189.97</v>
      </c>
    </row>
    <row r="622" spans="1:9" x14ac:dyDescent="0.25">
      <c r="A622" t="s">
        <v>632</v>
      </c>
      <c r="B622">
        <v>1226.3599999999999</v>
      </c>
      <c r="C622" t="s">
        <v>31</v>
      </c>
      <c r="D622" t="s">
        <v>7</v>
      </c>
      <c r="E6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22">
        <f>IF(DZIALKI[[#This Row],[Ulga]]=$K$29,$L$29,IF(DZIALKI[[#This Row],[Ulga]]=$K$30,$L$30,IF(DZIALKI[[#This Row],[Ulga]]=$K$31,$L$31,IF(DZIALKI[[#This Row],[Ulga]]=$K$32,$L$32))))</f>
        <v>0.2</v>
      </c>
      <c r="G622">
        <f>ROUNDUP(DZIALKI[[#This Row],[StawkaPodatku]]*DZIALKI[[#This Row],[Powierzchnia]],2)</f>
        <v>527.34</v>
      </c>
      <c r="H622">
        <f>DZIALKI[[#This Row],[Podatek]]*DZIALKI[[#This Row],[Procent Ulgi]]</f>
        <v>105.46800000000002</v>
      </c>
      <c r="I622">
        <f>DZIALKI[[#This Row],[Podatek]]-DZIALKI[[#This Row],[KwotaUlgi]]</f>
        <v>421.87200000000001</v>
      </c>
    </row>
    <row r="623" spans="1:9" x14ac:dyDescent="0.25">
      <c r="A623" t="s">
        <v>633</v>
      </c>
      <c r="B623">
        <v>1338.18</v>
      </c>
      <c r="C623" t="s">
        <v>94</v>
      </c>
      <c r="D623" t="s">
        <v>21</v>
      </c>
      <c r="E6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23">
        <f>IF(DZIALKI[[#This Row],[Ulga]]=$K$29,$L$29,IF(DZIALKI[[#This Row],[Ulga]]=$K$30,$L$30,IF(DZIALKI[[#This Row],[Ulga]]=$K$31,$L$31,IF(DZIALKI[[#This Row],[Ulga]]=$K$32,$L$32))))</f>
        <v>0</v>
      </c>
      <c r="G623">
        <f>ROUNDUP(DZIALKI[[#This Row],[StawkaPodatku]]*DZIALKI[[#This Row],[Powierzchnia]],2)</f>
        <v>53.53</v>
      </c>
      <c r="H623">
        <f>DZIALKI[[#This Row],[Podatek]]*DZIALKI[[#This Row],[Procent Ulgi]]</f>
        <v>0</v>
      </c>
      <c r="I623">
        <f>DZIALKI[[#This Row],[Podatek]]-DZIALKI[[#This Row],[KwotaUlgi]]</f>
        <v>53.53</v>
      </c>
    </row>
    <row r="624" spans="1:9" x14ac:dyDescent="0.25">
      <c r="A624" t="s">
        <v>634</v>
      </c>
      <c r="B624">
        <v>1443.75</v>
      </c>
      <c r="C624" t="s">
        <v>52</v>
      </c>
      <c r="D624" t="s">
        <v>21</v>
      </c>
      <c r="E6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24">
        <f>IF(DZIALKI[[#This Row],[Ulga]]=$K$29,$L$29,IF(DZIALKI[[#This Row],[Ulga]]=$K$30,$L$30,IF(DZIALKI[[#This Row],[Ulga]]=$K$31,$L$31,IF(DZIALKI[[#This Row],[Ulga]]=$K$32,$L$32))))</f>
        <v>0</v>
      </c>
      <c r="G624">
        <f>ROUNDUP(DZIALKI[[#This Row],[StawkaPodatku]]*DZIALKI[[#This Row],[Powierzchnia]],2)</f>
        <v>303.19</v>
      </c>
      <c r="H624">
        <f>DZIALKI[[#This Row],[Podatek]]*DZIALKI[[#This Row],[Procent Ulgi]]</f>
        <v>0</v>
      </c>
      <c r="I624">
        <f>DZIALKI[[#This Row],[Podatek]]-DZIALKI[[#This Row],[KwotaUlgi]]</f>
        <v>303.19</v>
      </c>
    </row>
    <row r="625" spans="1:9" x14ac:dyDescent="0.25">
      <c r="A625" t="s">
        <v>635</v>
      </c>
      <c r="B625">
        <v>1301.83</v>
      </c>
      <c r="C625" t="s">
        <v>5</v>
      </c>
      <c r="D625" t="s">
        <v>5</v>
      </c>
      <c r="E6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25">
        <f>IF(DZIALKI[[#This Row],[Ulga]]=$K$29,$L$29,IF(DZIALKI[[#This Row],[Ulga]]=$K$30,$L$30,IF(DZIALKI[[#This Row],[Ulga]]=$K$31,$L$31,IF(DZIALKI[[#This Row],[Ulga]]=$K$32,$L$32))))</f>
        <v>0.5</v>
      </c>
      <c r="G625">
        <f>ROUNDUP(DZIALKI[[#This Row],[StawkaPodatku]]*DZIALKI[[#This Row],[Powierzchnia]],2)</f>
        <v>1002.41</v>
      </c>
      <c r="H625">
        <f>DZIALKI[[#This Row],[Podatek]]*DZIALKI[[#This Row],[Procent Ulgi]]</f>
        <v>501.20499999999998</v>
      </c>
      <c r="I625">
        <f>DZIALKI[[#This Row],[Podatek]]-DZIALKI[[#This Row],[KwotaUlgi]]</f>
        <v>501.20499999999998</v>
      </c>
    </row>
    <row r="626" spans="1:9" x14ac:dyDescent="0.25">
      <c r="A626" t="s">
        <v>636</v>
      </c>
      <c r="B626">
        <v>505.45</v>
      </c>
      <c r="C626" t="s">
        <v>52</v>
      </c>
      <c r="D626" t="s">
        <v>11</v>
      </c>
      <c r="E6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26">
        <f>IF(DZIALKI[[#This Row],[Ulga]]=$K$29,$L$29,IF(DZIALKI[[#This Row],[Ulga]]=$K$30,$L$30,IF(DZIALKI[[#This Row],[Ulga]]=$K$31,$L$31,IF(DZIALKI[[#This Row],[Ulga]]=$K$32,$L$32))))</f>
        <v>0.9</v>
      </c>
      <c r="G626">
        <f>ROUNDUP(DZIALKI[[#This Row],[StawkaPodatku]]*DZIALKI[[#This Row],[Powierzchnia]],2)</f>
        <v>106.15</v>
      </c>
      <c r="H626">
        <f>DZIALKI[[#This Row],[Podatek]]*DZIALKI[[#This Row],[Procent Ulgi]]</f>
        <v>95.535000000000011</v>
      </c>
      <c r="I626">
        <f>DZIALKI[[#This Row],[Podatek]]-DZIALKI[[#This Row],[KwotaUlgi]]</f>
        <v>10.614999999999995</v>
      </c>
    </row>
    <row r="627" spans="1:9" x14ac:dyDescent="0.25">
      <c r="A627" t="s">
        <v>637</v>
      </c>
      <c r="B627">
        <v>1260.01</v>
      </c>
      <c r="C627" t="s">
        <v>5</v>
      </c>
      <c r="D627" t="s">
        <v>11</v>
      </c>
      <c r="E6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27">
        <f>IF(DZIALKI[[#This Row],[Ulga]]=$K$29,$L$29,IF(DZIALKI[[#This Row],[Ulga]]=$K$30,$L$30,IF(DZIALKI[[#This Row],[Ulga]]=$K$31,$L$31,IF(DZIALKI[[#This Row],[Ulga]]=$K$32,$L$32))))</f>
        <v>0.9</v>
      </c>
      <c r="G627">
        <f>ROUNDUP(DZIALKI[[#This Row],[StawkaPodatku]]*DZIALKI[[#This Row],[Powierzchnia]],2)</f>
        <v>970.21</v>
      </c>
      <c r="H627">
        <f>DZIALKI[[#This Row],[Podatek]]*DZIALKI[[#This Row],[Procent Ulgi]]</f>
        <v>873.18900000000008</v>
      </c>
      <c r="I627">
        <f>DZIALKI[[#This Row],[Podatek]]-DZIALKI[[#This Row],[KwotaUlgi]]</f>
        <v>97.020999999999958</v>
      </c>
    </row>
    <row r="628" spans="1:9" x14ac:dyDescent="0.25">
      <c r="A628" t="s">
        <v>638</v>
      </c>
      <c r="B628">
        <v>759.62</v>
      </c>
      <c r="C628" t="s">
        <v>9</v>
      </c>
      <c r="D628" t="s">
        <v>5</v>
      </c>
      <c r="E6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28">
        <f>IF(DZIALKI[[#This Row],[Ulga]]=$K$29,$L$29,IF(DZIALKI[[#This Row],[Ulga]]=$K$30,$L$30,IF(DZIALKI[[#This Row],[Ulga]]=$K$31,$L$31,IF(DZIALKI[[#This Row],[Ulga]]=$K$32,$L$32))))</f>
        <v>0.5</v>
      </c>
      <c r="G628">
        <f>ROUNDUP(DZIALKI[[#This Row],[StawkaPodatku]]*DZIALKI[[#This Row],[Powierzchnia]],2)</f>
        <v>493.76</v>
      </c>
      <c r="H628">
        <f>DZIALKI[[#This Row],[Podatek]]*DZIALKI[[#This Row],[Procent Ulgi]]</f>
        <v>246.88</v>
      </c>
      <c r="I628">
        <f>DZIALKI[[#This Row],[Podatek]]-DZIALKI[[#This Row],[KwotaUlgi]]</f>
        <v>246.88</v>
      </c>
    </row>
    <row r="629" spans="1:9" x14ac:dyDescent="0.25">
      <c r="A629" t="s">
        <v>639</v>
      </c>
      <c r="B629">
        <v>1484.05</v>
      </c>
      <c r="C629" t="s">
        <v>5</v>
      </c>
      <c r="D629" t="s">
        <v>11</v>
      </c>
      <c r="E6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29">
        <f>IF(DZIALKI[[#This Row],[Ulga]]=$K$29,$L$29,IF(DZIALKI[[#This Row],[Ulga]]=$K$30,$L$30,IF(DZIALKI[[#This Row],[Ulga]]=$K$31,$L$31,IF(DZIALKI[[#This Row],[Ulga]]=$K$32,$L$32))))</f>
        <v>0.9</v>
      </c>
      <c r="G629">
        <f>ROUNDUP(DZIALKI[[#This Row],[StawkaPodatku]]*DZIALKI[[#This Row],[Powierzchnia]],2)</f>
        <v>1142.72</v>
      </c>
      <c r="H629">
        <f>DZIALKI[[#This Row],[Podatek]]*DZIALKI[[#This Row],[Procent Ulgi]]</f>
        <v>1028.4480000000001</v>
      </c>
      <c r="I629">
        <f>DZIALKI[[#This Row],[Podatek]]-DZIALKI[[#This Row],[KwotaUlgi]]</f>
        <v>114.27199999999993</v>
      </c>
    </row>
    <row r="630" spans="1:9" x14ac:dyDescent="0.25">
      <c r="A630" t="s">
        <v>640</v>
      </c>
      <c r="B630">
        <v>1068.32</v>
      </c>
      <c r="C630" t="s">
        <v>9</v>
      </c>
      <c r="D630" t="s">
        <v>21</v>
      </c>
      <c r="E6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30">
        <f>IF(DZIALKI[[#This Row],[Ulga]]=$K$29,$L$29,IF(DZIALKI[[#This Row],[Ulga]]=$K$30,$L$30,IF(DZIALKI[[#This Row],[Ulga]]=$K$31,$L$31,IF(DZIALKI[[#This Row],[Ulga]]=$K$32,$L$32))))</f>
        <v>0</v>
      </c>
      <c r="G630">
        <f>ROUNDUP(DZIALKI[[#This Row],[StawkaPodatku]]*DZIALKI[[#This Row],[Powierzchnia]],2)</f>
        <v>694.41</v>
      </c>
      <c r="H630">
        <f>DZIALKI[[#This Row],[Podatek]]*DZIALKI[[#This Row],[Procent Ulgi]]</f>
        <v>0</v>
      </c>
      <c r="I630">
        <f>DZIALKI[[#This Row],[Podatek]]-DZIALKI[[#This Row],[KwotaUlgi]]</f>
        <v>694.41</v>
      </c>
    </row>
    <row r="631" spans="1:9" x14ac:dyDescent="0.25">
      <c r="A631" t="s">
        <v>641</v>
      </c>
      <c r="B631">
        <v>1190.05</v>
      </c>
      <c r="C631" t="s">
        <v>52</v>
      </c>
      <c r="D631" t="s">
        <v>11</v>
      </c>
      <c r="E6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31">
        <f>IF(DZIALKI[[#This Row],[Ulga]]=$K$29,$L$29,IF(DZIALKI[[#This Row],[Ulga]]=$K$30,$L$30,IF(DZIALKI[[#This Row],[Ulga]]=$K$31,$L$31,IF(DZIALKI[[#This Row],[Ulga]]=$K$32,$L$32))))</f>
        <v>0.9</v>
      </c>
      <c r="G631">
        <f>ROUNDUP(DZIALKI[[#This Row],[StawkaPodatku]]*DZIALKI[[#This Row],[Powierzchnia]],2)</f>
        <v>249.92</v>
      </c>
      <c r="H631">
        <f>DZIALKI[[#This Row],[Podatek]]*DZIALKI[[#This Row],[Procent Ulgi]]</f>
        <v>224.928</v>
      </c>
      <c r="I631">
        <f>DZIALKI[[#This Row],[Podatek]]-DZIALKI[[#This Row],[KwotaUlgi]]</f>
        <v>24.99199999999999</v>
      </c>
    </row>
    <row r="632" spans="1:9" x14ac:dyDescent="0.25">
      <c r="A632" t="s">
        <v>642</v>
      </c>
      <c r="B632">
        <v>687.86</v>
      </c>
      <c r="C632" t="s">
        <v>31</v>
      </c>
      <c r="D632" t="s">
        <v>7</v>
      </c>
      <c r="E6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32">
        <f>IF(DZIALKI[[#This Row],[Ulga]]=$K$29,$L$29,IF(DZIALKI[[#This Row],[Ulga]]=$K$30,$L$30,IF(DZIALKI[[#This Row],[Ulga]]=$K$31,$L$31,IF(DZIALKI[[#This Row],[Ulga]]=$K$32,$L$32))))</f>
        <v>0.2</v>
      </c>
      <c r="G632">
        <f>ROUNDUP(DZIALKI[[#This Row],[StawkaPodatku]]*DZIALKI[[#This Row],[Powierzchnia]],2)</f>
        <v>295.77999999999997</v>
      </c>
      <c r="H632">
        <f>DZIALKI[[#This Row],[Podatek]]*DZIALKI[[#This Row],[Procent Ulgi]]</f>
        <v>59.155999999999999</v>
      </c>
      <c r="I632">
        <f>DZIALKI[[#This Row],[Podatek]]-DZIALKI[[#This Row],[KwotaUlgi]]</f>
        <v>236.62399999999997</v>
      </c>
    </row>
    <row r="633" spans="1:9" x14ac:dyDescent="0.25">
      <c r="A633" t="s">
        <v>643</v>
      </c>
      <c r="B633">
        <v>690.64</v>
      </c>
      <c r="C633" t="s">
        <v>94</v>
      </c>
      <c r="D633" t="s">
        <v>21</v>
      </c>
      <c r="E63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33">
        <f>IF(DZIALKI[[#This Row],[Ulga]]=$K$29,$L$29,IF(DZIALKI[[#This Row],[Ulga]]=$K$30,$L$30,IF(DZIALKI[[#This Row],[Ulga]]=$K$31,$L$31,IF(DZIALKI[[#This Row],[Ulga]]=$K$32,$L$32))))</f>
        <v>0</v>
      </c>
      <c r="G633">
        <f>ROUNDUP(DZIALKI[[#This Row],[StawkaPodatku]]*DZIALKI[[#This Row],[Powierzchnia]],2)</f>
        <v>27.630000000000003</v>
      </c>
      <c r="H633">
        <f>DZIALKI[[#This Row],[Podatek]]*DZIALKI[[#This Row],[Procent Ulgi]]</f>
        <v>0</v>
      </c>
      <c r="I633">
        <f>DZIALKI[[#This Row],[Podatek]]-DZIALKI[[#This Row],[KwotaUlgi]]</f>
        <v>27.630000000000003</v>
      </c>
    </row>
    <row r="634" spans="1:9" x14ac:dyDescent="0.25">
      <c r="A634" t="s">
        <v>644</v>
      </c>
      <c r="B634">
        <v>964.41</v>
      </c>
      <c r="C634" t="s">
        <v>5</v>
      </c>
      <c r="D634" t="s">
        <v>7</v>
      </c>
      <c r="E6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34">
        <f>IF(DZIALKI[[#This Row],[Ulga]]=$K$29,$L$29,IF(DZIALKI[[#This Row],[Ulga]]=$K$30,$L$30,IF(DZIALKI[[#This Row],[Ulga]]=$K$31,$L$31,IF(DZIALKI[[#This Row],[Ulga]]=$K$32,$L$32))))</f>
        <v>0.2</v>
      </c>
      <c r="G634">
        <f>ROUNDUP(DZIALKI[[#This Row],[StawkaPodatku]]*DZIALKI[[#This Row],[Powierzchnia]],2)</f>
        <v>742.6</v>
      </c>
      <c r="H634">
        <f>DZIALKI[[#This Row],[Podatek]]*DZIALKI[[#This Row],[Procent Ulgi]]</f>
        <v>148.52000000000001</v>
      </c>
      <c r="I634">
        <f>DZIALKI[[#This Row],[Podatek]]-DZIALKI[[#This Row],[KwotaUlgi]]</f>
        <v>594.08000000000004</v>
      </c>
    </row>
    <row r="635" spans="1:9" x14ac:dyDescent="0.25">
      <c r="A635" t="s">
        <v>645</v>
      </c>
      <c r="B635">
        <v>663.66</v>
      </c>
      <c r="C635" t="s">
        <v>5</v>
      </c>
      <c r="D635" t="s">
        <v>5</v>
      </c>
      <c r="E6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35">
        <f>IF(DZIALKI[[#This Row],[Ulga]]=$K$29,$L$29,IF(DZIALKI[[#This Row],[Ulga]]=$K$30,$L$30,IF(DZIALKI[[#This Row],[Ulga]]=$K$31,$L$31,IF(DZIALKI[[#This Row],[Ulga]]=$K$32,$L$32))))</f>
        <v>0.5</v>
      </c>
      <c r="G635">
        <f>ROUNDUP(DZIALKI[[#This Row],[StawkaPodatku]]*DZIALKI[[#This Row],[Powierzchnia]],2)</f>
        <v>511.02</v>
      </c>
      <c r="H635">
        <f>DZIALKI[[#This Row],[Podatek]]*DZIALKI[[#This Row],[Procent Ulgi]]</f>
        <v>255.51</v>
      </c>
      <c r="I635">
        <f>DZIALKI[[#This Row],[Podatek]]-DZIALKI[[#This Row],[KwotaUlgi]]</f>
        <v>255.51</v>
      </c>
    </row>
    <row r="636" spans="1:9" x14ac:dyDescent="0.25">
      <c r="A636" t="s">
        <v>646</v>
      </c>
      <c r="B636">
        <v>985.42</v>
      </c>
      <c r="C636" t="s">
        <v>9</v>
      </c>
      <c r="D636" t="s">
        <v>5</v>
      </c>
      <c r="E6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36">
        <f>IF(DZIALKI[[#This Row],[Ulga]]=$K$29,$L$29,IF(DZIALKI[[#This Row],[Ulga]]=$K$30,$L$30,IF(DZIALKI[[#This Row],[Ulga]]=$K$31,$L$31,IF(DZIALKI[[#This Row],[Ulga]]=$K$32,$L$32))))</f>
        <v>0.5</v>
      </c>
      <c r="G636">
        <f>ROUNDUP(DZIALKI[[#This Row],[StawkaPodatku]]*DZIALKI[[#This Row],[Powierzchnia]],2)</f>
        <v>640.53</v>
      </c>
      <c r="H636">
        <f>DZIALKI[[#This Row],[Podatek]]*DZIALKI[[#This Row],[Procent Ulgi]]</f>
        <v>320.26499999999999</v>
      </c>
      <c r="I636">
        <f>DZIALKI[[#This Row],[Podatek]]-DZIALKI[[#This Row],[KwotaUlgi]]</f>
        <v>320.26499999999999</v>
      </c>
    </row>
    <row r="637" spans="1:9" x14ac:dyDescent="0.25">
      <c r="A637" t="s">
        <v>647</v>
      </c>
      <c r="B637">
        <v>1014.06</v>
      </c>
      <c r="C637" t="s">
        <v>31</v>
      </c>
      <c r="D637" t="s">
        <v>11</v>
      </c>
      <c r="E6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37">
        <f>IF(DZIALKI[[#This Row],[Ulga]]=$K$29,$L$29,IF(DZIALKI[[#This Row],[Ulga]]=$K$30,$L$30,IF(DZIALKI[[#This Row],[Ulga]]=$K$31,$L$31,IF(DZIALKI[[#This Row],[Ulga]]=$K$32,$L$32))))</f>
        <v>0.9</v>
      </c>
      <c r="G637">
        <f>ROUNDUP(DZIALKI[[#This Row],[StawkaPodatku]]*DZIALKI[[#This Row],[Powierzchnia]],2)</f>
        <v>436.05</v>
      </c>
      <c r="H637">
        <f>DZIALKI[[#This Row],[Podatek]]*DZIALKI[[#This Row],[Procent Ulgi]]</f>
        <v>392.44499999999999</v>
      </c>
      <c r="I637">
        <f>DZIALKI[[#This Row],[Podatek]]-DZIALKI[[#This Row],[KwotaUlgi]]</f>
        <v>43.605000000000018</v>
      </c>
    </row>
    <row r="638" spans="1:9" x14ac:dyDescent="0.25">
      <c r="A638" t="s">
        <v>648</v>
      </c>
      <c r="B638">
        <v>1325.19</v>
      </c>
      <c r="C638" t="s">
        <v>31</v>
      </c>
      <c r="D638" t="s">
        <v>11</v>
      </c>
      <c r="E6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38">
        <f>IF(DZIALKI[[#This Row],[Ulga]]=$K$29,$L$29,IF(DZIALKI[[#This Row],[Ulga]]=$K$30,$L$30,IF(DZIALKI[[#This Row],[Ulga]]=$K$31,$L$31,IF(DZIALKI[[#This Row],[Ulga]]=$K$32,$L$32))))</f>
        <v>0.9</v>
      </c>
      <c r="G638">
        <f>ROUNDUP(DZIALKI[[#This Row],[StawkaPodatku]]*DZIALKI[[#This Row],[Powierzchnia]],2)</f>
        <v>569.84</v>
      </c>
      <c r="H638">
        <f>DZIALKI[[#This Row],[Podatek]]*DZIALKI[[#This Row],[Procent Ulgi]]</f>
        <v>512.85599999999999</v>
      </c>
      <c r="I638">
        <f>DZIALKI[[#This Row],[Podatek]]-DZIALKI[[#This Row],[KwotaUlgi]]</f>
        <v>56.984000000000037</v>
      </c>
    </row>
    <row r="639" spans="1:9" x14ac:dyDescent="0.25">
      <c r="A639" t="s">
        <v>649</v>
      </c>
      <c r="B639">
        <v>899.6</v>
      </c>
      <c r="C639" t="s">
        <v>5</v>
      </c>
      <c r="D639" t="s">
        <v>5</v>
      </c>
      <c r="E6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39">
        <f>IF(DZIALKI[[#This Row],[Ulga]]=$K$29,$L$29,IF(DZIALKI[[#This Row],[Ulga]]=$K$30,$L$30,IF(DZIALKI[[#This Row],[Ulga]]=$K$31,$L$31,IF(DZIALKI[[#This Row],[Ulga]]=$K$32,$L$32))))</f>
        <v>0.5</v>
      </c>
      <c r="G639">
        <f>ROUNDUP(DZIALKI[[#This Row],[StawkaPodatku]]*DZIALKI[[#This Row],[Powierzchnia]],2)</f>
        <v>692.7</v>
      </c>
      <c r="H639">
        <f>DZIALKI[[#This Row],[Podatek]]*DZIALKI[[#This Row],[Procent Ulgi]]</f>
        <v>346.35</v>
      </c>
      <c r="I639">
        <f>DZIALKI[[#This Row],[Podatek]]-DZIALKI[[#This Row],[KwotaUlgi]]</f>
        <v>346.35</v>
      </c>
    </row>
    <row r="640" spans="1:9" x14ac:dyDescent="0.25">
      <c r="A640" t="s">
        <v>650</v>
      </c>
      <c r="B640">
        <v>1230.3800000000001</v>
      </c>
      <c r="C640" t="s">
        <v>9</v>
      </c>
      <c r="D640" t="s">
        <v>5</v>
      </c>
      <c r="E6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40">
        <f>IF(DZIALKI[[#This Row],[Ulga]]=$K$29,$L$29,IF(DZIALKI[[#This Row],[Ulga]]=$K$30,$L$30,IF(DZIALKI[[#This Row],[Ulga]]=$K$31,$L$31,IF(DZIALKI[[#This Row],[Ulga]]=$K$32,$L$32))))</f>
        <v>0.5</v>
      </c>
      <c r="G640">
        <f>ROUNDUP(DZIALKI[[#This Row],[StawkaPodatku]]*DZIALKI[[#This Row],[Powierzchnia]],2)</f>
        <v>799.75</v>
      </c>
      <c r="H640">
        <f>DZIALKI[[#This Row],[Podatek]]*DZIALKI[[#This Row],[Procent Ulgi]]</f>
        <v>399.875</v>
      </c>
      <c r="I640">
        <f>DZIALKI[[#This Row],[Podatek]]-DZIALKI[[#This Row],[KwotaUlgi]]</f>
        <v>399.875</v>
      </c>
    </row>
    <row r="641" spans="1:9" x14ac:dyDescent="0.25">
      <c r="A641" t="s">
        <v>651</v>
      </c>
      <c r="B641">
        <v>778.3</v>
      </c>
      <c r="C641" t="s">
        <v>5</v>
      </c>
      <c r="D641" t="s">
        <v>21</v>
      </c>
      <c r="E6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1">
        <f>IF(DZIALKI[[#This Row],[Ulga]]=$K$29,$L$29,IF(DZIALKI[[#This Row],[Ulga]]=$K$30,$L$30,IF(DZIALKI[[#This Row],[Ulga]]=$K$31,$L$31,IF(DZIALKI[[#This Row],[Ulga]]=$K$32,$L$32))))</f>
        <v>0</v>
      </c>
      <c r="G641">
        <f>ROUNDUP(DZIALKI[[#This Row],[StawkaPodatku]]*DZIALKI[[#This Row],[Powierzchnia]],2)</f>
        <v>599.29999999999995</v>
      </c>
      <c r="H641">
        <f>DZIALKI[[#This Row],[Podatek]]*DZIALKI[[#This Row],[Procent Ulgi]]</f>
        <v>0</v>
      </c>
      <c r="I641">
        <f>DZIALKI[[#This Row],[Podatek]]-DZIALKI[[#This Row],[KwotaUlgi]]</f>
        <v>599.29999999999995</v>
      </c>
    </row>
    <row r="642" spans="1:9" x14ac:dyDescent="0.25">
      <c r="A642" t="s">
        <v>652</v>
      </c>
      <c r="B642">
        <v>880.4</v>
      </c>
      <c r="C642" t="s">
        <v>5</v>
      </c>
      <c r="D642" t="s">
        <v>5</v>
      </c>
      <c r="E6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2">
        <f>IF(DZIALKI[[#This Row],[Ulga]]=$K$29,$L$29,IF(DZIALKI[[#This Row],[Ulga]]=$K$30,$L$30,IF(DZIALKI[[#This Row],[Ulga]]=$K$31,$L$31,IF(DZIALKI[[#This Row],[Ulga]]=$K$32,$L$32))))</f>
        <v>0.5</v>
      </c>
      <c r="G642">
        <f>ROUNDUP(DZIALKI[[#This Row],[StawkaPodatku]]*DZIALKI[[#This Row],[Powierzchnia]],2)</f>
        <v>677.91</v>
      </c>
      <c r="H642">
        <f>DZIALKI[[#This Row],[Podatek]]*DZIALKI[[#This Row],[Procent Ulgi]]</f>
        <v>338.95499999999998</v>
      </c>
      <c r="I642">
        <f>DZIALKI[[#This Row],[Podatek]]-DZIALKI[[#This Row],[KwotaUlgi]]</f>
        <v>338.95499999999998</v>
      </c>
    </row>
    <row r="643" spans="1:9" x14ac:dyDescent="0.25">
      <c r="A643" t="s">
        <v>653</v>
      </c>
      <c r="B643">
        <v>662.94</v>
      </c>
      <c r="C643" t="s">
        <v>9</v>
      </c>
      <c r="D643" t="s">
        <v>21</v>
      </c>
      <c r="E6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43">
        <f>IF(DZIALKI[[#This Row],[Ulga]]=$K$29,$L$29,IF(DZIALKI[[#This Row],[Ulga]]=$K$30,$L$30,IF(DZIALKI[[#This Row],[Ulga]]=$K$31,$L$31,IF(DZIALKI[[#This Row],[Ulga]]=$K$32,$L$32))))</f>
        <v>0</v>
      </c>
      <c r="G643">
        <f>ROUNDUP(DZIALKI[[#This Row],[StawkaPodatku]]*DZIALKI[[#This Row],[Powierzchnia]],2)</f>
        <v>430.92</v>
      </c>
      <c r="H643">
        <f>DZIALKI[[#This Row],[Podatek]]*DZIALKI[[#This Row],[Procent Ulgi]]</f>
        <v>0</v>
      </c>
      <c r="I643">
        <f>DZIALKI[[#This Row],[Podatek]]-DZIALKI[[#This Row],[KwotaUlgi]]</f>
        <v>430.92</v>
      </c>
    </row>
    <row r="644" spans="1:9" x14ac:dyDescent="0.25">
      <c r="A644" t="s">
        <v>654</v>
      </c>
      <c r="B644">
        <v>909.27</v>
      </c>
      <c r="C644" t="s">
        <v>31</v>
      </c>
      <c r="D644" t="s">
        <v>21</v>
      </c>
      <c r="E6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44">
        <f>IF(DZIALKI[[#This Row],[Ulga]]=$K$29,$L$29,IF(DZIALKI[[#This Row],[Ulga]]=$K$30,$L$30,IF(DZIALKI[[#This Row],[Ulga]]=$K$31,$L$31,IF(DZIALKI[[#This Row],[Ulga]]=$K$32,$L$32))))</f>
        <v>0</v>
      </c>
      <c r="G644">
        <f>ROUNDUP(DZIALKI[[#This Row],[StawkaPodatku]]*DZIALKI[[#This Row],[Powierzchnia]],2)</f>
        <v>390.99</v>
      </c>
      <c r="H644">
        <f>DZIALKI[[#This Row],[Podatek]]*DZIALKI[[#This Row],[Procent Ulgi]]</f>
        <v>0</v>
      </c>
      <c r="I644">
        <f>DZIALKI[[#This Row],[Podatek]]-DZIALKI[[#This Row],[KwotaUlgi]]</f>
        <v>390.99</v>
      </c>
    </row>
    <row r="645" spans="1:9" x14ac:dyDescent="0.25">
      <c r="A645" t="s">
        <v>655</v>
      </c>
      <c r="B645">
        <v>1112.25</v>
      </c>
      <c r="C645" t="s">
        <v>5</v>
      </c>
      <c r="D645" t="s">
        <v>11</v>
      </c>
      <c r="E6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5">
        <f>IF(DZIALKI[[#This Row],[Ulga]]=$K$29,$L$29,IF(DZIALKI[[#This Row],[Ulga]]=$K$30,$L$30,IF(DZIALKI[[#This Row],[Ulga]]=$K$31,$L$31,IF(DZIALKI[[#This Row],[Ulga]]=$K$32,$L$32))))</f>
        <v>0.9</v>
      </c>
      <c r="G645">
        <f>ROUNDUP(DZIALKI[[#This Row],[StawkaPodatku]]*DZIALKI[[#This Row],[Powierzchnia]],2)</f>
        <v>856.43999999999994</v>
      </c>
      <c r="H645">
        <f>DZIALKI[[#This Row],[Podatek]]*DZIALKI[[#This Row],[Procent Ulgi]]</f>
        <v>770.79599999999994</v>
      </c>
      <c r="I645">
        <f>DZIALKI[[#This Row],[Podatek]]-DZIALKI[[#This Row],[KwotaUlgi]]</f>
        <v>85.644000000000005</v>
      </c>
    </row>
    <row r="646" spans="1:9" x14ac:dyDescent="0.25">
      <c r="A646" t="s">
        <v>656</v>
      </c>
      <c r="B646">
        <v>615.92999999999995</v>
      </c>
      <c r="C646" t="s">
        <v>5</v>
      </c>
      <c r="D646" t="s">
        <v>5</v>
      </c>
      <c r="E6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6">
        <f>IF(DZIALKI[[#This Row],[Ulga]]=$K$29,$L$29,IF(DZIALKI[[#This Row],[Ulga]]=$K$30,$L$30,IF(DZIALKI[[#This Row],[Ulga]]=$K$31,$L$31,IF(DZIALKI[[#This Row],[Ulga]]=$K$32,$L$32))))</f>
        <v>0.5</v>
      </c>
      <c r="G646">
        <f>ROUNDUP(DZIALKI[[#This Row],[StawkaPodatku]]*DZIALKI[[#This Row],[Powierzchnia]],2)</f>
        <v>474.27</v>
      </c>
      <c r="H646">
        <f>DZIALKI[[#This Row],[Podatek]]*DZIALKI[[#This Row],[Procent Ulgi]]</f>
        <v>237.13499999999999</v>
      </c>
      <c r="I646">
        <f>DZIALKI[[#This Row],[Podatek]]-DZIALKI[[#This Row],[KwotaUlgi]]</f>
        <v>237.13499999999999</v>
      </c>
    </row>
    <row r="647" spans="1:9" x14ac:dyDescent="0.25">
      <c r="A647" t="s">
        <v>657</v>
      </c>
      <c r="B647">
        <v>1303.72</v>
      </c>
      <c r="C647" t="s">
        <v>52</v>
      </c>
      <c r="D647" t="s">
        <v>5</v>
      </c>
      <c r="E6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47">
        <f>IF(DZIALKI[[#This Row],[Ulga]]=$K$29,$L$29,IF(DZIALKI[[#This Row],[Ulga]]=$K$30,$L$30,IF(DZIALKI[[#This Row],[Ulga]]=$K$31,$L$31,IF(DZIALKI[[#This Row],[Ulga]]=$K$32,$L$32))))</f>
        <v>0.5</v>
      </c>
      <c r="G647">
        <f>ROUNDUP(DZIALKI[[#This Row],[StawkaPodatku]]*DZIALKI[[#This Row],[Powierzchnia]],2)</f>
        <v>273.78999999999996</v>
      </c>
      <c r="H647">
        <f>DZIALKI[[#This Row],[Podatek]]*DZIALKI[[#This Row],[Procent Ulgi]]</f>
        <v>136.89499999999998</v>
      </c>
      <c r="I647">
        <f>DZIALKI[[#This Row],[Podatek]]-DZIALKI[[#This Row],[KwotaUlgi]]</f>
        <v>136.89499999999998</v>
      </c>
    </row>
    <row r="648" spans="1:9" x14ac:dyDescent="0.25">
      <c r="A648" t="s">
        <v>658</v>
      </c>
      <c r="B648">
        <v>1013.51</v>
      </c>
      <c r="C648" t="s">
        <v>5</v>
      </c>
      <c r="D648" t="s">
        <v>5</v>
      </c>
      <c r="E6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8">
        <f>IF(DZIALKI[[#This Row],[Ulga]]=$K$29,$L$29,IF(DZIALKI[[#This Row],[Ulga]]=$K$30,$L$30,IF(DZIALKI[[#This Row],[Ulga]]=$K$31,$L$31,IF(DZIALKI[[#This Row],[Ulga]]=$K$32,$L$32))))</f>
        <v>0.5</v>
      </c>
      <c r="G648">
        <f>ROUNDUP(DZIALKI[[#This Row],[StawkaPodatku]]*DZIALKI[[#This Row],[Powierzchnia]],2)</f>
        <v>780.41</v>
      </c>
      <c r="H648">
        <f>DZIALKI[[#This Row],[Podatek]]*DZIALKI[[#This Row],[Procent Ulgi]]</f>
        <v>390.20499999999998</v>
      </c>
      <c r="I648">
        <f>DZIALKI[[#This Row],[Podatek]]-DZIALKI[[#This Row],[KwotaUlgi]]</f>
        <v>390.20499999999998</v>
      </c>
    </row>
    <row r="649" spans="1:9" x14ac:dyDescent="0.25">
      <c r="A649" t="s">
        <v>659</v>
      </c>
      <c r="B649">
        <v>936.19</v>
      </c>
      <c r="C649" t="s">
        <v>5</v>
      </c>
      <c r="D649" t="s">
        <v>11</v>
      </c>
      <c r="E6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9">
        <f>IF(DZIALKI[[#This Row],[Ulga]]=$K$29,$L$29,IF(DZIALKI[[#This Row],[Ulga]]=$K$30,$L$30,IF(DZIALKI[[#This Row],[Ulga]]=$K$31,$L$31,IF(DZIALKI[[#This Row],[Ulga]]=$K$32,$L$32))))</f>
        <v>0.9</v>
      </c>
      <c r="G649">
        <f>ROUNDUP(DZIALKI[[#This Row],[StawkaPodatku]]*DZIALKI[[#This Row],[Powierzchnia]],2)</f>
        <v>720.87</v>
      </c>
      <c r="H649">
        <f>DZIALKI[[#This Row],[Podatek]]*DZIALKI[[#This Row],[Procent Ulgi]]</f>
        <v>648.78300000000002</v>
      </c>
      <c r="I649">
        <f>DZIALKI[[#This Row],[Podatek]]-DZIALKI[[#This Row],[KwotaUlgi]]</f>
        <v>72.086999999999989</v>
      </c>
    </row>
    <row r="650" spans="1:9" x14ac:dyDescent="0.25">
      <c r="A650" t="s">
        <v>660</v>
      </c>
      <c r="B650">
        <v>559.41</v>
      </c>
      <c r="C650" t="s">
        <v>31</v>
      </c>
      <c r="D650" t="s">
        <v>5</v>
      </c>
      <c r="E6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50">
        <f>IF(DZIALKI[[#This Row],[Ulga]]=$K$29,$L$29,IF(DZIALKI[[#This Row],[Ulga]]=$K$30,$L$30,IF(DZIALKI[[#This Row],[Ulga]]=$K$31,$L$31,IF(DZIALKI[[#This Row],[Ulga]]=$K$32,$L$32))))</f>
        <v>0.5</v>
      </c>
      <c r="G650">
        <f>ROUNDUP(DZIALKI[[#This Row],[StawkaPodatku]]*DZIALKI[[#This Row],[Powierzchnia]],2)</f>
        <v>240.54999999999998</v>
      </c>
      <c r="H650">
        <f>DZIALKI[[#This Row],[Podatek]]*DZIALKI[[#This Row],[Procent Ulgi]]</f>
        <v>120.27499999999999</v>
      </c>
      <c r="I650">
        <f>DZIALKI[[#This Row],[Podatek]]-DZIALKI[[#This Row],[KwotaUlgi]]</f>
        <v>120.27499999999999</v>
      </c>
    </row>
    <row r="651" spans="1:9" x14ac:dyDescent="0.25">
      <c r="A651" t="s">
        <v>661</v>
      </c>
      <c r="B651">
        <v>1210.69</v>
      </c>
      <c r="C651" t="s">
        <v>5</v>
      </c>
      <c r="D651" t="s">
        <v>11</v>
      </c>
      <c r="E6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1">
        <f>IF(DZIALKI[[#This Row],[Ulga]]=$K$29,$L$29,IF(DZIALKI[[#This Row],[Ulga]]=$K$30,$L$30,IF(DZIALKI[[#This Row],[Ulga]]=$K$31,$L$31,IF(DZIALKI[[#This Row],[Ulga]]=$K$32,$L$32))))</f>
        <v>0.9</v>
      </c>
      <c r="G651">
        <f>ROUNDUP(DZIALKI[[#This Row],[StawkaPodatku]]*DZIALKI[[#This Row],[Powierzchnia]],2)</f>
        <v>932.24</v>
      </c>
      <c r="H651">
        <f>DZIALKI[[#This Row],[Podatek]]*DZIALKI[[#This Row],[Procent Ulgi]]</f>
        <v>839.01600000000008</v>
      </c>
      <c r="I651">
        <f>DZIALKI[[#This Row],[Podatek]]-DZIALKI[[#This Row],[KwotaUlgi]]</f>
        <v>93.223999999999933</v>
      </c>
    </row>
    <row r="652" spans="1:9" x14ac:dyDescent="0.25">
      <c r="A652" t="s">
        <v>662</v>
      </c>
      <c r="B652">
        <v>1420.74</v>
      </c>
      <c r="C652" t="s">
        <v>5</v>
      </c>
      <c r="D652" t="s">
        <v>11</v>
      </c>
      <c r="E6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2">
        <f>IF(DZIALKI[[#This Row],[Ulga]]=$K$29,$L$29,IF(DZIALKI[[#This Row],[Ulga]]=$K$30,$L$30,IF(DZIALKI[[#This Row],[Ulga]]=$K$31,$L$31,IF(DZIALKI[[#This Row],[Ulga]]=$K$32,$L$32))))</f>
        <v>0.9</v>
      </c>
      <c r="G652">
        <f>ROUNDUP(DZIALKI[[#This Row],[StawkaPodatku]]*DZIALKI[[#This Row],[Powierzchnia]],2)</f>
        <v>1093.97</v>
      </c>
      <c r="H652">
        <f>DZIALKI[[#This Row],[Podatek]]*DZIALKI[[#This Row],[Procent Ulgi]]</f>
        <v>984.57300000000009</v>
      </c>
      <c r="I652">
        <f>DZIALKI[[#This Row],[Podatek]]-DZIALKI[[#This Row],[KwotaUlgi]]</f>
        <v>109.39699999999993</v>
      </c>
    </row>
    <row r="653" spans="1:9" x14ac:dyDescent="0.25">
      <c r="A653" t="s">
        <v>663</v>
      </c>
      <c r="B653">
        <v>1318.28</v>
      </c>
      <c r="C653" t="s">
        <v>5</v>
      </c>
      <c r="D653" t="s">
        <v>5</v>
      </c>
      <c r="E6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3">
        <f>IF(DZIALKI[[#This Row],[Ulga]]=$K$29,$L$29,IF(DZIALKI[[#This Row],[Ulga]]=$K$30,$L$30,IF(DZIALKI[[#This Row],[Ulga]]=$K$31,$L$31,IF(DZIALKI[[#This Row],[Ulga]]=$K$32,$L$32))))</f>
        <v>0.5</v>
      </c>
      <c r="G653">
        <f>ROUNDUP(DZIALKI[[#This Row],[StawkaPodatku]]*DZIALKI[[#This Row],[Powierzchnia]],2)</f>
        <v>1015.08</v>
      </c>
      <c r="H653">
        <f>DZIALKI[[#This Row],[Podatek]]*DZIALKI[[#This Row],[Procent Ulgi]]</f>
        <v>507.54</v>
      </c>
      <c r="I653">
        <f>DZIALKI[[#This Row],[Podatek]]-DZIALKI[[#This Row],[KwotaUlgi]]</f>
        <v>507.54</v>
      </c>
    </row>
    <row r="654" spans="1:9" x14ac:dyDescent="0.25">
      <c r="A654" t="s">
        <v>664</v>
      </c>
      <c r="B654">
        <v>1039.6600000000001</v>
      </c>
      <c r="C654" t="s">
        <v>5</v>
      </c>
      <c r="D654" t="s">
        <v>5</v>
      </c>
      <c r="E6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4">
        <f>IF(DZIALKI[[#This Row],[Ulga]]=$K$29,$L$29,IF(DZIALKI[[#This Row],[Ulga]]=$K$30,$L$30,IF(DZIALKI[[#This Row],[Ulga]]=$K$31,$L$31,IF(DZIALKI[[#This Row],[Ulga]]=$K$32,$L$32))))</f>
        <v>0.5</v>
      </c>
      <c r="G654">
        <f>ROUNDUP(DZIALKI[[#This Row],[StawkaPodatku]]*DZIALKI[[#This Row],[Powierzchnia]],2)</f>
        <v>800.54</v>
      </c>
      <c r="H654">
        <f>DZIALKI[[#This Row],[Podatek]]*DZIALKI[[#This Row],[Procent Ulgi]]</f>
        <v>400.27</v>
      </c>
      <c r="I654">
        <f>DZIALKI[[#This Row],[Podatek]]-DZIALKI[[#This Row],[KwotaUlgi]]</f>
        <v>400.27</v>
      </c>
    </row>
    <row r="655" spans="1:9" x14ac:dyDescent="0.25">
      <c r="A655" t="s">
        <v>665</v>
      </c>
      <c r="B655">
        <v>691.14</v>
      </c>
      <c r="C655" t="s">
        <v>9</v>
      </c>
      <c r="D655" t="s">
        <v>5</v>
      </c>
      <c r="E6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55">
        <f>IF(DZIALKI[[#This Row],[Ulga]]=$K$29,$L$29,IF(DZIALKI[[#This Row],[Ulga]]=$K$30,$L$30,IF(DZIALKI[[#This Row],[Ulga]]=$K$31,$L$31,IF(DZIALKI[[#This Row],[Ulga]]=$K$32,$L$32))))</f>
        <v>0.5</v>
      </c>
      <c r="G655">
        <f>ROUNDUP(DZIALKI[[#This Row],[StawkaPodatku]]*DZIALKI[[#This Row],[Powierzchnia]],2)</f>
        <v>449.25</v>
      </c>
      <c r="H655">
        <f>DZIALKI[[#This Row],[Podatek]]*DZIALKI[[#This Row],[Procent Ulgi]]</f>
        <v>224.625</v>
      </c>
      <c r="I655">
        <f>DZIALKI[[#This Row],[Podatek]]-DZIALKI[[#This Row],[KwotaUlgi]]</f>
        <v>224.625</v>
      </c>
    </row>
    <row r="656" spans="1:9" x14ac:dyDescent="0.25">
      <c r="A656" t="s">
        <v>666</v>
      </c>
      <c r="B656">
        <v>912.87</v>
      </c>
      <c r="C656" t="s">
        <v>52</v>
      </c>
      <c r="D656" t="s">
        <v>11</v>
      </c>
      <c r="E6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56">
        <f>IF(DZIALKI[[#This Row],[Ulga]]=$K$29,$L$29,IF(DZIALKI[[#This Row],[Ulga]]=$K$30,$L$30,IF(DZIALKI[[#This Row],[Ulga]]=$K$31,$L$31,IF(DZIALKI[[#This Row],[Ulga]]=$K$32,$L$32))))</f>
        <v>0.9</v>
      </c>
      <c r="G656">
        <f>ROUNDUP(DZIALKI[[#This Row],[StawkaPodatku]]*DZIALKI[[#This Row],[Powierzchnia]],2)</f>
        <v>191.70999999999998</v>
      </c>
      <c r="H656">
        <f>DZIALKI[[#This Row],[Podatek]]*DZIALKI[[#This Row],[Procent Ulgi]]</f>
        <v>172.53899999999999</v>
      </c>
      <c r="I656">
        <f>DZIALKI[[#This Row],[Podatek]]-DZIALKI[[#This Row],[KwotaUlgi]]</f>
        <v>19.170999999999992</v>
      </c>
    </row>
    <row r="657" spans="1:9" x14ac:dyDescent="0.25">
      <c r="A657" t="s">
        <v>667</v>
      </c>
      <c r="B657">
        <v>1475.57</v>
      </c>
      <c r="C657" t="s">
        <v>5</v>
      </c>
      <c r="D657" t="s">
        <v>5</v>
      </c>
      <c r="E6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7">
        <f>IF(DZIALKI[[#This Row],[Ulga]]=$K$29,$L$29,IF(DZIALKI[[#This Row],[Ulga]]=$K$30,$L$30,IF(DZIALKI[[#This Row],[Ulga]]=$K$31,$L$31,IF(DZIALKI[[#This Row],[Ulga]]=$K$32,$L$32))))</f>
        <v>0.5</v>
      </c>
      <c r="G657">
        <f>ROUNDUP(DZIALKI[[#This Row],[StawkaPodatku]]*DZIALKI[[#This Row],[Powierzchnia]],2)</f>
        <v>1136.19</v>
      </c>
      <c r="H657">
        <f>DZIALKI[[#This Row],[Podatek]]*DZIALKI[[#This Row],[Procent Ulgi]]</f>
        <v>568.09500000000003</v>
      </c>
      <c r="I657">
        <f>DZIALKI[[#This Row],[Podatek]]-DZIALKI[[#This Row],[KwotaUlgi]]</f>
        <v>568.09500000000003</v>
      </c>
    </row>
    <row r="658" spans="1:9" x14ac:dyDescent="0.25">
      <c r="A658" t="s">
        <v>668</v>
      </c>
      <c r="B658">
        <v>816.79</v>
      </c>
      <c r="C658" t="s">
        <v>31</v>
      </c>
      <c r="D658" t="s">
        <v>21</v>
      </c>
      <c r="E6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58">
        <f>IF(DZIALKI[[#This Row],[Ulga]]=$K$29,$L$29,IF(DZIALKI[[#This Row],[Ulga]]=$K$30,$L$30,IF(DZIALKI[[#This Row],[Ulga]]=$K$31,$L$31,IF(DZIALKI[[#This Row],[Ulga]]=$K$32,$L$32))))</f>
        <v>0</v>
      </c>
      <c r="G658">
        <f>ROUNDUP(DZIALKI[[#This Row],[StawkaPodatku]]*DZIALKI[[#This Row],[Powierzchnia]],2)</f>
        <v>351.21999999999997</v>
      </c>
      <c r="H658">
        <f>DZIALKI[[#This Row],[Podatek]]*DZIALKI[[#This Row],[Procent Ulgi]]</f>
        <v>0</v>
      </c>
      <c r="I658">
        <f>DZIALKI[[#This Row],[Podatek]]-DZIALKI[[#This Row],[KwotaUlgi]]</f>
        <v>351.21999999999997</v>
      </c>
    </row>
    <row r="659" spans="1:9" x14ac:dyDescent="0.25">
      <c r="A659" t="s">
        <v>669</v>
      </c>
      <c r="B659">
        <v>884.91</v>
      </c>
      <c r="C659" t="s">
        <v>5</v>
      </c>
      <c r="D659" t="s">
        <v>21</v>
      </c>
      <c r="E6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9">
        <f>IF(DZIALKI[[#This Row],[Ulga]]=$K$29,$L$29,IF(DZIALKI[[#This Row],[Ulga]]=$K$30,$L$30,IF(DZIALKI[[#This Row],[Ulga]]=$K$31,$L$31,IF(DZIALKI[[#This Row],[Ulga]]=$K$32,$L$32))))</f>
        <v>0</v>
      </c>
      <c r="G659">
        <f>ROUNDUP(DZIALKI[[#This Row],[StawkaPodatku]]*DZIALKI[[#This Row],[Powierzchnia]],2)</f>
        <v>681.39</v>
      </c>
      <c r="H659">
        <f>DZIALKI[[#This Row],[Podatek]]*DZIALKI[[#This Row],[Procent Ulgi]]</f>
        <v>0</v>
      </c>
      <c r="I659">
        <f>DZIALKI[[#This Row],[Podatek]]-DZIALKI[[#This Row],[KwotaUlgi]]</f>
        <v>681.39</v>
      </c>
    </row>
    <row r="660" spans="1:9" x14ac:dyDescent="0.25">
      <c r="A660" t="s">
        <v>670</v>
      </c>
      <c r="B660">
        <v>908.92</v>
      </c>
      <c r="C660" t="s">
        <v>5</v>
      </c>
      <c r="D660" t="s">
        <v>7</v>
      </c>
      <c r="E6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0">
        <f>IF(DZIALKI[[#This Row],[Ulga]]=$K$29,$L$29,IF(DZIALKI[[#This Row],[Ulga]]=$K$30,$L$30,IF(DZIALKI[[#This Row],[Ulga]]=$K$31,$L$31,IF(DZIALKI[[#This Row],[Ulga]]=$K$32,$L$32))))</f>
        <v>0.2</v>
      </c>
      <c r="G660">
        <f>ROUNDUP(DZIALKI[[#This Row],[StawkaPodatku]]*DZIALKI[[#This Row],[Powierzchnia]],2)</f>
        <v>699.87</v>
      </c>
      <c r="H660">
        <f>DZIALKI[[#This Row],[Podatek]]*DZIALKI[[#This Row],[Procent Ulgi]]</f>
        <v>139.97400000000002</v>
      </c>
      <c r="I660">
        <f>DZIALKI[[#This Row],[Podatek]]-DZIALKI[[#This Row],[KwotaUlgi]]</f>
        <v>559.89599999999996</v>
      </c>
    </row>
    <row r="661" spans="1:9" x14ac:dyDescent="0.25">
      <c r="A661" t="s">
        <v>671</v>
      </c>
      <c r="B661">
        <v>737.34</v>
      </c>
      <c r="C661" t="s">
        <v>52</v>
      </c>
      <c r="D661" t="s">
        <v>5</v>
      </c>
      <c r="E6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61">
        <f>IF(DZIALKI[[#This Row],[Ulga]]=$K$29,$L$29,IF(DZIALKI[[#This Row],[Ulga]]=$K$30,$L$30,IF(DZIALKI[[#This Row],[Ulga]]=$K$31,$L$31,IF(DZIALKI[[#This Row],[Ulga]]=$K$32,$L$32))))</f>
        <v>0.5</v>
      </c>
      <c r="G661">
        <f>ROUNDUP(DZIALKI[[#This Row],[StawkaPodatku]]*DZIALKI[[#This Row],[Powierzchnia]],2)</f>
        <v>154.85</v>
      </c>
      <c r="H661">
        <f>DZIALKI[[#This Row],[Podatek]]*DZIALKI[[#This Row],[Procent Ulgi]]</f>
        <v>77.424999999999997</v>
      </c>
      <c r="I661">
        <f>DZIALKI[[#This Row],[Podatek]]-DZIALKI[[#This Row],[KwotaUlgi]]</f>
        <v>77.424999999999997</v>
      </c>
    </row>
    <row r="662" spans="1:9" x14ac:dyDescent="0.25">
      <c r="A662" t="s">
        <v>672</v>
      </c>
      <c r="B662">
        <v>587.29999999999995</v>
      </c>
      <c r="C662" t="s">
        <v>5</v>
      </c>
      <c r="D662" t="s">
        <v>21</v>
      </c>
      <c r="E6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2">
        <f>IF(DZIALKI[[#This Row],[Ulga]]=$K$29,$L$29,IF(DZIALKI[[#This Row],[Ulga]]=$K$30,$L$30,IF(DZIALKI[[#This Row],[Ulga]]=$K$31,$L$31,IF(DZIALKI[[#This Row],[Ulga]]=$K$32,$L$32))))</f>
        <v>0</v>
      </c>
      <c r="G662">
        <f>ROUNDUP(DZIALKI[[#This Row],[StawkaPodatku]]*DZIALKI[[#This Row],[Powierzchnia]],2)</f>
        <v>452.23</v>
      </c>
      <c r="H662">
        <f>DZIALKI[[#This Row],[Podatek]]*DZIALKI[[#This Row],[Procent Ulgi]]</f>
        <v>0</v>
      </c>
      <c r="I662">
        <f>DZIALKI[[#This Row],[Podatek]]-DZIALKI[[#This Row],[KwotaUlgi]]</f>
        <v>452.23</v>
      </c>
    </row>
    <row r="663" spans="1:9" x14ac:dyDescent="0.25">
      <c r="A663" t="s">
        <v>673</v>
      </c>
      <c r="B663">
        <v>1085.04</v>
      </c>
      <c r="C663" t="s">
        <v>52</v>
      </c>
      <c r="D663" t="s">
        <v>11</v>
      </c>
      <c r="E6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63">
        <f>IF(DZIALKI[[#This Row],[Ulga]]=$K$29,$L$29,IF(DZIALKI[[#This Row],[Ulga]]=$K$30,$L$30,IF(DZIALKI[[#This Row],[Ulga]]=$K$31,$L$31,IF(DZIALKI[[#This Row],[Ulga]]=$K$32,$L$32))))</f>
        <v>0.9</v>
      </c>
      <c r="G663">
        <f>ROUNDUP(DZIALKI[[#This Row],[StawkaPodatku]]*DZIALKI[[#This Row],[Powierzchnia]],2)</f>
        <v>227.85999999999999</v>
      </c>
      <c r="H663">
        <f>DZIALKI[[#This Row],[Podatek]]*DZIALKI[[#This Row],[Procent Ulgi]]</f>
        <v>205.07399999999998</v>
      </c>
      <c r="I663">
        <f>DZIALKI[[#This Row],[Podatek]]-DZIALKI[[#This Row],[KwotaUlgi]]</f>
        <v>22.786000000000001</v>
      </c>
    </row>
    <row r="664" spans="1:9" x14ac:dyDescent="0.25">
      <c r="A664" t="s">
        <v>674</v>
      </c>
      <c r="B664">
        <v>1437.87</v>
      </c>
      <c r="C664" t="s">
        <v>52</v>
      </c>
      <c r="D664" t="s">
        <v>11</v>
      </c>
      <c r="E6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64">
        <f>IF(DZIALKI[[#This Row],[Ulga]]=$K$29,$L$29,IF(DZIALKI[[#This Row],[Ulga]]=$K$30,$L$30,IF(DZIALKI[[#This Row],[Ulga]]=$K$31,$L$31,IF(DZIALKI[[#This Row],[Ulga]]=$K$32,$L$32))))</f>
        <v>0.9</v>
      </c>
      <c r="G664">
        <f>ROUNDUP(DZIALKI[[#This Row],[StawkaPodatku]]*DZIALKI[[#This Row],[Powierzchnia]],2)</f>
        <v>301.95999999999998</v>
      </c>
      <c r="H664">
        <f>DZIALKI[[#This Row],[Podatek]]*DZIALKI[[#This Row],[Procent Ulgi]]</f>
        <v>271.76400000000001</v>
      </c>
      <c r="I664">
        <f>DZIALKI[[#This Row],[Podatek]]-DZIALKI[[#This Row],[KwotaUlgi]]</f>
        <v>30.19599999999997</v>
      </c>
    </row>
    <row r="665" spans="1:9" x14ac:dyDescent="0.25">
      <c r="A665" t="s">
        <v>675</v>
      </c>
      <c r="B665">
        <v>526.23</v>
      </c>
      <c r="C665" t="s">
        <v>5</v>
      </c>
      <c r="D665" t="s">
        <v>5</v>
      </c>
      <c r="E6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5">
        <f>IF(DZIALKI[[#This Row],[Ulga]]=$K$29,$L$29,IF(DZIALKI[[#This Row],[Ulga]]=$K$30,$L$30,IF(DZIALKI[[#This Row],[Ulga]]=$K$31,$L$31,IF(DZIALKI[[#This Row],[Ulga]]=$K$32,$L$32))))</f>
        <v>0.5</v>
      </c>
      <c r="G665">
        <f>ROUNDUP(DZIALKI[[#This Row],[StawkaPodatku]]*DZIALKI[[#This Row],[Powierzchnia]],2)</f>
        <v>405.2</v>
      </c>
      <c r="H665">
        <f>DZIALKI[[#This Row],[Podatek]]*DZIALKI[[#This Row],[Procent Ulgi]]</f>
        <v>202.6</v>
      </c>
      <c r="I665">
        <f>DZIALKI[[#This Row],[Podatek]]-DZIALKI[[#This Row],[KwotaUlgi]]</f>
        <v>202.6</v>
      </c>
    </row>
    <row r="666" spans="1:9" x14ac:dyDescent="0.25">
      <c r="A666" t="s">
        <v>676</v>
      </c>
      <c r="B666">
        <v>1276.6600000000001</v>
      </c>
      <c r="C666" t="s">
        <v>5</v>
      </c>
      <c r="D666" t="s">
        <v>7</v>
      </c>
      <c r="E6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6">
        <f>IF(DZIALKI[[#This Row],[Ulga]]=$K$29,$L$29,IF(DZIALKI[[#This Row],[Ulga]]=$K$30,$L$30,IF(DZIALKI[[#This Row],[Ulga]]=$K$31,$L$31,IF(DZIALKI[[#This Row],[Ulga]]=$K$32,$L$32))))</f>
        <v>0.2</v>
      </c>
      <c r="G666">
        <f>ROUNDUP(DZIALKI[[#This Row],[StawkaPodatku]]*DZIALKI[[#This Row],[Powierzchnia]],2)</f>
        <v>983.03</v>
      </c>
      <c r="H666">
        <f>DZIALKI[[#This Row],[Podatek]]*DZIALKI[[#This Row],[Procent Ulgi]]</f>
        <v>196.60599999999999</v>
      </c>
      <c r="I666">
        <f>DZIALKI[[#This Row],[Podatek]]-DZIALKI[[#This Row],[KwotaUlgi]]</f>
        <v>786.42399999999998</v>
      </c>
    </row>
    <row r="667" spans="1:9" x14ac:dyDescent="0.25">
      <c r="A667" t="s">
        <v>677</v>
      </c>
      <c r="B667">
        <v>1266.22</v>
      </c>
      <c r="C667" t="s">
        <v>52</v>
      </c>
      <c r="D667" t="s">
        <v>5</v>
      </c>
      <c r="E6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67">
        <f>IF(DZIALKI[[#This Row],[Ulga]]=$K$29,$L$29,IF(DZIALKI[[#This Row],[Ulga]]=$K$30,$L$30,IF(DZIALKI[[#This Row],[Ulga]]=$K$31,$L$31,IF(DZIALKI[[#This Row],[Ulga]]=$K$32,$L$32))))</f>
        <v>0.5</v>
      </c>
      <c r="G667">
        <f>ROUNDUP(DZIALKI[[#This Row],[StawkaPodatku]]*DZIALKI[[#This Row],[Powierzchnia]],2)</f>
        <v>265.90999999999997</v>
      </c>
      <c r="H667">
        <f>DZIALKI[[#This Row],[Podatek]]*DZIALKI[[#This Row],[Procent Ulgi]]</f>
        <v>132.95499999999998</v>
      </c>
      <c r="I667">
        <f>DZIALKI[[#This Row],[Podatek]]-DZIALKI[[#This Row],[KwotaUlgi]]</f>
        <v>132.95499999999998</v>
      </c>
    </row>
    <row r="668" spans="1:9" x14ac:dyDescent="0.25">
      <c r="A668" t="s">
        <v>678</v>
      </c>
      <c r="B668">
        <v>719.79</v>
      </c>
      <c r="C668" t="s">
        <v>5</v>
      </c>
      <c r="D668" t="s">
        <v>7</v>
      </c>
      <c r="E6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8">
        <f>IF(DZIALKI[[#This Row],[Ulga]]=$K$29,$L$29,IF(DZIALKI[[#This Row],[Ulga]]=$K$30,$L$30,IF(DZIALKI[[#This Row],[Ulga]]=$K$31,$L$31,IF(DZIALKI[[#This Row],[Ulga]]=$K$32,$L$32))))</f>
        <v>0.2</v>
      </c>
      <c r="G668">
        <f>ROUNDUP(DZIALKI[[#This Row],[StawkaPodatku]]*DZIALKI[[#This Row],[Powierzchnia]],2)</f>
        <v>554.24</v>
      </c>
      <c r="H668">
        <f>DZIALKI[[#This Row],[Podatek]]*DZIALKI[[#This Row],[Procent Ulgi]]</f>
        <v>110.84800000000001</v>
      </c>
      <c r="I668">
        <f>DZIALKI[[#This Row],[Podatek]]-DZIALKI[[#This Row],[KwotaUlgi]]</f>
        <v>443.392</v>
      </c>
    </row>
    <row r="669" spans="1:9" x14ac:dyDescent="0.25">
      <c r="A669" t="s">
        <v>679</v>
      </c>
      <c r="B669">
        <v>1297.96</v>
      </c>
      <c r="C669" t="s">
        <v>5</v>
      </c>
      <c r="D669" t="s">
        <v>21</v>
      </c>
      <c r="E6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9">
        <f>IF(DZIALKI[[#This Row],[Ulga]]=$K$29,$L$29,IF(DZIALKI[[#This Row],[Ulga]]=$K$30,$L$30,IF(DZIALKI[[#This Row],[Ulga]]=$K$31,$L$31,IF(DZIALKI[[#This Row],[Ulga]]=$K$32,$L$32))))</f>
        <v>0</v>
      </c>
      <c r="G669">
        <f>ROUNDUP(DZIALKI[[#This Row],[StawkaPodatku]]*DZIALKI[[#This Row],[Powierzchnia]],2)</f>
        <v>999.43</v>
      </c>
      <c r="H669">
        <f>DZIALKI[[#This Row],[Podatek]]*DZIALKI[[#This Row],[Procent Ulgi]]</f>
        <v>0</v>
      </c>
      <c r="I669">
        <f>DZIALKI[[#This Row],[Podatek]]-DZIALKI[[#This Row],[KwotaUlgi]]</f>
        <v>999.43</v>
      </c>
    </row>
    <row r="670" spans="1:9" x14ac:dyDescent="0.25">
      <c r="A670" t="s">
        <v>680</v>
      </c>
      <c r="B670">
        <v>517.57000000000005</v>
      </c>
      <c r="C670" t="s">
        <v>9</v>
      </c>
      <c r="D670" t="s">
        <v>5</v>
      </c>
      <c r="E6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70">
        <f>IF(DZIALKI[[#This Row],[Ulga]]=$K$29,$L$29,IF(DZIALKI[[#This Row],[Ulga]]=$K$30,$L$30,IF(DZIALKI[[#This Row],[Ulga]]=$K$31,$L$31,IF(DZIALKI[[#This Row],[Ulga]]=$K$32,$L$32))))</f>
        <v>0.5</v>
      </c>
      <c r="G670">
        <f>ROUNDUP(DZIALKI[[#This Row],[StawkaPodatku]]*DZIALKI[[#This Row],[Powierzchnia]],2)</f>
        <v>336.43</v>
      </c>
      <c r="H670">
        <f>DZIALKI[[#This Row],[Podatek]]*DZIALKI[[#This Row],[Procent Ulgi]]</f>
        <v>168.215</v>
      </c>
      <c r="I670">
        <f>DZIALKI[[#This Row],[Podatek]]-DZIALKI[[#This Row],[KwotaUlgi]]</f>
        <v>168.215</v>
      </c>
    </row>
    <row r="671" spans="1:9" x14ac:dyDescent="0.25">
      <c r="A671" t="s">
        <v>681</v>
      </c>
      <c r="B671">
        <v>1254.58</v>
      </c>
      <c r="C671" t="s">
        <v>5</v>
      </c>
      <c r="D671" t="s">
        <v>7</v>
      </c>
      <c r="E6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1">
        <f>IF(DZIALKI[[#This Row],[Ulga]]=$K$29,$L$29,IF(DZIALKI[[#This Row],[Ulga]]=$K$30,$L$30,IF(DZIALKI[[#This Row],[Ulga]]=$K$31,$L$31,IF(DZIALKI[[#This Row],[Ulga]]=$K$32,$L$32))))</f>
        <v>0.2</v>
      </c>
      <c r="G671">
        <f>ROUNDUP(DZIALKI[[#This Row],[StawkaPodatku]]*DZIALKI[[#This Row],[Powierzchnia]],2)</f>
        <v>966.03</v>
      </c>
      <c r="H671">
        <f>DZIALKI[[#This Row],[Podatek]]*DZIALKI[[#This Row],[Procent Ulgi]]</f>
        <v>193.20600000000002</v>
      </c>
      <c r="I671">
        <f>DZIALKI[[#This Row],[Podatek]]-DZIALKI[[#This Row],[KwotaUlgi]]</f>
        <v>772.82399999999996</v>
      </c>
    </row>
    <row r="672" spans="1:9" x14ac:dyDescent="0.25">
      <c r="A672" t="s">
        <v>682</v>
      </c>
      <c r="B672">
        <v>1422.1</v>
      </c>
      <c r="C672" t="s">
        <v>5</v>
      </c>
      <c r="D672" t="s">
        <v>5</v>
      </c>
      <c r="E6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2">
        <f>IF(DZIALKI[[#This Row],[Ulga]]=$K$29,$L$29,IF(DZIALKI[[#This Row],[Ulga]]=$K$30,$L$30,IF(DZIALKI[[#This Row],[Ulga]]=$K$31,$L$31,IF(DZIALKI[[#This Row],[Ulga]]=$K$32,$L$32))))</f>
        <v>0.5</v>
      </c>
      <c r="G672">
        <f>ROUNDUP(DZIALKI[[#This Row],[StawkaPodatku]]*DZIALKI[[#This Row],[Powierzchnia]],2)</f>
        <v>1095.02</v>
      </c>
      <c r="H672">
        <f>DZIALKI[[#This Row],[Podatek]]*DZIALKI[[#This Row],[Procent Ulgi]]</f>
        <v>547.51</v>
      </c>
      <c r="I672">
        <f>DZIALKI[[#This Row],[Podatek]]-DZIALKI[[#This Row],[KwotaUlgi]]</f>
        <v>547.51</v>
      </c>
    </row>
    <row r="673" spans="1:9" x14ac:dyDescent="0.25">
      <c r="A673" t="s">
        <v>683</v>
      </c>
      <c r="B673">
        <v>631.16</v>
      </c>
      <c r="C673" t="s">
        <v>52</v>
      </c>
      <c r="D673" t="s">
        <v>7</v>
      </c>
      <c r="E6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73">
        <f>IF(DZIALKI[[#This Row],[Ulga]]=$K$29,$L$29,IF(DZIALKI[[#This Row],[Ulga]]=$K$30,$L$30,IF(DZIALKI[[#This Row],[Ulga]]=$K$31,$L$31,IF(DZIALKI[[#This Row],[Ulga]]=$K$32,$L$32))))</f>
        <v>0.2</v>
      </c>
      <c r="G673">
        <f>ROUNDUP(DZIALKI[[#This Row],[StawkaPodatku]]*DZIALKI[[#This Row],[Powierzchnia]],2)</f>
        <v>132.54999999999998</v>
      </c>
      <c r="H673">
        <f>DZIALKI[[#This Row],[Podatek]]*DZIALKI[[#This Row],[Procent Ulgi]]</f>
        <v>26.509999999999998</v>
      </c>
      <c r="I673">
        <f>DZIALKI[[#This Row],[Podatek]]-DZIALKI[[#This Row],[KwotaUlgi]]</f>
        <v>106.03999999999999</v>
      </c>
    </row>
    <row r="674" spans="1:9" x14ac:dyDescent="0.25">
      <c r="A674" t="s">
        <v>684</v>
      </c>
      <c r="B674">
        <v>824.86</v>
      </c>
      <c r="C674" t="s">
        <v>5</v>
      </c>
      <c r="D674" t="s">
        <v>11</v>
      </c>
      <c r="E6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4">
        <f>IF(DZIALKI[[#This Row],[Ulga]]=$K$29,$L$29,IF(DZIALKI[[#This Row],[Ulga]]=$K$30,$L$30,IF(DZIALKI[[#This Row],[Ulga]]=$K$31,$L$31,IF(DZIALKI[[#This Row],[Ulga]]=$K$32,$L$32))))</f>
        <v>0.9</v>
      </c>
      <c r="G674">
        <f>ROUNDUP(DZIALKI[[#This Row],[StawkaPodatku]]*DZIALKI[[#This Row],[Powierzchnia]],2)</f>
        <v>635.15</v>
      </c>
      <c r="H674">
        <f>DZIALKI[[#This Row],[Podatek]]*DZIALKI[[#This Row],[Procent Ulgi]]</f>
        <v>571.63499999999999</v>
      </c>
      <c r="I674">
        <f>DZIALKI[[#This Row],[Podatek]]-DZIALKI[[#This Row],[KwotaUlgi]]</f>
        <v>63.514999999999986</v>
      </c>
    </row>
    <row r="675" spans="1:9" x14ac:dyDescent="0.25">
      <c r="A675" t="s">
        <v>685</v>
      </c>
      <c r="B675">
        <v>1122.27</v>
      </c>
      <c r="C675" t="s">
        <v>5</v>
      </c>
      <c r="D675" t="s">
        <v>21</v>
      </c>
      <c r="E6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5">
        <f>IF(DZIALKI[[#This Row],[Ulga]]=$K$29,$L$29,IF(DZIALKI[[#This Row],[Ulga]]=$K$30,$L$30,IF(DZIALKI[[#This Row],[Ulga]]=$K$31,$L$31,IF(DZIALKI[[#This Row],[Ulga]]=$K$32,$L$32))))</f>
        <v>0</v>
      </c>
      <c r="G675">
        <f>ROUNDUP(DZIALKI[[#This Row],[StawkaPodatku]]*DZIALKI[[#This Row],[Powierzchnia]],2)</f>
        <v>864.15</v>
      </c>
      <c r="H675">
        <f>DZIALKI[[#This Row],[Podatek]]*DZIALKI[[#This Row],[Procent Ulgi]]</f>
        <v>0</v>
      </c>
      <c r="I675">
        <f>DZIALKI[[#This Row],[Podatek]]-DZIALKI[[#This Row],[KwotaUlgi]]</f>
        <v>864.15</v>
      </c>
    </row>
    <row r="676" spans="1:9" x14ac:dyDescent="0.25">
      <c r="A676" t="s">
        <v>686</v>
      </c>
      <c r="B676">
        <v>998.67</v>
      </c>
      <c r="C676" t="s">
        <v>5</v>
      </c>
      <c r="D676" t="s">
        <v>7</v>
      </c>
      <c r="E6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6">
        <f>IF(DZIALKI[[#This Row],[Ulga]]=$K$29,$L$29,IF(DZIALKI[[#This Row],[Ulga]]=$K$30,$L$30,IF(DZIALKI[[#This Row],[Ulga]]=$K$31,$L$31,IF(DZIALKI[[#This Row],[Ulga]]=$K$32,$L$32))))</f>
        <v>0.2</v>
      </c>
      <c r="G676">
        <f>ROUNDUP(DZIALKI[[#This Row],[StawkaPodatku]]*DZIALKI[[#This Row],[Powierzchnia]],2)</f>
        <v>768.98</v>
      </c>
      <c r="H676">
        <f>DZIALKI[[#This Row],[Podatek]]*DZIALKI[[#This Row],[Procent Ulgi]]</f>
        <v>153.79600000000002</v>
      </c>
      <c r="I676">
        <f>DZIALKI[[#This Row],[Podatek]]-DZIALKI[[#This Row],[KwotaUlgi]]</f>
        <v>615.18399999999997</v>
      </c>
    </row>
    <row r="677" spans="1:9" x14ac:dyDescent="0.25">
      <c r="A677" t="s">
        <v>687</v>
      </c>
      <c r="B677">
        <v>1196.5</v>
      </c>
      <c r="C677" t="s">
        <v>5</v>
      </c>
      <c r="D677" t="s">
        <v>7</v>
      </c>
      <c r="E6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7">
        <f>IF(DZIALKI[[#This Row],[Ulga]]=$K$29,$L$29,IF(DZIALKI[[#This Row],[Ulga]]=$K$30,$L$30,IF(DZIALKI[[#This Row],[Ulga]]=$K$31,$L$31,IF(DZIALKI[[#This Row],[Ulga]]=$K$32,$L$32))))</f>
        <v>0.2</v>
      </c>
      <c r="G677">
        <f>ROUNDUP(DZIALKI[[#This Row],[StawkaPodatku]]*DZIALKI[[#This Row],[Powierzchnia]],2)</f>
        <v>921.31</v>
      </c>
      <c r="H677">
        <f>DZIALKI[[#This Row],[Podatek]]*DZIALKI[[#This Row],[Procent Ulgi]]</f>
        <v>184.262</v>
      </c>
      <c r="I677">
        <f>DZIALKI[[#This Row],[Podatek]]-DZIALKI[[#This Row],[KwotaUlgi]]</f>
        <v>737.048</v>
      </c>
    </row>
    <row r="678" spans="1:9" x14ac:dyDescent="0.25">
      <c r="A678" t="s">
        <v>688</v>
      </c>
      <c r="B678">
        <v>1074.21</v>
      </c>
      <c r="C678" t="s">
        <v>31</v>
      </c>
      <c r="D678" t="s">
        <v>5</v>
      </c>
      <c r="E6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78">
        <f>IF(DZIALKI[[#This Row],[Ulga]]=$K$29,$L$29,IF(DZIALKI[[#This Row],[Ulga]]=$K$30,$L$30,IF(DZIALKI[[#This Row],[Ulga]]=$K$31,$L$31,IF(DZIALKI[[#This Row],[Ulga]]=$K$32,$L$32))))</f>
        <v>0.5</v>
      </c>
      <c r="G678">
        <f>ROUNDUP(DZIALKI[[#This Row],[StawkaPodatku]]*DZIALKI[[#This Row],[Powierzchnia]],2)</f>
        <v>461.92</v>
      </c>
      <c r="H678">
        <f>DZIALKI[[#This Row],[Podatek]]*DZIALKI[[#This Row],[Procent Ulgi]]</f>
        <v>230.96</v>
      </c>
      <c r="I678">
        <f>DZIALKI[[#This Row],[Podatek]]-DZIALKI[[#This Row],[KwotaUlgi]]</f>
        <v>230.96</v>
      </c>
    </row>
    <row r="679" spans="1:9" x14ac:dyDescent="0.25">
      <c r="A679" t="s">
        <v>689</v>
      </c>
      <c r="B679">
        <v>1059.3800000000001</v>
      </c>
      <c r="C679" t="s">
        <v>31</v>
      </c>
      <c r="D679" t="s">
        <v>5</v>
      </c>
      <c r="E6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79">
        <f>IF(DZIALKI[[#This Row],[Ulga]]=$K$29,$L$29,IF(DZIALKI[[#This Row],[Ulga]]=$K$30,$L$30,IF(DZIALKI[[#This Row],[Ulga]]=$K$31,$L$31,IF(DZIALKI[[#This Row],[Ulga]]=$K$32,$L$32))))</f>
        <v>0.5</v>
      </c>
      <c r="G679">
        <f>ROUNDUP(DZIALKI[[#This Row],[StawkaPodatku]]*DZIALKI[[#This Row],[Powierzchnia]],2)</f>
        <v>455.53999999999996</v>
      </c>
      <c r="H679">
        <f>DZIALKI[[#This Row],[Podatek]]*DZIALKI[[#This Row],[Procent Ulgi]]</f>
        <v>227.76999999999998</v>
      </c>
      <c r="I679">
        <f>DZIALKI[[#This Row],[Podatek]]-DZIALKI[[#This Row],[KwotaUlgi]]</f>
        <v>227.76999999999998</v>
      </c>
    </row>
    <row r="680" spans="1:9" x14ac:dyDescent="0.25">
      <c r="A680" t="s">
        <v>690</v>
      </c>
      <c r="B680">
        <v>1420.52</v>
      </c>
      <c r="C680" t="s">
        <v>5</v>
      </c>
      <c r="D680" t="s">
        <v>21</v>
      </c>
      <c r="E6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80">
        <f>IF(DZIALKI[[#This Row],[Ulga]]=$K$29,$L$29,IF(DZIALKI[[#This Row],[Ulga]]=$K$30,$L$30,IF(DZIALKI[[#This Row],[Ulga]]=$K$31,$L$31,IF(DZIALKI[[#This Row],[Ulga]]=$K$32,$L$32))))</f>
        <v>0</v>
      </c>
      <c r="G680">
        <f>ROUNDUP(DZIALKI[[#This Row],[StawkaPodatku]]*DZIALKI[[#This Row],[Powierzchnia]],2)</f>
        <v>1093.81</v>
      </c>
      <c r="H680">
        <f>DZIALKI[[#This Row],[Podatek]]*DZIALKI[[#This Row],[Procent Ulgi]]</f>
        <v>0</v>
      </c>
      <c r="I680">
        <f>DZIALKI[[#This Row],[Podatek]]-DZIALKI[[#This Row],[KwotaUlgi]]</f>
        <v>1093.81</v>
      </c>
    </row>
    <row r="681" spans="1:9" x14ac:dyDescent="0.25">
      <c r="A681" t="s">
        <v>691</v>
      </c>
      <c r="B681">
        <v>1185.67</v>
      </c>
      <c r="C681" t="s">
        <v>5</v>
      </c>
      <c r="D681" t="s">
        <v>11</v>
      </c>
      <c r="E6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81">
        <f>IF(DZIALKI[[#This Row],[Ulga]]=$K$29,$L$29,IF(DZIALKI[[#This Row],[Ulga]]=$K$30,$L$30,IF(DZIALKI[[#This Row],[Ulga]]=$K$31,$L$31,IF(DZIALKI[[#This Row],[Ulga]]=$K$32,$L$32))))</f>
        <v>0.9</v>
      </c>
      <c r="G681">
        <f>ROUNDUP(DZIALKI[[#This Row],[StawkaPodatku]]*DZIALKI[[#This Row],[Powierzchnia]],2)</f>
        <v>912.97</v>
      </c>
      <c r="H681">
        <f>DZIALKI[[#This Row],[Podatek]]*DZIALKI[[#This Row],[Procent Ulgi]]</f>
        <v>821.673</v>
      </c>
      <c r="I681">
        <f>DZIALKI[[#This Row],[Podatek]]-DZIALKI[[#This Row],[KwotaUlgi]]</f>
        <v>91.297000000000025</v>
      </c>
    </row>
    <row r="682" spans="1:9" x14ac:dyDescent="0.25">
      <c r="A682" t="s">
        <v>692</v>
      </c>
      <c r="B682">
        <v>689.77</v>
      </c>
      <c r="C682" t="s">
        <v>52</v>
      </c>
      <c r="D682" t="s">
        <v>5</v>
      </c>
      <c r="E6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82">
        <f>IF(DZIALKI[[#This Row],[Ulga]]=$K$29,$L$29,IF(DZIALKI[[#This Row],[Ulga]]=$K$30,$L$30,IF(DZIALKI[[#This Row],[Ulga]]=$K$31,$L$31,IF(DZIALKI[[#This Row],[Ulga]]=$K$32,$L$32))))</f>
        <v>0.5</v>
      </c>
      <c r="G682">
        <f>ROUNDUP(DZIALKI[[#This Row],[StawkaPodatku]]*DZIALKI[[#This Row],[Powierzchnia]],2)</f>
        <v>144.85999999999999</v>
      </c>
      <c r="H682">
        <f>DZIALKI[[#This Row],[Podatek]]*DZIALKI[[#This Row],[Procent Ulgi]]</f>
        <v>72.429999999999993</v>
      </c>
      <c r="I682">
        <f>DZIALKI[[#This Row],[Podatek]]-DZIALKI[[#This Row],[KwotaUlgi]]</f>
        <v>72.429999999999993</v>
      </c>
    </row>
    <row r="683" spans="1:9" x14ac:dyDescent="0.25">
      <c r="A683" t="s">
        <v>693</v>
      </c>
      <c r="B683">
        <v>1473.77</v>
      </c>
      <c r="C683" t="s">
        <v>9</v>
      </c>
      <c r="D683" t="s">
        <v>5</v>
      </c>
      <c r="E6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83">
        <f>IF(DZIALKI[[#This Row],[Ulga]]=$K$29,$L$29,IF(DZIALKI[[#This Row],[Ulga]]=$K$30,$L$30,IF(DZIALKI[[#This Row],[Ulga]]=$K$31,$L$31,IF(DZIALKI[[#This Row],[Ulga]]=$K$32,$L$32))))</f>
        <v>0.5</v>
      </c>
      <c r="G683">
        <f>ROUNDUP(DZIALKI[[#This Row],[StawkaPodatku]]*DZIALKI[[#This Row],[Powierzchnia]],2)</f>
        <v>957.96</v>
      </c>
      <c r="H683">
        <f>DZIALKI[[#This Row],[Podatek]]*DZIALKI[[#This Row],[Procent Ulgi]]</f>
        <v>478.98</v>
      </c>
      <c r="I683">
        <f>DZIALKI[[#This Row],[Podatek]]-DZIALKI[[#This Row],[KwotaUlgi]]</f>
        <v>478.98</v>
      </c>
    </row>
    <row r="684" spans="1:9" x14ac:dyDescent="0.25">
      <c r="A684" t="s">
        <v>694</v>
      </c>
      <c r="B684">
        <v>1088.97</v>
      </c>
      <c r="C684" t="s">
        <v>5</v>
      </c>
      <c r="D684" t="s">
        <v>11</v>
      </c>
      <c r="E6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84">
        <f>IF(DZIALKI[[#This Row],[Ulga]]=$K$29,$L$29,IF(DZIALKI[[#This Row],[Ulga]]=$K$30,$L$30,IF(DZIALKI[[#This Row],[Ulga]]=$K$31,$L$31,IF(DZIALKI[[#This Row],[Ulga]]=$K$32,$L$32))))</f>
        <v>0.9</v>
      </c>
      <c r="G684">
        <f>ROUNDUP(DZIALKI[[#This Row],[StawkaPodatku]]*DZIALKI[[#This Row],[Powierzchnia]],2)</f>
        <v>838.51</v>
      </c>
      <c r="H684">
        <f>DZIALKI[[#This Row],[Podatek]]*DZIALKI[[#This Row],[Procent Ulgi]]</f>
        <v>754.65899999999999</v>
      </c>
      <c r="I684">
        <f>DZIALKI[[#This Row],[Podatek]]-DZIALKI[[#This Row],[KwotaUlgi]]</f>
        <v>83.850999999999999</v>
      </c>
    </row>
    <row r="685" spans="1:9" x14ac:dyDescent="0.25">
      <c r="A685" t="s">
        <v>695</v>
      </c>
      <c r="B685">
        <v>984.13</v>
      </c>
      <c r="C685" t="s">
        <v>9</v>
      </c>
      <c r="D685" t="s">
        <v>21</v>
      </c>
      <c r="E68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85">
        <f>IF(DZIALKI[[#This Row],[Ulga]]=$K$29,$L$29,IF(DZIALKI[[#This Row],[Ulga]]=$K$30,$L$30,IF(DZIALKI[[#This Row],[Ulga]]=$K$31,$L$31,IF(DZIALKI[[#This Row],[Ulga]]=$K$32,$L$32))))</f>
        <v>0</v>
      </c>
      <c r="G685">
        <f>ROUNDUP(DZIALKI[[#This Row],[StawkaPodatku]]*DZIALKI[[#This Row],[Powierzchnia]],2)</f>
        <v>639.68999999999994</v>
      </c>
      <c r="H685">
        <f>DZIALKI[[#This Row],[Podatek]]*DZIALKI[[#This Row],[Procent Ulgi]]</f>
        <v>0</v>
      </c>
      <c r="I685">
        <f>DZIALKI[[#This Row],[Podatek]]-DZIALKI[[#This Row],[KwotaUlgi]]</f>
        <v>639.68999999999994</v>
      </c>
    </row>
    <row r="686" spans="1:9" x14ac:dyDescent="0.25">
      <c r="A686" t="s">
        <v>696</v>
      </c>
      <c r="B686">
        <v>1347.99</v>
      </c>
      <c r="C686" t="s">
        <v>9</v>
      </c>
      <c r="D686" t="s">
        <v>11</v>
      </c>
      <c r="E6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86">
        <f>IF(DZIALKI[[#This Row],[Ulga]]=$K$29,$L$29,IF(DZIALKI[[#This Row],[Ulga]]=$K$30,$L$30,IF(DZIALKI[[#This Row],[Ulga]]=$K$31,$L$31,IF(DZIALKI[[#This Row],[Ulga]]=$K$32,$L$32))))</f>
        <v>0.9</v>
      </c>
      <c r="G686">
        <f>ROUNDUP(DZIALKI[[#This Row],[StawkaPodatku]]*DZIALKI[[#This Row],[Powierzchnia]],2)</f>
        <v>876.2</v>
      </c>
      <c r="H686">
        <f>DZIALKI[[#This Row],[Podatek]]*DZIALKI[[#This Row],[Procent Ulgi]]</f>
        <v>788.58</v>
      </c>
      <c r="I686">
        <f>DZIALKI[[#This Row],[Podatek]]-DZIALKI[[#This Row],[KwotaUlgi]]</f>
        <v>87.62</v>
      </c>
    </row>
    <row r="687" spans="1:9" x14ac:dyDescent="0.25">
      <c r="A687" t="s">
        <v>697</v>
      </c>
      <c r="B687">
        <v>832.13</v>
      </c>
      <c r="C687" t="s">
        <v>31</v>
      </c>
      <c r="D687" t="s">
        <v>11</v>
      </c>
      <c r="E6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87">
        <f>IF(DZIALKI[[#This Row],[Ulga]]=$K$29,$L$29,IF(DZIALKI[[#This Row],[Ulga]]=$K$30,$L$30,IF(DZIALKI[[#This Row],[Ulga]]=$K$31,$L$31,IF(DZIALKI[[#This Row],[Ulga]]=$K$32,$L$32))))</f>
        <v>0.9</v>
      </c>
      <c r="G687">
        <f>ROUNDUP(DZIALKI[[#This Row],[StawkaPodatku]]*DZIALKI[[#This Row],[Powierzchnia]],2)</f>
        <v>357.82</v>
      </c>
      <c r="H687">
        <f>DZIALKI[[#This Row],[Podatek]]*DZIALKI[[#This Row],[Procent Ulgi]]</f>
        <v>322.03800000000001</v>
      </c>
      <c r="I687">
        <f>DZIALKI[[#This Row],[Podatek]]-DZIALKI[[#This Row],[KwotaUlgi]]</f>
        <v>35.781999999999982</v>
      </c>
    </row>
    <row r="688" spans="1:9" x14ac:dyDescent="0.25">
      <c r="A688" t="s">
        <v>698</v>
      </c>
      <c r="B688">
        <v>515.91</v>
      </c>
      <c r="C688" t="s">
        <v>5</v>
      </c>
      <c r="D688" t="s">
        <v>7</v>
      </c>
      <c r="E6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88">
        <f>IF(DZIALKI[[#This Row],[Ulga]]=$K$29,$L$29,IF(DZIALKI[[#This Row],[Ulga]]=$K$30,$L$30,IF(DZIALKI[[#This Row],[Ulga]]=$K$31,$L$31,IF(DZIALKI[[#This Row],[Ulga]]=$K$32,$L$32))))</f>
        <v>0.2</v>
      </c>
      <c r="G688">
        <f>ROUNDUP(DZIALKI[[#This Row],[StawkaPodatku]]*DZIALKI[[#This Row],[Powierzchnia]],2)</f>
        <v>397.26</v>
      </c>
      <c r="H688">
        <f>DZIALKI[[#This Row],[Podatek]]*DZIALKI[[#This Row],[Procent Ulgi]]</f>
        <v>79.451999999999998</v>
      </c>
      <c r="I688">
        <f>DZIALKI[[#This Row],[Podatek]]-DZIALKI[[#This Row],[KwotaUlgi]]</f>
        <v>317.80799999999999</v>
      </c>
    </row>
    <row r="689" spans="1:9" x14ac:dyDescent="0.25">
      <c r="A689" t="s">
        <v>699</v>
      </c>
      <c r="B689">
        <v>1005.69</v>
      </c>
      <c r="C689" t="s">
        <v>31</v>
      </c>
      <c r="D689" t="s">
        <v>11</v>
      </c>
      <c r="E6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89">
        <f>IF(DZIALKI[[#This Row],[Ulga]]=$K$29,$L$29,IF(DZIALKI[[#This Row],[Ulga]]=$K$30,$L$30,IF(DZIALKI[[#This Row],[Ulga]]=$K$31,$L$31,IF(DZIALKI[[#This Row],[Ulga]]=$K$32,$L$32))))</f>
        <v>0.9</v>
      </c>
      <c r="G689">
        <f>ROUNDUP(DZIALKI[[#This Row],[StawkaPodatku]]*DZIALKI[[#This Row],[Powierzchnia]],2)</f>
        <v>432.45</v>
      </c>
      <c r="H689">
        <f>DZIALKI[[#This Row],[Podatek]]*DZIALKI[[#This Row],[Procent Ulgi]]</f>
        <v>389.20499999999998</v>
      </c>
      <c r="I689">
        <f>DZIALKI[[#This Row],[Podatek]]-DZIALKI[[#This Row],[KwotaUlgi]]</f>
        <v>43.245000000000005</v>
      </c>
    </row>
    <row r="690" spans="1:9" x14ac:dyDescent="0.25">
      <c r="A690" t="s">
        <v>700</v>
      </c>
      <c r="B690">
        <v>1090.42</v>
      </c>
      <c r="C690" t="s">
        <v>5</v>
      </c>
      <c r="D690" t="s">
        <v>21</v>
      </c>
      <c r="E6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0">
        <f>IF(DZIALKI[[#This Row],[Ulga]]=$K$29,$L$29,IF(DZIALKI[[#This Row],[Ulga]]=$K$30,$L$30,IF(DZIALKI[[#This Row],[Ulga]]=$K$31,$L$31,IF(DZIALKI[[#This Row],[Ulga]]=$K$32,$L$32))))</f>
        <v>0</v>
      </c>
      <c r="G690">
        <f>ROUNDUP(DZIALKI[[#This Row],[StawkaPodatku]]*DZIALKI[[#This Row],[Powierzchnia]],2)</f>
        <v>839.63</v>
      </c>
      <c r="H690">
        <f>DZIALKI[[#This Row],[Podatek]]*DZIALKI[[#This Row],[Procent Ulgi]]</f>
        <v>0</v>
      </c>
      <c r="I690">
        <f>DZIALKI[[#This Row],[Podatek]]-DZIALKI[[#This Row],[KwotaUlgi]]</f>
        <v>839.63</v>
      </c>
    </row>
    <row r="691" spans="1:9" x14ac:dyDescent="0.25">
      <c r="A691" t="s">
        <v>701</v>
      </c>
      <c r="B691">
        <v>1230.3</v>
      </c>
      <c r="C691" t="s">
        <v>52</v>
      </c>
      <c r="D691" t="s">
        <v>11</v>
      </c>
      <c r="E6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91">
        <f>IF(DZIALKI[[#This Row],[Ulga]]=$K$29,$L$29,IF(DZIALKI[[#This Row],[Ulga]]=$K$30,$L$30,IF(DZIALKI[[#This Row],[Ulga]]=$K$31,$L$31,IF(DZIALKI[[#This Row],[Ulga]]=$K$32,$L$32))))</f>
        <v>0.9</v>
      </c>
      <c r="G691">
        <f>ROUNDUP(DZIALKI[[#This Row],[StawkaPodatku]]*DZIALKI[[#This Row],[Powierzchnia]],2)</f>
        <v>258.37</v>
      </c>
      <c r="H691">
        <f>DZIALKI[[#This Row],[Podatek]]*DZIALKI[[#This Row],[Procent Ulgi]]</f>
        <v>232.53300000000002</v>
      </c>
      <c r="I691">
        <f>DZIALKI[[#This Row],[Podatek]]-DZIALKI[[#This Row],[KwotaUlgi]]</f>
        <v>25.836999999999989</v>
      </c>
    </row>
    <row r="692" spans="1:9" x14ac:dyDescent="0.25">
      <c r="A692" t="s">
        <v>702</v>
      </c>
      <c r="B692">
        <v>952.01</v>
      </c>
      <c r="C692" t="s">
        <v>52</v>
      </c>
      <c r="D692" t="s">
        <v>11</v>
      </c>
      <c r="E6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92">
        <f>IF(DZIALKI[[#This Row],[Ulga]]=$K$29,$L$29,IF(DZIALKI[[#This Row],[Ulga]]=$K$30,$L$30,IF(DZIALKI[[#This Row],[Ulga]]=$K$31,$L$31,IF(DZIALKI[[#This Row],[Ulga]]=$K$32,$L$32))))</f>
        <v>0.9</v>
      </c>
      <c r="G692">
        <f>ROUNDUP(DZIALKI[[#This Row],[StawkaPodatku]]*DZIALKI[[#This Row],[Powierzchnia]],2)</f>
        <v>199.92999999999998</v>
      </c>
      <c r="H692">
        <f>DZIALKI[[#This Row],[Podatek]]*DZIALKI[[#This Row],[Procent Ulgi]]</f>
        <v>179.93699999999998</v>
      </c>
      <c r="I692">
        <f>DZIALKI[[#This Row],[Podatek]]-DZIALKI[[#This Row],[KwotaUlgi]]</f>
        <v>19.992999999999995</v>
      </c>
    </row>
    <row r="693" spans="1:9" x14ac:dyDescent="0.25">
      <c r="A693" t="s">
        <v>703</v>
      </c>
      <c r="B693">
        <v>876.72</v>
      </c>
      <c r="C693" t="s">
        <v>9</v>
      </c>
      <c r="D693" t="s">
        <v>11</v>
      </c>
      <c r="E6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93">
        <f>IF(DZIALKI[[#This Row],[Ulga]]=$K$29,$L$29,IF(DZIALKI[[#This Row],[Ulga]]=$K$30,$L$30,IF(DZIALKI[[#This Row],[Ulga]]=$K$31,$L$31,IF(DZIALKI[[#This Row],[Ulga]]=$K$32,$L$32))))</f>
        <v>0.9</v>
      </c>
      <c r="G693">
        <f>ROUNDUP(DZIALKI[[#This Row],[StawkaPodatku]]*DZIALKI[[#This Row],[Powierzchnia]],2)</f>
        <v>569.87</v>
      </c>
      <c r="H693">
        <f>DZIALKI[[#This Row],[Podatek]]*DZIALKI[[#This Row],[Procent Ulgi]]</f>
        <v>512.88300000000004</v>
      </c>
      <c r="I693">
        <f>DZIALKI[[#This Row],[Podatek]]-DZIALKI[[#This Row],[KwotaUlgi]]</f>
        <v>56.986999999999966</v>
      </c>
    </row>
    <row r="694" spans="1:9" x14ac:dyDescent="0.25">
      <c r="A694" t="s">
        <v>704</v>
      </c>
      <c r="B694">
        <v>1481.26</v>
      </c>
      <c r="C694" t="s">
        <v>5</v>
      </c>
      <c r="D694" t="s">
        <v>11</v>
      </c>
      <c r="E6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4">
        <f>IF(DZIALKI[[#This Row],[Ulga]]=$K$29,$L$29,IF(DZIALKI[[#This Row],[Ulga]]=$K$30,$L$30,IF(DZIALKI[[#This Row],[Ulga]]=$K$31,$L$31,IF(DZIALKI[[#This Row],[Ulga]]=$K$32,$L$32))))</f>
        <v>0.9</v>
      </c>
      <c r="G694">
        <f>ROUNDUP(DZIALKI[[#This Row],[StawkaPodatku]]*DZIALKI[[#This Row],[Powierzchnia]],2)</f>
        <v>1140.58</v>
      </c>
      <c r="H694">
        <f>DZIALKI[[#This Row],[Podatek]]*DZIALKI[[#This Row],[Procent Ulgi]]</f>
        <v>1026.5219999999999</v>
      </c>
      <c r="I694">
        <f>DZIALKI[[#This Row],[Podatek]]-DZIALKI[[#This Row],[KwotaUlgi]]</f>
        <v>114.05799999999999</v>
      </c>
    </row>
    <row r="695" spans="1:9" x14ac:dyDescent="0.25">
      <c r="A695" t="s">
        <v>705</v>
      </c>
      <c r="B695">
        <v>643.71</v>
      </c>
      <c r="C695" t="s">
        <v>5</v>
      </c>
      <c r="D695" t="s">
        <v>11</v>
      </c>
      <c r="E6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5">
        <f>IF(DZIALKI[[#This Row],[Ulga]]=$K$29,$L$29,IF(DZIALKI[[#This Row],[Ulga]]=$K$30,$L$30,IF(DZIALKI[[#This Row],[Ulga]]=$K$31,$L$31,IF(DZIALKI[[#This Row],[Ulga]]=$K$32,$L$32))))</f>
        <v>0.9</v>
      </c>
      <c r="G695">
        <f>ROUNDUP(DZIALKI[[#This Row],[StawkaPodatku]]*DZIALKI[[#This Row],[Powierzchnia]],2)</f>
        <v>495.65999999999997</v>
      </c>
      <c r="H695">
        <f>DZIALKI[[#This Row],[Podatek]]*DZIALKI[[#This Row],[Procent Ulgi]]</f>
        <v>446.09399999999999</v>
      </c>
      <c r="I695">
        <f>DZIALKI[[#This Row],[Podatek]]-DZIALKI[[#This Row],[KwotaUlgi]]</f>
        <v>49.565999999999974</v>
      </c>
    </row>
    <row r="696" spans="1:9" x14ac:dyDescent="0.25">
      <c r="A696" t="s">
        <v>706</v>
      </c>
      <c r="B696">
        <v>1040.32</v>
      </c>
      <c r="C696" t="s">
        <v>52</v>
      </c>
      <c r="D696" t="s">
        <v>5</v>
      </c>
      <c r="E6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96">
        <f>IF(DZIALKI[[#This Row],[Ulga]]=$K$29,$L$29,IF(DZIALKI[[#This Row],[Ulga]]=$K$30,$L$30,IF(DZIALKI[[#This Row],[Ulga]]=$K$31,$L$31,IF(DZIALKI[[#This Row],[Ulga]]=$K$32,$L$32))))</f>
        <v>0.5</v>
      </c>
      <c r="G696">
        <f>ROUNDUP(DZIALKI[[#This Row],[StawkaPodatku]]*DZIALKI[[#This Row],[Powierzchnia]],2)</f>
        <v>218.47</v>
      </c>
      <c r="H696">
        <f>DZIALKI[[#This Row],[Podatek]]*DZIALKI[[#This Row],[Procent Ulgi]]</f>
        <v>109.235</v>
      </c>
      <c r="I696">
        <f>DZIALKI[[#This Row],[Podatek]]-DZIALKI[[#This Row],[KwotaUlgi]]</f>
        <v>109.235</v>
      </c>
    </row>
    <row r="697" spans="1:9" x14ac:dyDescent="0.25">
      <c r="A697" t="s">
        <v>707</v>
      </c>
      <c r="B697">
        <v>1211.94</v>
      </c>
      <c r="C697" t="s">
        <v>5</v>
      </c>
      <c r="D697" t="s">
        <v>7</v>
      </c>
      <c r="E6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7">
        <f>IF(DZIALKI[[#This Row],[Ulga]]=$K$29,$L$29,IF(DZIALKI[[#This Row],[Ulga]]=$K$30,$L$30,IF(DZIALKI[[#This Row],[Ulga]]=$K$31,$L$31,IF(DZIALKI[[#This Row],[Ulga]]=$K$32,$L$32))))</f>
        <v>0.2</v>
      </c>
      <c r="G697">
        <f>ROUNDUP(DZIALKI[[#This Row],[StawkaPodatku]]*DZIALKI[[#This Row],[Powierzchnia]],2)</f>
        <v>933.2</v>
      </c>
      <c r="H697">
        <f>DZIALKI[[#This Row],[Podatek]]*DZIALKI[[#This Row],[Procent Ulgi]]</f>
        <v>186.64000000000001</v>
      </c>
      <c r="I697">
        <f>DZIALKI[[#This Row],[Podatek]]-DZIALKI[[#This Row],[KwotaUlgi]]</f>
        <v>746.56000000000006</v>
      </c>
    </row>
    <row r="698" spans="1:9" x14ac:dyDescent="0.25">
      <c r="A698" t="s">
        <v>708</v>
      </c>
      <c r="B698">
        <v>689.33</v>
      </c>
      <c r="C698" t="s">
        <v>31</v>
      </c>
      <c r="D698" t="s">
        <v>21</v>
      </c>
      <c r="E6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98">
        <f>IF(DZIALKI[[#This Row],[Ulga]]=$K$29,$L$29,IF(DZIALKI[[#This Row],[Ulga]]=$K$30,$L$30,IF(DZIALKI[[#This Row],[Ulga]]=$K$31,$L$31,IF(DZIALKI[[#This Row],[Ulga]]=$K$32,$L$32))))</f>
        <v>0</v>
      </c>
      <c r="G698">
        <f>ROUNDUP(DZIALKI[[#This Row],[StawkaPodatku]]*DZIALKI[[#This Row],[Powierzchnia]],2)</f>
        <v>296.42</v>
      </c>
      <c r="H698">
        <f>DZIALKI[[#This Row],[Podatek]]*DZIALKI[[#This Row],[Procent Ulgi]]</f>
        <v>0</v>
      </c>
      <c r="I698">
        <f>DZIALKI[[#This Row],[Podatek]]-DZIALKI[[#This Row],[KwotaUlgi]]</f>
        <v>296.42</v>
      </c>
    </row>
    <row r="699" spans="1:9" x14ac:dyDescent="0.25">
      <c r="A699" t="s">
        <v>709</v>
      </c>
      <c r="B699">
        <v>1095.55</v>
      </c>
      <c r="C699" t="s">
        <v>5</v>
      </c>
      <c r="D699" t="s">
        <v>5</v>
      </c>
      <c r="E6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9">
        <f>IF(DZIALKI[[#This Row],[Ulga]]=$K$29,$L$29,IF(DZIALKI[[#This Row],[Ulga]]=$K$30,$L$30,IF(DZIALKI[[#This Row],[Ulga]]=$K$31,$L$31,IF(DZIALKI[[#This Row],[Ulga]]=$K$32,$L$32))))</f>
        <v>0.5</v>
      </c>
      <c r="G699">
        <f>ROUNDUP(DZIALKI[[#This Row],[StawkaPodatku]]*DZIALKI[[#This Row],[Powierzchnia]],2)</f>
        <v>843.58</v>
      </c>
      <c r="H699">
        <f>DZIALKI[[#This Row],[Podatek]]*DZIALKI[[#This Row],[Procent Ulgi]]</f>
        <v>421.79</v>
      </c>
      <c r="I699">
        <f>DZIALKI[[#This Row],[Podatek]]-DZIALKI[[#This Row],[KwotaUlgi]]</f>
        <v>421.79</v>
      </c>
    </row>
    <row r="700" spans="1:9" x14ac:dyDescent="0.25">
      <c r="A700" t="s">
        <v>710</v>
      </c>
      <c r="B700">
        <v>650.14</v>
      </c>
      <c r="C700" t="s">
        <v>9</v>
      </c>
      <c r="D700" t="s">
        <v>5</v>
      </c>
      <c r="E7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00">
        <f>IF(DZIALKI[[#This Row],[Ulga]]=$K$29,$L$29,IF(DZIALKI[[#This Row],[Ulga]]=$K$30,$L$30,IF(DZIALKI[[#This Row],[Ulga]]=$K$31,$L$31,IF(DZIALKI[[#This Row],[Ulga]]=$K$32,$L$32))))</f>
        <v>0.5</v>
      </c>
      <c r="G700">
        <f>ROUNDUP(DZIALKI[[#This Row],[StawkaPodatku]]*DZIALKI[[#This Row],[Powierzchnia]],2)</f>
        <v>422.59999999999997</v>
      </c>
      <c r="H700">
        <f>DZIALKI[[#This Row],[Podatek]]*DZIALKI[[#This Row],[Procent Ulgi]]</f>
        <v>211.29999999999998</v>
      </c>
      <c r="I700">
        <f>DZIALKI[[#This Row],[Podatek]]-DZIALKI[[#This Row],[KwotaUlgi]]</f>
        <v>211.29999999999998</v>
      </c>
    </row>
    <row r="701" spans="1:9" x14ac:dyDescent="0.25">
      <c r="A701" t="s">
        <v>711</v>
      </c>
      <c r="B701">
        <v>1264.3599999999999</v>
      </c>
      <c r="C701" t="s">
        <v>94</v>
      </c>
      <c r="D701" t="s">
        <v>11</v>
      </c>
      <c r="E70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01">
        <f>IF(DZIALKI[[#This Row],[Ulga]]=$K$29,$L$29,IF(DZIALKI[[#This Row],[Ulga]]=$K$30,$L$30,IF(DZIALKI[[#This Row],[Ulga]]=$K$31,$L$31,IF(DZIALKI[[#This Row],[Ulga]]=$K$32,$L$32))))</f>
        <v>0.9</v>
      </c>
      <c r="G701">
        <f>ROUNDUP(DZIALKI[[#This Row],[StawkaPodatku]]*DZIALKI[[#This Row],[Powierzchnia]],2)</f>
        <v>50.58</v>
      </c>
      <c r="H701">
        <f>DZIALKI[[#This Row],[Podatek]]*DZIALKI[[#This Row],[Procent Ulgi]]</f>
        <v>45.521999999999998</v>
      </c>
      <c r="I701">
        <f>DZIALKI[[#This Row],[Podatek]]-DZIALKI[[#This Row],[KwotaUlgi]]</f>
        <v>5.0579999999999998</v>
      </c>
    </row>
    <row r="702" spans="1:9" x14ac:dyDescent="0.25">
      <c r="A702" t="s">
        <v>712</v>
      </c>
      <c r="B702">
        <v>522.79999999999995</v>
      </c>
      <c r="C702" t="s">
        <v>52</v>
      </c>
      <c r="D702" t="s">
        <v>11</v>
      </c>
      <c r="E7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02">
        <f>IF(DZIALKI[[#This Row],[Ulga]]=$K$29,$L$29,IF(DZIALKI[[#This Row],[Ulga]]=$K$30,$L$30,IF(DZIALKI[[#This Row],[Ulga]]=$K$31,$L$31,IF(DZIALKI[[#This Row],[Ulga]]=$K$32,$L$32))))</f>
        <v>0.9</v>
      </c>
      <c r="G702">
        <f>ROUNDUP(DZIALKI[[#This Row],[StawkaPodatku]]*DZIALKI[[#This Row],[Powierzchnia]],2)</f>
        <v>109.79</v>
      </c>
      <c r="H702">
        <f>DZIALKI[[#This Row],[Podatek]]*DZIALKI[[#This Row],[Procent Ulgi]]</f>
        <v>98.811000000000007</v>
      </c>
      <c r="I702">
        <f>DZIALKI[[#This Row],[Podatek]]-DZIALKI[[#This Row],[KwotaUlgi]]</f>
        <v>10.978999999999999</v>
      </c>
    </row>
    <row r="703" spans="1:9" x14ac:dyDescent="0.25">
      <c r="A703" t="s">
        <v>713</v>
      </c>
      <c r="B703">
        <v>629.69000000000005</v>
      </c>
      <c r="C703" t="s">
        <v>5</v>
      </c>
      <c r="D703" t="s">
        <v>21</v>
      </c>
      <c r="E7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03">
        <f>IF(DZIALKI[[#This Row],[Ulga]]=$K$29,$L$29,IF(DZIALKI[[#This Row],[Ulga]]=$K$30,$L$30,IF(DZIALKI[[#This Row],[Ulga]]=$K$31,$L$31,IF(DZIALKI[[#This Row],[Ulga]]=$K$32,$L$32))))</f>
        <v>0</v>
      </c>
      <c r="G703">
        <f>ROUNDUP(DZIALKI[[#This Row],[StawkaPodatku]]*DZIALKI[[#This Row],[Powierzchnia]],2)</f>
        <v>484.87</v>
      </c>
      <c r="H703">
        <f>DZIALKI[[#This Row],[Podatek]]*DZIALKI[[#This Row],[Procent Ulgi]]</f>
        <v>0</v>
      </c>
      <c r="I703">
        <f>DZIALKI[[#This Row],[Podatek]]-DZIALKI[[#This Row],[KwotaUlgi]]</f>
        <v>484.87</v>
      </c>
    </row>
    <row r="704" spans="1:9" x14ac:dyDescent="0.25">
      <c r="A704" t="s">
        <v>714</v>
      </c>
      <c r="B704">
        <v>1383.39</v>
      </c>
      <c r="C704" t="s">
        <v>5</v>
      </c>
      <c r="D704" t="s">
        <v>5</v>
      </c>
      <c r="E7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04">
        <f>IF(DZIALKI[[#This Row],[Ulga]]=$K$29,$L$29,IF(DZIALKI[[#This Row],[Ulga]]=$K$30,$L$30,IF(DZIALKI[[#This Row],[Ulga]]=$K$31,$L$31,IF(DZIALKI[[#This Row],[Ulga]]=$K$32,$L$32))))</f>
        <v>0.5</v>
      </c>
      <c r="G704">
        <f>ROUNDUP(DZIALKI[[#This Row],[StawkaPodatku]]*DZIALKI[[#This Row],[Powierzchnia]],2)</f>
        <v>1065.22</v>
      </c>
      <c r="H704">
        <f>DZIALKI[[#This Row],[Podatek]]*DZIALKI[[#This Row],[Procent Ulgi]]</f>
        <v>532.61</v>
      </c>
      <c r="I704">
        <f>DZIALKI[[#This Row],[Podatek]]-DZIALKI[[#This Row],[KwotaUlgi]]</f>
        <v>532.61</v>
      </c>
    </row>
    <row r="705" spans="1:9" x14ac:dyDescent="0.25">
      <c r="A705" t="s">
        <v>715</v>
      </c>
      <c r="B705">
        <v>1492.4</v>
      </c>
      <c r="C705" t="s">
        <v>5</v>
      </c>
      <c r="D705" t="s">
        <v>21</v>
      </c>
      <c r="E7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05">
        <f>IF(DZIALKI[[#This Row],[Ulga]]=$K$29,$L$29,IF(DZIALKI[[#This Row],[Ulga]]=$K$30,$L$30,IF(DZIALKI[[#This Row],[Ulga]]=$K$31,$L$31,IF(DZIALKI[[#This Row],[Ulga]]=$K$32,$L$32))))</f>
        <v>0</v>
      </c>
      <c r="G705">
        <f>ROUNDUP(DZIALKI[[#This Row],[StawkaPodatku]]*DZIALKI[[#This Row],[Powierzchnia]],2)</f>
        <v>1149.1500000000001</v>
      </c>
      <c r="H705">
        <f>DZIALKI[[#This Row],[Podatek]]*DZIALKI[[#This Row],[Procent Ulgi]]</f>
        <v>0</v>
      </c>
      <c r="I705">
        <f>DZIALKI[[#This Row],[Podatek]]-DZIALKI[[#This Row],[KwotaUlgi]]</f>
        <v>1149.1500000000001</v>
      </c>
    </row>
    <row r="706" spans="1:9" x14ac:dyDescent="0.25">
      <c r="A706" t="s">
        <v>716</v>
      </c>
      <c r="B706">
        <v>1048.57</v>
      </c>
      <c r="C706" t="s">
        <v>5</v>
      </c>
      <c r="D706" t="s">
        <v>7</v>
      </c>
      <c r="E7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06">
        <f>IF(DZIALKI[[#This Row],[Ulga]]=$K$29,$L$29,IF(DZIALKI[[#This Row],[Ulga]]=$K$30,$L$30,IF(DZIALKI[[#This Row],[Ulga]]=$K$31,$L$31,IF(DZIALKI[[#This Row],[Ulga]]=$K$32,$L$32))))</f>
        <v>0.2</v>
      </c>
      <c r="G706">
        <f>ROUNDUP(DZIALKI[[#This Row],[StawkaPodatku]]*DZIALKI[[#This Row],[Powierzchnia]],2)</f>
        <v>807.4</v>
      </c>
      <c r="H706">
        <f>DZIALKI[[#This Row],[Podatek]]*DZIALKI[[#This Row],[Procent Ulgi]]</f>
        <v>161.48000000000002</v>
      </c>
      <c r="I706">
        <f>DZIALKI[[#This Row],[Podatek]]-DZIALKI[[#This Row],[KwotaUlgi]]</f>
        <v>645.91999999999996</v>
      </c>
    </row>
    <row r="707" spans="1:9" x14ac:dyDescent="0.25">
      <c r="A707" t="s">
        <v>717</v>
      </c>
      <c r="B707">
        <v>1244.54</v>
      </c>
      <c r="C707" t="s">
        <v>5</v>
      </c>
      <c r="D707" t="s">
        <v>11</v>
      </c>
      <c r="E7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07">
        <f>IF(DZIALKI[[#This Row],[Ulga]]=$K$29,$L$29,IF(DZIALKI[[#This Row],[Ulga]]=$K$30,$L$30,IF(DZIALKI[[#This Row],[Ulga]]=$K$31,$L$31,IF(DZIALKI[[#This Row],[Ulga]]=$K$32,$L$32))))</f>
        <v>0.9</v>
      </c>
      <c r="G707">
        <f>ROUNDUP(DZIALKI[[#This Row],[StawkaPodatku]]*DZIALKI[[#This Row],[Powierzchnia]],2)</f>
        <v>958.3</v>
      </c>
      <c r="H707">
        <f>DZIALKI[[#This Row],[Podatek]]*DZIALKI[[#This Row],[Procent Ulgi]]</f>
        <v>862.47</v>
      </c>
      <c r="I707">
        <f>DZIALKI[[#This Row],[Podatek]]-DZIALKI[[#This Row],[KwotaUlgi]]</f>
        <v>95.829999999999927</v>
      </c>
    </row>
    <row r="708" spans="1:9" x14ac:dyDescent="0.25">
      <c r="A708" t="s">
        <v>718</v>
      </c>
      <c r="B708">
        <v>816.79</v>
      </c>
      <c r="C708" t="s">
        <v>94</v>
      </c>
      <c r="D708" t="s">
        <v>5</v>
      </c>
      <c r="E7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08">
        <f>IF(DZIALKI[[#This Row],[Ulga]]=$K$29,$L$29,IF(DZIALKI[[#This Row],[Ulga]]=$K$30,$L$30,IF(DZIALKI[[#This Row],[Ulga]]=$K$31,$L$31,IF(DZIALKI[[#This Row],[Ulga]]=$K$32,$L$32))))</f>
        <v>0.5</v>
      </c>
      <c r="G708">
        <f>ROUNDUP(DZIALKI[[#This Row],[StawkaPodatku]]*DZIALKI[[#This Row],[Powierzchnia]],2)</f>
        <v>32.68</v>
      </c>
      <c r="H708">
        <f>DZIALKI[[#This Row],[Podatek]]*DZIALKI[[#This Row],[Procent Ulgi]]</f>
        <v>16.34</v>
      </c>
      <c r="I708">
        <f>DZIALKI[[#This Row],[Podatek]]-DZIALKI[[#This Row],[KwotaUlgi]]</f>
        <v>16.34</v>
      </c>
    </row>
    <row r="709" spans="1:9" x14ac:dyDescent="0.25">
      <c r="A709" t="s">
        <v>719</v>
      </c>
      <c r="B709">
        <v>952.49</v>
      </c>
      <c r="C709" t="s">
        <v>31</v>
      </c>
      <c r="D709" t="s">
        <v>7</v>
      </c>
      <c r="E7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09">
        <f>IF(DZIALKI[[#This Row],[Ulga]]=$K$29,$L$29,IF(DZIALKI[[#This Row],[Ulga]]=$K$30,$L$30,IF(DZIALKI[[#This Row],[Ulga]]=$K$31,$L$31,IF(DZIALKI[[#This Row],[Ulga]]=$K$32,$L$32))))</f>
        <v>0.2</v>
      </c>
      <c r="G709">
        <f>ROUNDUP(DZIALKI[[#This Row],[StawkaPodatku]]*DZIALKI[[#This Row],[Powierzchnia]],2)</f>
        <v>409.58</v>
      </c>
      <c r="H709">
        <f>DZIALKI[[#This Row],[Podatek]]*DZIALKI[[#This Row],[Procent Ulgi]]</f>
        <v>81.915999999999997</v>
      </c>
      <c r="I709">
        <f>DZIALKI[[#This Row],[Podatek]]-DZIALKI[[#This Row],[KwotaUlgi]]</f>
        <v>327.66399999999999</v>
      </c>
    </row>
    <row r="710" spans="1:9" x14ac:dyDescent="0.25">
      <c r="A710" t="s">
        <v>720</v>
      </c>
      <c r="B710">
        <v>587.97</v>
      </c>
      <c r="C710" t="s">
        <v>5</v>
      </c>
      <c r="D710" t="s">
        <v>11</v>
      </c>
      <c r="E7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0">
        <f>IF(DZIALKI[[#This Row],[Ulga]]=$K$29,$L$29,IF(DZIALKI[[#This Row],[Ulga]]=$K$30,$L$30,IF(DZIALKI[[#This Row],[Ulga]]=$K$31,$L$31,IF(DZIALKI[[#This Row],[Ulga]]=$K$32,$L$32))))</f>
        <v>0.9</v>
      </c>
      <c r="G710">
        <f>ROUNDUP(DZIALKI[[#This Row],[StawkaPodatku]]*DZIALKI[[#This Row],[Powierzchnia]],2)</f>
        <v>452.74</v>
      </c>
      <c r="H710">
        <f>DZIALKI[[#This Row],[Podatek]]*DZIALKI[[#This Row],[Procent Ulgi]]</f>
        <v>407.46600000000001</v>
      </c>
      <c r="I710">
        <f>DZIALKI[[#This Row],[Podatek]]-DZIALKI[[#This Row],[KwotaUlgi]]</f>
        <v>45.274000000000001</v>
      </c>
    </row>
    <row r="711" spans="1:9" x14ac:dyDescent="0.25">
      <c r="A711" t="s">
        <v>721</v>
      </c>
      <c r="B711">
        <v>677.64</v>
      </c>
      <c r="C711" t="s">
        <v>5</v>
      </c>
      <c r="D711" t="s">
        <v>11</v>
      </c>
      <c r="E7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1">
        <f>IF(DZIALKI[[#This Row],[Ulga]]=$K$29,$L$29,IF(DZIALKI[[#This Row],[Ulga]]=$K$30,$L$30,IF(DZIALKI[[#This Row],[Ulga]]=$K$31,$L$31,IF(DZIALKI[[#This Row],[Ulga]]=$K$32,$L$32))))</f>
        <v>0.9</v>
      </c>
      <c r="G711">
        <f>ROUNDUP(DZIALKI[[#This Row],[StawkaPodatku]]*DZIALKI[[#This Row],[Powierzchnia]],2)</f>
        <v>521.79</v>
      </c>
      <c r="H711">
        <f>DZIALKI[[#This Row],[Podatek]]*DZIALKI[[#This Row],[Procent Ulgi]]</f>
        <v>469.61099999999999</v>
      </c>
      <c r="I711">
        <f>DZIALKI[[#This Row],[Podatek]]-DZIALKI[[#This Row],[KwotaUlgi]]</f>
        <v>52.178999999999974</v>
      </c>
    </row>
    <row r="712" spans="1:9" x14ac:dyDescent="0.25">
      <c r="A712" t="s">
        <v>722</v>
      </c>
      <c r="B712">
        <v>1312.62</v>
      </c>
      <c r="C712" t="s">
        <v>5</v>
      </c>
      <c r="D712" t="s">
        <v>11</v>
      </c>
      <c r="E7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2">
        <f>IF(DZIALKI[[#This Row],[Ulga]]=$K$29,$L$29,IF(DZIALKI[[#This Row],[Ulga]]=$K$30,$L$30,IF(DZIALKI[[#This Row],[Ulga]]=$K$31,$L$31,IF(DZIALKI[[#This Row],[Ulga]]=$K$32,$L$32))))</f>
        <v>0.9</v>
      </c>
      <c r="G712">
        <f>ROUNDUP(DZIALKI[[#This Row],[StawkaPodatku]]*DZIALKI[[#This Row],[Powierzchnia]],2)</f>
        <v>1010.72</v>
      </c>
      <c r="H712">
        <f>DZIALKI[[#This Row],[Podatek]]*DZIALKI[[#This Row],[Procent Ulgi]]</f>
        <v>909.64800000000002</v>
      </c>
      <c r="I712">
        <f>DZIALKI[[#This Row],[Podatek]]-DZIALKI[[#This Row],[KwotaUlgi]]</f>
        <v>101.072</v>
      </c>
    </row>
    <row r="713" spans="1:9" x14ac:dyDescent="0.25">
      <c r="A713" t="s">
        <v>723</v>
      </c>
      <c r="B713">
        <v>1475.42</v>
      </c>
      <c r="C713" t="s">
        <v>5</v>
      </c>
      <c r="D713" t="s">
        <v>11</v>
      </c>
      <c r="E7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3">
        <f>IF(DZIALKI[[#This Row],[Ulga]]=$K$29,$L$29,IF(DZIALKI[[#This Row],[Ulga]]=$K$30,$L$30,IF(DZIALKI[[#This Row],[Ulga]]=$K$31,$L$31,IF(DZIALKI[[#This Row],[Ulga]]=$K$32,$L$32))))</f>
        <v>0.9</v>
      </c>
      <c r="G713">
        <f>ROUNDUP(DZIALKI[[#This Row],[StawkaPodatku]]*DZIALKI[[#This Row],[Powierzchnia]],2)</f>
        <v>1136.08</v>
      </c>
      <c r="H713">
        <f>DZIALKI[[#This Row],[Podatek]]*DZIALKI[[#This Row],[Procent Ulgi]]</f>
        <v>1022.472</v>
      </c>
      <c r="I713">
        <f>DZIALKI[[#This Row],[Podatek]]-DZIALKI[[#This Row],[KwotaUlgi]]</f>
        <v>113.60799999999995</v>
      </c>
    </row>
    <row r="714" spans="1:9" x14ac:dyDescent="0.25">
      <c r="A714" t="s">
        <v>724</v>
      </c>
      <c r="B714">
        <v>1331.36</v>
      </c>
      <c r="C714" t="s">
        <v>94</v>
      </c>
      <c r="D714" t="s">
        <v>5</v>
      </c>
      <c r="E71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14">
        <f>IF(DZIALKI[[#This Row],[Ulga]]=$K$29,$L$29,IF(DZIALKI[[#This Row],[Ulga]]=$K$30,$L$30,IF(DZIALKI[[#This Row],[Ulga]]=$K$31,$L$31,IF(DZIALKI[[#This Row],[Ulga]]=$K$32,$L$32))))</f>
        <v>0.5</v>
      </c>
      <c r="G714">
        <f>ROUNDUP(DZIALKI[[#This Row],[StawkaPodatku]]*DZIALKI[[#This Row],[Powierzchnia]],2)</f>
        <v>53.26</v>
      </c>
      <c r="H714">
        <f>DZIALKI[[#This Row],[Podatek]]*DZIALKI[[#This Row],[Procent Ulgi]]</f>
        <v>26.63</v>
      </c>
      <c r="I714">
        <f>DZIALKI[[#This Row],[Podatek]]-DZIALKI[[#This Row],[KwotaUlgi]]</f>
        <v>26.63</v>
      </c>
    </row>
    <row r="715" spans="1:9" x14ac:dyDescent="0.25">
      <c r="A715" t="s">
        <v>725</v>
      </c>
      <c r="B715">
        <v>1466.12</v>
      </c>
      <c r="C715" t="s">
        <v>31</v>
      </c>
      <c r="D715" t="s">
        <v>11</v>
      </c>
      <c r="E7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15">
        <f>IF(DZIALKI[[#This Row],[Ulga]]=$K$29,$L$29,IF(DZIALKI[[#This Row],[Ulga]]=$K$30,$L$30,IF(DZIALKI[[#This Row],[Ulga]]=$K$31,$L$31,IF(DZIALKI[[#This Row],[Ulga]]=$K$32,$L$32))))</f>
        <v>0.9</v>
      </c>
      <c r="G715">
        <f>ROUNDUP(DZIALKI[[#This Row],[StawkaPodatku]]*DZIALKI[[#This Row],[Powierzchnia]],2)</f>
        <v>630.43999999999994</v>
      </c>
      <c r="H715">
        <f>DZIALKI[[#This Row],[Podatek]]*DZIALKI[[#This Row],[Procent Ulgi]]</f>
        <v>567.39599999999996</v>
      </c>
      <c r="I715">
        <f>DZIALKI[[#This Row],[Podatek]]-DZIALKI[[#This Row],[KwotaUlgi]]</f>
        <v>63.043999999999983</v>
      </c>
    </row>
    <row r="716" spans="1:9" x14ac:dyDescent="0.25">
      <c r="A716" t="s">
        <v>726</v>
      </c>
      <c r="B716">
        <v>1018.14</v>
      </c>
      <c r="C716" t="s">
        <v>5</v>
      </c>
      <c r="D716" t="s">
        <v>5</v>
      </c>
      <c r="E7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6">
        <f>IF(DZIALKI[[#This Row],[Ulga]]=$K$29,$L$29,IF(DZIALKI[[#This Row],[Ulga]]=$K$30,$L$30,IF(DZIALKI[[#This Row],[Ulga]]=$K$31,$L$31,IF(DZIALKI[[#This Row],[Ulga]]=$K$32,$L$32))))</f>
        <v>0.5</v>
      </c>
      <c r="G716">
        <f>ROUNDUP(DZIALKI[[#This Row],[StawkaPodatku]]*DZIALKI[[#This Row],[Powierzchnia]],2)</f>
        <v>783.97</v>
      </c>
      <c r="H716">
        <f>DZIALKI[[#This Row],[Podatek]]*DZIALKI[[#This Row],[Procent Ulgi]]</f>
        <v>391.98500000000001</v>
      </c>
      <c r="I716">
        <f>DZIALKI[[#This Row],[Podatek]]-DZIALKI[[#This Row],[KwotaUlgi]]</f>
        <v>391.98500000000001</v>
      </c>
    </row>
    <row r="717" spans="1:9" x14ac:dyDescent="0.25">
      <c r="A717" t="s">
        <v>727</v>
      </c>
      <c r="B717">
        <v>1318.23</v>
      </c>
      <c r="C717" t="s">
        <v>94</v>
      </c>
      <c r="D717" t="s">
        <v>11</v>
      </c>
      <c r="E71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17">
        <f>IF(DZIALKI[[#This Row],[Ulga]]=$K$29,$L$29,IF(DZIALKI[[#This Row],[Ulga]]=$K$30,$L$30,IF(DZIALKI[[#This Row],[Ulga]]=$K$31,$L$31,IF(DZIALKI[[#This Row],[Ulga]]=$K$32,$L$32))))</f>
        <v>0.9</v>
      </c>
      <c r="G717">
        <f>ROUNDUP(DZIALKI[[#This Row],[StawkaPodatku]]*DZIALKI[[#This Row],[Powierzchnia]],2)</f>
        <v>52.73</v>
      </c>
      <c r="H717">
        <f>DZIALKI[[#This Row],[Podatek]]*DZIALKI[[#This Row],[Procent Ulgi]]</f>
        <v>47.457000000000001</v>
      </c>
      <c r="I717">
        <f>DZIALKI[[#This Row],[Podatek]]-DZIALKI[[#This Row],[KwotaUlgi]]</f>
        <v>5.2729999999999961</v>
      </c>
    </row>
    <row r="718" spans="1:9" x14ac:dyDescent="0.25">
      <c r="A718" t="s">
        <v>728</v>
      </c>
      <c r="B718">
        <v>529.79999999999995</v>
      </c>
      <c r="C718" t="s">
        <v>94</v>
      </c>
      <c r="D718" t="s">
        <v>11</v>
      </c>
      <c r="E7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18">
        <f>IF(DZIALKI[[#This Row],[Ulga]]=$K$29,$L$29,IF(DZIALKI[[#This Row],[Ulga]]=$K$30,$L$30,IF(DZIALKI[[#This Row],[Ulga]]=$K$31,$L$31,IF(DZIALKI[[#This Row],[Ulga]]=$K$32,$L$32))))</f>
        <v>0.9</v>
      </c>
      <c r="G718">
        <f>ROUNDUP(DZIALKI[[#This Row],[StawkaPodatku]]*DZIALKI[[#This Row],[Powierzchnia]],2)</f>
        <v>21.200000000000003</v>
      </c>
      <c r="H718">
        <f>DZIALKI[[#This Row],[Podatek]]*DZIALKI[[#This Row],[Procent Ulgi]]</f>
        <v>19.080000000000002</v>
      </c>
      <c r="I718">
        <f>DZIALKI[[#This Row],[Podatek]]-DZIALKI[[#This Row],[KwotaUlgi]]</f>
        <v>2.120000000000001</v>
      </c>
    </row>
    <row r="719" spans="1:9" x14ac:dyDescent="0.25">
      <c r="A719" t="s">
        <v>729</v>
      </c>
      <c r="B719">
        <v>1395.22</v>
      </c>
      <c r="C719" t="s">
        <v>5</v>
      </c>
      <c r="D719" t="s">
        <v>11</v>
      </c>
      <c r="E7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9">
        <f>IF(DZIALKI[[#This Row],[Ulga]]=$K$29,$L$29,IF(DZIALKI[[#This Row],[Ulga]]=$K$30,$L$30,IF(DZIALKI[[#This Row],[Ulga]]=$K$31,$L$31,IF(DZIALKI[[#This Row],[Ulga]]=$K$32,$L$32))))</f>
        <v>0.9</v>
      </c>
      <c r="G719">
        <f>ROUNDUP(DZIALKI[[#This Row],[StawkaPodatku]]*DZIALKI[[#This Row],[Powierzchnia]],2)</f>
        <v>1074.32</v>
      </c>
      <c r="H719">
        <f>DZIALKI[[#This Row],[Podatek]]*DZIALKI[[#This Row],[Procent Ulgi]]</f>
        <v>966.88799999999992</v>
      </c>
      <c r="I719">
        <f>DZIALKI[[#This Row],[Podatek]]-DZIALKI[[#This Row],[KwotaUlgi]]</f>
        <v>107.43200000000002</v>
      </c>
    </row>
    <row r="720" spans="1:9" x14ac:dyDescent="0.25">
      <c r="A720" t="s">
        <v>730</v>
      </c>
      <c r="B720">
        <v>621.58000000000004</v>
      </c>
      <c r="C720" t="s">
        <v>52</v>
      </c>
      <c r="D720" t="s">
        <v>11</v>
      </c>
      <c r="E7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20">
        <f>IF(DZIALKI[[#This Row],[Ulga]]=$K$29,$L$29,IF(DZIALKI[[#This Row],[Ulga]]=$K$30,$L$30,IF(DZIALKI[[#This Row],[Ulga]]=$K$31,$L$31,IF(DZIALKI[[#This Row],[Ulga]]=$K$32,$L$32))))</f>
        <v>0.9</v>
      </c>
      <c r="G720">
        <f>ROUNDUP(DZIALKI[[#This Row],[StawkaPodatku]]*DZIALKI[[#This Row],[Powierzchnia]],2)</f>
        <v>130.54</v>
      </c>
      <c r="H720">
        <f>DZIALKI[[#This Row],[Podatek]]*DZIALKI[[#This Row],[Procent Ulgi]]</f>
        <v>117.48599999999999</v>
      </c>
      <c r="I720">
        <f>DZIALKI[[#This Row],[Podatek]]-DZIALKI[[#This Row],[KwotaUlgi]]</f>
        <v>13.054000000000002</v>
      </c>
    </row>
    <row r="721" spans="1:9" x14ac:dyDescent="0.25">
      <c r="A721" t="s">
        <v>731</v>
      </c>
      <c r="B721">
        <v>765.65</v>
      </c>
      <c r="C721" t="s">
        <v>5</v>
      </c>
      <c r="D721" t="s">
        <v>11</v>
      </c>
      <c r="E7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21">
        <f>IF(DZIALKI[[#This Row],[Ulga]]=$K$29,$L$29,IF(DZIALKI[[#This Row],[Ulga]]=$K$30,$L$30,IF(DZIALKI[[#This Row],[Ulga]]=$K$31,$L$31,IF(DZIALKI[[#This Row],[Ulga]]=$K$32,$L$32))))</f>
        <v>0.9</v>
      </c>
      <c r="G721">
        <f>ROUNDUP(DZIALKI[[#This Row],[StawkaPodatku]]*DZIALKI[[#This Row],[Powierzchnia]],2)</f>
        <v>589.55999999999995</v>
      </c>
      <c r="H721">
        <f>DZIALKI[[#This Row],[Podatek]]*DZIALKI[[#This Row],[Procent Ulgi]]</f>
        <v>530.60399999999993</v>
      </c>
      <c r="I721">
        <f>DZIALKI[[#This Row],[Podatek]]-DZIALKI[[#This Row],[KwotaUlgi]]</f>
        <v>58.956000000000017</v>
      </c>
    </row>
    <row r="722" spans="1:9" x14ac:dyDescent="0.25">
      <c r="A722" t="s">
        <v>732</v>
      </c>
      <c r="B722">
        <v>626.91999999999996</v>
      </c>
      <c r="C722" t="s">
        <v>5</v>
      </c>
      <c r="D722" t="s">
        <v>7</v>
      </c>
      <c r="E7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22">
        <f>IF(DZIALKI[[#This Row],[Ulga]]=$K$29,$L$29,IF(DZIALKI[[#This Row],[Ulga]]=$K$30,$L$30,IF(DZIALKI[[#This Row],[Ulga]]=$K$31,$L$31,IF(DZIALKI[[#This Row],[Ulga]]=$K$32,$L$32))))</f>
        <v>0.2</v>
      </c>
      <c r="G722">
        <f>ROUNDUP(DZIALKI[[#This Row],[StawkaPodatku]]*DZIALKI[[#This Row],[Powierzchnia]],2)</f>
        <v>482.73</v>
      </c>
      <c r="H722">
        <f>DZIALKI[[#This Row],[Podatek]]*DZIALKI[[#This Row],[Procent Ulgi]]</f>
        <v>96.546000000000006</v>
      </c>
      <c r="I722">
        <f>DZIALKI[[#This Row],[Podatek]]-DZIALKI[[#This Row],[KwotaUlgi]]</f>
        <v>386.18400000000003</v>
      </c>
    </row>
    <row r="723" spans="1:9" x14ac:dyDescent="0.25">
      <c r="A723" t="s">
        <v>733</v>
      </c>
      <c r="B723">
        <v>1233.5</v>
      </c>
      <c r="C723" t="s">
        <v>31</v>
      </c>
      <c r="D723" t="s">
        <v>5</v>
      </c>
      <c r="E7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23">
        <f>IF(DZIALKI[[#This Row],[Ulga]]=$K$29,$L$29,IF(DZIALKI[[#This Row],[Ulga]]=$K$30,$L$30,IF(DZIALKI[[#This Row],[Ulga]]=$K$31,$L$31,IF(DZIALKI[[#This Row],[Ulga]]=$K$32,$L$32))))</f>
        <v>0.5</v>
      </c>
      <c r="G723">
        <f>ROUNDUP(DZIALKI[[#This Row],[StawkaPodatku]]*DZIALKI[[#This Row],[Powierzchnia]],2)</f>
        <v>530.41</v>
      </c>
      <c r="H723">
        <f>DZIALKI[[#This Row],[Podatek]]*DZIALKI[[#This Row],[Procent Ulgi]]</f>
        <v>265.20499999999998</v>
      </c>
      <c r="I723">
        <f>DZIALKI[[#This Row],[Podatek]]-DZIALKI[[#This Row],[KwotaUlgi]]</f>
        <v>265.20499999999998</v>
      </c>
    </row>
    <row r="724" spans="1:9" x14ac:dyDescent="0.25">
      <c r="A724" t="s">
        <v>734</v>
      </c>
      <c r="B724">
        <v>1398.04</v>
      </c>
      <c r="C724" t="s">
        <v>94</v>
      </c>
      <c r="D724" t="s">
        <v>21</v>
      </c>
      <c r="E7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24">
        <f>IF(DZIALKI[[#This Row],[Ulga]]=$K$29,$L$29,IF(DZIALKI[[#This Row],[Ulga]]=$K$30,$L$30,IF(DZIALKI[[#This Row],[Ulga]]=$K$31,$L$31,IF(DZIALKI[[#This Row],[Ulga]]=$K$32,$L$32))))</f>
        <v>0</v>
      </c>
      <c r="G724">
        <f>ROUNDUP(DZIALKI[[#This Row],[StawkaPodatku]]*DZIALKI[[#This Row],[Powierzchnia]],2)</f>
        <v>55.93</v>
      </c>
      <c r="H724">
        <f>DZIALKI[[#This Row],[Podatek]]*DZIALKI[[#This Row],[Procent Ulgi]]</f>
        <v>0</v>
      </c>
      <c r="I724">
        <f>DZIALKI[[#This Row],[Podatek]]-DZIALKI[[#This Row],[KwotaUlgi]]</f>
        <v>55.93</v>
      </c>
    </row>
    <row r="725" spans="1:9" x14ac:dyDescent="0.25">
      <c r="A725" t="s">
        <v>735</v>
      </c>
      <c r="B725">
        <v>1329.2</v>
      </c>
      <c r="C725" t="s">
        <v>31</v>
      </c>
      <c r="D725" t="s">
        <v>7</v>
      </c>
      <c r="E7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25">
        <f>IF(DZIALKI[[#This Row],[Ulga]]=$K$29,$L$29,IF(DZIALKI[[#This Row],[Ulga]]=$K$30,$L$30,IF(DZIALKI[[#This Row],[Ulga]]=$K$31,$L$31,IF(DZIALKI[[#This Row],[Ulga]]=$K$32,$L$32))))</f>
        <v>0.2</v>
      </c>
      <c r="G725">
        <f>ROUNDUP(DZIALKI[[#This Row],[StawkaPodatku]]*DZIALKI[[#This Row],[Powierzchnia]],2)</f>
        <v>571.55999999999995</v>
      </c>
      <c r="H725">
        <f>DZIALKI[[#This Row],[Podatek]]*DZIALKI[[#This Row],[Procent Ulgi]]</f>
        <v>114.312</v>
      </c>
      <c r="I725">
        <f>DZIALKI[[#This Row],[Podatek]]-DZIALKI[[#This Row],[KwotaUlgi]]</f>
        <v>457.24799999999993</v>
      </c>
    </row>
    <row r="726" spans="1:9" x14ac:dyDescent="0.25">
      <c r="A726" t="s">
        <v>736</v>
      </c>
      <c r="B726">
        <v>1294.58</v>
      </c>
      <c r="C726" t="s">
        <v>31</v>
      </c>
      <c r="D726" t="s">
        <v>7</v>
      </c>
      <c r="E7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26">
        <f>IF(DZIALKI[[#This Row],[Ulga]]=$K$29,$L$29,IF(DZIALKI[[#This Row],[Ulga]]=$K$30,$L$30,IF(DZIALKI[[#This Row],[Ulga]]=$K$31,$L$31,IF(DZIALKI[[#This Row],[Ulga]]=$K$32,$L$32))))</f>
        <v>0.2</v>
      </c>
      <c r="G726">
        <f>ROUNDUP(DZIALKI[[#This Row],[StawkaPodatku]]*DZIALKI[[#This Row],[Powierzchnia]],2)</f>
        <v>556.66999999999996</v>
      </c>
      <c r="H726">
        <f>DZIALKI[[#This Row],[Podatek]]*DZIALKI[[#This Row],[Procent Ulgi]]</f>
        <v>111.334</v>
      </c>
      <c r="I726">
        <f>DZIALKI[[#This Row],[Podatek]]-DZIALKI[[#This Row],[KwotaUlgi]]</f>
        <v>445.33599999999996</v>
      </c>
    </row>
    <row r="727" spans="1:9" x14ac:dyDescent="0.25">
      <c r="A727" t="s">
        <v>737</v>
      </c>
      <c r="B727">
        <v>1239.8699999999999</v>
      </c>
      <c r="C727" t="s">
        <v>52</v>
      </c>
      <c r="D727" t="s">
        <v>5</v>
      </c>
      <c r="E7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27">
        <f>IF(DZIALKI[[#This Row],[Ulga]]=$K$29,$L$29,IF(DZIALKI[[#This Row],[Ulga]]=$K$30,$L$30,IF(DZIALKI[[#This Row],[Ulga]]=$K$31,$L$31,IF(DZIALKI[[#This Row],[Ulga]]=$K$32,$L$32))))</f>
        <v>0.5</v>
      </c>
      <c r="G727">
        <f>ROUNDUP(DZIALKI[[#This Row],[StawkaPodatku]]*DZIALKI[[#This Row],[Powierzchnia]],2)</f>
        <v>260.38</v>
      </c>
      <c r="H727">
        <f>DZIALKI[[#This Row],[Podatek]]*DZIALKI[[#This Row],[Procent Ulgi]]</f>
        <v>130.19</v>
      </c>
      <c r="I727">
        <f>DZIALKI[[#This Row],[Podatek]]-DZIALKI[[#This Row],[KwotaUlgi]]</f>
        <v>130.19</v>
      </c>
    </row>
    <row r="728" spans="1:9" x14ac:dyDescent="0.25">
      <c r="A728" t="s">
        <v>738</v>
      </c>
      <c r="B728">
        <v>944.42</v>
      </c>
      <c r="C728" t="s">
        <v>5</v>
      </c>
      <c r="D728" t="s">
        <v>11</v>
      </c>
      <c r="E7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28">
        <f>IF(DZIALKI[[#This Row],[Ulga]]=$K$29,$L$29,IF(DZIALKI[[#This Row],[Ulga]]=$K$30,$L$30,IF(DZIALKI[[#This Row],[Ulga]]=$K$31,$L$31,IF(DZIALKI[[#This Row],[Ulga]]=$K$32,$L$32))))</f>
        <v>0.9</v>
      </c>
      <c r="G728">
        <f>ROUNDUP(DZIALKI[[#This Row],[StawkaPodatku]]*DZIALKI[[#This Row],[Powierzchnia]],2)</f>
        <v>727.21</v>
      </c>
      <c r="H728">
        <f>DZIALKI[[#This Row],[Podatek]]*DZIALKI[[#This Row],[Procent Ulgi]]</f>
        <v>654.48900000000003</v>
      </c>
      <c r="I728">
        <f>DZIALKI[[#This Row],[Podatek]]-DZIALKI[[#This Row],[KwotaUlgi]]</f>
        <v>72.721000000000004</v>
      </c>
    </row>
    <row r="729" spans="1:9" x14ac:dyDescent="0.25">
      <c r="A729" t="s">
        <v>739</v>
      </c>
      <c r="B729">
        <v>1327.93</v>
      </c>
      <c r="C729" t="s">
        <v>5</v>
      </c>
      <c r="D729" t="s">
        <v>11</v>
      </c>
      <c r="E7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29">
        <f>IF(DZIALKI[[#This Row],[Ulga]]=$K$29,$L$29,IF(DZIALKI[[#This Row],[Ulga]]=$K$30,$L$30,IF(DZIALKI[[#This Row],[Ulga]]=$K$31,$L$31,IF(DZIALKI[[#This Row],[Ulga]]=$K$32,$L$32))))</f>
        <v>0.9</v>
      </c>
      <c r="G729">
        <f>ROUNDUP(DZIALKI[[#This Row],[StawkaPodatku]]*DZIALKI[[#This Row],[Powierzchnia]],2)</f>
        <v>1022.51</v>
      </c>
      <c r="H729">
        <f>DZIALKI[[#This Row],[Podatek]]*DZIALKI[[#This Row],[Procent Ulgi]]</f>
        <v>920.25900000000001</v>
      </c>
      <c r="I729">
        <f>DZIALKI[[#This Row],[Podatek]]-DZIALKI[[#This Row],[KwotaUlgi]]</f>
        <v>102.25099999999998</v>
      </c>
    </row>
    <row r="730" spans="1:9" x14ac:dyDescent="0.25">
      <c r="A730" t="s">
        <v>740</v>
      </c>
      <c r="B730">
        <v>770.97</v>
      </c>
      <c r="C730" t="s">
        <v>5</v>
      </c>
      <c r="D730" t="s">
        <v>11</v>
      </c>
      <c r="E7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30">
        <f>IF(DZIALKI[[#This Row],[Ulga]]=$K$29,$L$29,IF(DZIALKI[[#This Row],[Ulga]]=$K$30,$L$30,IF(DZIALKI[[#This Row],[Ulga]]=$K$31,$L$31,IF(DZIALKI[[#This Row],[Ulga]]=$K$32,$L$32))))</f>
        <v>0.9</v>
      </c>
      <c r="G730">
        <f>ROUNDUP(DZIALKI[[#This Row],[StawkaPodatku]]*DZIALKI[[#This Row],[Powierzchnia]],2)</f>
        <v>593.65</v>
      </c>
      <c r="H730">
        <f>DZIALKI[[#This Row],[Podatek]]*DZIALKI[[#This Row],[Procent Ulgi]]</f>
        <v>534.28499999999997</v>
      </c>
      <c r="I730">
        <f>DZIALKI[[#This Row],[Podatek]]-DZIALKI[[#This Row],[KwotaUlgi]]</f>
        <v>59.365000000000009</v>
      </c>
    </row>
    <row r="731" spans="1:9" x14ac:dyDescent="0.25">
      <c r="A731" t="s">
        <v>741</v>
      </c>
      <c r="B731">
        <v>932.33</v>
      </c>
      <c r="C731" t="s">
        <v>94</v>
      </c>
      <c r="D731" t="s">
        <v>11</v>
      </c>
      <c r="E7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31">
        <f>IF(DZIALKI[[#This Row],[Ulga]]=$K$29,$L$29,IF(DZIALKI[[#This Row],[Ulga]]=$K$30,$L$30,IF(DZIALKI[[#This Row],[Ulga]]=$K$31,$L$31,IF(DZIALKI[[#This Row],[Ulga]]=$K$32,$L$32))))</f>
        <v>0.9</v>
      </c>
      <c r="G731">
        <f>ROUNDUP(DZIALKI[[#This Row],[StawkaPodatku]]*DZIALKI[[#This Row],[Powierzchnia]],2)</f>
        <v>37.299999999999997</v>
      </c>
      <c r="H731">
        <f>DZIALKI[[#This Row],[Podatek]]*DZIALKI[[#This Row],[Procent Ulgi]]</f>
        <v>33.57</v>
      </c>
      <c r="I731">
        <f>DZIALKI[[#This Row],[Podatek]]-DZIALKI[[#This Row],[KwotaUlgi]]</f>
        <v>3.7299999999999969</v>
      </c>
    </row>
    <row r="732" spans="1:9" x14ac:dyDescent="0.25">
      <c r="A732" t="s">
        <v>742</v>
      </c>
      <c r="B732">
        <v>634.70000000000005</v>
      </c>
      <c r="C732" t="s">
        <v>52</v>
      </c>
      <c r="D732" t="s">
        <v>7</v>
      </c>
      <c r="E7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32">
        <f>IF(DZIALKI[[#This Row],[Ulga]]=$K$29,$L$29,IF(DZIALKI[[#This Row],[Ulga]]=$K$30,$L$30,IF(DZIALKI[[#This Row],[Ulga]]=$K$31,$L$31,IF(DZIALKI[[#This Row],[Ulga]]=$K$32,$L$32))))</f>
        <v>0.2</v>
      </c>
      <c r="G732">
        <f>ROUNDUP(DZIALKI[[#This Row],[StawkaPodatku]]*DZIALKI[[#This Row],[Powierzchnia]],2)</f>
        <v>133.29</v>
      </c>
      <c r="H732">
        <f>DZIALKI[[#This Row],[Podatek]]*DZIALKI[[#This Row],[Procent Ulgi]]</f>
        <v>26.658000000000001</v>
      </c>
      <c r="I732">
        <f>DZIALKI[[#This Row],[Podatek]]-DZIALKI[[#This Row],[KwotaUlgi]]</f>
        <v>106.63199999999999</v>
      </c>
    </row>
    <row r="733" spans="1:9" x14ac:dyDescent="0.25">
      <c r="A733" t="s">
        <v>743</v>
      </c>
      <c r="B733">
        <v>622.34</v>
      </c>
      <c r="C733" t="s">
        <v>94</v>
      </c>
      <c r="D733" t="s">
        <v>21</v>
      </c>
      <c r="E73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33">
        <f>IF(DZIALKI[[#This Row],[Ulga]]=$K$29,$L$29,IF(DZIALKI[[#This Row],[Ulga]]=$K$30,$L$30,IF(DZIALKI[[#This Row],[Ulga]]=$K$31,$L$31,IF(DZIALKI[[#This Row],[Ulga]]=$K$32,$L$32))))</f>
        <v>0</v>
      </c>
      <c r="G733">
        <f>ROUNDUP(DZIALKI[[#This Row],[StawkaPodatku]]*DZIALKI[[#This Row],[Powierzchnia]],2)</f>
        <v>24.900000000000002</v>
      </c>
      <c r="H733">
        <f>DZIALKI[[#This Row],[Podatek]]*DZIALKI[[#This Row],[Procent Ulgi]]</f>
        <v>0</v>
      </c>
      <c r="I733">
        <f>DZIALKI[[#This Row],[Podatek]]-DZIALKI[[#This Row],[KwotaUlgi]]</f>
        <v>24.900000000000002</v>
      </c>
    </row>
    <row r="734" spans="1:9" x14ac:dyDescent="0.25">
      <c r="A734" t="s">
        <v>744</v>
      </c>
      <c r="B734">
        <v>1195.0999999999999</v>
      </c>
      <c r="C734" t="s">
        <v>31</v>
      </c>
      <c r="D734" t="s">
        <v>21</v>
      </c>
      <c r="E7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34">
        <f>IF(DZIALKI[[#This Row],[Ulga]]=$K$29,$L$29,IF(DZIALKI[[#This Row],[Ulga]]=$K$30,$L$30,IF(DZIALKI[[#This Row],[Ulga]]=$K$31,$L$31,IF(DZIALKI[[#This Row],[Ulga]]=$K$32,$L$32))))</f>
        <v>0</v>
      </c>
      <c r="G734">
        <f>ROUNDUP(DZIALKI[[#This Row],[StawkaPodatku]]*DZIALKI[[#This Row],[Powierzchnia]],2)</f>
        <v>513.9</v>
      </c>
      <c r="H734">
        <f>DZIALKI[[#This Row],[Podatek]]*DZIALKI[[#This Row],[Procent Ulgi]]</f>
        <v>0</v>
      </c>
      <c r="I734">
        <f>DZIALKI[[#This Row],[Podatek]]-DZIALKI[[#This Row],[KwotaUlgi]]</f>
        <v>513.9</v>
      </c>
    </row>
    <row r="735" spans="1:9" x14ac:dyDescent="0.25">
      <c r="A735" t="s">
        <v>745</v>
      </c>
      <c r="B735">
        <v>1309.68</v>
      </c>
      <c r="C735" t="s">
        <v>94</v>
      </c>
      <c r="D735" t="s">
        <v>5</v>
      </c>
      <c r="E73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35">
        <f>IF(DZIALKI[[#This Row],[Ulga]]=$K$29,$L$29,IF(DZIALKI[[#This Row],[Ulga]]=$K$30,$L$30,IF(DZIALKI[[#This Row],[Ulga]]=$K$31,$L$31,IF(DZIALKI[[#This Row],[Ulga]]=$K$32,$L$32))))</f>
        <v>0.5</v>
      </c>
      <c r="G735">
        <f>ROUNDUP(DZIALKI[[#This Row],[StawkaPodatku]]*DZIALKI[[#This Row],[Powierzchnia]],2)</f>
        <v>52.39</v>
      </c>
      <c r="H735">
        <f>DZIALKI[[#This Row],[Podatek]]*DZIALKI[[#This Row],[Procent Ulgi]]</f>
        <v>26.195</v>
      </c>
      <c r="I735">
        <f>DZIALKI[[#This Row],[Podatek]]-DZIALKI[[#This Row],[KwotaUlgi]]</f>
        <v>26.195</v>
      </c>
    </row>
    <row r="736" spans="1:9" x14ac:dyDescent="0.25">
      <c r="A736" t="s">
        <v>746</v>
      </c>
      <c r="B736">
        <v>607.73</v>
      </c>
      <c r="C736" t="s">
        <v>52</v>
      </c>
      <c r="D736" t="s">
        <v>5</v>
      </c>
      <c r="E7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36">
        <f>IF(DZIALKI[[#This Row],[Ulga]]=$K$29,$L$29,IF(DZIALKI[[#This Row],[Ulga]]=$K$30,$L$30,IF(DZIALKI[[#This Row],[Ulga]]=$K$31,$L$31,IF(DZIALKI[[#This Row],[Ulga]]=$K$32,$L$32))))</f>
        <v>0.5</v>
      </c>
      <c r="G736">
        <f>ROUNDUP(DZIALKI[[#This Row],[StawkaPodatku]]*DZIALKI[[#This Row],[Powierzchnia]],2)</f>
        <v>127.63000000000001</v>
      </c>
      <c r="H736">
        <f>DZIALKI[[#This Row],[Podatek]]*DZIALKI[[#This Row],[Procent Ulgi]]</f>
        <v>63.815000000000005</v>
      </c>
      <c r="I736">
        <f>DZIALKI[[#This Row],[Podatek]]-DZIALKI[[#This Row],[KwotaUlgi]]</f>
        <v>63.815000000000005</v>
      </c>
    </row>
    <row r="737" spans="1:9" x14ac:dyDescent="0.25">
      <c r="A737" t="s">
        <v>747</v>
      </c>
      <c r="B737">
        <v>748.01</v>
      </c>
      <c r="C737" t="s">
        <v>5</v>
      </c>
      <c r="D737" t="s">
        <v>5</v>
      </c>
      <c r="E7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37">
        <f>IF(DZIALKI[[#This Row],[Ulga]]=$K$29,$L$29,IF(DZIALKI[[#This Row],[Ulga]]=$K$30,$L$30,IF(DZIALKI[[#This Row],[Ulga]]=$K$31,$L$31,IF(DZIALKI[[#This Row],[Ulga]]=$K$32,$L$32))))</f>
        <v>0.5</v>
      </c>
      <c r="G737">
        <f>ROUNDUP(DZIALKI[[#This Row],[StawkaPodatku]]*DZIALKI[[#This Row],[Powierzchnia]],2)</f>
        <v>575.97</v>
      </c>
      <c r="H737">
        <f>DZIALKI[[#This Row],[Podatek]]*DZIALKI[[#This Row],[Procent Ulgi]]</f>
        <v>287.98500000000001</v>
      </c>
      <c r="I737">
        <f>DZIALKI[[#This Row],[Podatek]]-DZIALKI[[#This Row],[KwotaUlgi]]</f>
        <v>287.98500000000001</v>
      </c>
    </row>
    <row r="738" spans="1:9" x14ac:dyDescent="0.25">
      <c r="A738" t="s">
        <v>748</v>
      </c>
      <c r="B738">
        <v>1405.71</v>
      </c>
      <c r="C738" t="s">
        <v>5</v>
      </c>
      <c r="D738" t="s">
        <v>7</v>
      </c>
      <c r="E7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38">
        <f>IF(DZIALKI[[#This Row],[Ulga]]=$K$29,$L$29,IF(DZIALKI[[#This Row],[Ulga]]=$K$30,$L$30,IF(DZIALKI[[#This Row],[Ulga]]=$K$31,$L$31,IF(DZIALKI[[#This Row],[Ulga]]=$K$32,$L$32))))</f>
        <v>0.2</v>
      </c>
      <c r="G738">
        <f>ROUNDUP(DZIALKI[[#This Row],[StawkaPodatku]]*DZIALKI[[#This Row],[Powierzchnia]],2)</f>
        <v>1082.4000000000001</v>
      </c>
      <c r="H738">
        <f>DZIALKI[[#This Row],[Podatek]]*DZIALKI[[#This Row],[Procent Ulgi]]</f>
        <v>216.48000000000002</v>
      </c>
      <c r="I738">
        <f>DZIALKI[[#This Row],[Podatek]]-DZIALKI[[#This Row],[KwotaUlgi]]</f>
        <v>865.92000000000007</v>
      </c>
    </row>
    <row r="739" spans="1:9" x14ac:dyDescent="0.25">
      <c r="A739" t="s">
        <v>749</v>
      </c>
      <c r="B739">
        <v>704.09</v>
      </c>
      <c r="C739" t="s">
        <v>9</v>
      </c>
      <c r="D739" t="s">
        <v>5</v>
      </c>
      <c r="E73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39">
        <f>IF(DZIALKI[[#This Row],[Ulga]]=$K$29,$L$29,IF(DZIALKI[[#This Row],[Ulga]]=$K$30,$L$30,IF(DZIALKI[[#This Row],[Ulga]]=$K$31,$L$31,IF(DZIALKI[[#This Row],[Ulga]]=$K$32,$L$32))))</f>
        <v>0.5</v>
      </c>
      <c r="G739">
        <f>ROUNDUP(DZIALKI[[#This Row],[StawkaPodatku]]*DZIALKI[[#This Row],[Powierzchnia]],2)</f>
        <v>457.65999999999997</v>
      </c>
      <c r="H739">
        <f>DZIALKI[[#This Row],[Podatek]]*DZIALKI[[#This Row],[Procent Ulgi]]</f>
        <v>228.82999999999998</v>
      </c>
      <c r="I739">
        <f>DZIALKI[[#This Row],[Podatek]]-DZIALKI[[#This Row],[KwotaUlgi]]</f>
        <v>228.82999999999998</v>
      </c>
    </row>
    <row r="740" spans="1:9" x14ac:dyDescent="0.25">
      <c r="A740" t="s">
        <v>750</v>
      </c>
      <c r="B740">
        <v>1084.67</v>
      </c>
      <c r="C740" t="s">
        <v>94</v>
      </c>
      <c r="D740" t="s">
        <v>11</v>
      </c>
      <c r="E7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40">
        <f>IF(DZIALKI[[#This Row],[Ulga]]=$K$29,$L$29,IF(DZIALKI[[#This Row],[Ulga]]=$K$30,$L$30,IF(DZIALKI[[#This Row],[Ulga]]=$K$31,$L$31,IF(DZIALKI[[#This Row],[Ulga]]=$K$32,$L$32))))</f>
        <v>0.9</v>
      </c>
      <c r="G740">
        <f>ROUNDUP(DZIALKI[[#This Row],[StawkaPodatku]]*DZIALKI[[#This Row],[Powierzchnia]],2)</f>
        <v>43.39</v>
      </c>
      <c r="H740">
        <f>DZIALKI[[#This Row],[Podatek]]*DZIALKI[[#This Row],[Procent Ulgi]]</f>
        <v>39.051000000000002</v>
      </c>
      <c r="I740">
        <f>DZIALKI[[#This Row],[Podatek]]-DZIALKI[[#This Row],[KwotaUlgi]]</f>
        <v>4.3389999999999986</v>
      </c>
    </row>
    <row r="741" spans="1:9" x14ac:dyDescent="0.25">
      <c r="A741" t="s">
        <v>751</v>
      </c>
      <c r="B741">
        <v>735.05</v>
      </c>
      <c r="C741" t="s">
        <v>9</v>
      </c>
      <c r="D741" t="s">
        <v>21</v>
      </c>
      <c r="E74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41">
        <f>IF(DZIALKI[[#This Row],[Ulga]]=$K$29,$L$29,IF(DZIALKI[[#This Row],[Ulga]]=$K$30,$L$30,IF(DZIALKI[[#This Row],[Ulga]]=$K$31,$L$31,IF(DZIALKI[[#This Row],[Ulga]]=$K$32,$L$32))))</f>
        <v>0</v>
      </c>
      <c r="G741">
        <f>ROUNDUP(DZIALKI[[#This Row],[StawkaPodatku]]*DZIALKI[[#This Row],[Powierzchnia]],2)</f>
        <v>477.78999999999996</v>
      </c>
      <c r="H741">
        <f>DZIALKI[[#This Row],[Podatek]]*DZIALKI[[#This Row],[Procent Ulgi]]</f>
        <v>0</v>
      </c>
      <c r="I741">
        <f>DZIALKI[[#This Row],[Podatek]]-DZIALKI[[#This Row],[KwotaUlgi]]</f>
        <v>477.78999999999996</v>
      </c>
    </row>
    <row r="742" spans="1:9" x14ac:dyDescent="0.25">
      <c r="A742" t="s">
        <v>752</v>
      </c>
      <c r="B742">
        <v>1158.94</v>
      </c>
      <c r="C742" t="s">
        <v>94</v>
      </c>
      <c r="D742" t="s">
        <v>7</v>
      </c>
      <c r="E74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42">
        <f>IF(DZIALKI[[#This Row],[Ulga]]=$K$29,$L$29,IF(DZIALKI[[#This Row],[Ulga]]=$K$30,$L$30,IF(DZIALKI[[#This Row],[Ulga]]=$K$31,$L$31,IF(DZIALKI[[#This Row],[Ulga]]=$K$32,$L$32))))</f>
        <v>0.2</v>
      </c>
      <c r="G742">
        <f>ROUNDUP(DZIALKI[[#This Row],[StawkaPodatku]]*DZIALKI[[#This Row],[Powierzchnia]],2)</f>
        <v>46.36</v>
      </c>
      <c r="H742">
        <f>DZIALKI[[#This Row],[Podatek]]*DZIALKI[[#This Row],[Procent Ulgi]]</f>
        <v>9.2720000000000002</v>
      </c>
      <c r="I742">
        <f>DZIALKI[[#This Row],[Podatek]]-DZIALKI[[#This Row],[KwotaUlgi]]</f>
        <v>37.088000000000001</v>
      </c>
    </row>
    <row r="743" spans="1:9" x14ac:dyDescent="0.25">
      <c r="A743" t="s">
        <v>753</v>
      </c>
      <c r="B743">
        <v>1144.1300000000001</v>
      </c>
      <c r="C743" t="s">
        <v>52</v>
      </c>
      <c r="D743" t="s">
        <v>5</v>
      </c>
      <c r="E7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43">
        <f>IF(DZIALKI[[#This Row],[Ulga]]=$K$29,$L$29,IF(DZIALKI[[#This Row],[Ulga]]=$K$30,$L$30,IF(DZIALKI[[#This Row],[Ulga]]=$K$31,$L$31,IF(DZIALKI[[#This Row],[Ulga]]=$K$32,$L$32))))</f>
        <v>0.5</v>
      </c>
      <c r="G743">
        <f>ROUNDUP(DZIALKI[[#This Row],[StawkaPodatku]]*DZIALKI[[#This Row],[Powierzchnia]],2)</f>
        <v>240.26999999999998</v>
      </c>
      <c r="H743">
        <f>DZIALKI[[#This Row],[Podatek]]*DZIALKI[[#This Row],[Procent Ulgi]]</f>
        <v>120.13499999999999</v>
      </c>
      <c r="I743">
        <f>DZIALKI[[#This Row],[Podatek]]-DZIALKI[[#This Row],[KwotaUlgi]]</f>
        <v>120.13499999999999</v>
      </c>
    </row>
    <row r="744" spans="1:9" x14ac:dyDescent="0.25">
      <c r="A744" t="s">
        <v>754</v>
      </c>
      <c r="B744">
        <v>705.73</v>
      </c>
      <c r="C744" t="s">
        <v>94</v>
      </c>
      <c r="D744" t="s">
        <v>21</v>
      </c>
      <c r="E74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44">
        <f>IF(DZIALKI[[#This Row],[Ulga]]=$K$29,$L$29,IF(DZIALKI[[#This Row],[Ulga]]=$K$30,$L$30,IF(DZIALKI[[#This Row],[Ulga]]=$K$31,$L$31,IF(DZIALKI[[#This Row],[Ulga]]=$K$32,$L$32))))</f>
        <v>0</v>
      </c>
      <c r="G744">
        <f>ROUNDUP(DZIALKI[[#This Row],[StawkaPodatku]]*DZIALKI[[#This Row],[Powierzchnia]],2)</f>
        <v>28.23</v>
      </c>
      <c r="H744">
        <f>DZIALKI[[#This Row],[Podatek]]*DZIALKI[[#This Row],[Procent Ulgi]]</f>
        <v>0</v>
      </c>
      <c r="I744">
        <f>DZIALKI[[#This Row],[Podatek]]-DZIALKI[[#This Row],[KwotaUlgi]]</f>
        <v>28.23</v>
      </c>
    </row>
    <row r="745" spans="1:9" x14ac:dyDescent="0.25">
      <c r="A745" t="s">
        <v>755</v>
      </c>
      <c r="B745">
        <v>1179.9000000000001</v>
      </c>
      <c r="C745" t="s">
        <v>5</v>
      </c>
      <c r="D745" t="s">
        <v>21</v>
      </c>
      <c r="E7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45">
        <f>IF(DZIALKI[[#This Row],[Ulga]]=$K$29,$L$29,IF(DZIALKI[[#This Row],[Ulga]]=$K$30,$L$30,IF(DZIALKI[[#This Row],[Ulga]]=$K$31,$L$31,IF(DZIALKI[[#This Row],[Ulga]]=$K$32,$L$32))))</f>
        <v>0</v>
      </c>
      <c r="G745">
        <f>ROUNDUP(DZIALKI[[#This Row],[StawkaPodatku]]*DZIALKI[[#This Row],[Powierzchnia]],2)</f>
        <v>908.53</v>
      </c>
      <c r="H745">
        <f>DZIALKI[[#This Row],[Podatek]]*DZIALKI[[#This Row],[Procent Ulgi]]</f>
        <v>0</v>
      </c>
      <c r="I745">
        <f>DZIALKI[[#This Row],[Podatek]]-DZIALKI[[#This Row],[KwotaUlgi]]</f>
        <v>908.53</v>
      </c>
    </row>
    <row r="746" spans="1:9" x14ac:dyDescent="0.25">
      <c r="A746" t="s">
        <v>756</v>
      </c>
      <c r="B746">
        <v>1033.93</v>
      </c>
      <c r="C746" t="s">
        <v>31</v>
      </c>
      <c r="D746" t="s">
        <v>5</v>
      </c>
      <c r="E7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46">
        <f>IF(DZIALKI[[#This Row],[Ulga]]=$K$29,$L$29,IF(DZIALKI[[#This Row],[Ulga]]=$K$30,$L$30,IF(DZIALKI[[#This Row],[Ulga]]=$K$31,$L$31,IF(DZIALKI[[#This Row],[Ulga]]=$K$32,$L$32))))</f>
        <v>0.5</v>
      </c>
      <c r="G746">
        <f>ROUNDUP(DZIALKI[[#This Row],[StawkaPodatku]]*DZIALKI[[#This Row],[Powierzchnia]],2)</f>
        <v>444.59</v>
      </c>
      <c r="H746">
        <f>DZIALKI[[#This Row],[Podatek]]*DZIALKI[[#This Row],[Procent Ulgi]]</f>
        <v>222.29499999999999</v>
      </c>
      <c r="I746">
        <f>DZIALKI[[#This Row],[Podatek]]-DZIALKI[[#This Row],[KwotaUlgi]]</f>
        <v>222.29499999999999</v>
      </c>
    </row>
    <row r="747" spans="1:9" x14ac:dyDescent="0.25">
      <c r="A747" t="s">
        <v>757</v>
      </c>
      <c r="B747">
        <v>1446.66</v>
      </c>
      <c r="C747" t="s">
        <v>5</v>
      </c>
      <c r="D747" t="s">
        <v>7</v>
      </c>
      <c r="E7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47">
        <f>IF(DZIALKI[[#This Row],[Ulga]]=$K$29,$L$29,IF(DZIALKI[[#This Row],[Ulga]]=$K$30,$L$30,IF(DZIALKI[[#This Row],[Ulga]]=$K$31,$L$31,IF(DZIALKI[[#This Row],[Ulga]]=$K$32,$L$32))))</f>
        <v>0.2</v>
      </c>
      <c r="G747">
        <f>ROUNDUP(DZIALKI[[#This Row],[StawkaPodatku]]*DZIALKI[[#This Row],[Powierzchnia]],2)</f>
        <v>1113.93</v>
      </c>
      <c r="H747">
        <f>DZIALKI[[#This Row],[Podatek]]*DZIALKI[[#This Row],[Procent Ulgi]]</f>
        <v>222.78600000000003</v>
      </c>
      <c r="I747">
        <f>DZIALKI[[#This Row],[Podatek]]-DZIALKI[[#This Row],[KwotaUlgi]]</f>
        <v>891.14400000000001</v>
      </c>
    </row>
    <row r="748" spans="1:9" x14ac:dyDescent="0.25">
      <c r="A748" t="s">
        <v>758</v>
      </c>
      <c r="B748">
        <v>842.05</v>
      </c>
      <c r="C748" t="s">
        <v>5</v>
      </c>
      <c r="D748" t="s">
        <v>11</v>
      </c>
      <c r="E7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48">
        <f>IF(DZIALKI[[#This Row],[Ulga]]=$K$29,$L$29,IF(DZIALKI[[#This Row],[Ulga]]=$K$30,$L$30,IF(DZIALKI[[#This Row],[Ulga]]=$K$31,$L$31,IF(DZIALKI[[#This Row],[Ulga]]=$K$32,$L$32))))</f>
        <v>0.9</v>
      </c>
      <c r="G748">
        <f>ROUNDUP(DZIALKI[[#This Row],[StawkaPodatku]]*DZIALKI[[#This Row],[Powierzchnia]],2)</f>
        <v>648.38</v>
      </c>
      <c r="H748">
        <f>DZIALKI[[#This Row],[Podatek]]*DZIALKI[[#This Row],[Procent Ulgi]]</f>
        <v>583.54200000000003</v>
      </c>
      <c r="I748">
        <f>DZIALKI[[#This Row],[Podatek]]-DZIALKI[[#This Row],[KwotaUlgi]]</f>
        <v>64.837999999999965</v>
      </c>
    </row>
    <row r="749" spans="1:9" x14ac:dyDescent="0.25">
      <c r="A749" t="s">
        <v>759</v>
      </c>
      <c r="B749">
        <v>1028.4100000000001</v>
      </c>
      <c r="C749" t="s">
        <v>52</v>
      </c>
      <c r="D749" t="s">
        <v>11</v>
      </c>
      <c r="E7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49">
        <f>IF(DZIALKI[[#This Row],[Ulga]]=$K$29,$L$29,IF(DZIALKI[[#This Row],[Ulga]]=$K$30,$L$30,IF(DZIALKI[[#This Row],[Ulga]]=$K$31,$L$31,IF(DZIALKI[[#This Row],[Ulga]]=$K$32,$L$32))))</f>
        <v>0.9</v>
      </c>
      <c r="G749">
        <f>ROUNDUP(DZIALKI[[#This Row],[StawkaPodatku]]*DZIALKI[[#This Row],[Powierzchnia]],2)</f>
        <v>215.97</v>
      </c>
      <c r="H749">
        <f>DZIALKI[[#This Row],[Podatek]]*DZIALKI[[#This Row],[Procent Ulgi]]</f>
        <v>194.37299999999999</v>
      </c>
      <c r="I749">
        <f>DZIALKI[[#This Row],[Podatek]]-DZIALKI[[#This Row],[KwotaUlgi]]</f>
        <v>21.597000000000008</v>
      </c>
    </row>
    <row r="750" spans="1:9" x14ac:dyDescent="0.25">
      <c r="A750" t="s">
        <v>760</v>
      </c>
      <c r="B750">
        <v>1181.0899999999999</v>
      </c>
      <c r="C750" t="s">
        <v>94</v>
      </c>
      <c r="D750" t="s">
        <v>11</v>
      </c>
      <c r="E7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50">
        <f>IF(DZIALKI[[#This Row],[Ulga]]=$K$29,$L$29,IF(DZIALKI[[#This Row],[Ulga]]=$K$30,$L$30,IF(DZIALKI[[#This Row],[Ulga]]=$K$31,$L$31,IF(DZIALKI[[#This Row],[Ulga]]=$K$32,$L$32))))</f>
        <v>0.9</v>
      </c>
      <c r="G750">
        <f>ROUNDUP(DZIALKI[[#This Row],[StawkaPodatku]]*DZIALKI[[#This Row],[Powierzchnia]],2)</f>
        <v>47.25</v>
      </c>
      <c r="H750">
        <f>DZIALKI[[#This Row],[Podatek]]*DZIALKI[[#This Row],[Procent Ulgi]]</f>
        <v>42.524999999999999</v>
      </c>
      <c r="I750">
        <f>DZIALKI[[#This Row],[Podatek]]-DZIALKI[[#This Row],[KwotaUlgi]]</f>
        <v>4.7250000000000014</v>
      </c>
    </row>
    <row r="751" spans="1:9" x14ac:dyDescent="0.25">
      <c r="A751" t="s">
        <v>761</v>
      </c>
      <c r="B751">
        <v>714.18</v>
      </c>
      <c r="C751" t="s">
        <v>52</v>
      </c>
      <c r="D751" t="s">
        <v>7</v>
      </c>
      <c r="E7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51">
        <f>IF(DZIALKI[[#This Row],[Ulga]]=$K$29,$L$29,IF(DZIALKI[[#This Row],[Ulga]]=$K$30,$L$30,IF(DZIALKI[[#This Row],[Ulga]]=$K$31,$L$31,IF(DZIALKI[[#This Row],[Ulga]]=$K$32,$L$32))))</f>
        <v>0.2</v>
      </c>
      <c r="G751">
        <f>ROUNDUP(DZIALKI[[#This Row],[StawkaPodatku]]*DZIALKI[[#This Row],[Powierzchnia]],2)</f>
        <v>149.97999999999999</v>
      </c>
      <c r="H751">
        <f>DZIALKI[[#This Row],[Podatek]]*DZIALKI[[#This Row],[Procent Ulgi]]</f>
        <v>29.995999999999999</v>
      </c>
      <c r="I751">
        <f>DZIALKI[[#This Row],[Podatek]]-DZIALKI[[#This Row],[KwotaUlgi]]</f>
        <v>119.98399999999999</v>
      </c>
    </row>
    <row r="752" spans="1:9" x14ac:dyDescent="0.25">
      <c r="A752" t="s">
        <v>762</v>
      </c>
      <c r="B752">
        <v>1138.58</v>
      </c>
      <c r="C752" t="s">
        <v>31</v>
      </c>
      <c r="D752" t="s">
        <v>11</v>
      </c>
      <c r="E7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52">
        <f>IF(DZIALKI[[#This Row],[Ulga]]=$K$29,$L$29,IF(DZIALKI[[#This Row],[Ulga]]=$K$30,$L$30,IF(DZIALKI[[#This Row],[Ulga]]=$K$31,$L$31,IF(DZIALKI[[#This Row],[Ulga]]=$K$32,$L$32))))</f>
        <v>0.9</v>
      </c>
      <c r="G752">
        <f>ROUNDUP(DZIALKI[[#This Row],[StawkaPodatku]]*DZIALKI[[#This Row],[Powierzchnia]],2)</f>
        <v>489.59</v>
      </c>
      <c r="H752">
        <f>DZIALKI[[#This Row],[Podatek]]*DZIALKI[[#This Row],[Procent Ulgi]]</f>
        <v>440.63099999999997</v>
      </c>
      <c r="I752">
        <f>DZIALKI[[#This Row],[Podatek]]-DZIALKI[[#This Row],[KwotaUlgi]]</f>
        <v>48.959000000000003</v>
      </c>
    </row>
    <row r="753" spans="1:9" x14ac:dyDescent="0.25">
      <c r="A753" t="s">
        <v>763</v>
      </c>
      <c r="B753">
        <v>1193.45</v>
      </c>
      <c r="C753" t="s">
        <v>94</v>
      </c>
      <c r="D753" t="s">
        <v>7</v>
      </c>
      <c r="E7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53">
        <f>IF(DZIALKI[[#This Row],[Ulga]]=$K$29,$L$29,IF(DZIALKI[[#This Row],[Ulga]]=$K$30,$L$30,IF(DZIALKI[[#This Row],[Ulga]]=$K$31,$L$31,IF(DZIALKI[[#This Row],[Ulga]]=$K$32,$L$32))))</f>
        <v>0.2</v>
      </c>
      <c r="G753">
        <f>ROUNDUP(DZIALKI[[#This Row],[StawkaPodatku]]*DZIALKI[[#This Row],[Powierzchnia]],2)</f>
        <v>47.739999999999995</v>
      </c>
      <c r="H753">
        <f>DZIALKI[[#This Row],[Podatek]]*DZIALKI[[#This Row],[Procent Ulgi]]</f>
        <v>9.548</v>
      </c>
      <c r="I753">
        <f>DZIALKI[[#This Row],[Podatek]]-DZIALKI[[#This Row],[KwotaUlgi]]</f>
        <v>38.191999999999993</v>
      </c>
    </row>
    <row r="754" spans="1:9" x14ac:dyDescent="0.25">
      <c r="A754" t="s">
        <v>764</v>
      </c>
      <c r="B754">
        <v>1119.8699999999999</v>
      </c>
      <c r="C754" t="s">
        <v>52</v>
      </c>
      <c r="D754" t="s">
        <v>11</v>
      </c>
      <c r="E7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54">
        <f>IF(DZIALKI[[#This Row],[Ulga]]=$K$29,$L$29,IF(DZIALKI[[#This Row],[Ulga]]=$K$30,$L$30,IF(DZIALKI[[#This Row],[Ulga]]=$K$31,$L$31,IF(DZIALKI[[#This Row],[Ulga]]=$K$32,$L$32))))</f>
        <v>0.9</v>
      </c>
      <c r="G754">
        <f>ROUNDUP(DZIALKI[[#This Row],[StawkaPodatku]]*DZIALKI[[#This Row],[Powierzchnia]],2)</f>
        <v>235.17999999999998</v>
      </c>
      <c r="H754">
        <f>DZIALKI[[#This Row],[Podatek]]*DZIALKI[[#This Row],[Procent Ulgi]]</f>
        <v>211.66199999999998</v>
      </c>
      <c r="I754">
        <f>DZIALKI[[#This Row],[Podatek]]-DZIALKI[[#This Row],[KwotaUlgi]]</f>
        <v>23.518000000000001</v>
      </c>
    </row>
    <row r="755" spans="1:9" x14ac:dyDescent="0.25">
      <c r="A755" t="s">
        <v>765</v>
      </c>
      <c r="B755">
        <v>1440.1</v>
      </c>
      <c r="C755" t="s">
        <v>31</v>
      </c>
      <c r="D755" t="s">
        <v>11</v>
      </c>
      <c r="E7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55">
        <f>IF(DZIALKI[[#This Row],[Ulga]]=$K$29,$L$29,IF(DZIALKI[[#This Row],[Ulga]]=$K$30,$L$30,IF(DZIALKI[[#This Row],[Ulga]]=$K$31,$L$31,IF(DZIALKI[[#This Row],[Ulga]]=$K$32,$L$32))))</f>
        <v>0.9</v>
      </c>
      <c r="G755">
        <f>ROUNDUP(DZIALKI[[#This Row],[StawkaPodatku]]*DZIALKI[[#This Row],[Powierzchnia]],2)</f>
        <v>619.25</v>
      </c>
      <c r="H755">
        <f>DZIALKI[[#This Row],[Podatek]]*DZIALKI[[#This Row],[Procent Ulgi]]</f>
        <v>557.32500000000005</v>
      </c>
      <c r="I755">
        <f>DZIALKI[[#This Row],[Podatek]]-DZIALKI[[#This Row],[KwotaUlgi]]</f>
        <v>61.924999999999955</v>
      </c>
    </row>
    <row r="756" spans="1:9" x14ac:dyDescent="0.25">
      <c r="A756" t="s">
        <v>766</v>
      </c>
      <c r="B756">
        <v>1408.85</v>
      </c>
      <c r="C756" t="s">
        <v>9</v>
      </c>
      <c r="D756" t="s">
        <v>5</v>
      </c>
      <c r="E75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56">
        <f>IF(DZIALKI[[#This Row],[Ulga]]=$K$29,$L$29,IF(DZIALKI[[#This Row],[Ulga]]=$K$30,$L$30,IF(DZIALKI[[#This Row],[Ulga]]=$K$31,$L$31,IF(DZIALKI[[#This Row],[Ulga]]=$K$32,$L$32))))</f>
        <v>0.5</v>
      </c>
      <c r="G756">
        <f>ROUNDUP(DZIALKI[[#This Row],[StawkaPodatku]]*DZIALKI[[#This Row],[Powierzchnia]],2)</f>
        <v>915.76</v>
      </c>
      <c r="H756">
        <f>DZIALKI[[#This Row],[Podatek]]*DZIALKI[[#This Row],[Procent Ulgi]]</f>
        <v>457.88</v>
      </c>
      <c r="I756">
        <f>DZIALKI[[#This Row],[Podatek]]-DZIALKI[[#This Row],[KwotaUlgi]]</f>
        <v>457.88</v>
      </c>
    </row>
    <row r="757" spans="1:9" x14ac:dyDescent="0.25">
      <c r="A757" t="s">
        <v>767</v>
      </c>
      <c r="B757">
        <v>557.83000000000004</v>
      </c>
      <c r="C757" t="s">
        <v>52</v>
      </c>
      <c r="D757" t="s">
        <v>11</v>
      </c>
      <c r="E7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57">
        <f>IF(DZIALKI[[#This Row],[Ulga]]=$K$29,$L$29,IF(DZIALKI[[#This Row],[Ulga]]=$K$30,$L$30,IF(DZIALKI[[#This Row],[Ulga]]=$K$31,$L$31,IF(DZIALKI[[#This Row],[Ulga]]=$K$32,$L$32))))</f>
        <v>0.9</v>
      </c>
      <c r="G757">
        <f>ROUNDUP(DZIALKI[[#This Row],[StawkaPodatku]]*DZIALKI[[#This Row],[Powierzchnia]],2)</f>
        <v>117.15</v>
      </c>
      <c r="H757">
        <f>DZIALKI[[#This Row],[Podatek]]*DZIALKI[[#This Row],[Procent Ulgi]]</f>
        <v>105.435</v>
      </c>
      <c r="I757">
        <f>DZIALKI[[#This Row],[Podatek]]-DZIALKI[[#This Row],[KwotaUlgi]]</f>
        <v>11.715000000000003</v>
      </c>
    </row>
    <row r="758" spans="1:9" x14ac:dyDescent="0.25">
      <c r="A758" t="s">
        <v>768</v>
      </c>
      <c r="B758">
        <v>646.32000000000005</v>
      </c>
      <c r="C758" t="s">
        <v>31</v>
      </c>
      <c r="D758" t="s">
        <v>21</v>
      </c>
      <c r="E7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58">
        <f>IF(DZIALKI[[#This Row],[Ulga]]=$K$29,$L$29,IF(DZIALKI[[#This Row],[Ulga]]=$K$30,$L$30,IF(DZIALKI[[#This Row],[Ulga]]=$K$31,$L$31,IF(DZIALKI[[#This Row],[Ulga]]=$K$32,$L$32))))</f>
        <v>0</v>
      </c>
      <c r="G758">
        <f>ROUNDUP(DZIALKI[[#This Row],[StawkaPodatku]]*DZIALKI[[#This Row],[Powierzchnia]],2)</f>
        <v>277.92</v>
      </c>
      <c r="H758">
        <f>DZIALKI[[#This Row],[Podatek]]*DZIALKI[[#This Row],[Procent Ulgi]]</f>
        <v>0</v>
      </c>
      <c r="I758">
        <f>DZIALKI[[#This Row],[Podatek]]-DZIALKI[[#This Row],[KwotaUlgi]]</f>
        <v>277.92</v>
      </c>
    </row>
    <row r="759" spans="1:9" x14ac:dyDescent="0.25">
      <c r="A759" t="s">
        <v>769</v>
      </c>
      <c r="B759">
        <v>745.23</v>
      </c>
      <c r="C759" t="s">
        <v>9</v>
      </c>
      <c r="D759" t="s">
        <v>7</v>
      </c>
      <c r="E7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59">
        <f>IF(DZIALKI[[#This Row],[Ulga]]=$K$29,$L$29,IF(DZIALKI[[#This Row],[Ulga]]=$K$30,$L$30,IF(DZIALKI[[#This Row],[Ulga]]=$K$31,$L$31,IF(DZIALKI[[#This Row],[Ulga]]=$K$32,$L$32))))</f>
        <v>0.2</v>
      </c>
      <c r="G759">
        <f>ROUNDUP(DZIALKI[[#This Row],[StawkaPodatku]]*DZIALKI[[#This Row],[Powierzchnia]],2)</f>
        <v>484.4</v>
      </c>
      <c r="H759">
        <f>DZIALKI[[#This Row],[Podatek]]*DZIALKI[[#This Row],[Procent Ulgi]]</f>
        <v>96.88</v>
      </c>
      <c r="I759">
        <f>DZIALKI[[#This Row],[Podatek]]-DZIALKI[[#This Row],[KwotaUlgi]]</f>
        <v>387.52</v>
      </c>
    </row>
    <row r="760" spans="1:9" x14ac:dyDescent="0.25">
      <c r="A760" t="s">
        <v>770</v>
      </c>
      <c r="B760">
        <v>1075.1600000000001</v>
      </c>
      <c r="C760" t="s">
        <v>94</v>
      </c>
      <c r="D760" t="s">
        <v>11</v>
      </c>
      <c r="E76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60">
        <f>IF(DZIALKI[[#This Row],[Ulga]]=$K$29,$L$29,IF(DZIALKI[[#This Row],[Ulga]]=$K$30,$L$30,IF(DZIALKI[[#This Row],[Ulga]]=$K$31,$L$31,IF(DZIALKI[[#This Row],[Ulga]]=$K$32,$L$32))))</f>
        <v>0.9</v>
      </c>
      <c r="G760">
        <f>ROUNDUP(DZIALKI[[#This Row],[StawkaPodatku]]*DZIALKI[[#This Row],[Powierzchnia]],2)</f>
        <v>43.01</v>
      </c>
      <c r="H760">
        <f>DZIALKI[[#This Row],[Podatek]]*DZIALKI[[#This Row],[Procent Ulgi]]</f>
        <v>38.708999999999996</v>
      </c>
      <c r="I760">
        <f>DZIALKI[[#This Row],[Podatek]]-DZIALKI[[#This Row],[KwotaUlgi]]</f>
        <v>4.3010000000000019</v>
      </c>
    </row>
    <row r="761" spans="1:9" x14ac:dyDescent="0.25">
      <c r="A761" t="s">
        <v>771</v>
      </c>
      <c r="B761">
        <v>1358.26</v>
      </c>
      <c r="C761" t="s">
        <v>94</v>
      </c>
      <c r="D761" t="s">
        <v>11</v>
      </c>
      <c r="E7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61">
        <f>IF(DZIALKI[[#This Row],[Ulga]]=$K$29,$L$29,IF(DZIALKI[[#This Row],[Ulga]]=$K$30,$L$30,IF(DZIALKI[[#This Row],[Ulga]]=$K$31,$L$31,IF(DZIALKI[[#This Row],[Ulga]]=$K$32,$L$32))))</f>
        <v>0.9</v>
      </c>
      <c r="G761">
        <f>ROUNDUP(DZIALKI[[#This Row],[StawkaPodatku]]*DZIALKI[[#This Row],[Powierzchnia]],2)</f>
        <v>54.339999999999996</v>
      </c>
      <c r="H761">
        <f>DZIALKI[[#This Row],[Podatek]]*DZIALKI[[#This Row],[Procent Ulgi]]</f>
        <v>48.905999999999999</v>
      </c>
      <c r="I761">
        <f>DZIALKI[[#This Row],[Podatek]]-DZIALKI[[#This Row],[KwotaUlgi]]</f>
        <v>5.4339999999999975</v>
      </c>
    </row>
    <row r="762" spans="1:9" x14ac:dyDescent="0.25">
      <c r="A762" t="s">
        <v>772</v>
      </c>
      <c r="B762">
        <v>679.09</v>
      </c>
      <c r="C762" t="s">
        <v>31</v>
      </c>
      <c r="D762" t="s">
        <v>11</v>
      </c>
      <c r="E76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62">
        <f>IF(DZIALKI[[#This Row],[Ulga]]=$K$29,$L$29,IF(DZIALKI[[#This Row],[Ulga]]=$K$30,$L$30,IF(DZIALKI[[#This Row],[Ulga]]=$K$31,$L$31,IF(DZIALKI[[#This Row],[Ulga]]=$K$32,$L$32))))</f>
        <v>0.9</v>
      </c>
      <c r="G762">
        <f>ROUNDUP(DZIALKI[[#This Row],[StawkaPodatku]]*DZIALKI[[#This Row],[Powierzchnia]],2)</f>
        <v>292.01</v>
      </c>
      <c r="H762">
        <f>DZIALKI[[#This Row],[Podatek]]*DZIALKI[[#This Row],[Procent Ulgi]]</f>
        <v>262.80900000000003</v>
      </c>
      <c r="I762">
        <f>DZIALKI[[#This Row],[Podatek]]-DZIALKI[[#This Row],[KwotaUlgi]]</f>
        <v>29.200999999999965</v>
      </c>
    </row>
    <row r="763" spans="1:9" x14ac:dyDescent="0.25">
      <c r="A763" t="s">
        <v>773</v>
      </c>
      <c r="B763">
        <v>512.08000000000004</v>
      </c>
      <c r="C763" t="s">
        <v>9</v>
      </c>
      <c r="D763" t="s">
        <v>11</v>
      </c>
      <c r="E76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63">
        <f>IF(DZIALKI[[#This Row],[Ulga]]=$K$29,$L$29,IF(DZIALKI[[#This Row],[Ulga]]=$K$30,$L$30,IF(DZIALKI[[#This Row],[Ulga]]=$K$31,$L$31,IF(DZIALKI[[#This Row],[Ulga]]=$K$32,$L$32))))</f>
        <v>0.9</v>
      </c>
      <c r="G763">
        <f>ROUNDUP(DZIALKI[[#This Row],[StawkaPodatku]]*DZIALKI[[#This Row],[Powierzchnia]],2)</f>
        <v>332.86</v>
      </c>
      <c r="H763">
        <f>DZIALKI[[#This Row],[Podatek]]*DZIALKI[[#This Row],[Procent Ulgi]]</f>
        <v>299.57400000000001</v>
      </c>
      <c r="I763">
        <f>DZIALKI[[#This Row],[Podatek]]-DZIALKI[[#This Row],[KwotaUlgi]]</f>
        <v>33.286000000000001</v>
      </c>
    </row>
    <row r="764" spans="1:9" x14ac:dyDescent="0.25">
      <c r="A764" t="s">
        <v>774</v>
      </c>
      <c r="B764">
        <v>1380.04</v>
      </c>
      <c r="C764" t="s">
        <v>5</v>
      </c>
      <c r="D764" t="s">
        <v>11</v>
      </c>
      <c r="E7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64">
        <f>IF(DZIALKI[[#This Row],[Ulga]]=$K$29,$L$29,IF(DZIALKI[[#This Row],[Ulga]]=$K$30,$L$30,IF(DZIALKI[[#This Row],[Ulga]]=$K$31,$L$31,IF(DZIALKI[[#This Row],[Ulga]]=$K$32,$L$32))))</f>
        <v>0.9</v>
      </c>
      <c r="G764">
        <f>ROUNDUP(DZIALKI[[#This Row],[StawkaPodatku]]*DZIALKI[[#This Row],[Powierzchnia]],2)</f>
        <v>1062.6400000000001</v>
      </c>
      <c r="H764">
        <f>DZIALKI[[#This Row],[Podatek]]*DZIALKI[[#This Row],[Procent Ulgi]]</f>
        <v>956.37600000000009</v>
      </c>
      <c r="I764">
        <f>DZIALKI[[#This Row],[Podatek]]-DZIALKI[[#This Row],[KwotaUlgi]]</f>
        <v>106.26400000000001</v>
      </c>
    </row>
    <row r="765" spans="1:9" x14ac:dyDescent="0.25">
      <c r="A765" t="s">
        <v>775</v>
      </c>
      <c r="B765">
        <v>567.63</v>
      </c>
      <c r="C765" t="s">
        <v>9</v>
      </c>
      <c r="D765" t="s">
        <v>7</v>
      </c>
      <c r="E7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65">
        <f>IF(DZIALKI[[#This Row],[Ulga]]=$K$29,$L$29,IF(DZIALKI[[#This Row],[Ulga]]=$K$30,$L$30,IF(DZIALKI[[#This Row],[Ulga]]=$K$31,$L$31,IF(DZIALKI[[#This Row],[Ulga]]=$K$32,$L$32))))</f>
        <v>0.2</v>
      </c>
      <c r="G765">
        <f>ROUNDUP(DZIALKI[[#This Row],[StawkaPodatku]]*DZIALKI[[#This Row],[Powierzchnia]],2)</f>
        <v>368.96</v>
      </c>
      <c r="H765">
        <f>DZIALKI[[#This Row],[Podatek]]*DZIALKI[[#This Row],[Procent Ulgi]]</f>
        <v>73.792000000000002</v>
      </c>
      <c r="I765">
        <f>DZIALKI[[#This Row],[Podatek]]-DZIALKI[[#This Row],[KwotaUlgi]]</f>
        <v>295.16800000000001</v>
      </c>
    </row>
    <row r="766" spans="1:9" x14ac:dyDescent="0.25">
      <c r="A766" t="s">
        <v>776</v>
      </c>
      <c r="B766">
        <v>913.11</v>
      </c>
      <c r="C766" t="s">
        <v>5</v>
      </c>
      <c r="D766" t="s">
        <v>21</v>
      </c>
      <c r="E7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66">
        <f>IF(DZIALKI[[#This Row],[Ulga]]=$K$29,$L$29,IF(DZIALKI[[#This Row],[Ulga]]=$K$30,$L$30,IF(DZIALKI[[#This Row],[Ulga]]=$K$31,$L$31,IF(DZIALKI[[#This Row],[Ulga]]=$K$32,$L$32))))</f>
        <v>0</v>
      </c>
      <c r="G766">
        <f>ROUNDUP(DZIALKI[[#This Row],[StawkaPodatku]]*DZIALKI[[#This Row],[Powierzchnia]],2)</f>
        <v>703.1</v>
      </c>
      <c r="H766">
        <f>DZIALKI[[#This Row],[Podatek]]*DZIALKI[[#This Row],[Procent Ulgi]]</f>
        <v>0</v>
      </c>
      <c r="I766">
        <f>DZIALKI[[#This Row],[Podatek]]-DZIALKI[[#This Row],[KwotaUlgi]]</f>
        <v>703.1</v>
      </c>
    </row>
    <row r="767" spans="1:9" x14ac:dyDescent="0.25">
      <c r="A767" t="s">
        <v>777</v>
      </c>
      <c r="B767">
        <v>854.72</v>
      </c>
      <c r="C767" t="s">
        <v>5</v>
      </c>
      <c r="D767" t="s">
        <v>5</v>
      </c>
      <c r="E7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67">
        <f>IF(DZIALKI[[#This Row],[Ulga]]=$K$29,$L$29,IF(DZIALKI[[#This Row],[Ulga]]=$K$30,$L$30,IF(DZIALKI[[#This Row],[Ulga]]=$K$31,$L$31,IF(DZIALKI[[#This Row],[Ulga]]=$K$32,$L$32))))</f>
        <v>0.5</v>
      </c>
      <c r="G767">
        <f>ROUNDUP(DZIALKI[[#This Row],[StawkaPodatku]]*DZIALKI[[#This Row],[Powierzchnia]],2)</f>
        <v>658.14</v>
      </c>
      <c r="H767">
        <f>DZIALKI[[#This Row],[Podatek]]*DZIALKI[[#This Row],[Procent Ulgi]]</f>
        <v>329.07</v>
      </c>
      <c r="I767">
        <f>DZIALKI[[#This Row],[Podatek]]-DZIALKI[[#This Row],[KwotaUlgi]]</f>
        <v>329.07</v>
      </c>
    </row>
    <row r="768" spans="1:9" x14ac:dyDescent="0.25">
      <c r="A768" t="s">
        <v>778</v>
      </c>
      <c r="B768">
        <v>1450.68</v>
      </c>
      <c r="C768" t="s">
        <v>52</v>
      </c>
      <c r="D768" t="s">
        <v>21</v>
      </c>
      <c r="E7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68">
        <f>IF(DZIALKI[[#This Row],[Ulga]]=$K$29,$L$29,IF(DZIALKI[[#This Row],[Ulga]]=$K$30,$L$30,IF(DZIALKI[[#This Row],[Ulga]]=$K$31,$L$31,IF(DZIALKI[[#This Row],[Ulga]]=$K$32,$L$32))))</f>
        <v>0</v>
      </c>
      <c r="G768">
        <f>ROUNDUP(DZIALKI[[#This Row],[StawkaPodatku]]*DZIALKI[[#This Row],[Powierzchnia]],2)</f>
        <v>304.64999999999998</v>
      </c>
      <c r="H768">
        <f>DZIALKI[[#This Row],[Podatek]]*DZIALKI[[#This Row],[Procent Ulgi]]</f>
        <v>0</v>
      </c>
      <c r="I768">
        <f>DZIALKI[[#This Row],[Podatek]]-DZIALKI[[#This Row],[KwotaUlgi]]</f>
        <v>304.64999999999998</v>
      </c>
    </row>
    <row r="769" spans="1:9" x14ac:dyDescent="0.25">
      <c r="A769" t="s">
        <v>779</v>
      </c>
      <c r="B769">
        <v>1325.71</v>
      </c>
      <c r="C769" t="s">
        <v>52</v>
      </c>
      <c r="D769" t="s">
        <v>21</v>
      </c>
      <c r="E7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69">
        <f>IF(DZIALKI[[#This Row],[Ulga]]=$K$29,$L$29,IF(DZIALKI[[#This Row],[Ulga]]=$K$30,$L$30,IF(DZIALKI[[#This Row],[Ulga]]=$K$31,$L$31,IF(DZIALKI[[#This Row],[Ulga]]=$K$32,$L$32))))</f>
        <v>0</v>
      </c>
      <c r="G769">
        <f>ROUNDUP(DZIALKI[[#This Row],[StawkaPodatku]]*DZIALKI[[#This Row],[Powierzchnia]],2)</f>
        <v>278.39999999999998</v>
      </c>
      <c r="H769">
        <f>DZIALKI[[#This Row],[Podatek]]*DZIALKI[[#This Row],[Procent Ulgi]]</f>
        <v>0</v>
      </c>
      <c r="I769">
        <f>DZIALKI[[#This Row],[Podatek]]-DZIALKI[[#This Row],[KwotaUlgi]]</f>
        <v>278.39999999999998</v>
      </c>
    </row>
    <row r="770" spans="1:9" x14ac:dyDescent="0.25">
      <c r="A770" t="s">
        <v>780</v>
      </c>
      <c r="B770">
        <v>967.08</v>
      </c>
      <c r="C770" t="s">
        <v>9</v>
      </c>
      <c r="D770" t="s">
        <v>11</v>
      </c>
      <c r="E7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70">
        <f>IF(DZIALKI[[#This Row],[Ulga]]=$K$29,$L$29,IF(DZIALKI[[#This Row],[Ulga]]=$K$30,$L$30,IF(DZIALKI[[#This Row],[Ulga]]=$K$31,$L$31,IF(DZIALKI[[#This Row],[Ulga]]=$K$32,$L$32))))</f>
        <v>0.9</v>
      </c>
      <c r="G770">
        <f>ROUNDUP(DZIALKI[[#This Row],[StawkaPodatku]]*DZIALKI[[#This Row],[Powierzchnia]],2)</f>
        <v>628.61</v>
      </c>
      <c r="H770">
        <f>DZIALKI[[#This Row],[Podatek]]*DZIALKI[[#This Row],[Procent Ulgi]]</f>
        <v>565.74900000000002</v>
      </c>
      <c r="I770">
        <f>DZIALKI[[#This Row],[Podatek]]-DZIALKI[[#This Row],[KwotaUlgi]]</f>
        <v>62.86099999999999</v>
      </c>
    </row>
    <row r="771" spans="1:9" x14ac:dyDescent="0.25">
      <c r="A771" t="s">
        <v>781</v>
      </c>
      <c r="B771">
        <v>895.35</v>
      </c>
      <c r="C771" t="s">
        <v>31</v>
      </c>
      <c r="D771" t="s">
        <v>7</v>
      </c>
      <c r="E7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71">
        <f>IF(DZIALKI[[#This Row],[Ulga]]=$K$29,$L$29,IF(DZIALKI[[#This Row],[Ulga]]=$K$30,$L$30,IF(DZIALKI[[#This Row],[Ulga]]=$K$31,$L$31,IF(DZIALKI[[#This Row],[Ulga]]=$K$32,$L$32))))</f>
        <v>0.2</v>
      </c>
      <c r="G771">
        <f>ROUNDUP(DZIALKI[[#This Row],[StawkaPodatku]]*DZIALKI[[#This Row],[Powierzchnia]],2)</f>
        <v>385.01</v>
      </c>
      <c r="H771">
        <f>DZIALKI[[#This Row],[Podatek]]*DZIALKI[[#This Row],[Procent Ulgi]]</f>
        <v>77.00200000000001</v>
      </c>
      <c r="I771">
        <f>DZIALKI[[#This Row],[Podatek]]-DZIALKI[[#This Row],[KwotaUlgi]]</f>
        <v>308.00799999999998</v>
      </c>
    </row>
    <row r="772" spans="1:9" x14ac:dyDescent="0.25">
      <c r="A772" t="s">
        <v>782</v>
      </c>
      <c r="B772">
        <v>1445.47</v>
      </c>
      <c r="C772" t="s">
        <v>94</v>
      </c>
      <c r="D772" t="s">
        <v>11</v>
      </c>
      <c r="E77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72">
        <f>IF(DZIALKI[[#This Row],[Ulga]]=$K$29,$L$29,IF(DZIALKI[[#This Row],[Ulga]]=$K$30,$L$30,IF(DZIALKI[[#This Row],[Ulga]]=$K$31,$L$31,IF(DZIALKI[[#This Row],[Ulga]]=$K$32,$L$32))))</f>
        <v>0.9</v>
      </c>
      <c r="G772">
        <f>ROUNDUP(DZIALKI[[#This Row],[StawkaPodatku]]*DZIALKI[[#This Row],[Powierzchnia]],2)</f>
        <v>57.82</v>
      </c>
      <c r="H772">
        <f>DZIALKI[[#This Row],[Podatek]]*DZIALKI[[#This Row],[Procent Ulgi]]</f>
        <v>52.038000000000004</v>
      </c>
      <c r="I772">
        <f>DZIALKI[[#This Row],[Podatek]]-DZIALKI[[#This Row],[KwotaUlgi]]</f>
        <v>5.7819999999999965</v>
      </c>
    </row>
    <row r="773" spans="1:9" x14ac:dyDescent="0.25">
      <c r="A773" t="s">
        <v>783</v>
      </c>
      <c r="B773">
        <v>1180.01</v>
      </c>
      <c r="C773" t="s">
        <v>5</v>
      </c>
      <c r="D773" t="s">
        <v>5</v>
      </c>
      <c r="E7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73">
        <f>IF(DZIALKI[[#This Row],[Ulga]]=$K$29,$L$29,IF(DZIALKI[[#This Row],[Ulga]]=$K$30,$L$30,IF(DZIALKI[[#This Row],[Ulga]]=$K$31,$L$31,IF(DZIALKI[[#This Row],[Ulga]]=$K$32,$L$32))))</f>
        <v>0.5</v>
      </c>
      <c r="G773">
        <f>ROUNDUP(DZIALKI[[#This Row],[StawkaPodatku]]*DZIALKI[[#This Row],[Powierzchnia]],2)</f>
        <v>908.61</v>
      </c>
      <c r="H773">
        <f>DZIALKI[[#This Row],[Podatek]]*DZIALKI[[#This Row],[Procent Ulgi]]</f>
        <v>454.30500000000001</v>
      </c>
      <c r="I773">
        <f>DZIALKI[[#This Row],[Podatek]]-DZIALKI[[#This Row],[KwotaUlgi]]</f>
        <v>454.30500000000001</v>
      </c>
    </row>
    <row r="774" spans="1:9" x14ac:dyDescent="0.25">
      <c r="A774" t="s">
        <v>784</v>
      </c>
      <c r="B774">
        <v>1126.24</v>
      </c>
      <c r="C774" t="s">
        <v>94</v>
      </c>
      <c r="D774" t="s">
        <v>11</v>
      </c>
      <c r="E77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74">
        <f>IF(DZIALKI[[#This Row],[Ulga]]=$K$29,$L$29,IF(DZIALKI[[#This Row],[Ulga]]=$K$30,$L$30,IF(DZIALKI[[#This Row],[Ulga]]=$K$31,$L$31,IF(DZIALKI[[#This Row],[Ulga]]=$K$32,$L$32))))</f>
        <v>0.9</v>
      </c>
      <c r="G774">
        <f>ROUNDUP(DZIALKI[[#This Row],[StawkaPodatku]]*DZIALKI[[#This Row],[Powierzchnia]],2)</f>
        <v>45.05</v>
      </c>
      <c r="H774">
        <f>DZIALKI[[#This Row],[Podatek]]*DZIALKI[[#This Row],[Procent Ulgi]]</f>
        <v>40.545000000000002</v>
      </c>
      <c r="I774">
        <f>DZIALKI[[#This Row],[Podatek]]-DZIALKI[[#This Row],[KwotaUlgi]]</f>
        <v>4.5049999999999955</v>
      </c>
    </row>
    <row r="775" spans="1:9" x14ac:dyDescent="0.25">
      <c r="A775" t="s">
        <v>785</v>
      </c>
      <c r="B775">
        <v>1047.54</v>
      </c>
      <c r="C775" t="s">
        <v>94</v>
      </c>
      <c r="D775" t="s">
        <v>11</v>
      </c>
      <c r="E7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75">
        <f>IF(DZIALKI[[#This Row],[Ulga]]=$K$29,$L$29,IF(DZIALKI[[#This Row],[Ulga]]=$K$30,$L$30,IF(DZIALKI[[#This Row],[Ulga]]=$K$31,$L$31,IF(DZIALKI[[#This Row],[Ulga]]=$K$32,$L$32))))</f>
        <v>0.9</v>
      </c>
      <c r="G775">
        <f>ROUNDUP(DZIALKI[[#This Row],[StawkaPodatku]]*DZIALKI[[#This Row],[Powierzchnia]],2)</f>
        <v>41.91</v>
      </c>
      <c r="H775">
        <f>DZIALKI[[#This Row],[Podatek]]*DZIALKI[[#This Row],[Procent Ulgi]]</f>
        <v>37.719000000000001</v>
      </c>
      <c r="I775">
        <f>DZIALKI[[#This Row],[Podatek]]-DZIALKI[[#This Row],[KwotaUlgi]]</f>
        <v>4.1909999999999954</v>
      </c>
    </row>
    <row r="776" spans="1:9" x14ac:dyDescent="0.25">
      <c r="A776" t="s">
        <v>786</v>
      </c>
      <c r="B776">
        <v>1074.73</v>
      </c>
      <c r="C776" t="s">
        <v>94</v>
      </c>
      <c r="D776" t="s">
        <v>7</v>
      </c>
      <c r="E7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76">
        <f>IF(DZIALKI[[#This Row],[Ulga]]=$K$29,$L$29,IF(DZIALKI[[#This Row],[Ulga]]=$K$30,$L$30,IF(DZIALKI[[#This Row],[Ulga]]=$K$31,$L$31,IF(DZIALKI[[#This Row],[Ulga]]=$K$32,$L$32))))</f>
        <v>0.2</v>
      </c>
      <c r="G776">
        <f>ROUNDUP(DZIALKI[[#This Row],[StawkaPodatku]]*DZIALKI[[#This Row],[Powierzchnia]],2)</f>
        <v>42.989999999999995</v>
      </c>
      <c r="H776">
        <f>DZIALKI[[#This Row],[Podatek]]*DZIALKI[[#This Row],[Procent Ulgi]]</f>
        <v>8.597999999999999</v>
      </c>
      <c r="I776">
        <f>DZIALKI[[#This Row],[Podatek]]-DZIALKI[[#This Row],[KwotaUlgi]]</f>
        <v>34.391999999999996</v>
      </c>
    </row>
    <row r="777" spans="1:9" x14ac:dyDescent="0.25">
      <c r="A777" t="s">
        <v>787</v>
      </c>
      <c r="B777">
        <v>1172.42</v>
      </c>
      <c r="C777" t="s">
        <v>5</v>
      </c>
      <c r="D777" t="s">
        <v>21</v>
      </c>
      <c r="E7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77">
        <f>IF(DZIALKI[[#This Row],[Ulga]]=$K$29,$L$29,IF(DZIALKI[[#This Row],[Ulga]]=$K$30,$L$30,IF(DZIALKI[[#This Row],[Ulga]]=$K$31,$L$31,IF(DZIALKI[[#This Row],[Ulga]]=$K$32,$L$32))))</f>
        <v>0</v>
      </c>
      <c r="G777">
        <f>ROUNDUP(DZIALKI[[#This Row],[StawkaPodatku]]*DZIALKI[[#This Row],[Powierzchnia]],2)</f>
        <v>902.77</v>
      </c>
      <c r="H777">
        <f>DZIALKI[[#This Row],[Podatek]]*DZIALKI[[#This Row],[Procent Ulgi]]</f>
        <v>0</v>
      </c>
      <c r="I777">
        <f>DZIALKI[[#This Row],[Podatek]]-DZIALKI[[#This Row],[KwotaUlgi]]</f>
        <v>902.77</v>
      </c>
    </row>
    <row r="778" spans="1:9" x14ac:dyDescent="0.25">
      <c r="A778" t="s">
        <v>788</v>
      </c>
      <c r="B778">
        <v>502.35</v>
      </c>
      <c r="C778" t="s">
        <v>31</v>
      </c>
      <c r="D778" t="s">
        <v>5</v>
      </c>
      <c r="E7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78">
        <f>IF(DZIALKI[[#This Row],[Ulga]]=$K$29,$L$29,IF(DZIALKI[[#This Row],[Ulga]]=$K$30,$L$30,IF(DZIALKI[[#This Row],[Ulga]]=$K$31,$L$31,IF(DZIALKI[[#This Row],[Ulga]]=$K$32,$L$32))))</f>
        <v>0.5</v>
      </c>
      <c r="G778">
        <f>ROUNDUP(DZIALKI[[#This Row],[StawkaPodatku]]*DZIALKI[[#This Row],[Powierzchnia]],2)</f>
        <v>216.01999999999998</v>
      </c>
      <c r="H778">
        <f>DZIALKI[[#This Row],[Podatek]]*DZIALKI[[#This Row],[Procent Ulgi]]</f>
        <v>108.00999999999999</v>
      </c>
      <c r="I778">
        <f>DZIALKI[[#This Row],[Podatek]]-DZIALKI[[#This Row],[KwotaUlgi]]</f>
        <v>108.00999999999999</v>
      </c>
    </row>
    <row r="779" spans="1:9" x14ac:dyDescent="0.25">
      <c r="A779" t="s">
        <v>789</v>
      </c>
      <c r="B779">
        <v>801.36</v>
      </c>
      <c r="C779" t="s">
        <v>31</v>
      </c>
      <c r="D779" t="s">
        <v>5</v>
      </c>
      <c r="E7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79">
        <f>IF(DZIALKI[[#This Row],[Ulga]]=$K$29,$L$29,IF(DZIALKI[[#This Row],[Ulga]]=$K$30,$L$30,IF(DZIALKI[[#This Row],[Ulga]]=$K$31,$L$31,IF(DZIALKI[[#This Row],[Ulga]]=$K$32,$L$32))))</f>
        <v>0.5</v>
      </c>
      <c r="G779">
        <f>ROUNDUP(DZIALKI[[#This Row],[StawkaPodatku]]*DZIALKI[[#This Row],[Powierzchnia]],2)</f>
        <v>344.59</v>
      </c>
      <c r="H779">
        <f>DZIALKI[[#This Row],[Podatek]]*DZIALKI[[#This Row],[Procent Ulgi]]</f>
        <v>172.29499999999999</v>
      </c>
      <c r="I779">
        <f>DZIALKI[[#This Row],[Podatek]]-DZIALKI[[#This Row],[KwotaUlgi]]</f>
        <v>172.29499999999999</v>
      </c>
    </row>
    <row r="780" spans="1:9" x14ac:dyDescent="0.25">
      <c r="A780" t="s">
        <v>790</v>
      </c>
      <c r="B780">
        <v>1359.31</v>
      </c>
      <c r="C780" t="s">
        <v>31</v>
      </c>
      <c r="D780" t="s">
        <v>21</v>
      </c>
      <c r="E7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80">
        <f>IF(DZIALKI[[#This Row],[Ulga]]=$K$29,$L$29,IF(DZIALKI[[#This Row],[Ulga]]=$K$30,$L$30,IF(DZIALKI[[#This Row],[Ulga]]=$K$31,$L$31,IF(DZIALKI[[#This Row],[Ulga]]=$K$32,$L$32))))</f>
        <v>0</v>
      </c>
      <c r="G780">
        <f>ROUNDUP(DZIALKI[[#This Row],[StawkaPodatku]]*DZIALKI[[#This Row],[Powierzchnia]],2)</f>
        <v>584.51</v>
      </c>
      <c r="H780">
        <f>DZIALKI[[#This Row],[Podatek]]*DZIALKI[[#This Row],[Procent Ulgi]]</f>
        <v>0</v>
      </c>
      <c r="I780">
        <f>DZIALKI[[#This Row],[Podatek]]-DZIALKI[[#This Row],[KwotaUlgi]]</f>
        <v>584.51</v>
      </c>
    </row>
    <row r="781" spans="1:9" x14ac:dyDescent="0.25">
      <c r="A781" t="s">
        <v>791</v>
      </c>
      <c r="B781">
        <v>997.59</v>
      </c>
      <c r="C781" t="s">
        <v>31</v>
      </c>
      <c r="D781" t="s">
        <v>11</v>
      </c>
      <c r="E7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81">
        <f>IF(DZIALKI[[#This Row],[Ulga]]=$K$29,$L$29,IF(DZIALKI[[#This Row],[Ulga]]=$K$30,$L$30,IF(DZIALKI[[#This Row],[Ulga]]=$K$31,$L$31,IF(DZIALKI[[#This Row],[Ulga]]=$K$32,$L$32))))</f>
        <v>0.9</v>
      </c>
      <c r="G781">
        <f>ROUNDUP(DZIALKI[[#This Row],[StawkaPodatku]]*DZIALKI[[#This Row],[Powierzchnia]],2)</f>
        <v>428.96999999999997</v>
      </c>
      <c r="H781">
        <f>DZIALKI[[#This Row],[Podatek]]*DZIALKI[[#This Row],[Procent Ulgi]]</f>
        <v>386.07299999999998</v>
      </c>
      <c r="I781">
        <f>DZIALKI[[#This Row],[Podatek]]-DZIALKI[[#This Row],[KwotaUlgi]]</f>
        <v>42.896999999999991</v>
      </c>
    </row>
    <row r="782" spans="1:9" x14ac:dyDescent="0.25">
      <c r="A782" t="s">
        <v>792</v>
      </c>
      <c r="B782">
        <v>517.63</v>
      </c>
      <c r="C782" t="s">
        <v>52</v>
      </c>
      <c r="D782" t="s">
        <v>21</v>
      </c>
      <c r="E7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82">
        <f>IF(DZIALKI[[#This Row],[Ulga]]=$K$29,$L$29,IF(DZIALKI[[#This Row],[Ulga]]=$K$30,$L$30,IF(DZIALKI[[#This Row],[Ulga]]=$K$31,$L$31,IF(DZIALKI[[#This Row],[Ulga]]=$K$32,$L$32))))</f>
        <v>0</v>
      </c>
      <c r="G782">
        <f>ROUNDUP(DZIALKI[[#This Row],[StawkaPodatku]]*DZIALKI[[#This Row],[Powierzchnia]],2)</f>
        <v>108.71000000000001</v>
      </c>
      <c r="H782">
        <f>DZIALKI[[#This Row],[Podatek]]*DZIALKI[[#This Row],[Procent Ulgi]]</f>
        <v>0</v>
      </c>
      <c r="I782">
        <f>DZIALKI[[#This Row],[Podatek]]-DZIALKI[[#This Row],[KwotaUlgi]]</f>
        <v>108.71000000000001</v>
      </c>
    </row>
    <row r="783" spans="1:9" x14ac:dyDescent="0.25">
      <c r="A783" t="s">
        <v>793</v>
      </c>
      <c r="B783">
        <v>816.7</v>
      </c>
      <c r="C783" t="s">
        <v>94</v>
      </c>
      <c r="D783" t="s">
        <v>21</v>
      </c>
      <c r="E78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83">
        <f>IF(DZIALKI[[#This Row],[Ulga]]=$K$29,$L$29,IF(DZIALKI[[#This Row],[Ulga]]=$K$30,$L$30,IF(DZIALKI[[#This Row],[Ulga]]=$K$31,$L$31,IF(DZIALKI[[#This Row],[Ulga]]=$K$32,$L$32))))</f>
        <v>0</v>
      </c>
      <c r="G783">
        <f>ROUNDUP(DZIALKI[[#This Row],[StawkaPodatku]]*DZIALKI[[#This Row],[Powierzchnia]],2)</f>
        <v>32.669999999999995</v>
      </c>
      <c r="H783">
        <f>DZIALKI[[#This Row],[Podatek]]*DZIALKI[[#This Row],[Procent Ulgi]]</f>
        <v>0</v>
      </c>
      <c r="I783">
        <f>DZIALKI[[#This Row],[Podatek]]-DZIALKI[[#This Row],[KwotaUlgi]]</f>
        <v>32.669999999999995</v>
      </c>
    </row>
    <row r="784" spans="1:9" x14ac:dyDescent="0.25">
      <c r="A784" t="s">
        <v>794</v>
      </c>
      <c r="B784">
        <v>1026.75</v>
      </c>
      <c r="C784" t="s">
        <v>94</v>
      </c>
      <c r="D784" t="s">
        <v>11</v>
      </c>
      <c r="E7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84">
        <f>IF(DZIALKI[[#This Row],[Ulga]]=$K$29,$L$29,IF(DZIALKI[[#This Row],[Ulga]]=$K$30,$L$30,IF(DZIALKI[[#This Row],[Ulga]]=$K$31,$L$31,IF(DZIALKI[[#This Row],[Ulga]]=$K$32,$L$32))))</f>
        <v>0.9</v>
      </c>
      <c r="G784">
        <f>ROUNDUP(DZIALKI[[#This Row],[StawkaPodatku]]*DZIALKI[[#This Row],[Powierzchnia]],2)</f>
        <v>41.07</v>
      </c>
      <c r="H784">
        <f>DZIALKI[[#This Row],[Podatek]]*DZIALKI[[#This Row],[Procent Ulgi]]</f>
        <v>36.963000000000001</v>
      </c>
      <c r="I784">
        <f>DZIALKI[[#This Row],[Podatek]]-DZIALKI[[#This Row],[KwotaUlgi]]</f>
        <v>4.1069999999999993</v>
      </c>
    </row>
    <row r="785" spans="1:9" x14ac:dyDescent="0.25">
      <c r="A785" t="s">
        <v>795</v>
      </c>
      <c r="B785">
        <v>969.12</v>
      </c>
      <c r="C785" t="s">
        <v>31</v>
      </c>
      <c r="D785" t="s">
        <v>21</v>
      </c>
      <c r="E7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85">
        <f>IF(DZIALKI[[#This Row],[Ulga]]=$K$29,$L$29,IF(DZIALKI[[#This Row],[Ulga]]=$K$30,$L$30,IF(DZIALKI[[#This Row],[Ulga]]=$K$31,$L$31,IF(DZIALKI[[#This Row],[Ulga]]=$K$32,$L$32))))</f>
        <v>0</v>
      </c>
      <c r="G785">
        <f>ROUNDUP(DZIALKI[[#This Row],[StawkaPodatku]]*DZIALKI[[#This Row],[Powierzchnia]],2)</f>
        <v>416.73</v>
      </c>
      <c r="H785">
        <f>DZIALKI[[#This Row],[Podatek]]*DZIALKI[[#This Row],[Procent Ulgi]]</f>
        <v>0</v>
      </c>
      <c r="I785">
        <f>DZIALKI[[#This Row],[Podatek]]-DZIALKI[[#This Row],[KwotaUlgi]]</f>
        <v>416.73</v>
      </c>
    </row>
    <row r="786" spans="1:9" x14ac:dyDescent="0.25">
      <c r="A786" t="s">
        <v>796</v>
      </c>
      <c r="B786">
        <v>901.22</v>
      </c>
      <c r="C786" t="s">
        <v>5</v>
      </c>
      <c r="D786" t="s">
        <v>5</v>
      </c>
      <c r="E7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86">
        <f>IF(DZIALKI[[#This Row],[Ulga]]=$K$29,$L$29,IF(DZIALKI[[#This Row],[Ulga]]=$K$30,$L$30,IF(DZIALKI[[#This Row],[Ulga]]=$K$31,$L$31,IF(DZIALKI[[#This Row],[Ulga]]=$K$32,$L$32))))</f>
        <v>0.5</v>
      </c>
      <c r="G786">
        <f>ROUNDUP(DZIALKI[[#This Row],[StawkaPodatku]]*DZIALKI[[#This Row],[Powierzchnia]],2)</f>
        <v>693.93999999999994</v>
      </c>
      <c r="H786">
        <f>DZIALKI[[#This Row],[Podatek]]*DZIALKI[[#This Row],[Procent Ulgi]]</f>
        <v>346.96999999999997</v>
      </c>
      <c r="I786">
        <f>DZIALKI[[#This Row],[Podatek]]-DZIALKI[[#This Row],[KwotaUlgi]]</f>
        <v>346.96999999999997</v>
      </c>
    </row>
    <row r="787" spans="1:9" x14ac:dyDescent="0.25">
      <c r="A787" t="s">
        <v>797</v>
      </c>
      <c r="B787">
        <v>1141.26</v>
      </c>
      <c r="C787" t="s">
        <v>94</v>
      </c>
      <c r="D787" t="s">
        <v>7</v>
      </c>
      <c r="E7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87">
        <f>IF(DZIALKI[[#This Row],[Ulga]]=$K$29,$L$29,IF(DZIALKI[[#This Row],[Ulga]]=$K$30,$L$30,IF(DZIALKI[[#This Row],[Ulga]]=$K$31,$L$31,IF(DZIALKI[[#This Row],[Ulga]]=$K$32,$L$32))))</f>
        <v>0.2</v>
      </c>
      <c r="G787">
        <f>ROUNDUP(DZIALKI[[#This Row],[StawkaPodatku]]*DZIALKI[[#This Row],[Powierzchnia]],2)</f>
        <v>45.66</v>
      </c>
      <c r="H787">
        <f>DZIALKI[[#This Row],[Podatek]]*DZIALKI[[#This Row],[Procent Ulgi]]</f>
        <v>9.1319999999999997</v>
      </c>
      <c r="I787">
        <f>DZIALKI[[#This Row],[Podatek]]-DZIALKI[[#This Row],[KwotaUlgi]]</f>
        <v>36.527999999999999</v>
      </c>
    </row>
    <row r="788" spans="1:9" x14ac:dyDescent="0.25">
      <c r="A788" t="s">
        <v>798</v>
      </c>
      <c r="B788">
        <v>557.89</v>
      </c>
      <c r="C788" t="s">
        <v>94</v>
      </c>
      <c r="D788" t="s">
        <v>11</v>
      </c>
      <c r="E7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88">
        <f>IF(DZIALKI[[#This Row],[Ulga]]=$K$29,$L$29,IF(DZIALKI[[#This Row],[Ulga]]=$K$30,$L$30,IF(DZIALKI[[#This Row],[Ulga]]=$K$31,$L$31,IF(DZIALKI[[#This Row],[Ulga]]=$K$32,$L$32))))</f>
        <v>0.9</v>
      </c>
      <c r="G788">
        <f>ROUNDUP(DZIALKI[[#This Row],[StawkaPodatku]]*DZIALKI[[#This Row],[Powierzchnia]],2)</f>
        <v>22.32</v>
      </c>
      <c r="H788">
        <f>DZIALKI[[#This Row],[Podatek]]*DZIALKI[[#This Row],[Procent Ulgi]]</f>
        <v>20.088000000000001</v>
      </c>
      <c r="I788">
        <f>DZIALKI[[#This Row],[Podatek]]-DZIALKI[[#This Row],[KwotaUlgi]]</f>
        <v>2.2319999999999993</v>
      </c>
    </row>
    <row r="789" spans="1:9" x14ac:dyDescent="0.25">
      <c r="A789" t="s">
        <v>799</v>
      </c>
      <c r="B789">
        <v>1214.79</v>
      </c>
      <c r="C789" t="s">
        <v>31</v>
      </c>
      <c r="D789" t="s">
        <v>5</v>
      </c>
      <c r="E7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89">
        <f>IF(DZIALKI[[#This Row],[Ulga]]=$K$29,$L$29,IF(DZIALKI[[#This Row],[Ulga]]=$K$30,$L$30,IF(DZIALKI[[#This Row],[Ulga]]=$K$31,$L$31,IF(DZIALKI[[#This Row],[Ulga]]=$K$32,$L$32))))</f>
        <v>0.5</v>
      </c>
      <c r="G789">
        <f>ROUNDUP(DZIALKI[[#This Row],[StawkaPodatku]]*DZIALKI[[#This Row],[Powierzchnia]],2)</f>
        <v>522.36</v>
      </c>
      <c r="H789">
        <f>DZIALKI[[#This Row],[Podatek]]*DZIALKI[[#This Row],[Procent Ulgi]]</f>
        <v>261.18</v>
      </c>
      <c r="I789">
        <f>DZIALKI[[#This Row],[Podatek]]-DZIALKI[[#This Row],[KwotaUlgi]]</f>
        <v>261.18</v>
      </c>
    </row>
    <row r="790" spans="1:9" x14ac:dyDescent="0.25">
      <c r="A790" t="s">
        <v>800</v>
      </c>
      <c r="B790">
        <v>637.91999999999996</v>
      </c>
      <c r="C790" t="s">
        <v>31</v>
      </c>
      <c r="D790" t="s">
        <v>11</v>
      </c>
      <c r="E7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90">
        <f>IF(DZIALKI[[#This Row],[Ulga]]=$K$29,$L$29,IF(DZIALKI[[#This Row],[Ulga]]=$K$30,$L$30,IF(DZIALKI[[#This Row],[Ulga]]=$K$31,$L$31,IF(DZIALKI[[#This Row],[Ulga]]=$K$32,$L$32))))</f>
        <v>0.9</v>
      </c>
      <c r="G790">
        <f>ROUNDUP(DZIALKI[[#This Row],[StawkaPodatku]]*DZIALKI[[#This Row],[Powierzchnia]],2)</f>
        <v>274.31</v>
      </c>
      <c r="H790">
        <f>DZIALKI[[#This Row],[Podatek]]*DZIALKI[[#This Row],[Procent Ulgi]]</f>
        <v>246.87900000000002</v>
      </c>
      <c r="I790">
        <f>DZIALKI[[#This Row],[Podatek]]-DZIALKI[[#This Row],[KwotaUlgi]]</f>
        <v>27.430999999999983</v>
      </c>
    </row>
    <row r="791" spans="1:9" x14ac:dyDescent="0.25">
      <c r="A791" t="s">
        <v>801</v>
      </c>
      <c r="B791">
        <v>1261.7</v>
      </c>
      <c r="C791" t="s">
        <v>31</v>
      </c>
      <c r="D791" t="s">
        <v>11</v>
      </c>
      <c r="E7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91">
        <f>IF(DZIALKI[[#This Row],[Ulga]]=$K$29,$L$29,IF(DZIALKI[[#This Row],[Ulga]]=$K$30,$L$30,IF(DZIALKI[[#This Row],[Ulga]]=$K$31,$L$31,IF(DZIALKI[[#This Row],[Ulga]]=$K$32,$L$32))))</f>
        <v>0.9</v>
      </c>
      <c r="G791">
        <f>ROUNDUP(DZIALKI[[#This Row],[StawkaPodatku]]*DZIALKI[[#This Row],[Powierzchnia]],2)</f>
        <v>542.54</v>
      </c>
      <c r="H791">
        <f>DZIALKI[[#This Row],[Podatek]]*DZIALKI[[#This Row],[Procent Ulgi]]</f>
        <v>488.286</v>
      </c>
      <c r="I791">
        <f>DZIALKI[[#This Row],[Podatek]]-DZIALKI[[#This Row],[KwotaUlgi]]</f>
        <v>54.253999999999962</v>
      </c>
    </row>
    <row r="792" spans="1:9" x14ac:dyDescent="0.25">
      <c r="A792" t="s">
        <v>802</v>
      </c>
      <c r="B792">
        <v>1356.75</v>
      </c>
      <c r="C792" t="s">
        <v>5</v>
      </c>
      <c r="D792" t="s">
        <v>7</v>
      </c>
      <c r="E7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92">
        <f>IF(DZIALKI[[#This Row],[Ulga]]=$K$29,$L$29,IF(DZIALKI[[#This Row],[Ulga]]=$K$30,$L$30,IF(DZIALKI[[#This Row],[Ulga]]=$K$31,$L$31,IF(DZIALKI[[#This Row],[Ulga]]=$K$32,$L$32))))</f>
        <v>0.2</v>
      </c>
      <c r="G792">
        <f>ROUNDUP(DZIALKI[[#This Row],[StawkaPodatku]]*DZIALKI[[#This Row],[Powierzchnia]],2)</f>
        <v>1044.7</v>
      </c>
      <c r="H792">
        <f>DZIALKI[[#This Row],[Podatek]]*DZIALKI[[#This Row],[Procent Ulgi]]</f>
        <v>208.94000000000003</v>
      </c>
      <c r="I792">
        <f>DZIALKI[[#This Row],[Podatek]]-DZIALKI[[#This Row],[KwotaUlgi]]</f>
        <v>835.76</v>
      </c>
    </row>
    <row r="793" spans="1:9" x14ac:dyDescent="0.25">
      <c r="A793" t="s">
        <v>803</v>
      </c>
      <c r="B793">
        <v>888.72</v>
      </c>
      <c r="C793" t="s">
        <v>5</v>
      </c>
      <c r="D793" t="s">
        <v>21</v>
      </c>
      <c r="E7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93">
        <f>IF(DZIALKI[[#This Row],[Ulga]]=$K$29,$L$29,IF(DZIALKI[[#This Row],[Ulga]]=$K$30,$L$30,IF(DZIALKI[[#This Row],[Ulga]]=$K$31,$L$31,IF(DZIALKI[[#This Row],[Ulga]]=$K$32,$L$32))))</f>
        <v>0</v>
      </c>
      <c r="G793">
        <f>ROUNDUP(DZIALKI[[#This Row],[StawkaPodatku]]*DZIALKI[[#This Row],[Powierzchnia]],2)</f>
        <v>684.31999999999994</v>
      </c>
      <c r="H793">
        <f>DZIALKI[[#This Row],[Podatek]]*DZIALKI[[#This Row],[Procent Ulgi]]</f>
        <v>0</v>
      </c>
      <c r="I793">
        <f>DZIALKI[[#This Row],[Podatek]]-DZIALKI[[#This Row],[KwotaUlgi]]</f>
        <v>684.31999999999994</v>
      </c>
    </row>
    <row r="794" spans="1:9" x14ac:dyDescent="0.25">
      <c r="A794" t="s">
        <v>804</v>
      </c>
      <c r="B794">
        <v>1291.18</v>
      </c>
      <c r="C794" t="s">
        <v>9</v>
      </c>
      <c r="D794" t="s">
        <v>21</v>
      </c>
      <c r="E7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94">
        <f>IF(DZIALKI[[#This Row],[Ulga]]=$K$29,$L$29,IF(DZIALKI[[#This Row],[Ulga]]=$K$30,$L$30,IF(DZIALKI[[#This Row],[Ulga]]=$K$31,$L$31,IF(DZIALKI[[#This Row],[Ulga]]=$K$32,$L$32))))</f>
        <v>0</v>
      </c>
      <c r="G794">
        <f>ROUNDUP(DZIALKI[[#This Row],[StawkaPodatku]]*DZIALKI[[#This Row],[Powierzchnia]],2)</f>
        <v>839.27</v>
      </c>
      <c r="H794">
        <f>DZIALKI[[#This Row],[Podatek]]*DZIALKI[[#This Row],[Procent Ulgi]]</f>
        <v>0</v>
      </c>
      <c r="I794">
        <f>DZIALKI[[#This Row],[Podatek]]-DZIALKI[[#This Row],[KwotaUlgi]]</f>
        <v>839.27</v>
      </c>
    </row>
    <row r="795" spans="1:9" x14ac:dyDescent="0.25">
      <c r="A795" t="s">
        <v>805</v>
      </c>
      <c r="B795">
        <v>845.69</v>
      </c>
      <c r="C795" t="s">
        <v>5</v>
      </c>
      <c r="D795" t="s">
        <v>5</v>
      </c>
      <c r="E7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95">
        <f>IF(DZIALKI[[#This Row],[Ulga]]=$K$29,$L$29,IF(DZIALKI[[#This Row],[Ulga]]=$K$30,$L$30,IF(DZIALKI[[#This Row],[Ulga]]=$K$31,$L$31,IF(DZIALKI[[#This Row],[Ulga]]=$K$32,$L$32))))</f>
        <v>0.5</v>
      </c>
      <c r="G795">
        <f>ROUNDUP(DZIALKI[[#This Row],[StawkaPodatku]]*DZIALKI[[#This Row],[Powierzchnia]],2)</f>
        <v>651.18999999999994</v>
      </c>
      <c r="H795">
        <f>DZIALKI[[#This Row],[Podatek]]*DZIALKI[[#This Row],[Procent Ulgi]]</f>
        <v>325.59499999999997</v>
      </c>
      <c r="I795">
        <f>DZIALKI[[#This Row],[Podatek]]-DZIALKI[[#This Row],[KwotaUlgi]]</f>
        <v>325.59499999999997</v>
      </c>
    </row>
    <row r="796" spans="1:9" x14ac:dyDescent="0.25">
      <c r="A796" t="s">
        <v>806</v>
      </c>
      <c r="B796">
        <v>752.84</v>
      </c>
      <c r="C796" t="s">
        <v>5</v>
      </c>
      <c r="D796" t="s">
        <v>5</v>
      </c>
      <c r="E7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96">
        <f>IF(DZIALKI[[#This Row],[Ulga]]=$K$29,$L$29,IF(DZIALKI[[#This Row],[Ulga]]=$K$30,$L$30,IF(DZIALKI[[#This Row],[Ulga]]=$K$31,$L$31,IF(DZIALKI[[#This Row],[Ulga]]=$K$32,$L$32))))</f>
        <v>0.5</v>
      </c>
      <c r="G796">
        <f>ROUNDUP(DZIALKI[[#This Row],[StawkaPodatku]]*DZIALKI[[#This Row],[Powierzchnia]],2)</f>
        <v>579.68999999999994</v>
      </c>
      <c r="H796">
        <f>DZIALKI[[#This Row],[Podatek]]*DZIALKI[[#This Row],[Procent Ulgi]]</f>
        <v>289.84499999999997</v>
      </c>
      <c r="I796">
        <f>DZIALKI[[#This Row],[Podatek]]-DZIALKI[[#This Row],[KwotaUlgi]]</f>
        <v>289.84499999999997</v>
      </c>
    </row>
    <row r="797" spans="1:9" x14ac:dyDescent="0.25">
      <c r="A797" t="s">
        <v>807</v>
      </c>
      <c r="B797">
        <v>835.16</v>
      </c>
      <c r="C797" t="s">
        <v>52</v>
      </c>
      <c r="D797" t="s">
        <v>5</v>
      </c>
      <c r="E7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97">
        <f>IF(DZIALKI[[#This Row],[Ulga]]=$K$29,$L$29,IF(DZIALKI[[#This Row],[Ulga]]=$K$30,$L$30,IF(DZIALKI[[#This Row],[Ulga]]=$K$31,$L$31,IF(DZIALKI[[#This Row],[Ulga]]=$K$32,$L$32))))</f>
        <v>0.5</v>
      </c>
      <c r="G797">
        <f>ROUNDUP(DZIALKI[[#This Row],[StawkaPodatku]]*DZIALKI[[#This Row],[Powierzchnia]],2)</f>
        <v>175.39</v>
      </c>
      <c r="H797">
        <f>DZIALKI[[#This Row],[Podatek]]*DZIALKI[[#This Row],[Procent Ulgi]]</f>
        <v>87.694999999999993</v>
      </c>
      <c r="I797">
        <f>DZIALKI[[#This Row],[Podatek]]-DZIALKI[[#This Row],[KwotaUlgi]]</f>
        <v>87.694999999999993</v>
      </c>
    </row>
    <row r="798" spans="1:9" x14ac:dyDescent="0.25">
      <c r="A798" t="s">
        <v>808</v>
      </c>
      <c r="B798">
        <v>1291.23</v>
      </c>
      <c r="C798" t="s">
        <v>31</v>
      </c>
      <c r="D798" t="s">
        <v>5</v>
      </c>
      <c r="E7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98">
        <f>IF(DZIALKI[[#This Row],[Ulga]]=$K$29,$L$29,IF(DZIALKI[[#This Row],[Ulga]]=$K$30,$L$30,IF(DZIALKI[[#This Row],[Ulga]]=$K$31,$L$31,IF(DZIALKI[[#This Row],[Ulga]]=$K$32,$L$32))))</f>
        <v>0.5</v>
      </c>
      <c r="G798">
        <f>ROUNDUP(DZIALKI[[#This Row],[StawkaPodatku]]*DZIALKI[[#This Row],[Powierzchnia]],2)</f>
        <v>555.23</v>
      </c>
      <c r="H798">
        <f>DZIALKI[[#This Row],[Podatek]]*DZIALKI[[#This Row],[Procent Ulgi]]</f>
        <v>277.61500000000001</v>
      </c>
      <c r="I798">
        <f>DZIALKI[[#This Row],[Podatek]]-DZIALKI[[#This Row],[KwotaUlgi]]</f>
        <v>277.61500000000001</v>
      </c>
    </row>
    <row r="799" spans="1:9" x14ac:dyDescent="0.25">
      <c r="A799" t="s">
        <v>809</v>
      </c>
      <c r="B799">
        <v>1336.99</v>
      </c>
      <c r="C799" t="s">
        <v>5</v>
      </c>
      <c r="D799" t="s">
        <v>5</v>
      </c>
      <c r="E7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99">
        <f>IF(DZIALKI[[#This Row],[Ulga]]=$K$29,$L$29,IF(DZIALKI[[#This Row],[Ulga]]=$K$30,$L$30,IF(DZIALKI[[#This Row],[Ulga]]=$K$31,$L$31,IF(DZIALKI[[#This Row],[Ulga]]=$K$32,$L$32))))</f>
        <v>0.5</v>
      </c>
      <c r="G799">
        <f>ROUNDUP(DZIALKI[[#This Row],[StawkaPodatku]]*DZIALKI[[#This Row],[Powierzchnia]],2)</f>
        <v>1029.49</v>
      </c>
      <c r="H799">
        <f>DZIALKI[[#This Row],[Podatek]]*DZIALKI[[#This Row],[Procent Ulgi]]</f>
        <v>514.745</v>
      </c>
      <c r="I799">
        <f>DZIALKI[[#This Row],[Podatek]]-DZIALKI[[#This Row],[KwotaUlgi]]</f>
        <v>514.745</v>
      </c>
    </row>
    <row r="800" spans="1:9" x14ac:dyDescent="0.25">
      <c r="A800" t="s">
        <v>810</v>
      </c>
      <c r="B800">
        <v>802.79</v>
      </c>
      <c r="C800" t="s">
        <v>31</v>
      </c>
      <c r="D800" t="s">
        <v>11</v>
      </c>
      <c r="E8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00">
        <f>IF(DZIALKI[[#This Row],[Ulga]]=$K$29,$L$29,IF(DZIALKI[[#This Row],[Ulga]]=$K$30,$L$30,IF(DZIALKI[[#This Row],[Ulga]]=$K$31,$L$31,IF(DZIALKI[[#This Row],[Ulga]]=$K$32,$L$32))))</f>
        <v>0.9</v>
      </c>
      <c r="G800">
        <f>ROUNDUP(DZIALKI[[#This Row],[StawkaPodatku]]*DZIALKI[[#This Row],[Powierzchnia]],2)</f>
        <v>345.2</v>
      </c>
      <c r="H800">
        <f>DZIALKI[[#This Row],[Podatek]]*DZIALKI[[#This Row],[Procent Ulgi]]</f>
        <v>310.68</v>
      </c>
      <c r="I800">
        <f>DZIALKI[[#This Row],[Podatek]]-DZIALKI[[#This Row],[KwotaUlgi]]</f>
        <v>34.519999999999982</v>
      </c>
    </row>
    <row r="801" spans="1:9" x14ac:dyDescent="0.25">
      <c r="A801" t="s">
        <v>811</v>
      </c>
      <c r="B801">
        <v>1447.18</v>
      </c>
      <c r="C801" t="s">
        <v>5</v>
      </c>
      <c r="D801" t="s">
        <v>11</v>
      </c>
      <c r="E8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1">
        <f>IF(DZIALKI[[#This Row],[Ulga]]=$K$29,$L$29,IF(DZIALKI[[#This Row],[Ulga]]=$K$30,$L$30,IF(DZIALKI[[#This Row],[Ulga]]=$K$31,$L$31,IF(DZIALKI[[#This Row],[Ulga]]=$K$32,$L$32))))</f>
        <v>0.9</v>
      </c>
      <c r="G801">
        <f>ROUNDUP(DZIALKI[[#This Row],[StawkaPodatku]]*DZIALKI[[#This Row],[Powierzchnia]],2)</f>
        <v>1114.33</v>
      </c>
      <c r="H801">
        <f>DZIALKI[[#This Row],[Podatek]]*DZIALKI[[#This Row],[Procent Ulgi]]</f>
        <v>1002.8969999999999</v>
      </c>
      <c r="I801">
        <f>DZIALKI[[#This Row],[Podatek]]-DZIALKI[[#This Row],[KwotaUlgi]]</f>
        <v>111.43299999999999</v>
      </c>
    </row>
    <row r="802" spans="1:9" x14ac:dyDescent="0.25">
      <c r="A802" t="s">
        <v>812</v>
      </c>
      <c r="B802">
        <v>973.84</v>
      </c>
      <c r="C802" t="s">
        <v>9</v>
      </c>
      <c r="D802" t="s">
        <v>5</v>
      </c>
      <c r="E8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02">
        <f>IF(DZIALKI[[#This Row],[Ulga]]=$K$29,$L$29,IF(DZIALKI[[#This Row],[Ulga]]=$K$30,$L$30,IF(DZIALKI[[#This Row],[Ulga]]=$K$31,$L$31,IF(DZIALKI[[#This Row],[Ulga]]=$K$32,$L$32))))</f>
        <v>0.5</v>
      </c>
      <c r="G802">
        <f>ROUNDUP(DZIALKI[[#This Row],[StawkaPodatku]]*DZIALKI[[#This Row],[Powierzchnia]],2)</f>
        <v>633</v>
      </c>
      <c r="H802">
        <f>DZIALKI[[#This Row],[Podatek]]*DZIALKI[[#This Row],[Procent Ulgi]]</f>
        <v>316.5</v>
      </c>
      <c r="I802">
        <f>DZIALKI[[#This Row],[Podatek]]-DZIALKI[[#This Row],[KwotaUlgi]]</f>
        <v>316.5</v>
      </c>
    </row>
    <row r="803" spans="1:9" x14ac:dyDescent="0.25">
      <c r="A803" t="s">
        <v>813</v>
      </c>
      <c r="B803">
        <v>1323.16</v>
      </c>
      <c r="C803" t="s">
        <v>5</v>
      </c>
      <c r="D803" t="s">
        <v>5</v>
      </c>
      <c r="E8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3">
        <f>IF(DZIALKI[[#This Row],[Ulga]]=$K$29,$L$29,IF(DZIALKI[[#This Row],[Ulga]]=$K$30,$L$30,IF(DZIALKI[[#This Row],[Ulga]]=$K$31,$L$31,IF(DZIALKI[[#This Row],[Ulga]]=$K$32,$L$32))))</f>
        <v>0.5</v>
      </c>
      <c r="G803">
        <f>ROUNDUP(DZIALKI[[#This Row],[StawkaPodatku]]*DZIALKI[[#This Row],[Powierzchnia]],2)</f>
        <v>1018.84</v>
      </c>
      <c r="H803">
        <f>DZIALKI[[#This Row],[Podatek]]*DZIALKI[[#This Row],[Procent Ulgi]]</f>
        <v>509.42</v>
      </c>
      <c r="I803">
        <f>DZIALKI[[#This Row],[Podatek]]-DZIALKI[[#This Row],[KwotaUlgi]]</f>
        <v>509.42</v>
      </c>
    </row>
    <row r="804" spans="1:9" x14ac:dyDescent="0.25">
      <c r="A804" t="s">
        <v>814</v>
      </c>
      <c r="B804">
        <v>916.62</v>
      </c>
      <c r="C804" t="s">
        <v>5</v>
      </c>
      <c r="D804" t="s">
        <v>7</v>
      </c>
      <c r="E8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4">
        <f>IF(DZIALKI[[#This Row],[Ulga]]=$K$29,$L$29,IF(DZIALKI[[#This Row],[Ulga]]=$K$30,$L$30,IF(DZIALKI[[#This Row],[Ulga]]=$K$31,$L$31,IF(DZIALKI[[#This Row],[Ulga]]=$K$32,$L$32))))</f>
        <v>0.2</v>
      </c>
      <c r="G804">
        <f>ROUNDUP(DZIALKI[[#This Row],[StawkaPodatku]]*DZIALKI[[#This Row],[Powierzchnia]],2)</f>
        <v>705.8</v>
      </c>
      <c r="H804">
        <f>DZIALKI[[#This Row],[Podatek]]*DZIALKI[[#This Row],[Procent Ulgi]]</f>
        <v>141.16</v>
      </c>
      <c r="I804">
        <f>DZIALKI[[#This Row],[Podatek]]-DZIALKI[[#This Row],[KwotaUlgi]]</f>
        <v>564.64</v>
      </c>
    </row>
    <row r="805" spans="1:9" x14ac:dyDescent="0.25">
      <c r="A805" t="s">
        <v>815</v>
      </c>
      <c r="B805">
        <v>1290.94</v>
      </c>
      <c r="C805" t="s">
        <v>52</v>
      </c>
      <c r="D805" t="s">
        <v>21</v>
      </c>
      <c r="E8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05">
        <f>IF(DZIALKI[[#This Row],[Ulga]]=$K$29,$L$29,IF(DZIALKI[[#This Row],[Ulga]]=$K$30,$L$30,IF(DZIALKI[[#This Row],[Ulga]]=$K$31,$L$31,IF(DZIALKI[[#This Row],[Ulga]]=$K$32,$L$32))))</f>
        <v>0</v>
      </c>
      <c r="G805">
        <f>ROUNDUP(DZIALKI[[#This Row],[StawkaPodatku]]*DZIALKI[[#This Row],[Powierzchnia]],2)</f>
        <v>271.09999999999997</v>
      </c>
      <c r="H805">
        <f>DZIALKI[[#This Row],[Podatek]]*DZIALKI[[#This Row],[Procent Ulgi]]</f>
        <v>0</v>
      </c>
      <c r="I805">
        <f>DZIALKI[[#This Row],[Podatek]]-DZIALKI[[#This Row],[KwotaUlgi]]</f>
        <v>271.09999999999997</v>
      </c>
    </row>
    <row r="806" spans="1:9" x14ac:dyDescent="0.25">
      <c r="A806" t="s">
        <v>816</v>
      </c>
      <c r="B806">
        <v>557.24</v>
      </c>
      <c r="C806" t="s">
        <v>5</v>
      </c>
      <c r="D806" t="s">
        <v>21</v>
      </c>
      <c r="E8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6">
        <f>IF(DZIALKI[[#This Row],[Ulga]]=$K$29,$L$29,IF(DZIALKI[[#This Row],[Ulga]]=$K$30,$L$30,IF(DZIALKI[[#This Row],[Ulga]]=$K$31,$L$31,IF(DZIALKI[[#This Row],[Ulga]]=$K$32,$L$32))))</f>
        <v>0</v>
      </c>
      <c r="G806">
        <f>ROUNDUP(DZIALKI[[#This Row],[StawkaPodatku]]*DZIALKI[[#This Row],[Powierzchnia]],2)</f>
        <v>429.08</v>
      </c>
      <c r="H806">
        <f>DZIALKI[[#This Row],[Podatek]]*DZIALKI[[#This Row],[Procent Ulgi]]</f>
        <v>0</v>
      </c>
      <c r="I806">
        <f>DZIALKI[[#This Row],[Podatek]]-DZIALKI[[#This Row],[KwotaUlgi]]</f>
        <v>429.08</v>
      </c>
    </row>
    <row r="807" spans="1:9" x14ac:dyDescent="0.25">
      <c r="A807" t="s">
        <v>817</v>
      </c>
      <c r="B807">
        <v>864</v>
      </c>
      <c r="C807" t="s">
        <v>5</v>
      </c>
      <c r="D807" t="s">
        <v>5</v>
      </c>
      <c r="E8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7">
        <f>IF(DZIALKI[[#This Row],[Ulga]]=$K$29,$L$29,IF(DZIALKI[[#This Row],[Ulga]]=$K$30,$L$30,IF(DZIALKI[[#This Row],[Ulga]]=$K$31,$L$31,IF(DZIALKI[[#This Row],[Ulga]]=$K$32,$L$32))))</f>
        <v>0.5</v>
      </c>
      <c r="G807">
        <f>ROUNDUP(DZIALKI[[#This Row],[StawkaPodatku]]*DZIALKI[[#This Row],[Powierzchnia]],2)</f>
        <v>665.28</v>
      </c>
      <c r="H807">
        <f>DZIALKI[[#This Row],[Podatek]]*DZIALKI[[#This Row],[Procent Ulgi]]</f>
        <v>332.64</v>
      </c>
      <c r="I807">
        <f>DZIALKI[[#This Row],[Podatek]]-DZIALKI[[#This Row],[KwotaUlgi]]</f>
        <v>332.64</v>
      </c>
    </row>
    <row r="808" spans="1:9" x14ac:dyDescent="0.25">
      <c r="A808" t="s">
        <v>818</v>
      </c>
      <c r="B808">
        <v>507.54</v>
      </c>
      <c r="C808" t="s">
        <v>31</v>
      </c>
      <c r="D808" t="s">
        <v>11</v>
      </c>
      <c r="E8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08">
        <f>IF(DZIALKI[[#This Row],[Ulga]]=$K$29,$L$29,IF(DZIALKI[[#This Row],[Ulga]]=$K$30,$L$30,IF(DZIALKI[[#This Row],[Ulga]]=$K$31,$L$31,IF(DZIALKI[[#This Row],[Ulga]]=$K$32,$L$32))))</f>
        <v>0.9</v>
      </c>
      <c r="G808">
        <f>ROUNDUP(DZIALKI[[#This Row],[StawkaPodatku]]*DZIALKI[[#This Row],[Powierzchnia]],2)</f>
        <v>218.25</v>
      </c>
      <c r="H808">
        <f>DZIALKI[[#This Row],[Podatek]]*DZIALKI[[#This Row],[Procent Ulgi]]</f>
        <v>196.42500000000001</v>
      </c>
      <c r="I808">
        <f>DZIALKI[[#This Row],[Podatek]]-DZIALKI[[#This Row],[KwotaUlgi]]</f>
        <v>21.824999999999989</v>
      </c>
    </row>
    <row r="809" spans="1:9" x14ac:dyDescent="0.25">
      <c r="A809" t="s">
        <v>819</v>
      </c>
      <c r="B809">
        <v>730.72</v>
      </c>
      <c r="C809" t="s">
        <v>5</v>
      </c>
      <c r="D809" t="s">
        <v>5</v>
      </c>
      <c r="E8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9">
        <f>IF(DZIALKI[[#This Row],[Ulga]]=$K$29,$L$29,IF(DZIALKI[[#This Row],[Ulga]]=$K$30,$L$30,IF(DZIALKI[[#This Row],[Ulga]]=$K$31,$L$31,IF(DZIALKI[[#This Row],[Ulga]]=$K$32,$L$32))))</f>
        <v>0.5</v>
      </c>
      <c r="G809">
        <f>ROUNDUP(DZIALKI[[#This Row],[StawkaPodatku]]*DZIALKI[[#This Row],[Powierzchnia]],2)</f>
        <v>562.66</v>
      </c>
      <c r="H809">
        <f>DZIALKI[[#This Row],[Podatek]]*DZIALKI[[#This Row],[Procent Ulgi]]</f>
        <v>281.33</v>
      </c>
      <c r="I809">
        <f>DZIALKI[[#This Row],[Podatek]]-DZIALKI[[#This Row],[KwotaUlgi]]</f>
        <v>281.33</v>
      </c>
    </row>
    <row r="810" spans="1:9" x14ac:dyDescent="0.25">
      <c r="A810" t="s">
        <v>820</v>
      </c>
      <c r="B810">
        <v>566.84</v>
      </c>
      <c r="C810" t="s">
        <v>52</v>
      </c>
      <c r="D810" t="s">
        <v>11</v>
      </c>
      <c r="E8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10">
        <f>IF(DZIALKI[[#This Row],[Ulga]]=$K$29,$L$29,IF(DZIALKI[[#This Row],[Ulga]]=$K$30,$L$30,IF(DZIALKI[[#This Row],[Ulga]]=$K$31,$L$31,IF(DZIALKI[[#This Row],[Ulga]]=$K$32,$L$32))))</f>
        <v>0.9</v>
      </c>
      <c r="G810">
        <f>ROUNDUP(DZIALKI[[#This Row],[StawkaPodatku]]*DZIALKI[[#This Row],[Powierzchnia]],2)</f>
        <v>119.04</v>
      </c>
      <c r="H810">
        <f>DZIALKI[[#This Row],[Podatek]]*DZIALKI[[#This Row],[Procent Ulgi]]</f>
        <v>107.13600000000001</v>
      </c>
      <c r="I810">
        <f>DZIALKI[[#This Row],[Podatek]]-DZIALKI[[#This Row],[KwotaUlgi]]</f>
        <v>11.903999999999996</v>
      </c>
    </row>
    <row r="811" spans="1:9" x14ac:dyDescent="0.25">
      <c r="A811" t="s">
        <v>821</v>
      </c>
      <c r="B811">
        <v>1108.47</v>
      </c>
      <c r="C811" t="s">
        <v>5</v>
      </c>
      <c r="D811" t="s">
        <v>11</v>
      </c>
      <c r="E8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11">
        <f>IF(DZIALKI[[#This Row],[Ulga]]=$K$29,$L$29,IF(DZIALKI[[#This Row],[Ulga]]=$K$30,$L$30,IF(DZIALKI[[#This Row],[Ulga]]=$K$31,$L$31,IF(DZIALKI[[#This Row],[Ulga]]=$K$32,$L$32))))</f>
        <v>0.9</v>
      </c>
      <c r="G811">
        <f>ROUNDUP(DZIALKI[[#This Row],[StawkaPodatku]]*DZIALKI[[#This Row],[Powierzchnia]],2)</f>
        <v>853.53</v>
      </c>
      <c r="H811">
        <f>DZIALKI[[#This Row],[Podatek]]*DZIALKI[[#This Row],[Procent Ulgi]]</f>
        <v>768.17700000000002</v>
      </c>
      <c r="I811">
        <f>DZIALKI[[#This Row],[Podatek]]-DZIALKI[[#This Row],[KwotaUlgi]]</f>
        <v>85.352999999999952</v>
      </c>
    </row>
    <row r="812" spans="1:9" x14ac:dyDescent="0.25">
      <c r="A812" t="s">
        <v>822</v>
      </c>
      <c r="B812">
        <v>505.89</v>
      </c>
      <c r="C812" t="s">
        <v>31</v>
      </c>
      <c r="D812" t="s">
        <v>21</v>
      </c>
      <c r="E8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12">
        <f>IF(DZIALKI[[#This Row],[Ulga]]=$K$29,$L$29,IF(DZIALKI[[#This Row],[Ulga]]=$K$30,$L$30,IF(DZIALKI[[#This Row],[Ulga]]=$K$31,$L$31,IF(DZIALKI[[#This Row],[Ulga]]=$K$32,$L$32))))</f>
        <v>0</v>
      </c>
      <c r="G812">
        <f>ROUNDUP(DZIALKI[[#This Row],[StawkaPodatku]]*DZIALKI[[#This Row],[Powierzchnia]],2)</f>
        <v>217.54</v>
      </c>
      <c r="H812">
        <f>DZIALKI[[#This Row],[Podatek]]*DZIALKI[[#This Row],[Procent Ulgi]]</f>
        <v>0</v>
      </c>
      <c r="I812">
        <f>DZIALKI[[#This Row],[Podatek]]-DZIALKI[[#This Row],[KwotaUlgi]]</f>
        <v>217.54</v>
      </c>
    </row>
    <row r="813" spans="1:9" x14ac:dyDescent="0.25">
      <c r="A813" t="s">
        <v>823</v>
      </c>
      <c r="B813">
        <v>587.05999999999995</v>
      </c>
      <c r="C813" t="s">
        <v>31</v>
      </c>
      <c r="D813" t="s">
        <v>11</v>
      </c>
      <c r="E8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13">
        <f>IF(DZIALKI[[#This Row],[Ulga]]=$K$29,$L$29,IF(DZIALKI[[#This Row],[Ulga]]=$K$30,$L$30,IF(DZIALKI[[#This Row],[Ulga]]=$K$31,$L$31,IF(DZIALKI[[#This Row],[Ulga]]=$K$32,$L$32))))</f>
        <v>0.9</v>
      </c>
      <c r="G813">
        <f>ROUNDUP(DZIALKI[[#This Row],[StawkaPodatku]]*DZIALKI[[#This Row],[Powierzchnia]],2)</f>
        <v>252.44</v>
      </c>
      <c r="H813">
        <f>DZIALKI[[#This Row],[Podatek]]*DZIALKI[[#This Row],[Procent Ulgi]]</f>
        <v>227.196</v>
      </c>
      <c r="I813">
        <f>DZIALKI[[#This Row],[Podatek]]-DZIALKI[[#This Row],[KwotaUlgi]]</f>
        <v>25.244</v>
      </c>
    </row>
    <row r="814" spans="1:9" x14ac:dyDescent="0.25">
      <c r="A814" t="s">
        <v>824</v>
      </c>
      <c r="B814">
        <v>707.03</v>
      </c>
      <c r="C814" t="s">
        <v>5</v>
      </c>
      <c r="D814" t="s">
        <v>5</v>
      </c>
      <c r="E8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14">
        <f>IF(DZIALKI[[#This Row],[Ulga]]=$K$29,$L$29,IF(DZIALKI[[#This Row],[Ulga]]=$K$30,$L$30,IF(DZIALKI[[#This Row],[Ulga]]=$K$31,$L$31,IF(DZIALKI[[#This Row],[Ulga]]=$K$32,$L$32))))</f>
        <v>0.5</v>
      </c>
      <c r="G814">
        <f>ROUNDUP(DZIALKI[[#This Row],[StawkaPodatku]]*DZIALKI[[#This Row],[Powierzchnia]],2)</f>
        <v>544.41999999999996</v>
      </c>
      <c r="H814">
        <f>DZIALKI[[#This Row],[Podatek]]*DZIALKI[[#This Row],[Procent Ulgi]]</f>
        <v>272.20999999999998</v>
      </c>
      <c r="I814">
        <f>DZIALKI[[#This Row],[Podatek]]-DZIALKI[[#This Row],[KwotaUlgi]]</f>
        <v>272.20999999999998</v>
      </c>
    </row>
    <row r="815" spans="1:9" x14ac:dyDescent="0.25">
      <c r="A815" t="s">
        <v>825</v>
      </c>
      <c r="B815">
        <v>913.26</v>
      </c>
      <c r="C815" t="s">
        <v>31</v>
      </c>
      <c r="D815" t="s">
        <v>5</v>
      </c>
      <c r="E8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15">
        <f>IF(DZIALKI[[#This Row],[Ulga]]=$K$29,$L$29,IF(DZIALKI[[#This Row],[Ulga]]=$K$30,$L$30,IF(DZIALKI[[#This Row],[Ulga]]=$K$31,$L$31,IF(DZIALKI[[#This Row],[Ulga]]=$K$32,$L$32))))</f>
        <v>0.5</v>
      </c>
      <c r="G815">
        <f>ROUNDUP(DZIALKI[[#This Row],[StawkaPodatku]]*DZIALKI[[#This Row],[Powierzchnia]],2)</f>
        <v>392.71</v>
      </c>
      <c r="H815">
        <f>DZIALKI[[#This Row],[Podatek]]*DZIALKI[[#This Row],[Procent Ulgi]]</f>
        <v>196.35499999999999</v>
      </c>
      <c r="I815">
        <f>DZIALKI[[#This Row],[Podatek]]-DZIALKI[[#This Row],[KwotaUlgi]]</f>
        <v>196.35499999999999</v>
      </c>
    </row>
    <row r="816" spans="1:9" x14ac:dyDescent="0.25">
      <c r="A816" t="s">
        <v>826</v>
      </c>
      <c r="B816">
        <v>1295.9100000000001</v>
      </c>
      <c r="C816" t="s">
        <v>9</v>
      </c>
      <c r="D816" t="s">
        <v>5</v>
      </c>
      <c r="E81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16">
        <f>IF(DZIALKI[[#This Row],[Ulga]]=$K$29,$L$29,IF(DZIALKI[[#This Row],[Ulga]]=$K$30,$L$30,IF(DZIALKI[[#This Row],[Ulga]]=$K$31,$L$31,IF(DZIALKI[[#This Row],[Ulga]]=$K$32,$L$32))))</f>
        <v>0.5</v>
      </c>
      <c r="G816">
        <f>ROUNDUP(DZIALKI[[#This Row],[StawkaPodatku]]*DZIALKI[[#This Row],[Powierzchnia]],2)</f>
        <v>842.35</v>
      </c>
      <c r="H816">
        <f>DZIALKI[[#This Row],[Podatek]]*DZIALKI[[#This Row],[Procent Ulgi]]</f>
        <v>421.17500000000001</v>
      </c>
      <c r="I816">
        <f>DZIALKI[[#This Row],[Podatek]]-DZIALKI[[#This Row],[KwotaUlgi]]</f>
        <v>421.17500000000001</v>
      </c>
    </row>
    <row r="817" spans="1:9" x14ac:dyDescent="0.25">
      <c r="A817" t="s">
        <v>827</v>
      </c>
      <c r="B817">
        <v>1350.23</v>
      </c>
      <c r="C817" t="s">
        <v>5</v>
      </c>
      <c r="D817" t="s">
        <v>11</v>
      </c>
      <c r="E8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17">
        <f>IF(DZIALKI[[#This Row],[Ulga]]=$K$29,$L$29,IF(DZIALKI[[#This Row],[Ulga]]=$K$30,$L$30,IF(DZIALKI[[#This Row],[Ulga]]=$K$31,$L$31,IF(DZIALKI[[#This Row],[Ulga]]=$K$32,$L$32))))</f>
        <v>0.9</v>
      </c>
      <c r="G817">
        <f>ROUNDUP(DZIALKI[[#This Row],[StawkaPodatku]]*DZIALKI[[#This Row],[Powierzchnia]],2)</f>
        <v>1039.68</v>
      </c>
      <c r="H817">
        <f>DZIALKI[[#This Row],[Podatek]]*DZIALKI[[#This Row],[Procent Ulgi]]</f>
        <v>935.7120000000001</v>
      </c>
      <c r="I817">
        <f>DZIALKI[[#This Row],[Podatek]]-DZIALKI[[#This Row],[KwotaUlgi]]</f>
        <v>103.96799999999996</v>
      </c>
    </row>
    <row r="818" spans="1:9" x14ac:dyDescent="0.25">
      <c r="A818" t="s">
        <v>828</v>
      </c>
      <c r="B818">
        <v>787.21</v>
      </c>
      <c r="C818" t="s">
        <v>52</v>
      </c>
      <c r="D818" t="s">
        <v>5</v>
      </c>
      <c r="E8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18">
        <f>IF(DZIALKI[[#This Row],[Ulga]]=$K$29,$L$29,IF(DZIALKI[[#This Row],[Ulga]]=$K$30,$L$30,IF(DZIALKI[[#This Row],[Ulga]]=$K$31,$L$31,IF(DZIALKI[[#This Row],[Ulga]]=$K$32,$L$32))))</f>
        <v>0.5</v>
      </c>
      <c r="G818">
        <f>ROUNDUP(DZIALKI[[#This Row],[StawkaPodatku]]*DZIALKI[[#This Row],[Powierzchnia]],2)</f>
        <v>165.32</v>
      </c>
      <c r="H818">
        <f>DZIALKI[[#This Row],[Podatek]]*DZIALKI[[#This Row],[Procent Ulgi]]</f>
        <v>82.66</v>
      </c>
      <c r="I818">
        <f>DZIALKI[[#This Row],[Podatek]]-DZIALKI[[#This Row],[KwotaUlgi]]</f>
        <v>82.66</v>
      </c>
    </row>
    <row r="819" spans="1:9" x14ac:dyDescent="0.25">
      <c r="A819" t="s">
        <v>829</v>
      </c>
      <c r="B819">
        <v>1441.66</v>
      </c>
      <c r="C819" t="s">
        <v>5</v>
      </c>
      <c r="D819" t="s">
        <v>5</v>
      </c>
      <c r="E8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19">
        <f>IF(DZIALKI[[#This Row],[Ulga]]=$K$29,$L$29,IF(DZIALKI[[#This Row],[Ulga]]=$K$30,$L$30,IF(DZIALKI[[#This Row],[Ulga]]=$K$31,$L$31,IF(DZIALKI[[#This Row],[Ulga]]=$K$32,$L$32))))</f>
        <v>0.5</v>
      </c>
      <c r="G819">
        <f>ROUNDUP(DZIALKI[[#This Row],[StawkaPodatku]]*DZIALKI[[#This Row],[Powierzchnia]],2)</f>
        <v>1110.08</v>
      </c>
      <c r="H819">
        <f>DZIALKI[[#This Row],[Podatek]]*DZIALKI[[#This Row],[Procent Ulgi]]</f>
        <v>555.04</v>
      </c>
      <c r="I819">
        <f>DZIALKI[[#This Row],[Podatek]]-DZIALKI[[#This Row],[KwotaUlgi]]</f>
        <v>555.04</v>
      </c>
    </row>
    <row r="820" spans="1:9" x14ac:dyDescent="0.25">
      <c r="A820" t="s">
        <v>830</v>
      </c>
      <c r="B820">
        <v>733.82</v>
      </c>
      <c r="C820" t="s">
        <v>31</v>
      </c>
      <c r="D820" t="s">
        <v>11</v>
      </c>
      <c r="E8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20">
        <f>IF(DZIALKI[[#This Row],[Ulga]]=$K$29,$L$29,IF(DZIALKI[[#This Row],[Ulga]]=$K$30,$L$30,IF(DZIALKI[[#This Row],[Ulga]]=$K$31,$L$31,IF(DZIALKI[[#This Row],[Ulga]]=$K$32,$L$32))))</f>
        <v>0.9</v>
      </c>
      <c r="G820">
        <f>ROUNDUP(DZIALKI[[#This Row],[StawkaPodatku]]*DZIALKI[[#This Row],[Powierzchnia]],2)</f>
        <v>315.55</v>
      </c>
      <c r="H820">
        <f>DZIALKI[[#This Row],[Podatek]]*DZIALKI[[#This Row],[Procent Ulgi]]</f>
        <v>283.995</v>
      </c>
      <c r="I820">
        <f>DZIALKI[[#This Row],[Podatek]]-DZIALKI[[#This Row],[KwotaUlgi]]</f>
        <v>31.555000000000007</v>
      </c>
    </row>
    <row r="821" spans="1:9" x14ac:dyDescent="0.25">
      <c r="A821" t="s">
        <v>831</v>
      </c>
      <c r="B821">
        <v>1087.1099999999999</v>
      </c>
      <c r="C821" t="s">
        <v>5</v>
      </c>
      <c r="D821" t="s">
        <v>21</v>
      </c>
      <c r="E8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21">
        <f>IF(DZIALKI[[#This Row],[Ulga]]=$K$29,$L$29,IF(DZIALKI[[#This Row],[Ulga]]=$K$30,$L$30,IF(DZIALKI[[#This Row],[Ulga]]=$K$31,$L$31,IF(DZIALKI[[#This Row],[Ulga]]=$K$32,$L$32))))</f>
        <v>0</v>
      </c>
      <c r="G821">
        <f>ROUNDUP(DZIALKI[[#This Row],[StawkaPodatku]]*DZIALKI[[#This Row],[Powierzchnia]],2)</f>
        <v>837.08</v>
      </c>
      <c r="H821">
        <f>DZIALKI[[#This Row],[Podatek]]*DZIALKI[[#This Row],[Procent Ulgi]]</f>
        <v>0</v>
      </c>
      <c r="I821">
        <f>DZIALKI[[#This Row],[Podatek]]-DZIALKI[[#This Row],[KwotaUlgi]]</f>
        <v>837.08</v>
      </c>
    </row>
    <row r="822" spans="1:9" x14ac:dyDescent="0.25">
      <c r="A822" t="s">
        <v>832</v>
      </c>
      <c r="B822">
        <v>750.56</v>
      </c>
      <c r="C822" t="s">
        <v>9</v>
      </c>
      <c r="D822" t="s">
        <v>11</v>
      </c>
      <c r="E8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22">
        <f>IF(DZIALKI[[#This Row],[Ulga]]=$K$29,$L$29,IF(DZIALKI[[#This Row],[Ulga]]=$K$30,$L$30,IF(DZIALKI[[#This Row],[Ulga]]=$K$31,$L$31,IF(DZIALKI[[#This Row],[Ulga]]=$K$32,$L$32))))</f>
        <v>0.9</v>
      </c>
      <c r="G822">
        <f>ROUNDUP(DZIALKI[[#This Row],[StawkaPodatku]]*DZIALKI[[#This Row],[Powierzchnia]],2)</f>
        <v>487.87</v>
      </c>
      <c r="H822">
        <f>DZIALKI[[#This Row],[Podatek]]*DZIALKI[[#This Row],[Procent Ulgi]]</f>
        <v>439.08300000000003</v>
      </c>
      <c r="I822">
        <f>DZIALKI[[#This Row],[Podatek]]-DZIALKI[[#This Row],[KwotaUlgi]]</f>
        <v>48.786999999999978</v>
      </c>
    </row>
    <row r="823" spans="1:9" x14ac:dyDescent="0.25">
      <c r="A823" t="s">
        <v>833</v>
      </c>
      <c r="B823">
        <v>1454.78</v>
      </c>
      <c r="C823" t="s">
        <v>52</v>
      </c>
      <c r="D823" t="s">
        <v>5</v>
      </c>
      <c r="E8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23">
        <f>IF(DZIALKI[[#This Row],[Ulga]]=$K$29,$L$29,IF(DZIALKI[[#This Row],[Ulga]]=$K$30,$L$30,IF(DZIALKI[[#This Row],[Ulga]]=$K$31,$L$31,IF(DZIALKI[[#This Row],[Ulga]]=$K$32,$L$32))))</f>
        <v>0.5</v>
      </c>
      <c r="G823">
        <f>ROUNDUP(DZIALKI[[#This Row],[StawkaPodatku]]*DZIALKI[[#This Row],[Powierzchnia]],2)</f>
        <v>305.51</v>
      </c>
      <c r="H823">
        <f>DZIALKI[[#This Row],[Podatek]]*DZIALKI[[#This Row],[Procent Ulgi]]</f>
        <v>152.755</v>
      </c>
      <c r="I823">
        <f>DZIALKI[[#This Row],[Podatek]]-DZIALKI[[#This Row],[KwotaUlgi]]</f>
        <v>152.755</v>
      </c>
    </row>
    <row r="824" spans="1:9" x14ac:dyDescent="0.25">
      <c r="A824" t="s">
        <v>834</v>
      </c>
      <c r="B824">
        <v>652.61</v>
      </c>
      <c r="C824" t="s">
        <v>52</v>
      </c>
      <c r="D824" t="s">
        <v>5</v>
      </c>
      <c r="E8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24">
        <f>IF(DZIALKI[[#This Row],[Ulga]]=$K$29,$L$29,IF(DZIALKI[[#This Row],[Ulga]]=$K$30,$L$30,IF(DZIALKI[[#This Row],[Ulga]]=$K$31,$L$31,IF(DZIALKI[[#This Row],[Ulga]]=$K$32,$L$32))))</f>
        <v>0.5</v>
      </c>
      <c r="G824">
        <f>ROUNDUP(DZIALKI[[#This Row],[StawkaPodatku]]*DZIALKI[[#This Row],[Powierzchnia]],2)</f>
        <v>137.04999999999998</v>
      </c>
      <c r="H824">
        <f>DZIALKI[[#This Row],[Podatek]]*DZIALKI[[#This Row],[Procent Ulgi]]</f>
        <v>68.524999999999991</v>
      </c>
      <c r="I824">
        <f>DZIALKI[[#This Row],[Podatek]]-DZIALKI[[#This Row],[KwotaUlgi]]</f>
        <v>68.524999999999991</v>
      </c>
    </row>
    <row r="825" spans="1:9" x14ac:dyDescent="0.25">
      <c r="A825" t="s">
        <v>835</v>
      </c>
      <c r="B825">
        <v>1447.62</v>
      </c>
      <c r="C825" t="s">
        <v>9</v>
      </c>
      <c r="D825" t="s">
        <v>7</v>
      </c>
      <c r="E8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25">
        <f>IF(DZIALKI[[#This Row],[Ulga]]=$K$29,$L$29,IF(DZIALKI[[#This Row],[Ulga]]=$K$30,$L$30,IF(DZIALKI[[#This Row],[Ulga]]=$K$31,$L$31,IF(DZIALKI[[#This Row],[Ulga]]=$K$32,$L$32))))</f>
        <v>0.2</v>
      </c>
      <c r="G825">
        <f>ROUNDUP(DZIALKI[[#This Row],[StawkaPodatku]]*DZIALKI[[#This Row],[Powierzchnia]],2)</f>
        <v>940.96</v>
      </c>
      <c r="H825">
        <f>DZIALKI[[#This Row],[Podatek]]*DZIALKI[[#This Row],[Procent Ulgi]]</f>
        <v>188.19200000000001</v>
      </c>
      <c r="I825">
        <f>DZIALKI[[#This Row],[Podatek]]-DZIALKI[[#This Row],[KwotaUlgi]]</f>
        <v>752.76800000000003</v>
      </c>
    </row>
    <row r="826" spans="1:9" x14ac:dyDescent="0.25">
      <c r="A826" t="s">
        <v>836</v>
      </c>
      <c r="B826">
        <v>1321.61</v>
      </c>
      <c r="C826" t="s">
        <v>31</v>
      </c>
      <c r="D826" t="s">
        <v>11</v>
      </c>
      <c r="E8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26">
        <f>IF(DZIALKI[[#This Row],[Ulga]]=$K$29,$L$29,IF(DZIALKI[[#This Row],[Ulga]]=$K$30,$L$30,IF(DZIALKI[[#This Row],[Ulga]]=$K$31,$L$31,IF(DZIALKI[[#This Row],[Ulga]]=$K$32,$L$32))))</f>
        <v>0.9</v>
      </c>
      <c r="G826">
        <f>ROUNDUP(DZIALKI[[#This Row],[StawkaPodatku]]*DZIALKI[[#This Row],[Powierzchnia]],2)</f>
        <v>568.29999999999995</v>
      </c>
      <c r="H826">
        <f>DZIALKI[[#This Row],[Podatek]]*DZIALKI[[#This Row],[Procent Ulgi]]</f>
        <v>511.46999999999997</v>
      </c>
      <c r="I826">
        <f>DZIALKI[[#This Row],[Podatek]]-DZIALKI[[#This Row],[KwotaUlgi]]</f>
        <v>56.829999999999984</v>
      </c>
    </row>
    <row r="827" spans="1:9" x14ac:dyDescent="0.25">
      <c r="A827" t="s">
        <v>837</v>
      </c>
      <c r="B827">
        <v>721.76</v>
      </c>
      <c r="C827" t="s">
        <v>52</v>
      </c>
      <c r="D827" t="s">
        <v>5</v>
      </c>
      <c r="E8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27">
        <f>IF(DZIALKI[[#This Row],[Ulga]]=$K$29,$L$29,IF(DZIALKI[[#This Row],[Ulga]]=$K$30,$L$30,IF(DZIALKI[[#This Row],[Ulga]]=$K$31,$L$31,IF(DZIALKI[[#This Row],[Ulga]]=$K$32,$L$32))))</f>
        <v>0.5</v>
      </c>
      <c r="G827">
        <f>ROUNDUP(DZIALKI[[#This Row],[StawkaPodatku]]*DZIALKI[[#This Row],[Powierzchnia]],2)</f>
        <v>151.57</v>
      </c>
      <c r="H827">
        <f>DZIALKI[[#This Row],[Podatek]]*DZIALKI[[#This Row],[Procent Ulgi]]</f>
        <v>75.784999999999997</v>
      </c>
      <c r="I827">
        <f>DZIALKI[[#This Row],[Podatek]]-DZIALKI[[#This Row],[KwotaUlgi]]</f>
        <v>75.784999999999997</v>
      </c>
    </row>
    <row r="828" spans="1:9" x14ac:dyDescent="0.25">
      <c r="A828" t="s">
        <v>838</v>
      </c>
      <c r="B828">
        <v>640.96</v>
      </c>
      <c r="C828" t="s">
        <v>9</v>
      </c>
      <c r="D828" t="s">
        <v>21</v>
      </c>
      <c r="E8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28">
        <f>IF(DZIALKI[[#This Row],[Ulga]]=$K$29,$L$29,IF(DZIALKI[[#This Row],[Ulga]]=$K$30,$L$30,IF(DZIALKI[[#This Row],[Ulga]]=$K$31,$L$31,IF(DZIALKI[[#This Row],[Ulga]]=$K$32,$L$32))))</f>
        <v>0</v>
      </c>
      <c r="G828">
        <f>ROUNDUP(DZIALKI[[#This Row],[StawkaPodatku]]*DZIALKI[[#This Row],[Powierzchnia]],2)</f>
        <v>416.63</v>
      </c>
      <c r="H828">
        <f>DZIALKI[[#This Row],[Podatek]]*DZIALKI[[#This Row],[Procent Ulgi]]</f>
        <v>0</v>
      </c>
      <c r="I828">
        <f>DZIALKI[[#This Row],[Podatek]]-DZIALKI[[#This Row],[KwotaUlgi]]</f>
        <v>416.63</v>
      </c>
    </row>
    <row r="829" spans="1:9" x14ac:dyDescent="0.25">
      <c r="A829" t="s">
        <v>839</v>
      </c>
      <c r="B829">
        <v>1057.8399999999999</v>
      </c>
      <c r="C829" t="s">
        <v>5</v>
      </c>
      <c r="D829" t="s">
        <v>5</v>
      </c>
      <c r="E8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29">
        <f>IF(DZIALKI[[#This Row],[Ulga]]=$K$29,$L$29,IF(DZIALKI[[#This Row],[Ulga]]=$K$30,$L$30,IF(DZIALKI[[#This Row],[Ulga]]=$K$31,$L$31,IF(DZIALKI[[#This Row],[Ulga]]=$K$32,$L$32))))</f>
        <v>0.5</v>
      </c>
      <c r="G829">
        <f>ROUNDUP(DZIALKI[[#This Row],[StawkaPodatku]]*DZIALKI[[#This Row],[Powierzchnia]],2)</f>
        <v>814.54</v>
      </c>
      <c r="H829">
        <f>DZIALKI[[#This Row],[Podatek]]*DZIALKI[[#This Row],[Procent Ulgi]]</f>
        <v>407.27</v>
      </c>
      <c r="I829">
        <f>DZIALKI[[#This Row],[Podatek]]-DZIALKI[[#This Row],[KwotaUlgi]]</f>
        <v>407.27</v>
      </c>
    </row>
    <row r="830" spans="1:9" x14ac:dyDescent="0.25">
      <c r="A830" t="s">
        <v>840</v>
      </c>
      <c r="B830">
        <v>1283.48</v>
      </c>
      <c r="C830" t="s">
        <v>5</v>
      </c>
      <c r="D830" t="s">
        <v>21</v>
      </c>
      <c r="E8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0">
        <f>IF(DZIALKI[[#This Row],[Ulga]]=$K$29,$L$29,IF(DZIALKI[[#This Row],[Ulga]]=$K$30,$L$30,IF(DZIALKI[[#This Row],[Ulga]]=$K$31,$L$31,IF(DZIALKI[[#This Row],[Ulga]]=$K$32,$L$32))))</f>
        <v>0</v>
      </c>
      <c r="G830">
        <f>ROUNDUP(DZIALKI[[#This Row],[StawkaPodatku]]*DZIALKI[[#This Row],[Powierzchnia]],2)</f>
        <v>988.28</v>
      </c>
      <c r="H830">
        <f>DZIALKI[[#This Row],[Podatek]]*DZIALKI[[#This Row],[Procent Ulgi]]</f>
        <v>0</v>
      </c>
      <c r="I830">
        <f>DZIALKI[[#This Row],[Podatek]]-DZIALKI[[#This Row],[KwotaUlgi]]</f>
        <v>988.28</v>
      </c>
    </row>
    <row r="831" spans="1:9" x14ac:dyDescent="0.25">
      <c r="A831" t="s">
        <v>841</v>
      </c>
      <c r="B831">
        <v>1266.53</v>
      </c>
      <c r="C831" t="s">
        <v>5</v>
      </c>
      <c r="D831" t="s">
        <v>11</v>
      </c>
      <c r="E8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1">
        <f>IF(DZIALKI[[#This Row],[Ulga]]=$K$29,$L$29,IF(DZIALKI[[#This Row],[Ulga]]=$K$30,$L$30,IF(DZIALKI[[#This Row],[Ulga]]=$K$31,$L$31,IF(DZIALKI[[#This Row],[Ulga]]=$K$32,$L$32))))</f>
        <v>0.9</v>
      </c>
      <c r="G831">
        <f>ROUNDUP(DZIALKI[[#This Row],[StawkaPodatku]]*DZIALKI[[#This Row],[Powierzchnia]],2)</f>
        <v>975.23</v>
      </c>
      <c r="H831">
        <f>DZIALKI[[#This Row],[Podatek]]*DZIALKI[[#This Row],[Procent Ulgi]]</f>
        <v>877.70699999999999</v>
      </c>
      <c r="I831">
        <f>DZIALKI[[#This Row],[Podatek]]-DZIALKI[[#This Row],[KwotaUlgi]]</f>
        <v>97.523000000000025</v>
      </c>
    </row>
    <row r="832" spans="1:9" x14ac:dyDescent="0.25">
      <c r="A832" t="s">
        <v>842</v>
      </c>
      <c r="B832">
        <v>837.68</v>
      </c>
      <c r="C832" t="s">
        <v>52</v>
      </c>
      <c r="D832" t="s">
        <v>11</v>
      </c>
      <c r="E8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32">
        <f>IF(DZIALKI[[#This Row],[Ulga]]=$K$29,$L$29,IF(DZIALKI[[#This Row],[Ulga]]=$K$30,$L$30,IF(DZIALKI[[#This Row],[Ulga]]=$K$31,$L$31,IF(DZIALKI[[#This Row],[Ulga]]=$K$32,$L$32))))</f>
        <v>0.9</v>
      </c>
      <c r="G832">
        <f>ROUNDUP(DZIALKI[[#This Row],[StawkaPodatku]]*DZIALKI[[#This Row],[Powierzchnia]],2)</f>
        <v>175.92</v>
      </c>
      <c r="H832">
        <f>DZIALKI[[#This Row],[Podatek]]*DZIALKI[[#This Row],[Procent Ulgi]]</f>
        <v>158.328</v>
      </c>
      <c r="I832">
        <f>DZIALKI[[#This Row],[Podatek]]-DZIALKI[[#This Row],[KwotaUlgi]]</f>
        <v>17.591999999999985</v>
      </c>
    </row>
    <row r="833" spans="1:9" x14ac:dyDescent="0.25">
      <c r="A833" t="s">
        <v>843</v>
      </c>
      <c r="B833">
        <v>1089.7</v>
      </c>
      <c r="C833" t="s">
        <v>31</v>
      </c>
      <c r="D833" t="s">
        <v>7</v>
      </c>
      <c r="E8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33">
        <f>IF(DZIALKI[[#This Row],[Ulga]]=$K$29,$L$29,IF(DZIALKI[[#This Row],[Ulga]]=$K$30,$L$30,IF(DZIALKI[[#This Row],[Ulga]]=$K$31,$L$31,IF(DZIALKI[[#This Row],[Ulga]]=$K$32,$L$32))))</f>
        <v>0.2</v>
      </c>
      <c r="G833">
        <f>ROUNDUP(DZIALKI[[#This Row],[StawkaPodatku]]*DZIALKI[[#This Row],[Powierzchnia]],2)</f>
        <v>468.58</v>
      </c>
      <c r="H833">
        <f>DZIALKI[[#This Row],[Podatek]]*DZIALKI[[#This Row],[Procent Ulgi]]</f>
        <v>93.716000000000008</v>
      </c>
      <c r="I833">
        <f>DZIALKI[[#This Row],[Podatek]]-DZIALKI[[#This Row],[KwotaUlgi]]</f>
        <v>374.86399999999998</v>
      </c>
    </row>
    <row r="834" spans="1:9" x14ac:dyDescent="0.25">
      <c r="A834" t="s">
        <v>844</v>
      </c>
      <c r="B834">
        <v>1183.96</v>
      </c>
      <c r="C834" t="s">
        <v>31</v>
      </c>
      <c r="D834" t="s">
        <v>11</v>
      </c>
      <c r="E8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34">
        <f>IF(DZIALKI[[#This Row],[Ulga]]=$K$29,$L$29,IF(DZIALKI[[#This Row],[Ulga]]=$K$30,$L$30,IF(DZIALKI[[#This Row],[Ulga]]=$K$31,$L$31,IF(DZIALKI[[#This Row],[Ulga]]=$K$32,$L$32))))</f>
        <v>0.9</v>
      </c>
      <c r="G834">
        <f>ROUNDUP(DZIALKI[[#This Row],[StawkaPodatku]]*DZIALKI[[#This Row],[Powierzchnia]],2)</f>
        <v>509.11</v>
      </c>
      <c r="H834">
        <f>DZIALKI[[#This Row],[Podatek]]*DZIALKI[[#This Row],[Procent Ulgi]]</f>
        <v>458.19900000000001</v>
      </c>
      <c r="I834">
        <f>DZIALKI[[#This Row],[Podatek]]-DZIALKI[[#This Row],[KwotaUlgi]]</f>
        <v>50.911000000000001</v>
      </c>
    </row>
    <row r="835" spans="1:9" x14ac:dyDescent="0.25">
      <c r="A835" t="s">
        <v>845</v>
      </c>
      <c r="B835">
        <v>907.91</v>
      </c>
      <c r="C835" t="s">
        <v>5</v>
      </c>
      <c r="D835" t="s">
        <v>21</v>
      </c>
      <c r="E8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5">
        <f>IF(DZIALKI[[#This Row],[Ulga]]=$K$29,$L$29,IF(DZIALKI[[#This Row],[Ulga]]=$K$30,$L$30,IF(DZIALKI[[#This Row],[Ulga]]=$K$31,$L$31,IF(DZIALKI[[#This Row],[Ulga]]=$K$32,$L$32))))</f>
        <v>0</v>
      </c>
      <c r="G835">
        <f>ROUNDUP(DZIALKI[[#This Row],[StawkaPodatku]]*DZIALKI[[#This Row],[Powierzchnia]],2)</f>
        <v>699.1</v>
      </c>
      <c r="H835">
        <f>DZIALKI[[#This Row],[Podatek]]*DZIALKI[[#This Row],[Procent Ulgi]]</f>
        <v>0</v>
      </c>
      <c r="I835">
        <f>DZIALKI[[#This Row],[Podatek]]-DZIALKI[[#This Row],[KwotaUlgi]]</f>
        <v>699.1</v>
      </c>
    </row>
    <row r="836" spans="1:9" x14ac:dyDescent="0.25">
      <c r="A836" t="s">
        <v>846</v>
      </c>
      <c r="B836">
        <v>838.91</v>
      </c>
      <c r="C836" t="s">
        <v>5</v>
      </c>
      <c r="D836" t="s">
        <v>7</v>
      </c>
      <c r="E8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6">
        <f>IF(DZIALKI[[#This Row],[Ulga]]=$K$29,$L$29,IF(DZIALKI[[#This Row],[Ulga]]=$K$30,$L$30,IF(DZIALKI[[#This Row],[Ulga]]=$K$31,$L$31,IF(DZIALKI[[#This Row],[Ulga]]=$K$32,$L$32))))</f>
        <v>0.2</v>
      </c>
      <c r="G836">
        <f>ROUNDUP(DZIALKI[[#This Row],[StawkaPodatku]]*DZIALKI[[#This Row],[Powierzchnia]],2)</f>
        <v>645.97</v>
      </c>
      <c r="H836">
        <f>DZIALKI[[#This Row],[Podatek]]*DZIALKI[[#This Row],[Procent Ulgi]]</f>
        <v>129.19400000000002</v>
      </c>
      <c r="I836">
        <f>DZIALKI[[#This Row],[Podatek]]-DZIALKI[[#This Row],[KwotaUlgi]]</f>
        <v>516.77600000000007</v>
      </c>
    </row>
    <row r="837" spans="1:9" x14ac:dyDescent="0.25">
      <c r="A837" t="s">
        <v>847</v>
      </c>
      <c r="B837">
        <v>1123.28</v>
      </c>
      <c r="C837" t="s">
        <v>5</v>
      </c>
      <c r="D837" t="s">
        <v>21</v>
      </c>
      <c r="E8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7">
        <f>IF(DZIALKI[[#This Row],[Ulga]]=$K$29,$L$29,IF(DZIALKI[[#This Row],[Ulga]]=$K$30,$L$30,IF(DZIALKI[[#This Row],[Ulga]]=$K$31,$L$31,IF(DZIALKI[[#This Row],[Ulga]]=$K$32,$L$32))))</f>
        <v>0</v>
      </c>
      <c r="G837">
        <f>ROUNDUP(DZIALKI[[#This Row],[StawkaPodatku]]*DZIALKI[[#This Row],[Powierzchnia]],2)</f>
        <v>864.93</v>
      </c>
      <c r="H837">
        <f>DZIALKI[[#This Row],[Podatek]]*DZIALKI[[#This Row],[Procent Ulgi]]</f>
        <v>0</v>
      </c>
      <c r="I837">
        <f>DZIALKI[[#This Row],[Podatek]]-DZIALKI[[#This Row],[KwotaUlgi]]</f>
        <v>864.93</v>
      </c>
    </row>
    <row r="838" spans="1:9" x14ac:dyDescent="0.25">
      <c r="A838" t="s">
        <v>848</v>
      </c>
      <c r="B838">
        <v>951.25</v>
      </c>
      <c r="C838" t="s">
        <v>5</v>
      </c>
      <c r="D838" t="s">
        <v>5</v>
      </c>
      <c r="E8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8">
        <f>IF(DZIALKI[[#This Row],[Ulga]]=$K$29,$L$29,IF(DZIALKI[[#This Row],[Ulga]]=$K$30,$L$30,IF(DZIALKI[[#This Row],[Ulga]]=$K$31,$L$31,IF(DZIALKI[[#This Row],[Ulga]]=$K$32,$L$32))))</f>
        <v>0.5</v>
      </c>
      <c r="G838">
        <f>ROUNDUP(DZIALKI[[#This Row],[StawkaPodatku]]*DZIALKI[[#This Row],[Powierzchnia]],2)</f>
        <v>732.47</v>
      </c>
      <c r="H838">
        <f>DZIALKI[[#This Row],[Podatek]]*DZIALKI[[#This Row],[Procent Ulgi]]</f>
        <v>366.23500000000001</v>
      </c>
      <c r="I838">
        <f>DZIALKI[[#This Row],[Podatek]]-DZIALKI[[#This Row],[KwotaUlgi]]</f>
        <v>366.23500000000001</v>
      </c>
    </row>
    <row r="839" spans="1:9" x14ac:dyDescent="0.25">
      <c r="A839" t="s">
        <v>849</v>
      </c>
      <c r="B839">
        <v>1406.78</v>
      </c>
      <c r="C839" t="s">
        <v>5</v>
      </c>
      <c r="D839" t="s">
        <v>11</v>
      </c>
      <c r="E8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9">
        <f>IF(DZIALKI[[#This Row],[Ulga]]=$K$29,$L$29,IF(DZIALKI[[#This Row],[Ulga]]=$K$30,$L$30,IF(DZIALKI[[#This Row],[Ulga]]=$K$31,$L$31,IF(DZIALKI[[#This Row],[Ulga]]=$K$32,$L$32))))</f>
        <v>0.9</v>
      </c>
      <c r="G839">
        <f>ROUNDUP(DZIALKI[[#This Row],[StawkaPodatku]]*DZIALKI[[#This Row],[Powierzchnia]],2)</f>
        <v>1083.23</v>
      </c>
      <c r="H839">
        <f>DZIALKI[[#This Row],[Podatek]]*DZIALKI[[#This Row],[Procent Ulgi]]</f>
        <v>974.90700000000004</v>
      </c>
      <c r="I839">
        <f>DZIALKI[[#This Row],[Podatek]]-DZIALKI[[#This Row],[KwotaUlgi]]</f>
        <v>108.32299999999998</v>
      </c>
    </row>
    <row r="840" spans="1:9" x14ac:dyDescent="0.25">
      <c r="A840" t="s">
        <v>850</v>
      </c>
      <c r="B840">
        <v>1245.27</v>
      </c>
      <c r="C840" t="s">
        <v>31</v>
      </c>
      <c r="D840" t="s">
        <v>5</v>
      </c>
      <c r="E8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40">
        <f>IF(DZIALKI[[#This Row],[Ulga]]=$K$29,$L$29,IF(DZIALKI[[#This Row],[Ulga]]=$K$30,$L$30,IF(DZIALKI[[#This Row],[Ulga]]=$K$31,$L$31,IF(DZIALKI[[#This Row],[Ulga]]=$K$32,$L$32))))</f>
        <v>0.5</v>
      </c>
      <c r="G840">
        <f>ROUNDUP(DZIALKI[[#This Row],[StawkaPodatku]]*DZIALKI[[#This Row],[Powierzchnia]],2)</f>
        <v>535.47</v>
      </c>
      <c r="H840">
        <f>DZIALKI[[#This Row],[Podatek]]*DZIALKI[[#This Row],[Procent Ulgi]]</f>
        <v>267.73500000000001</v>
      </c>
      <c r="I840">
        <f>DZIALKI[[#This Row],[Podatek]]-DZIALKI[[#This Row],[KwotaUlgi]]</f>
        <v>267.73500000000001</v>
      </c>
    </row>
    <row r="841" spans="1:9" x14ac:dyDescent="0.25">
      <c r="A841" t="s">
        <v>851</v>
      </c>
      <c r="B841">
        <v>1007.64</v>
      </c>
      <c r="C841" t="s">
        <v>5</v>
      </c>
      <c r="D841" t="s">
        <v>5</v>
      </c>
      <c r="E8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1">
        <f>IF(DZIALKI[[#This Row],[Ulga]]=$K$29,$L$29,IF(DZIALKI[[#This Row],[Ulga]]=$K$30,$L$30,IF(DZIALKI[[#This Row],[Ulga]]=$K$31,$L$31,IF(DZIALKI[[#This Row],[Ulga]]=$K$32,$L$32))))</f>
        <v>0.5</v>
      </c>
      <c r="G841">
        <f>ROUNDUP(DZIALKI[[#This Row],[StawkaPodatku]]*DZIALKI[[#This Row],[Powierzchnia]],2)</f>
        <v>775.89</v>
      </c>
      <c r="H841">
        <f>DZIALKI[[#This Row],[Podatek]]*DZIALKI[[#This Row],[Procent Ulgi]]</f>
        <v>387.94499999999999</v>
      </c>
      <c r="I841">
        <f>DZIALKI[[#This Row],[Podatek]]-DZIALKI[[#This Row],[KwotaUlgi]]</f>
        <v>387.94499999999999</v>
      </c>
    </row>
    <row r="842" spans="1:9" x14ac:dyDescent="0.25">
      <c r="A842" t="s">
        <v>852</v>
      </c>
      <c r="B842">
        <v>1254.3</v>
      </c>
      <c r="C842" t="s">
        <v>5</v>
      </c>
      <c r="D842" t="s">
        <v>11</v>
      </c>
      <c r="E8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2">
        <f>IF(DZIALKI[[#This Row],[Ulga]]=$K$29,$L$29,IF(DZIALKI[[#This Row],[Ulga]]=$K$30,$L$30,IF(DZIALKI[[#This Row],[Ulga]]=$K$31,$L$31,IF(DZIALKI[[#This Row],[Ulga]]=$K$32,$L$32))))</f>
        <v>0.9</v>
      </c>
      <c r="G842">
        <f>ROUNDUP(DZIALKI[[#This Row],[StawkaPodatku]]*DZIALKI[[#This Row],[Powierzchnia]],2)</f>
        <v>965.81999999999994</v>
      </c>
      <c r="H842">
        <f>DZIALKI[[#This Row],[Podatek]]*DZIALKI[[#This Row],[Procent Ulgi]]</f>
        <v>869.23799999999994</v>
      </c>
      <c r="I842">
        <f>DZIALKI[[#This Row],[Podatek]]-DZIALKI[[#This Row],[KwotaUlgi]]</f>
        <v>96.581999999999994</v>
      </c>
    </row>
    <row r="843" spans="1:9" x14ac:dyDescent="0.25">
      <c r="A843" t="s">
        <v>853</v>
      </c>
      <c r="B843">
        <v>716.21</v>
      </c>
      <c r="C843" t="s">
        <v>5</v>
      </c>
      <c r="D843" t="s">
        <v>21</v>
      </c>
      <c r="E8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3">
        <f>IF(DZIALKI[[#This Row],[Ulga]]=$K$29,$L$29,IF(DZIALKI[[#This Row],[Ulga]]=$K$30,$L$30,IF(DZIALKI[[#This Row],[Ulga]]=$K$31,$L$31,IF(DZIALKI[[#This Row],[Ulga]]=$K$32,$L$32))))</f>
        <v>0</v>
      </c>
      <c r="G843">
        <f>ROUNDUP(DZIALKI[[#This Row],[StawkaPodatku]]*DZIALKI[[#This Row],[Powierzchnia]],2)</f>
        <v>551.49</v>
      </c>
      <c r="H843">
        <f>DZIALKI[[#This Row],[Podatek]]*DZIALKI[[#This Row],[Procent Ulgi]]</f>
        <v>0</v>
      </c>
      <c r="I843">
        <f>DZIALKI[[#This Row],[Podatek]]-DZIALKI[[#This Row],[KwotaUlgi]]</f>
        <v>551.49</v>
      </c>
    </row>
    <row r="844" spans="1:9" x14ac:dyDescent="0.25">
      <c r="A844" t="s">
        <v>854</v>
      </c>
      <c r="B844">
        <v>1138.74</v>
      </c>
      <c r="C844" t="s">
        <v>5</v>
      </c>
      <c r="D844" t="s">
        <v>11</v>
      </c>
      <c r="E8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4">
        <f>IF(DZIALKI[[#This Row],[Ulga]]=$K$29,$L$29,IF(DZIALKI[[#This Row],[Ulga]]=$K$30,$L$30,IF(DZIALKI[[#This Row],[Ulga]]=$K$31,$L$31,IF(DZIALKI[[#This Row],[Ulga]]=$K$32,$L$32))))</f>
        <v>0.9</v>
      </c>
      <c r="G844">
        <f>ROUNDUP(DZIALKI[[#This Row],[StawkaPodatku]]*DZIALKI[[#This Row],[Powierzchnia]],2)</f>
        <v>876.83</v>
      </c>
      <c r="H844">
        <f>DZIALKI[[#This Row],[Podatek]]*DZIALKI[[#This Row],[Procent Ulgi]]</f>
        <v>789.14700000000005</v>
      </c>
      <c r="I844">
        <f>DZIALKI[[#This Row],[Podatek]]-DZIALKI[[#This Row],[KwotaUlgi]]</f>
        <v>87.682999999999993</v>
      </c>
    </row>
    <row r="845" spans="1:9" x14ac:dyDescent="0.25">
      <c r="A845" t="s">
        <v>855</v>
      </c>
      <c r="B845">
        <v>750.32</v>
      </c>
      <c r="C845" t="s">
        <v>5</v>
      </c>
      <c r="D845" t="s">
        <v>11</v>
      </c>
      <c r="E8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5">
        <f>IF(DZIALKI[[#This Row],[Ulga]]=$K$29,$L$29,IF(DZIALKI[[#This Row],[Ulga]]=$K$30,$L$30,IF(DZIALKI[[#This Row],[Ulga]]=$K$31,$L$31,IF(DZIALKI[[#This Row],[Ulga]]=$K$32,$L$32))))</f>
        <v>0.9</v>
      </c>
      <c r="G845">
        <f>ROUNDUP(DZIALKI[[#This Row],[StawkaPodatku]]*DZIALKI[[#This Row],[Powierzchnia]],2)</f>
        <v>577.75</v>
      </c>
      <c r="H845">
        <f>DZIALKI[[#This Row],[Podatek]]*DZIALKI[[#This Row],[Procent Ulgi]]</f>
        <v>519.97500000000002</v>
      </c>
      <c r="I845">
        <f>DZIALKI[[#This Row],[Podatek]]-DZIALKI[[#This Row],[KwotaUlgi]]</f>
        <v>57.774999999999977</v>
      </c>
    </row>
    <row r="846" spans="1:9" x14ac:dyDescent="0.25">
      <c r="A846" t="s">
        <v>856</v>
      </c>
      <c r="B846">
        <v>1127.3499999999999</v>
      </c>
      <c r="C846" t="s">
        <v>94</v>
      </c>
      <c r="D846" t="s">
        <v>11</v>
      </c>
      <c r="E8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46">
        <f>IF(DZIALKI[[#This Row],[Ulga]]=$K$29,$L$29,IF(DZIALKI[[#This Row],[Ulga]]=$K$30,$L$30,IF(DZIALKI[[#This Row],[Ulga]]=$K$31,$L$31,IF(DZIALKI[[#This Row],[Ulga]]=$K$32,$L$32))))</f>
        <v>0.9</v>
      </c>
      <c r="G846">
        <f>ROUNDUP(DZIALKI[[#This Row],[StawkaPodatku]]*DZIALKI[[#This Row],[Powierzchnia]],2)</f>
        <v>45.1</v>
      </c>
      <c r="H846">
        <f>DZIALKI[[#This Row],[Podatek]]*DZIALKI[[#This Row],[Procent Ulgi]]</f>
        <v>40.590000000000003</v>
      </c>
      <c r="I846">
        <f>DZIALKI[[#This Row],[Podatek]]-DZIALKI[[#This Row],[KwotaUlgi]]</f>
        <v>4.509999999999998</v>
      </c>
    </row>
    <row r="847" spans="1:9" x14ac:dyDescent="0.25">
      <c r="A847" t="s">
        <v>857</v>
      </c>
      <c r="B847">
        <v>891.8</v>
      </c>
      <c r="C847" t="s">
        <v>52</v>
      </c>
      <c r="D847" t="s">
        <v>5</v>
      </c>
      <c r="E8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47">
        <f>IF(DZIALKI[[#This Row],[Ulga]]=$K$29,$L$29,IF(DZIALKI[[#This Row],[Ulga]]=$K$30,$L$30,IF(DZIALKI[[#This Row],[Ulga]]=$K$31,$L$31,IF(DZIALKI[[#This Row],[Ulga]]=$K$32,$L$32))))</f>
        <v>0.5</v>
      </c>
      <c r="G847">
        <f>ROUNDUP(DZIALKI[[#This Row],[StawkaPodatku]]*DZIALKI[[#This Row],[Powierzchnia]],2)</f>
        <v>187.28</v>
      </c>
      <c r="H847">
        <f>DZIALKI[[#This Row],[Podatek]]*DZIALKI[[#This Row],[Procent Ulgi]]</f>
        <v>93.64</v>
      </c>
      <c r="I847">
        <f>DZIALKI[[#This Row],[Podatek]]-DZIALKI[[#This Row],[KwotaUlgi]]</f>
        <v>93.64</v>
      </c>
    </row>
    <row r="848" spans="1:9" x14ac:dyDescent="0.25">
      <c r="A848" t="s">
        <v>858</v>
      </c>
      <c r="B848">
        <v>554.04999999999995</v>
      </c>
      <c r="C848" t="s">
        <v>5</v>
      </c>
      <c r="D848" t="s">
        <v>5</v>
      </c>
      <c r="E8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8">
        <f>IF(DZIALKI[[#This Row],[Ulga]]=$K$29,$L$29,IF(DZIALKI[[#This Row],[Ulga]]=$K$30,$L$30,IF(DZIALKI[[#This Row],[Ulga]]=$K$31,$L$31,IF(DZIALKI[[#This Row],[Ulga]]=$K$32,$L$32))))</f>
        <v>0.5</v>
      </c>
      <c r="G848">
        <f>ROUNDUP(DZIALKI[[#This Row],[StawkaPodatku]]*DZIALKI[[#This Row],[Powierzchnia]],2)</f>
        <v>426.62</v>
      </c>
      <c r="H848">
        <f>DZIALKI[[#This Row],[Podatek]]*DZIALKI[[#This Row],[Procent Ulgi]]</f>
        <v>213.31</v>
      </c>
      <c r="I848">
        <f>DZIALKI[[#This Row],[Podatek]]-DZIALKI[[#This Row],[KwotaUlgi]]</f>
        <v>213.31</v>
      </c>
    </row>
    <row r="849" spans="1:9" x14ac:dyDescent="0.25">
      <c r="A849" t="s">
        <v>859</v>
      </c>
      <c r="B849">
        <v>1490.3</v>
      </c>
      <c r="C849" t="s">
        <v>94</v>
      </c>
      <c r="D849" t="s">
        <v>21</v>
      </c>
      <c r="E8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49">
        <f>IF(DZIALKI[[#This Row],[Ulga]]=$K$29,$L$29,IF(DZIALKI[[#This Row],[Ulga]]=$K$30,$L$30,IF(DZIALKI[[#This Row],[Ulga]]=$K$31,$L$31,IF(DZIALKI[[#This Row],[Ulga]]=$K$32,$L$32))))</f>
        <v>0</v>
      </c>
      <c r="G849">
        <f>ROUNDUP(DZIALKI[[#This Row],[StawkaPodatku]]*DZIALKI[[#This Row],[Powierzchnia]],2)</f>
        <v>59.62</v>
      </c>
      <c r="H849">
        <f>DZIALKI[[#This Row],[Podatek]]*DZIALKI[[#This Row],[Procent Ulgi]]</f>
        <v>0</v>
      </c>
      <c r="I849">
        <f>DZIALKI[[#This Row],[Podatek]]-DZIALKI[[#This Row],[KwotaUlgi]]</f>
        <v>59.62</v>
      </c>
    </row>
    <row r="850" spans="1:9" x14ac:dyDescent="0.25">
      <c r="A850" t="s">
        <v>860</v>
      </c>
      <c r="B850">
        <v>1484.79</v>
      </c>
      <c r="C850" t="s">
        <v>94</v>
      </c>
      <c r="D850" t="s">
        <v>5</v>
      </c>
      <c r="E8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50">
        <f>IF(DZIALKI[[#This Row],[Ulga]]=$K$29,$L$29,IF(DZIALKI[[#This Row],[Ulga]]=$K$30,$L$30,IF(DZIALKI[[#This Row],[Ulga]]=$K$31,$L$31,IF(DZIALKI[[#This Row],[Ulga]]=$K$32,$L$32))))</f>
        <v>0.5</v>
      </c>
      <c r="G850">
        <f>ROUNDUP(DZIALKI[[#This Row],[StawkaPodatku]]*DZIALKI[[#This Row],[Powierzchnia]],2)</f>
        <v>59.4</v>
      </c>
      <c r="H850">
        <f>DZIALKI[[#This Row],[Podatek]]*DZIALKI[[#This Row],[Procent Ulgi]]</f>
        <v>29.7</v>
      </c>
      <c r="I850">
        <f>DZIALKI[[#This Row],[Podatek]]-DZIALKI[[#This Row],[KwotaUlgi]]</f>
        <v>29.7</v>
      </c>
    </row>
    <row r="851" spans="1:9" x14ac:dyDescent="0.25">
      <c r="A851" t="s">
        <v>861</v>
      </c>
      <c r="B851">
        <v>1342.12</v>
      </c>
      <c r="C851" t="s">
        <v>52</v>
      </c>
      <c r="D851" t="s">
        <v>7</v>
      </c>
      <c r="E8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51">
        <f>IF(DZIALKI[[#This Row],[Ulga]]=$K$29,$L$29,IF(DZIALKI[[#This Row],[Ulga]]=$K$30,$L$30,IF(DZIALKI[[#This Row],[Ulga]]=$K$31,$L$31,IF(DZIALKI[[#This Row],[Ulga]]=$K$32,$L$32))))</f>
        <v>0.2</v>
      </c>
      <c r="G851">
        <f>ROUNDUP(DZIALKI[[#This Row],[StawkaPodatku]]*DZIALKI[[#This Row],[Powierzchnia]],2)</f>
        <v>281.84999999999997</v>
      </c>
      <c r="H851">
        <f>DZIALKI[[#This Row],[Podatek]]*DZIALKI[[#This Row],[Procent Ulgi]]</f>
        <v>56.37</v>
      </c>
      <c r="I851">
        <f>DZIALKI[[#This Row],[Podatek]]-DZIALKI[[#This Row],[KwotaUlgi]]</f>
        <v>225.47999999999996</v>
      </c>
    </row>
    <row r="852" spans="1:9" x14ac:dyDescent="0.25">
      <c r="A852" t="s">
        <v>862</v>
      </c>
      <c r="B852">
        <v>1199.45</v>
      </c>
      <c r="C852" t="s">
        <v>5</v>
      </c>
      <c r="D852" t="s">
        <v>11</v>
      </c>
      <c r="E8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52">
        <f>IF(DZIALKI[[#This Row],[Ulga]]=$K$29,$L$29,IF(DZIALKI[[#This Row],[Ulga]]=$K$30,$L$30,IF(DZIALKI[[#This Row],[Ulga]]=$K$31,$L$31,IF(DZIALKI[[#This Row],[Ulga]]=$K$32,$L$32))))</f>
        <v>0.9</v>
      </c>
      <c r="G852">
        <f>ROUNDUP(DZIALKI[[#This Row],[StawkaPodatku]]*DZIALKI[[#This Row],[Powierzchnia]],2)</f>
        <v>923.58</v>
      </c>
      <c r="H852">
        <f>DZIALKI[[#This Row],[Podatek]]*DZIALKI[[#This Row],[Procent Ulgi]]</f>
        <v>831.22200000000009</v>
      </c>
      <c r="I852">
        <f>DZIALKI[[#This Row],[Podatek]]-DZIALKI[[#This Row],[KwotaUlgi]]</f>
        <v>92.357999999999947</v>
      </c>
    </row>
    <row r="853" spans="1:9" x14ac:dyDescent="0.25">
      <c r="A853" t="s">
        <v>863</v>
      </c>
      <c r="B853">
        <v>984.69</v>
      </c>
      <c r="C853" t="s">
        <v>31</v>
      </c>
      <c r="D853" t="s">
        <v>11</v>
      </c>
      <c r="E8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53">
        <f>IF(DZIALKI[[#This Row],[Ulga]]=$K$29,$L$29,IF(DZIALKI[[#This Row],[Ulga]]=$K$30,$L$30,IF(DZIALKI[[#This Row],[Ulga]]=$K$31,$L$31,IF(DZIALKI[[#This Row],[Ulga]]=$K$32,$L$32))))</f>
        <v>0.9</v>
      </c>
      <c r="G853">
        <f>ROUNDUP(DZIALKI[[#This Row],[StawkaPodatku]]*DZIALKI[[#This Row],[Powierzchnia]],2)</f>
        <v>423.42</v>
      </c>
      <c r="H853">
        <f>DZIALKI[[#This Row],[Podatek]]*DZIALKI[[#This Row],[Procent Ulgi]]</f>
        <v>381.07800000000003</v>
      </c>
      <c r="I853">
        <f>DZIALKI[[#This Row],[Podatek]]-DZIALKI[[#This Row],[KwotaUlgi]]</f>
        <v>42.341999999999985</v>
      </c>
    </row>
    <row r="854" spans="1:9" x14ac:dyDescent="0.25">
      <c r="A854" t="s">
        <v>864</v>
      </c>
      <c r="B854">
        <v>854.91</v>
      </c>
      <c r="C854" t="s">
        <v>94</v>
      </c>
      <c r="D854" t="s">
        <v>5</v>
      </c>
      <c r="E8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54">
        <f>IF(DZIALKI[[#This Row],[Ulga]]=$K$29,$L$29,IF(DZIALKI[[#This Row],[Ulga]]=$K$30,$L$30,IF(DZIALKI[[#This Row],[Ulga]]=$K$31,$L$31,IF(DZIALKI[[#This Row],[Ulga]]=$K$32,$L$32))))</f>
        <v>0.5</v>
      </c>
      <c r="G854">
        <f>ROUNDUP(DZIALKI[[#This Row],[StawkaPodatku]]*DZIALKI[[#This Row],[Powierzchnia]],2)</f>
        <v>34.199999999999996</v>
      </c>
      <c r="H854">
        <f>DZIALKI[[#This Row],[Podatek]]*DZIALKI[[#This Row],[Procent Ulgi]]</f>
        <v>17.099999999999998</v>
      </c>
      <c r="I854">
        <f>DZIALKI[[#This Row],[Podatek]]-DZIALKI[[#This Row],[KwotaUlgi]]</f>
        <v>17.099999999999998</v>
      </c>
    </row>
    <row r="855" spans="1:9" x14ac:dyDescent="0.25">
      <c r="A855" t="s">
        <v>865</v>
      </c>
      <c r="B855">
        <v>1305.6300000000001</v>
      </c>
      <c r="C855" t="s">
        <v>5</v>
      </c>
      <c r="D855" t="s">
        <v>5</v>
      </c>
      <c r="E8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55">
        <f>IF(DZIALKI[[#This Row],[Ulga]]=$K$29,$L$29,IF(DZIALKI[[#This Row],[Ulga]]=$K$30,$L$30,IF(DZIALKI[[#This Row],[Ulga]]=$K$31,$L$31,IF(DZIALKI[[#This Row],[Ulga]]=$K$32,$L$32))))</f>
        <v>0.5</v>
      </c>
      <c r="G855">
        <f>ROUNDUP(DZIALKI[[#This Row],[StawkaPodatku]]*DZIALKI[[#This Row],[Powierzchnia]],2)</f>
        <v>1005.34</v>
      </c>
      <c r="H855">
        <f>DZIALKI[[#This Row],[Podatek]]*DZIALKI[[#This Row],[Procent Ulgi]]</f>
        <v>502.67</v>
      </c>
      <c r="I855">
        <f>DZIALKI[[#This Row],[Podatek]]-DZIALKI[[#This Row],[KwotaUlgi]]</f>
        <v>502.67</v>
      </c>
    </row>
    <row r="856" spans="1:9" x14ac:dyDescent="0.25">
      <c r="A856" t="s">
        <v>866</v>
      </c>
      <c r="B856">
        <v>776</v>
      </c>
      <c r="C856" t="s">
        <v>94</v>
      </c>
      <c r="D856" t="s">
        <v>11</v>
      </c>
      <c r="E8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56">
        <f>IF(DZIALKI[[#This Row],[Ulga]]=$K$29,$L$29,IF(DZIALKI[[#This Row],[Ulga]]=$K$30,$L$30,IF(DZIALKI[[#This Row],[Ulga]]=$K$31,$L$31,IF(DZIALKI[[#This Row],[Ulga]]=$K$32,$L$32))))</f>
        <v>0.9</v>
      </c>
      <c r="G856">
        <f>ROUNDUP(DZIALKI[[#This Row],[StawkaPodatku]]*DZIALKI[[#This Row],[Powierzchnia]],2)</f>
        <v>31.04</v>
      </c>
      <c r="H856">
        <f>DZIALKI[[#This Row],[Podatek]]*DZIALKI[[#This Row],[Procent Ulgi]]</f>
        <v>27.936</v>
      </c>
      <c r="I856">
        <f>DZIALKI[[#This Row],[Podatek]]-DZIALKI[[#This Row],[KwotaUlgi]]</f>
        <v>3.1039999999999992</v>
      </c>
    </row>
    <row r="857" spans="1:9" x14ac:dyDescent="0.25">
      <c r="A857" t="s">
        <v>867</v>
      </c>
      <c r="B857">
        <v>1322.98</v>
      </c>
      <c r="C857" t="s">
        <v>52</v>
      </c>
      <c r="D857" t="s">
        <v>5</v>
      </c>
      <c r="E8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57">
        <f>IF(DZIALKI[[#This Row],[Ulga]]=$K$29,$L$29,IF(DZIALKI[[#This Row],[Ulga]]=$K$30,$L$30,IF(DZIALKI[[#This Row],[Ulga]]=$K$31,$L$31,IF(DZIALKI[[#This Row],[Ulga]]=$K$32,$L$32))))</f>
        <v>0.5</v>
      </c>
      <c r="G857">
        <f>ROUNDUP(DZIALKI[[#This Row],[StawkaPodatku]]*DZIALKI[[#This Row],[Powierzchnia]],2)</f>
        <v>277.83</v>
      </c>
      <c r="H857">
        <f>DZIALKI[[#This Row],[Podatek]]*DZIALKI[[#This Row],[Procent Ulgi]]</f>
        <v>138.91499999999999</v>
      </c>
      <c r="I857">
        <f>DZIALKI[[#This Row],[Podatek]]-DZIALKI[[#This Row],[KwotaUlgi]]</f>
        <v>138.91499999999999</v>
      </c>
    </row>
    <row r="858" spans="1:9" x14ac:dyDescent="0.25">
      <c r="A858" t="s">
        <v>868</v>
      </c>
      <c r="B858">
        <v>1187.46</v>
      </c>
      <c r="C858" t="s">
        <v>94</v>
      </c>
      <c r="D858" t="s">
        <v>5</v>
      </c>
      <c r="E8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58">
        <f>IF(DZIALKI[[#This Row],[Ulga]]=$K$29,$L$29,IF(DZIALKI[[#This Row],[Ulga]]=$K$30,$L$30,IF(DZIALKI[[#This Row],[Ulga]]=$K$31,$L$31,IF(DZIALKI[[#This Row],[Ulga]]=$K$32,$L$32))))</f>
        <v>0.5</v>
      </c>
      <c r="G858">
        <f>ROUNDUP(DZIALKI[[#This Row],[StawkaPodatku]]*DZIALKI[[#This Row],[Powierzchnia]],2)</f>
        <v>47.5</v>
      </c>
      <c r="H858">
        <f>DZIALKI[[#This Row],[Podatek]]*DZIALKI[[#This Row],[Procent Ulgi]]</f>
        <v>23.75</v>
      </c>
      <c r="I858">
        <f>DZIALKI[[#This Row],[Podatek]]-DZIALKI[[#This Row],[KwotaUlgi]]</f>
        <v>23.75</v>
      </c>
    </row>
    <row r="859" spans="1:9" x14ac:dyDescent="0.25">
      <c r="A859" t="s">
        <v>869</v>
      </c>
      <c r="B859">
        <v>1259.8599999999999</v>
      </c>
      <c r="C859" t="s">
        <v>5</v>
      </c>
      <c r="D859" t="s">
        <v>21</v>
      </c>
      <c r="E8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59">
        <f>IF(DZIALKI[[#This Row],[Ulga]]=$K$29,$L$29,IF(DZIALKI[[#This Row],[Ulga]]=$K$30,$L$30,IF(DZIALKI[[#This Row],[Ulga]]=$K$31,$L$31,IF(DZIALKI[[#This Row],[Ulga]]=$K$32,$L$32))))</f>
        <v>0</v>
      </c>
      <c r="G859">
        <f>ROUNDUP(DZIALKI[[#This Row],[StawkaPodatku]]*DZIALKI[[#This Row],[Powierzchnia]],2)</f>
        <v>970.1</v>
      </c>
      <c r="H859">
        <f>DZIALKI[[#This Row],[Podatek]]*DZIALKI[[#This Row],[Procent Ulgi]]</f>
        <v>0</v>
      </c>
      <c r="I859">
        <f>DZIALKI[[#This Row],[Podatek]]-DZIALKI[[#This Row],[KwotaUlgi]]</f>
        <v>970.1</v>
      </c>
    </row>
    <row r="860" spans="1:9" x14ac:dyDescent="0.25">
      <c r="A860" t="s">
        <v>870</v>
      </c>
      <c r="B860">
        <v>1254.18</v>
      </c>
      <c r="C860" t="s">
        <v>52</v>
      </c>
      <c r="D860" t="s">
        <v>7</v>
      </c>
      <c r="E8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60">
        <f>IF(DZIALKI[[#This Row],[Ulga]]=$K$29,$L$29,IF(DZIALKI[[#This Row],[Ulga]]=$K$30,$L$30,IF(DZIALKI[[#This Row],[Ulga]]=$K$31,$L$31,IF(DZIALKI[[#This Row],[Ulga]]=$K$32,$L$32))))</f>
        <v>0.2</v>
      </c>
      <c r="G860">
        <f>ROUNDUP(DZIALKI[[#This Row],[StawkaPodatku]]*DZIALKI[[#This Row],[Powierzchnia]],2)</f>
        <v>263.38</v>
      </c>
      <c r="H860">
        <f>DZIALKI[[#This Row],[Podatek]]*DZIALKI[[#This Row],[Procent Ulgi]]</f>
        <v>52.676000000000002</v>
      </c>
      <c r="I860">
        <f>DZIALKI[[#This Row],[Podatek]]-DZIALKI[[#This Row],[KwotaUlgi]]</f>
        <v>210.70400000000001</v>
      </c>
    </row>
    <row r="861" spans="1:9" x14ac:dyDescent="0.25">
      <c r="A861" t="s">
        <v>871</v>
      </c>
      <c r="B861">
        <v>1476.42</v>
      </c>
      <c r="C861" t="s">
        <v>52</v>
      </c>
      <c r="D861" t="s">
        <v>11</v>
      </c>
      <c r="E8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61">
        <f>IF(DZIALKI[[#This Row],[Ulga]]=$K$29,$L$29,IF(DZIALKI[[#This Row],[Ulga]]=$K$30,$L$30,IF(DZIALKI[[#This Row],[Ulga]]=$K$31,$L$31,IF(DZIALKI[[#This Row],[Ulga]]=$K$32,$L$32))))</f>
        <v>0.9</v>
      </c>
      <c r="G861">
        <f>ROUNDUP(DZIALKI[[#This Row],[StawkaPodatku]]*DZIALKI[[#This Row],[Powierzchnia]],2)</f>
        <v>310.05</v>
      </c>
      <c r="H861">
        <f>DZIALKI[[#This Row],[Podatek]]*DZIALKI[[#This Row],[Procent Ulgi]]</f>
        <v>279.04500000000002</v>
      </c>
      <c r="I861">
        <f>DZIALKI[[#This Row],[Podatek]]-DZIALKI[[#This Row],[KwotaUlgi]]</f>
        <v>31.004999999999995</v>
      </c>
    </row>
    <row r="862" spans="1:9" x14ac:dyDescent="0.25">
      <c r="A862" t="s">
        <v>872</v>
      </c>
      <c r="B862">
        <v>1158.8499999999999</v>
      </c>
      <c r="C862" t="s">
        <v>9</v>
      </c>
      <c r="D862" t="s">
        <v>21</v>
      </c>
      <c r="E8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62">
        <f>IF(DZIALKI[[#This Row],[Ulga]]=$K$29,$L$29,IF(DZIALKI[[#This Row],[Ulga]]=$K$30,$L$30,IF(DZIALKI[[#This Row],[Ulga]]=$K$31,$L$31,IF(DZIALKI[[#This Row],[Ulga]]=$K$32,$L$32))))</f>
        <v>0</v>
      </c>
      <c r="G862">
        <f>ROUNDUP(DZIALKI[[#This Row],[StawkaPodatku]]*DZIALKI[[#This Row],[Powierzchnia]],2)</f>
        <v>753.26</v>
      </c>
      <c r="H862">
        <f>DZIALKI[[#This Row],[Podatek]]*DZIALKI[[#This Row],[Procent Ulgi]]</f>
        <v>0</v>
      </c>
      <c r="I862">
        <f>DZIALKI[[#This Row],[Podatek]]-DZIALKI[[#This Row],[KwotaUlgi]]</f>
        <v>753.26</v>
      </c>
    </row>
    <row r="863" spans="1:9" x14ac:dyDescent="0.25">
      <c r="A863" t="s">
        <v>873</v>
      </c>
      <c r="B863">
        <v>1273.5999999999999</v>
      </c>
      <c r="C863" t="s">
        <v>94</v>
      </c>
      <c r="D863" t="s">
        <v>11</v>
      </c>
      <c r="E8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63">
        <f>IF(DZIALKI[[#This Row],[Ulga]]=$K$29,$L$29,IF(DZIALKI[[#This Row],[Ulga]]=$K$30,$L$30,IF(DZIALKI[[#This Row],[Ulga]]=$K$31,$L$31,IF(DZIALKI[[#This Row],[Ulga]]=$K$32,$L$32))))</f>
        <v>0.9</v>
      </c>
      <c r="G863">
        <f>ROUNDUP(DZIALKI[[#This Row],[StawkaPodatku]]*DZIALKI[[#This Row],[Powierzchnia]],2)</f>
        <v>50.949999999999996</v>
      </c>
      <c r="H863">
        <f>DZIALKI[[#This Row],[Podatek]]*DZIALKI[[#This Row],[Procent Ulgi]]</f>
        <v>45.854999999999997</v>
      </c>
      <c r="I863">
        <f>DZIALKI[[#This Row],[Podatek]]-DZIALKI[[#This Row],[KwotaUlgi]]</f>
        <v>5.0949999999999989</v>
      </c>
    </row>
    <row r="864" spans="1:9" x14ac:dyDescent="0.25">
      <c r="A864" t="s">
        <v>874</v>
      </c>
      <c r="B864">
        <v>1251.43</v>
      </c>
      <c r="C864" t="s">
        <v>94</v>
      </c>
      <c r="D864" t="s">
        <v>5</v>
      </c>
      <c r="E86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64">
        <f>IF(DZIALKI[[#This Row],[Ulga]]=$K$29,$L$29,IF(DZIALKI[[#This Row],[Ulga]]=$K$30,$L$30,IF(DZIALKI[[#This Row],[Ulga]]=$K$31,$L$31,IF(DZIALKI[[#This Row],[Ulga]]=$K$32,$L$32))))</f>
        <v>0.5</v>
      </c>
      <c r="G864">
        <f>ROUNDUP(DZIALKI[[#This Row],[StawkaPodatku]]*DZIALKI[[#This Row],[Powierzchnia]],2)</f>
        <v>50.059999999999995</v>
      </c>
      <c r="H864">
        <f>DZIALKI[[#This Row],[Podatek]]*DZIALKI[[#This Row],[Procent Ulgi]]</f>
        <v>25.029999999999998</v>
      </c>
      <c r="I864">
        <f>DZIALKI[[#This Row],[Podatek]]-DZIALKI[[#This Row],[KwotaUlgi]]</f>
        <v>25.029999999999998</v>
      </c>
    </row>
    <row r="865" spans="1:9" x14ac:dyDescent="0.25">
      <c r="A865" t="s">
        <v>875</v>
      </c>
      <c r="B865">
        <v>502.66</v>
      </c>
      <c r="C865" t="s">
        <v>52</v>
      </c>
      <c r="D865" t="s">
        <v>7</v>
      </c>
      <c r="E8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65">
        <f>IF(DZIALKI[[#This Row],[Ulga]]=$K$29,$L$29,IF(DZIALKI[[#This Row],[Ulga]]=$K$30,$L$30,IF(DZIALKI[[#This Row],[Ulga]]=$K$31,$L$31,IF(DZIALKI[[#This Row],[Ulga]]=$K$32,$L$32))))</f>
        <v>0.2</v>
      </c>
      <c r="G865">
        <f>ROUNDUP(DZIALKI[[#This Row],[StawkaPodatku]]*DZIALKI[[#This Row],[Powierzchnia]],2)</f>
        <v>105.56</v>
      </c>
      <c r="H865">
        <f>DZIALKI[[#This Row],[Podatek]]*DZIALKI[[#This Row],[Procent Ulgi]]</f>
        <v>21.112000000000002</v>
      </c>
      <c r="I865">
        <f>DZIALKI[[#This Row],[Podatek]]-DZIALKI[[#This Row],[KwotaUlgi]]</f>
        <v>84.448000000000008</v>
      </c>
    </row>
    <row r="866" spans="1:9" x14ac:dyDescent="0.25">
      <c r="A866" t="s">
        <v>876</v>
      </c>
      <c r="B866">
        <v>815.42</v>
      </c>
      <c r="C866" t="s">
        <v>52</v>
      </c>
      <c r="D866" t="s">
        <v>11</v>
      </c>
      <c r="E8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66">
        <f>IF(DZIALKI[[#This Row],[Ulga]]=$K$29,$L$29,IF(DZIALKI[[#This Row],[Ulga]]=$K$30,$L$30,IF(DZIALKI[[#This Row],[Ulga]]=$K$31,$L$31,IF(DZIALKI[[#This Row],[Ulga]]=$K$32,$L$32))))</f>
        <v>0.9</v>
      </c>
      <c r="G866">
        <f>ROUNDUP(DZIALKI[[#This Row],[StawkaPodatku]]*DZIALKI[[#This Row],[Powierzchnia]],2)</f>
        <v>171.23999999999998</v>
      </c>
      <c r="H866">
        <f>DZIALKI[[#This Row],[Podatek]]*DZIALKI[[#This Row],[Procent Ulgi]]</f>
        <v>154.11599999999999</v>
      </c>
      <c r="I866">
        <f>DZIALKI[[#This Row],[Podatek]]-DZIALKI[[#This Row],[KwotaUlgi]]</f>
        <v>17.123999999999995</v>
      </c>
    </row>
    <row r="867" spans="1:9" x14ac:dyDescent="0.25">
      <c r="A867" t="s">
        <v>877</v>
      </c>
      <c r="B867">
        <v>1472.92</v>
      </c>
      <c r="C867" t="s">
        <v>5</v>
      </c>
      <c r="D867" t="s">
        <v>21</v>
      </c>
      <c r="E8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67">
        <f>IF(DZIALKI[[#This Row],[Ulga]]=$K$29,$L$29,IF(DZIALKI[[#This Row],[Ulga]]=$K$30,$L$30,IF(DZIALKI[[#This Row],[Ulga]]=$K$31,$L$31,IF(DZIALKI[[#This Row],[Ulga]]=$K$32,$L$32))))</f>
        <v>0</v>
      </c>
      <c r="G867">
        <f>ROUNDUP(DZIALKI[[#This Row],[StawkaPodatku]]*DZIALKI[[#This Row],[Powierzchnia]],2)</f>
        <v>1134.1500000000001</v>
      </c>
      <c r="H867">
        <f>DZIALKI[[#This Row],[Podatek]]*DZIALKI[[#This Row],[Procent Ulgi]]</f>
        <v>0</v>
      </c>
      <c r="I867">
        <f>DZIALKI[[#This Row],[Podatek]]-DZIALKI[[#This Row],[KwotaUlgi]]</f>
        <v>1134.1500000000001</v>
      </c>
    </row>
    <row r="868" spans="1:9" x14ac:dyDescent="0.25">
      <c r="A868" t="s">
        <v>878</v>
      </c>
      <c r="B868">
        <v>724.27</v>
      </c>
      <c r="C868" t="s">
        <v>5</v>
      </c>
      <c r="D868" t="s">
        <v>11</v>
      </c>
      <c r="E8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68">
        <f>IF(DZIALKI[[#This Row],[Ulga]]=$K$29,$L$29,IF(DZIALKI[[#This Row],[Ulga]]=$K$30,$L$30,IF(DZIALKI[[#This Row],[Ulga]]=$K$31,$L$31,IF(DZIALKI[[#This Row],[Ulga]]=$K$32,$L$32))))</f>
        <v>0.9</v>
      </c>
      <c r="G868">
        <f>ROUNDUP(DZIALKI[[#This Row],[StawkaPodatku]]*DZIALKI[[#This Row],[Powierzchnia]],2)</f>
        <v>557.68999999999994</v>
      </c>
      <c r="H868">
        <f>DZIALKI[[#This Row],[Podatek]]*DZIALKI[[#This Row],[Procent Ulgi]]</f>
        <v>501.92099999999994</v>
      </c>
      <c r="I868">
        <f>DZIALKI[[#This Row],[Podatek]]-DZIALKI[[#This Row],[KwotaUlgi]]</f>
        <v>55.769000000000005</v>
      </c>
    </row>
    <row r="869" spans="1:9" x14ac:dyDescent="0.25">
      <c r="A869" t="s">
        <v>879</v>
      </c>
      <c r="B869">
        <v>1238.57</v>
      </c>
      <c r="C869" t="s">
        <v>94</v>
      </c>
      <c r="D869" t="s">
        <v>21</v>
      </c>
      <c r="E86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69">
        <f>IF(DZIALKI[[#This Row],[Ulga]]=$K$29,$L$29,IF(DZIALKI[[#This Row],[Ulga]]=$K$30,$L$30,IF(DZIALKI[[#This Row],[Ulga]]=$K$31,$L$31,IF(DZIALKI[[#This Row],[Ulga]]=$K$32,$L$32))))</f>
        <v>0</v>
      </c>
      <c r="G869">
        <f>ROUNDUP(DZIALKI[[#This Row],[StawkaPodatku]]*DZIALKI[[#This Row],[Powierzchnia]],2)</f>
        <v>49.55</v>
      </c>
      <c r="H869">
        <f>DZIALKI[[#This Row],[Podatek]]*DZIALKI[[#This Row],[Procent Ulgi]]</f>
        <v>0</v>
      </c>
      <c r="I869">
        <f>DZIALKI[[#This Row],[Podatek]]-DZIALKI[[#This Row],[KwotaUlgi]]</f>
        <v>49.55</v>
      </c>
    </row>
    <row r="870" spans="1:9" x14ac:dyDescent="0.25">
      <c r="A870" t="s">
        <v>880</v>
      </c>
      <c r="B870">
        <v>1212.44</v>
      </c>
      <c r="C870" t="s">
        <v>52</v>
      </c>
      <c r="D870" t="s">
        <v>11</v>
      </c>
      <c r="E8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70">
        <f>IF(DZIALKI[[#This Row],[Ulga]]=$K$29,$L$29,IF(DZIALKI[[#This Row],[Ulga]]=$K$30,$L$30,IF(DZIALKI[[#This Row],[Ulga]]=$K$31,$L$31,IF(DZIALKI[[#This Row],[Ulga]]=$K$32,$L$32))))</f>
        <v>0.9</v>
      </c>
      <c r="G870">
        <f>ROUNDUP(DZIALKI[[#This Row],[StawkaPodatku]]*DZIALKI[[#This Row],[Powierzchnia]],2)</f>
        <v>254.62</v>
      </c>
      <c r="H870">
        <f>DZIALKI[[#This Row],[Podatek]]*DZIALKI[[#This Row],[Procent Ulgi]]</f>
        <v>229.15800000000002</v>
      </c>
      <c r="I870">
        <f>DZIALKI[[#This Row],[Podatek]]-DZIALKI[[#This Row],[KwotaUlgi]]</f>
        <v>25.461999999999989</v>
      </c>
    </row>
    <row r="871" spans="1:9" x14ac:dyDescent="0.25">
      <c r="A871" t="s">
        <v>881</v>
      </c>
      <c r="B871">
        <v>572.1</v>
      </c>
      <c r="C871" t="s">
        <v>5</v>
      </c>
      <c r="D871" t="s">
        <v>11</v>
      </c>
      <c r="E8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71">
        <f>IF(DZIALKI[[#This Row],[Ulga]]=$K$29,$L$29,IF(DZIALKI[[#This Row],[Ulga]]=$K$30,$L$30,IF(DZIALKI[[#This Row],[Ulga]]=$K$31,$L$31,IF(DZIALKI[[#This Row],[Ulga]]=$K$32,$L$32))))</f>
        <v>0.9</v>
      </c>
      <c r="G871">
        <f>ROUNDUP(DZIALKI[[#This Row],[StawkaPodatku]]*DZIALKI[[#This Row],[Powierzchnia]],2)</f>
        <v>440.52</v>
      </c>
      <c r="H871">
        <f>DZIALKI[[#This Row],[Podatek]]*DZIALKI[[#This Row],[Procent Ulgi]]</f>
        <v>396.46800000000002</v>
      </c>
      <c r="I871">
        <f>DZIALKI[[#This Row],[Podatek]]-DZIALKI[[#This Row],[KwotaUlgi]]</f>
        <v>44.051999999999964</v>
      </c>
    </row>
    <row r="872" spans="1:9" x14ac:dyDescent="0.25">
      <c r="A872" t="s">
        <v>882</v>
      </c>
      <c r="B872">
        <v>798.49</v>
      </c>
      <c r="C872" t="s">
        <v>31</v>
      </c>
      <c r="D872" t="s">
        <v>5</v>
      </c>
      <c r="E8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72">
        <f>IF(DZIALKI[[#This Row],[Ulga]]=$K$29,$L$29,IF(DZIALKI[[#This Row],[Ulga]]=$K$30,$L$30,IF(DZIALKI[[#This Row],[Ulga]]=$K$31,$L$31,IF(DZIALKI[[#This Row],[Ulga]]=$K$32,$L$32))))</f>
        <v>0.5</v>
      </c>
      <c r="G872">
        <f>ROUNDUP(DZIALKI[[#This Row],[StawkaPodatku]]*DZIALKI[[#This Row],[Powierzchnia]],2)</f>
        <v>343.36</v>
      </c>
      <c r="H872">
        <f>DZIALKI[[#This Row],[Podatek]]*DZIALKI[[#This Row],[Procent Ulgi]]</f>
        <v>171.68</v>
      </c>
      <c r="I872">
        <f>DZIALKI[[#This Row],[Podatek]]-DZIALKI[[#This Row],[KwotaUlgi]]</f>
        <v>171.68</v>
      </c>
    </row>
    <row r="873" spans="1:9" x14ac:dyDescent="0.25">
      <c r="A873" t="s">
        <v>883</v>
      </c>
      <c r="B873">
        <v>1172.97</v>
      </c>
      <c r="C873" t="s">
        <v>52</v>
      </c>
      <c r="D873" t="s">
        <v>11</v>
      </c>
      <c r="E8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73">
        <f>IF(DZIALKI[[#This Row],[Ulga]]=$K$29,$L$29,IF(DZIALKI[[#This Row],[Ulga]]=$K$30,$L$30,IF(DZIALKI[[#This Row],[Ulga]]=$K$31,$L$31,IF(DZIALKI[[#This Row],[Ulga]]=$K$32,$L$32))))</f>
        <v>0.9</v>
      </c>
      <c r="G873">
        <f>ROUNDUP(DZIALKI[[#This Row],[StawkaPodatku]]*DZIALKI[[#This Row],[Powierzchnia]],2)</f>
        <v>246.32999999999998</v>
      </c>
      <c r="H873">
        <f>DZIALKI[[#This Row],[Podatek]]*DZIALKI[[#This Row],[Procent Ulgi]]</f>
        <v>221.697</v>
      </c>
      <c r="I873">
        <f>DZIALKI[[#This Row],[Podatek]]-DZIALKI[[#This Row],[KwotaUlgi]]</f>
        <v>24.632999999999981</v>
      </c>
    </row>
    <row r="874" spans="1:9" x14ac:dyDescent="0.25">
      <c r="A874" t="s">
        <v>884</v>
      </c>
      <c r="B874">
        <v>996.16</v>
      </c>
      <c r="C874" t="s">
        <v>9</v>
      </c>
      <c r="D874" t="s">
        <v>11</v>
      </c>
      <c r="E8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74">
        <f>IF(DZIALKI[[#This Row],[Ulga]]=$K$29,$L$29,IF(DZIALKI[[#This Row],[Ulga]]=$K$30,$L$30,IF(DZIALKI[[#This Row],[Ulga]]=$K$31,$L$31,IF(DZIALKI[[#This Row],[Ulga]]=$K$32,$L$32))))</f>
        <v>0.9</v>
      </c>
      <c r="G874">
        <f>ROUNDUP(DZIALKI[[#This Row],[StawkaPodatku]]*DZIALKI[[#This Row],[Powierzchnia]],2)</f>
        <v>647.51</v>
      </c>
      <c r="H874">
        <f>DZIALKI[[#This Row],[Podatek]]*DZIALKI[[#This Row],[Procent Ulgi]]</f>
        <v>582.75900000000001</v>
      </c>
      <c r="I874">
        <f>DZIALKI[[#This Row],[Podatek]]-DZIALKI[[#This Row],[KwotaUlgi]]</f>
        <v>64.750999999999976</v>
      </c>
    </row>
    <row r="875" spans="1:9" x14ac:dyDescent="0.25">
      <c r="A875" t="s">
        <v>885</v>
      </c>
      <c r="B875">
        <v>522.79</v>
      </c>
      <c r="C875" t="s">
        <v>5</v>
      </c>
      <c r="D875" t="s">
        <v>11</v>
      </c>
      <c r="E8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75">
        <f>IF(DZIALKI[[#This Row],[Ulga]]=$K$29,$L$29,IF(DZIALKI[[#This Row],[Ulga]]=$K$30,$L$30,IF(DZIALKI[[#This Row],[Ulga]]=$K$31,$L$31,IF(DZIALKI[[#This Row],[Ulga]]=$K$32,$L$32))))</f>
        <v>0.9</v>
      </c>
      <c r="G875">
        <f>ROUNDUP(DZIALKI[[#This Row],[StawkaPodatku]]*DZIALKI[[#This Row],[Powierzchnia]],2)</f>
        <v>402.55</v>
      </c>
      <c r="H875">
        <f>DZIALKI[[#This Row],[Podatek]]*DZIALKI[[#This Row],[Procent Ulgi]]</f>
        <v>362.29500000000002</v>
      </c>
      <c r="I875">
        <f>DZIALKI[[#This Row],[Podatek]]-DZIALKI[[#This Row],[KwotaUlgi]]</f>
        <v>40.254999999999995</v>
      </c>
    </row>
    <row r="876" spans="1:9" x14ac:dyDescent="0.25">
      <c r="A876" t="s">
        <v>886</v>
      </c>
      <c r="B876">
        <v>577.88</v>
      </c>
      <c r="C876" t="s">
        <v>5</v>
      </c>
      <c r="D876" t="s">
        <v>21</v>
      </c>
      <c r="E8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76">
        <f>IF(DZIALKI[[#This Row],[Ulga]]=$K$29,$L$29,IF(DZIALKI[[#This Row],[Ulga]]=$K$30,$L$30,IF(DZIALKI[[#This Row],[Ulga]]=$K$31,$L$31,IF(DZIALKI[[#This Row],[Ulga]]=$K$32,$L$32))))</f>
        <v>0</v>
      </c>
      <c r="G876">
        <f>ROUNDUP(DZIALKI[[#This Row],[StawkaPodatku]]*DZIALKI[[#This Row],[Powierzchnia]],2)</f>
        <v>444.96999999999997</v>
      </c>
      <c r="H876">
        <f>DZIALKI[[#This Row],[Podatek]]*DZIALKI[[#This Row],[Procent Ulgi]]</f>
        <v>0</v>
      </c>
      <c r="I876">
        <f>DZIALKI[[#This Row],[Podatek]]-DZIALKI[[#This Row],[KwotaUlgi]]</f>
        <v>444.96999999999997</v>
      </c>
    </row>
    <row r="877" spans="1:9" x14ac:dyDescent="0.25">
      <c r="A877" t="s">
        <v>887</v>
      </c>
      <c r="B877">
        <v>589.29</v>
      </c>
      <c r="C877" t="s">
        <v>9</v>
      </c>
      <c r="D877" t="s">
        <v>21</v>
      </c>
      <c r="E8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77">
        <f>IF(DZIALKI[[#This Row],[Ulga]]=$K$29,$L$29,IF(DZIALKI[[#This Row],[Ulga]]=$K$30,$L$30,IF(DZIALKI[[#This Row],[Ulga]]=$K$31,$L$31,IF(DZIALKI[[#This Row],[Ulga]]=$K$32,$L$32))))</f>
        <v>0</v>
      </c>
      <c r="G877">
        <f>ROUNDUP(DZIALKI[[#This Row],[StawkaPodatku]]*DZIALKI[[#This Row],[Powierzchnia]],2)</f>
        <v>383.03999999999996</v>
      </c>
      <c r="H877">
        <f>DZIALKI[[#This Row],[Podatek]]*DZIALKI[[#This Row],[Procent Ulgi]]</f>
        <v>0</v>
      </c>
      <c r="I877">
        <f>DZIALKI[[#This Row],[Podatek]]-DZIALKI[[#This Row],[KwotaUlgi]]</f>
        <v>383.03999999999996</v>
      </c>
    </row>
    <row r="878" spans="1:9" x14ac:dyDescent="0.25">
      <c r="A878" t="s">
        <v>888</v>
      </c>
      <c r="B878">
        <v>591.65</v>
      </c>
      <c r="C878" t="s">
        <v>94</v>
      </c>
      <c r="D878" t="s">
        <v>11</v>
      </c>
      <c r="E87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78">
        <f>IF(DZIALKI[[#This Row],[Ulga]]=$K$29,$L$29,IF(DZIALKI[[#This Row],[Ulga]]=$K$30,$L$30,IF(DZIALKI[[#This Row],[Ulga]]=$K$31,$L$31,IF(DZIALKI[[#This Row],[Ulga]]=$K$32,$L$32))))</f>
        <v>0.9</v>
      </c>
      <c r="G878">
        <f>ROUNDUP(DZIALKI[[#This Row],[StawkaPodatku]]*DZIALKI[[#This Row],[Powierzchnia]],2)</f>
        <v>23.67</v>
      </c>
      <c r="H878">
        <f>DZIALKI[[#This Row],[Podatek]]*DZIALKI[[#This Row],[Procent Ulgi]]</f>
        <v>21.303000000000001</v>
      </c>
      <c r="I878">
        <f>DZIALKI[[#This Row],[Podatek]]-DZIALKI[[#This Row],[KwotaUlgi]]</f>
        <v>2.3670000000000009</v>
      </c>
    </row>
    <row r="879" spans="1:9" x14ac:dyDescent="0.25">
      <c r="A879" t="s">
        <v>889</v>
      </c>
      <c r="B879">
        <v>790.23</v>
      </c>
      <c r="C879" t="s">
        <v>52</v>
      </c>
      <c r="D879" t="s">
        <v>5</v>
      </c>
      <c r="E8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79">
        <f>IF(DZIALKI[[#This Row],[Ulga]]=$K$29,$L$29,IF(DZIALKI[[#This Row],[Ulga]]=$K$30,$L$30,IF(DZIALKI[[#This Row],[Ulga]]=$K$31,$L$31,IF(DZIALKI[[#This Row],[Ulga]]=$K$32,$L$32))))</f>
        <v>0.5</v>
      </c>
      <c r="G879">
        <f>ROUNDUP(DZIALKI[[#This Row],[StawkaPodatku]]*DZIALKI[[#This Row],[Powierzchnia]],2)</f>
        <v>165.95</v>
      </c>
      <c r="H879">
        <f>DZIALKI[[#This Row],[Podatek]]*DZIALKI[[#This Row],[Procent Ulgi]]</f>
        <v>82.974999999999994</v>
      </c>
      <c r="I879">
        <f>DZIALKI[[#This Row],[Podatek]]-DZIALKI[[#This Row],[KwotaUlgi]]</f>
        <v>82.974999999999994</v>
      </c>
    </row>
    <row r="880" spans="1:9" x14ac:dyDescent="0.25">
      <c r="A880" t="s">
        <v>890</v>
      </c>
      <c r="B880">
        <v>1068.5</v>
      </c>
      <c r="C880" t="s">
        <v>5</v>
      </c>
      <c r="D880" t="s">
        <v>21</v>
      </c>
      <c r="E8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80">
        <f>IF(DZIALKI[[#This Row],[Ulga]]=$K$29,$L$29,IF(DZIALKI[[#This Row],[Ulga]]=$K$30,$L$30,IF(DZIALKI[[#This Row],[Ulga]]=$K$31,$L$31,IF(DZIALKI[[#This Row],[Ulga]]=$K$32,$L$32))))</f>
        <v>0</v>
      </c>
      <c r="G880">
        <f>ROUNDUP(DZIALKI[[#This Row],[StawkaPodatku]]*DZIALKI[[#This Row],[Powierzchnia]],2)</f>
        <v>822.75</v>
      </c>
      <c r="H880">
        <f>DZIALKI[[#This Row],[Podatek]]*DZIALKI[[#This Row],[Procent Ulgi]]</f>
        <v>0</v>
      </c>
      <c r="I880">
        <f>DZIALKI[[#This Row],[Podatek]]-DZIALKI[[#This Row],[KwotaUlgi]]</f>
        <v>822.75</v>
      </c>
    </row>
    <row r="881" spans="1:9" x14ac:dyDescent="0.25">
      <c r="A881" t="s">
        <v>891</v>
      </c>
      <c r="B881">
        <v>975.25</v>
      </c>
      <c r="C881" t="s">
        <v>52</v>
      </c>
      <c r="D881" t="s">
        <v>7</v>
      </c>
      <c r="E8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81">
        <f>IF(DZIALKI[[#This Row],[Ulga]]=$K$29,$L$29,IF(DZIALKI[[#This Row],[Ulga]]=$K$30,$L$30,IF(DZIALKI[[#This Row],[Ulga]]=$K$31,$L$31,IF(DZIALKI[[#This Row],[Ulga]]=$K$32,$L$32))))</f>
        <v>0.2</v>
      </c>
      <c r="G881">
        <f>ROUNDUP(DZIALKI[[#This Row],[StawkaPodatku]]*DZIALKI[[#This Row],[Powierzchnia]],2)</f>
        <v>204.81</v>
      </c>
      <c r="H881">
        <f>DZIALKI[[#This Row],[Podatek]]*DZIALKI[[#This Row],[Procent Ulgi]]</f>
        <v>40.962000000000003</v>
      </c>
      <c r="I881">
        <f>DZIALKI[[#This Row],[Podatek]]-DZIALKI[[#This Row],[KwotaUlgi]]</f>
        <v>163.84800000000001</v>
      </c>
    </row>
    <row r="882" spans="1:9" x14ac:dyDescent="0.25">
      <c r="A882" t="s">
        <v>892</v>
      </c>
      <c r="B882">
        <v>1159.32</v>
      </c>
      <c r="C882" t="s">
        <v>9</v>
      </c>
      <c r="D882" t="s">
        <v>21</v>
      </c>
      <c r="E8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82">
        <f>IF(DZIALKI[[#This Row],[Ulga]]=$K$29,$L$29,IF(DZIALKI[[#This Row],[Ulga]]=$K$30,$L$30,IF(DZIALKI[[#This Row],[Ulga]]=$K$31,$L$31,IF(DZIALKI[[#This Row],[Ulga]]=$K$32,$L$32))))</f>
        <v>0</v>
      </c>
      <c r="G882">
        <f>ROUNDUP(DZIALKI[[#This Row],[StawkaPodatku]]*DZIALKI[[#This Row],[Powierzchnia]],2)</f>
        <v>753.56</v>
      </c>
      <c r="H882">
        <f>DZIALKI[[#This Row],[Podatek]]*DZIALKI[[#This Row],[Procent Ulgi]]</f>
        <v>0</v>
      </c>
      <c r="I882">
        <f>DZIALKI[[#This Row],[Podatek]]-DZIALKI[[#This Row],[KwotaUlgi]]</f>
        <v>753.56</v>
      </c>
    </row>
    <row r="883" spans="1:9" x14ac:dyDescent="0.25">
      <c r="A883" t="s">
        <v>893</v>
      </c>
      <c r="B883">
        <v>847.36</v>
      </c>
      <c r="C883" t="s">
        <v>52</v>
      </c>
      <c r="D883" t="s">
        <v>21</v>
      </c>
      <c r="E8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83">
        <f>IF(DZIALKI[[#This Row],[Ulga]]=$K$29,$L$29,IF(DZIALKI[[#This Row],[Ulga]]=$K$30,$L$30,IF(DZIALKI[[#This Row],[Ulga]]=$K$31,$L$31,IF(DZIALKI[[#This Row],[Ulga]]=$K$32,$L$32))))</f>
        <v>0</v>
      </c>
      <c r="G883">
        <f>ROUNDUP(DZIALKI[[#This Row],[StawkaPodatku]]*DZIALKI[[#This Row],[Powierzchnia]],2)</f>
        <v>177.95</v>
      </c>
      <c r="H883">
        <f>DZIALKI[[#This Row],[Podatek]]*DZIALKI[[#This Row],[Procent Ulgi]]</f>
        <v>0</v>
      </c>
      <c r="I883">
        <f>DZIALKI[[#This Row],[Podatek]]-DZIALKI[[#This Row],[KwotaUlgi]]</f>
        <v>177.95</v>
      </c>
    </row>
    <row r="884" spans="1:9" x14ac:dyDescent="0.25">
      <c r="A884" t="s">
        <v>894</v>
      </c>
      <c r="B884">
        <v>1136.26</v>
      </c>
      <c r="C884" t="s">
        <v>9</v>
      </c>
      <c r="D884" t="s">
        <v>5</v>
      </c>
      <c r="E8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84">
        <f>IF(DZIALKI[[#This Row],[Ulga]]=$K$29,$L$29,IF(DZIALKI[[#This Row],[Ulga]]=$K$30,$L$30,IF(DZIALKI[[#This Row],[Ulga]]=$K$31,$L$31,IF(DZIALKI[[#This Row],[Ulga]]=$K$32,$L$32))))</f>
        <v>0.5</v>
      </c>
      <c r="G884">
        <f>ROUNDUP(DZIALKI[[#This Row],[StawkaPodatku]]*DZIALKI[[#This Row],[Powierzchnia]],2)</f>
        <v>738.56999999999994</v>
      </c>
      <c r="H884">
        <f>DZIALKI[[#This Row],[Podatek]]*DZIALKI[[#This Row],[Procent Ulgi]]</f>
        <v>369.28499999999997</v>
      </c>
      <c r="I884">
        <f>DZIALKI[[#This Row],[Podatek]]-DZIALKI[[#This Row],[KwotaUlgi]]</f>
        <v>369.28499999999997</v>
      </c>
    </row>
    <row r="885" spans="1:9" x14ac:dyDescent="0.25">
      <c r="A885" t="s">
        <v>895</v>
      </c>
      <c r="B885">
        <v>1395.03</v>
      </c>
      <c r="C885" t="s">
        <v>5</v>
      </c>
      <c r="D885" t="s">
        <v>5</v>
      </c>
      <c r="E8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85">
        <f>IF(DZIALKI[[#This Row],[Ulga]]=$K$29,$L$29,IF(DZIALKI[[#This Row],[Ulga]]=$K$30,$L$30,IF(DZIALKI[[#This Row],[Ulga]]=$K$31,$L$31,IF(DZIALKI[[#This Row],[Ulga]]=$K$32,$L$32))))</f>
        <v>0.5</v>
      </c>
      <c r="G885">
        <f>ROUNDUP(DZIALKI[[#This Row],[StawkaPodatku]]*DZIALKI[[#This Row],[Powierzchnia]],2)</f>
        <v>1074.18</v>
      </c>
      <c r="H885">
        <f>DZIALKI[[#This Row],[Podatek]]*DZIALKI[[#This Row],[Procent Ulgi]]</f>
        <v>537.09</v>
      </c>
      <c r="I885">
        <f>DZIALKI[[#This Row],[Podatek]]-DZIALKI[[#This Row],[KwotaUlgi]]</f>
        <v>537.09</v>
      </c>
    </row>
    <row r="886" spans="1:9" x14ac:dyDescent="0.25">
      <c r="A886" t="s">
        <v>896</v>
      </c>
      <c r="B886">
        <v>788.21</v>
      </c>
      <c r="C886" t="s">
        <v>52</v>
      </c>
      <c r="D886" t="s">
        <v>11</v>
      </c>
      <c r="E8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86">
        <f>IF(DZIALKI[[#This Row],[Ulga]]=$K$29,$L$29,IF(DZIALKI[[#This Row],[Ulga]]=$K$30,$L$30,IF(DZIALKI[[#This Row],[Ulga]]=$K$31,$L$31,IF(DZIALKI[[#This Row],[Ulga]]=$K$32,$L$32))))</f>
        <v>0.9</v>
      </c>
      <c r="G886">
        <f>ROUNDUP(DZIALKI[[#This Row],[StawkaPodatku]]*DZIALKI[[#This Row],[Powierzchnia]],2)</f>
        <v>165.53</v>
      </c>
      <c r="H886">
        <f>DZIALKI[[#This Row],[Podatek]]*DZIALKI[[#This Row],[Procent Ulgi]]</f>
        <v>148.977</v>
      </c>
      <c r="I886">
        <f>DZIALKI[[#This Row],[Podatek]]-DZIALKI[[#This Row],[KwotaUlgi]]</f>
        <v>16.552999999999997</v>
      </c>
    </row>
    <row r="887" spans="1:9" x14ac:dyDescent="0.25">
      <c r="A887" t="s">
        <v>897</v>
      </c>
      <c r="B887">
        <v>1257.76</v>
      </c>
      <c r="C887" t="s">
        <v>31</v>
      </c>
      <c r="D887" t="s">
        <v>21</v>
      </c>
      <c r="E8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87">
        <f>IF(DZIALKI[[#This Row],[Ulga]]=$K$29,$L$29,IF(DZIALKI[[#This Row],[Ulga]]=$K$30,$L$30,IF(DZIALKI[[#This Row],[Ulga]]=$K$31,$L$31,IF(DZIALKI[[#This Row],[Ulga]]=$K$32,$L$32))))</f>
        <v>0</v>
      </c>
      <c r="G887">
        <f>ROUNDUP(DZIALKI[[#This Row],[StawkaPodatku]]*DZIALKI[[#This Row],[Powierzchnia]],2)</f>
        <v>540.84</v>
      </c>
      <c r="H887">
        <f>DZIALKI[[#This Row],[Podatek]]*DZIALKI[[#This Row],[Procent Ulgi]]</f>
        <v>0</v>
      </c>
      <c r="I887">
        <f>DZIALKI[[#This Row],[Podatek]]-DZIALKI[[#This Row],[KwotaUlgi]]</f>
        <v>540.84</v>
      </c>
    </row>
    <row r="888" spans="1:9" x14ac:dyDescent="0.25">
      <c r="A888" t="s">
        <v>898</v>
      </c>
      <c r="B888">
        <v>679.58</v>
      </c>
      <c r="C888" t="s">
        <v>31</v>
      </c>
      <c r="D888" t="s">
        <v>7</v>
      </c>
      <c r="E8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88">
        <f>IF(DZIALKI[[#This Row],[Ulga]]=$K$29,$L$29,IF(DZIALKI[[#This Row],[Ulga]]=$K$30,$L$30,IF(DZIALKI[[#This Row],[Ulga]]=$K$31,$L$31,IF(DZIALKI[[#This Row],[Ulga]]=$K$32,$L$32))))</f>
        <v>0.2</v>
      </c>
      <c r="G888">
        <f>ROUNDUP(DZIALKI[[#This Row],[StawkaPodatku]]*DZIALKI[[#This Row],[Powierzchnia]],2)</f>
        <v>292.21999999999997</v>
      </c>
      <c r="H888">
        <f>DZIALKI[[#This Row],[Podatek]]*DZIALKI[[#This Row],[Procent Ulgi]]</f>
        <v>58.443999999999996</v>
      </c>
      <c r="I888">
        <f>DZIALKI[[#This Row],[Podatek]]-DZIALKI[[#This Row],[KwotaUlgi]]</f>
        <v>233.77599999999998</v>
      </c>
    </row>
    <row r="889" spans="1:9" x14ac:dyDescent="0.25">
      <c r="A889" t="s">
        <v>899</v>
      </c>
      <c r="B889">
        <v>1328.23</v>
      </c>
      <c r="C889" t="s">
        <v>52</v>
      </c>
      <c r="D889" t="s">
        <v>11</v>
      </c>
      <c r="E8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89">
        <f>IF(DZIALKI[[#This Row],[Ulga]]=$K$29,$L$29,IF(DZIALKI[[#This Row],[Ulga]]=$K$30,$L$30,IF(DZIALKI[[#This Row],[Ulga]]=$K$31,$L$31,IF(DZIALKI[[#This Row],[Ulga]]=$K$32,$L$32))))</f>
        <v>0.9</v>
      </c>
      <c r="G889">
        <f>ROUNDUP(DZIALKI[[#This Row],[StawkaPodatku]]*DZIALKI[[#This Row],[Powierzchnia]],2)</f>
        <v>278.93</v>
      </c>
      <c r="H889">
        <f>DZIALKI[[#This Row],[Podatek]]*DZIALKI[[#This Row],[Procent Ulgi]]</f>
        <v>251.03700000000001</v>
      </c>
      <c r="I889">
        <f>DZIALKI[[#This Row],[Podatek]]-DZIALKI[[#This Row],[KwotaUlgi]]</f>
        <v>27.893000000000001</v>
      </c>
    </row>
    <row r="890" spans="1:9" x14ac:dyDescent="0.25">
      <c r="A890" t="s">
        <v>900</v>
      </c>
      <c r="B890">
        <v>800.59</v>
      </c>
      <c r="C890" t="s">
        <v>52</v>
      </c>
      <c r="D890" t="s">
        <v>11</v>
      </c>
      <c r="E8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90">
        <f>IF(DZIALKI[[#This Row],[Ulga]]=$K$29,$L$29,IF(DZIALKI[[#This Row],[Ulga]]=$K$30,$L$30,IF(DZIALKI[[#This Row],[Ulga]]=$K$31,$L$31,IF(DZIALKI[[#This Row],[Ulga]]=$K$32,$L$32))))</f>
        <v>0.9</v>
      </c>
      <c r="G890">
        <f>ROUNDUP(DZIALKI[[#This Row],[StawkaPodatku]]*DZIALKI[[#This Row],[Powierzchnia]],2)</f>
        <v>168.13</v>
      </c>
      <c r="H890">
        <f>DZIALKI[[#This Row],[Podatek]]*DZIALKI[[#This Row],[Procent Ulgi]]</f>
        <v>151.31700000000001</v>
      </c>
      <c r="I890">
        <f>DZIALKI[[#This Row],[Podatek]]-DZIALKI[[#This Row],[KwotaUlgi]]</f>
        <v>16.812999999999988</v>
      </c>
    </row>
    <row r="891" spans="1:9" x14ac:dyDescent="0.25">
      <c r="A891" t="s">
        <v>901</v>
      </c>
      <c r="B891">
        <v>774.81</v>
      </c>
      <c r="C891" t="s">
        <v>31</v>
      </c>
      <c r="D891" t="s">
        <v>11</v>
      </c>
      <c r="E8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91">
        <f>IF(DZIALKI[[#This Row],[Ulga]]=$K$29,$L$29,IF(DZIALKI[[#This Row],[Ulga]]=$K$30,$L$30,IF(DZIALKI[[#This Row],[Ulga]]=$K$31,$L$31,IF(DZIALKI[[#This Row],[Ulga]]=$K$32,$L$32))))</f>
        <v>0.9</v>
      </c>
      <c r="G891">
        <f>ROUNDUP(DZIALKI[[#This Row],[StawkaPodatku]]*DZIALKI[[#This Row],[Powierzchnia]],2)</f>
        <v>333.17</v>
      </c>
      <c r="H891">
        <f>DZIALKI[[#This Row],[Podatek]]*DZIALKI[[#This Row],[Procent Ulgi]]</f>
        <v>299.85300000000001</v>
      </c>
      <c r="I891">
        <f>DZIALKI[[#This Row],[Podatek]]-DZIALKI[[#This Row],[KwotaUlgi]]</f>
        <v>33.317000000000007</v>
      </c>
    </row>
    <row r="892" spans="1:9" x14ac:dyDescent="0.25">
      <c r="A892" t="s">
        <v>902</v>
      </c>
      <c r="B892">
        <v>641.54999999999995</v>
      </c>
      <c r="C892" t="s">
        <v>5</v>
      </c>
      <c r="D892" t="s">
        <v>21</v>
      </c>
      <c r="E8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92">
        <f>IF(DZIALKI[[#This Row],[Ulga]]=$K$29,$L$29,IF(DZIALKI[[#This Row],[Ulga]]=$K$30,$L$30,IF(DZIALKI[[#This Row],[Ulga]]=$K$31,$L$31,IF(DZIALKI[[#This Row],[Ulga]]=$K$32,$L$32))))</f>
        <v>0</v>
      </c>
      <c r="G892">
        <f>ROUNDUP(DZIALKI[[#This Row],[StawkaPodatku]]*DZIALKI[[#This Row],[Powierzchnia]],2)</f>
        <v>494</v>
      </c>
      <c r="H892">
        <f>DZIALKI[[#This Row],[Podatek]]*DZIALKI[[#This Row],[Procent Ulgi]]</f>
        <v>0</v>
      </c>
      <c r="I892">
        <f>DZIALKI[[#This Row],[Podatek]]-DZIALKI[[#This Row],[KwotaUlgi]]</f>
        <v>494</v>
      </c>
    </row>
    <row r="893" spans="1:9" x14ac:dyDescent="0.25">
      <c r="A893" t="s">
        <v>903</v>
      </c>
      <c r="B893">
        <v>917.42</v>
      </c>
      <c r="C893" t="s">
        <v>94</v>
      </c>
      <c r="D893" t="s">
        <v>11</v>
      </c>
      <c r="E89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93">
        <f>IF(DZIALKI[[#This Row],[Ulga]]=$K$29,$L$29,IF(DZIALKI[[#This Row],[Ulga]]=$K$30,$L$30,IF(DZIALKI[[#This Row],[Ulga]]=$K$31,$L$31,IF(DZIALKI[[#This Row],[Ulga]]=$K$32,$L$32))))</f>
        <v>0.9</v>
      </c>
      <c r="G893">
        <f>ROUNDUP(DZIALKI[[#This Row],[StawkaPodatku]]*DZIALKI[[#This Row],[Powierzchnia]],2)</f>
        <v>36.699999999999996</v>
      </c>
      <c r="H893">
        <f>DZIALKI[[#This Row],[Podatek]]*DZIALKI[[#This Row],[Procent Ulgi]]</f>
        <v>33.029999999999994</v>
      </c>
      <c r="I893">
        <f>DZIALKI[[#This Row],[Podatek]]-DZIALKI[[#This Row],[KwotaUlgi]]</f>
        <v>3.6700000000000017</v>
      </c>
    </row>
    <row r="894" spans="1:9" x14ac:dyDescent="0.25">
      <c r="A894" t="s">
        <v>904</v>
      </c>
      <c r="B894">
        <v>1225.79</v>
      </c>
      <c r="C894" t="s">
        <v>52</v>
      </c>
      <c r="D894" t="s">
        <v>11</v>
      </c>
      <c r="E8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94">
        <f>IF(DZIALKI[[#This Row],[Ulga]]=$K$29,$L$29,IF(DZIALKI[[#This Row],[Ulga]]=$K$30,$L$30,IF(DZIALKI[[#This Row],[Ulga]]=$K$31,$L$31,IF(DZIALKI[[#This Row],[Ulga]]=$K$32,$L$32))))</f>
        <v>0.9</v>
      </c>
      <c r="G894">
        <f>ROUNDUP(DZIALKI[[#This Row],[StawkaPodatku]]*DZIALKI[[#This Row],[Powierzchnia]],2)</f>
        <v>257.42</v>
      </c>
      <c r="H894">
        <f>DZIALKI[[#This Row],[Podatek]]*DZIALKI[[#This Row],[Procent Ulgi]]</f>
        <v>231.67800000000003</v>
      </c>
      <c r="I894">
        <f>DZIALKI[[#This Row],[Podatek]]-DZIALKI[[#This Row],[KwotaUlgi]]</f>
        <v>25.74199999999999</v>
      </c>
    </row>
    <row r="895" spans="1:9" x14ac:dyDescent="0.25">
      <c r="A895" t="s">
        <v>905</v>
      </c>
      <c r="B895">
        <v>727.82</v>
      </c>
      <c r="C895" t="s">
        <v>31</v>
      </c>
      <c r="D895" t="s">
        <v>5</v>
      </c>
      <c r="E8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95">
        <f>IF(DZIALKI[[#This Row],[Ulga]]=$K$29,$L$29,IF(DZIALKI[[#This Row],[Ulga]]=$K$30,$L$30,IF(DZIALKI[[#This Row],[Ulga]]=$K$31,$L$31,IF(DZIALKI[[#This Row],[Ulga]]=$K$32,$L$32))))</f>
        <v>0.5</v>
      </c>
      <c r="G895">
        <f>ROUNDUP(DZIALKI[[#This Row],[StawkaPodatku]]*DZIALKI[[#This Row],[Powierzchnia]],2)</f>
        <v>312.96999999999997</v>
      </c>
      <c r="H895">
        <f>DZIALKI[[#This Row],[Podatek]]*DZIALKI[[#This Row],[Procent Ulgi]]</f>
        <v>156.48499999999999</v>
      </c>
      <c r="I895">
        <f>DZIALKI[[#This Row],[Podatek]]-DZIALKI[[#This Row],[KwotaUlgi]]</f>
        <v>156.48499999999999</v>
      </c>
    </row>
    <row r="896" spans="1:9" x14ac:dyDescent="0.25">
      <c r="A896" t="s">
        <v>906</v>
      </c>
      <c r="B896">
        <v>1103.04</v>
      </c>
      <c r="C896" t="s">
        <v>94</v>
      </c>
      <c r="D896" t="s">
        <v>5</v>
      </c>
      <c r="E89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96">
        <f>IF(DZIALKI[[#This Row],[Ulga]]=$K$29,$L$29,IF(DZIALKI[[#This Row],[Ulga]]=$K$30,$L$30,IF(DZIALKI[[#This Row],[Ulga]]=$K$31,$L$31,IF(DZIALKI[[#This Row],[Ulga]]=$K$32,$L$32))))</f>
        <v>0.5</v>
      </c>
      <c r="G896">
        <f>ROUNDUP(DZIALKI[[#This Row],[StawkaPodatku]]*DZIALKI[[#This Row],[Powierzchnia]],2)</f>
        <v>44.129999999999995</v>
      </c>
      <c r="H896">
        <f>DZIALKI[[#This Row],[Podatek]]*DZIALKI[[#This Row],[Procent Ulgi]]</f>
        <v>22.064999999999998</v>
      </c>
      <c r="I896">
        <f>DZIALKI[[#This Row],[Podatek]]-DZIALKI[[#This Row],[KwotaUlgi]]</f>
        <v>22.064999999999998</v>
      </c>
    </row>
    <row r="897" spans="1:9" x14ac:dyDescent="0.25">
      <c r="A897" t="s">
        <v>907</v>
      </c>
      <c r="B897">
        <v>1161.44</v>
      </c>
      <c r="C897" t="s">
        <v>52</v>
      </c>
      <c r="D897" t="s">
        <v>5</v>
      </c>
      <c r="E8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97">
        <f>IF(DZIALKI[[#This Row],[Ulga]]=$K$29,$L$29,IF(DZIALKI[[#This Row],[Ulga]]=$K$30,$L$30,IF(DZIALKI[[#This Row],[Ulga]]=$K$31,$L$31,IF(DZIALKI[[#This Row],[Ulga]]=$K$32,$L$32))))</f>
        <v>0.5</v>
      </c>
      <c r="G897">
        <f>ROUNDUP(DZIALKI[[#This Row],[StawkaPodatku]]*DZIALKI[[#This Row],[Powierzchnia]],2)</f>
        <v>243.91</v>
      </c>
      <c r="H897">
        <f>DZIALKI[[#This Row],[Podatek]]*DZIALKI[[#This Row],[Procent Ulgi]]</f>
        <v>121.955</v>
      </c>
      <c r="I897">
        <f>DZIALKI[[#This Row],[Podatek]]-DZIALKI[[#This Row],[KwotaUlgi]]</f>
        <v>121.955</v>
      </c>
    </row>
    <row r="898" spans="1:9" x14ac:dyDescent="0.25">
      <c r="A898" t="s">
        <v>908</v>
      </c>
      <c r="B898">
        <v>727.71</v>
      </c>
      <c r="C898" t="s">
        <v>5</v>
      </c>
      <c r="D898" t="s">
        <v>21</v>
      </c>
      <c r="E8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98">
        <f>IF(DZIALKI[[#This Row],[Ulga]]=$K$29,$L$29,IF(DZIALKI[[#This Row],[Ulga]]=$K$30,$L$30,IF(DZIALKI[[#This Row],[Ulga]]=$K$31,$L$31,IF(DZIALKI[[#This Row],[Ulga]]=$K$32,$L$32))))</f>
        <v>0</v>
      </c>
      <c r="G898">
        <f>ROUNDUP(DZIALKI[[#This Row],[StawkaPodatku]]*DZIALKI[[#This Row],[Powierzchnia]],2)</f>
        <v>560.34</v>
      </c>
      <c r="H898">
        <f>DZIALKI[[#This Row],[Podatek]]*DZIALKI[[#This Row],[Procent Ulgi]]</f>
        <v>0</v>
      </c>
      <c r="I898">
        <f>DZIALKI[[#This Row],[Podatek]]-DZIALKI[[#This Row],[KwotaUlgi]]</f>
        <v>560.34</v>
      </c>
    </row>
    <row r="899" spans="1:9" x14ac:dyDescent="0.25">
      <c r="A899" t="s">
        <v>909</v>
      </c>
      <c r="B899">
        <v>1061.1600000000001</v>
      </c>
      <c r="C899" t="s">
        <v>52</v>
      </c>
      <c r="D899" t="s">
        <v>21</v>
      </c>
      <c r="E8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99">
        <f>IF(DZIALKI[[#This Row],[Ulga]]=$K$29,$L$29,IF(DZIALKI[[#This Row],[Ulga]]=$K$30,$L$30,IF(DZIALKI[[#This Row],[Ulga]]=$K$31,$L$31,IF(DZIALKI[[#This Row],[Ulga]]=$K$32,$L$32))))</f>
        <v>0</v>
      </c>
      <c r="G899">
        <f>ROUNDUP(DZIALKI[[#This Row],[StawkaPodatku]]*DZIALKI[[#This Row],[Powierzchnia]],2)</f>
        <v>222.85</v>
      </c>
      <c r="H899">
        <f>DZIALKI[[#This Row],[Podatek]]*DZIALKI[[#This Row],[Procent Ulgi]]</f>
        <v>0</v>
      </c>
      <c r="I899">
        <f>DZIALKI[[#This Row],[Podatek]]-DZIALKI[[#This Row],[KwotaUlgi]]</f>
        <v>222.85</v>
      </c>
    </row>
    <row r="900" spans="1:9" x14ac:dyDescent="0.25">
      <c r="A900" t="s">
        <v>910</v>
      </c>
      <c r="B900">
        <v>890.78</v>
      </c>
      <c r="C900" t="s">
        <v>9</v>
      </c>
      <c r="D900" t="s">
        <v>5</v>
      </c>
      <c r="E9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00">
        <f>IF(DZIALKI[[#This Row],[Ulga]]=$K$29,$L$29,IF(DZIALKI[[#This Row],[Ulga]]=$K$30,$L$30,IF(DZIALKI[[#This Row],[Ulga]]=$K$31,$L$31,IF(DZIALKI[[#This Row],[Ulga]]=$K$32,$L$32))))</f>
        <v>0.5</v>
      </c>
      <c r="G900">
        <f>ROUNDUP(DZIALKI[[#This Row],[StawkaPodatku]]*DZIALKI[[#This Row],[Powierzchnia]],2)</f>
        <v>579.01</v>
      </c>
      <c r="H900">
        <f>DZIALKI[[#This Row],[Podatek]]*DZIALKI[[#This Row],[Procent Ulgi]]</f>
        <v>289.505</v>
      </c>
      <c r="I900">
        <f>DZIALKI[[#This Row],[Podatek]]-DZIALKI[[#This Row],[KwotaUlgi]]</f>
        <v>289.505</v>
      </c>
    </row>
    <row r="901" spans="1:9" x14ac:dyDescent="0.25">
      <c r="A901" t="s">
        <v>911</v>
      </c>
      <c r="B901">
        <v>525.37</v>
      </c>
      <c r="C901" t="s">
        <v>9</v>
      </c>
      <c r="D901" t="s">
        <v>11</v>
      </c>
      <c r="E9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01">
        <f>IF(DZIALKI[[#This Row],[Ulga]]=$K$29,$L$29,IF(DZIALKI[[#This Row],[Ulga]]=$K$30,$L$30,IF(DZIALKI[[#This Row],[Ulga]]=$K$31,$L$31,IF(DZIALKI[[#This Row],[Ulga]]=$K$32,$L$32))))</f>
        <v>0.9</v>
      </c>
      <c r="G901">
        <f>ROUNDUP(DZIALKI[[#This Row],[StawkaPodatku]]*DZIALKI[[#This Row],[Powierzchnia]],2)</f>
        <v>341.5</v>
      </c>
      <c r="H901">
        <f>DZIALKI[[#This Row],[Podatek]]*DZIALKI[[#This Row],[Procent Ulgi]]</f>
        <v>307.35000000000002</v>
      </c>
      <c r="I901">
        <f>DZIALKI[[#This Row],[Podatek]]-DZIALKI[[#This Row],[KwotaUlgi]]</f>
        <v>34.149999999999977</v>
      </c>
    </row>
    <row r="902" spans="1:9" x14ac:dyDescent="0.25">
      <c r="A902" t="s">
        <v>912</v>
      </c>
      <c r="B902">
        <v>884.76</v>
      </c>
      <c r="C902" t="s">
        <v>94</v>
      </c>
      <c r="D902" t="s">
        <v>11</v>
      </c>
      <c r="E90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02">
        <f>IF(DZIALKI[[#This Row],[Ulga]]=$K$29,$L$29,IF(DZIALKI[[#This Row],[Ulga]]=$K$30,$L$30,IF(DZIALKI[[#This Row],[Ulga]]=$K$31,$L$31,IF(DZIALKI[[#This Row],[Ulga]]=$K$32,$L$32))))</f>
        <v>0.9</v>
      </c>
      <c r="G902">
        <f>ROUNDUP(DZIALKI[[#This Row],[StawkaPodatku]]*DZIALKI[[#This Row],[Powierzchnia]],2)</f>
        <v>35.4</v>
      </c>
      <c r="H902">
        <f>DZIALKI[[#This Row],[Podatek]]*DZIALKI[[#This Row],[Procent Ulgi]]</f>
        <v>31.86</v>
      </c>
      <c r="I902">
        <f>DZIALKI[[#This Row],[Podatek]]-DZIALKI[[#This Row],[KwotaUlgi]]</f>
        <v>3.5399999999999991</v>
      </c>
    </row>
    <row r="903" spans="1:9" x14ac:dyDescent="0.25">
      <c r="A903" t="s">
        <v>913</v>
      </c>
      <c r="B903">
        <v>1440.75</v>
      </c>
      <c r="C903" t="s">
        <v>94</v>
      </c>
      <c r="D903" t="s">
        <v>11</v>
      </c>
      <c r="E9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03">
        <f>IF(DZIALKI[[#This Row],[Ulga]]=$K$29,$L$29,IF(DZIALKI[[#This Row],[Ulga]]=$K$30,$L$30,IF(DZIALKI[[#This Row],[Ulga]]=$K$31,$L$31,IF(DZIALKI[[#This Row],[Ulga]]=$K$32,$L$32))))</f>
        <v>0.9</v>
      </c>
      <c r="G903">
        <f>ROUNDUP(DZIALKI[[#This Row],[StawkaPodatku]]*DZIALKI[[#This Row],[Powierzchnia]],2)</f>
        <v>57.63</v>
      </c>
      <c r="H903">
        <f>DZIALKI[[#This Row],[Podatek]]*DZIALKI[[#This Row],[Procent Ulgi]]</f>
        <v>51.867000000000004</v>
      </c>
      <c r="I903">
        <f>DZIALKI[[#This Row],[Podatek]]-DZIALKI[[#This Row],[KwotaUlgi]]</f>
        <v>5.7629999999999981</v>
      </c>
    </row>
    <row r="904" spans="1:9" x14ac:dyDescent="0.25">
      <c r="A904" t="s">
        <v>914</v>
      </c>
      <c r="B904">
        <v>805.75</v>
      </c>
      <c r="C904" t="s">
        <v>5</v>
      </c>
      <c r="D904" t="s">
        <v>21</v>
      </c>
      <c r="E9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04">
        <f>IF(DZIALKI[[#This Row],[Ulga]]=$K$29,$L$29,IF(DZIALKI[[#This Row],[Ulga]]=$K$30,$L$30,IF(DZIALKI[[#This Row],[Ulga]]=$K$31,$L$31,IF(DZIALKI[[#This Row],[Ulga]]=$K$32,$L$32))))</f>
        <v>0</v>
      </c>
      <c r="G904">
        <f>ROUNDUP(DZIALKI[[#This Row],[StawkaPodatku]]*DZIALKI[[#This Row],[Powierzchnia]],2)</f>
        <v>620.42999999999995</v>
      </c>
      <c r="H904">
        <f>DZIALKI[[#This Row],[Podatek]]*DZIALKI[[#This Row],[Procent Ulgi]]</f>
        <v>0</v>
      </c>
      <c r="I904">
        <f>DZIALKI[[#This Row],[Podatek]]-DZIALKI[[#This Row],[KwotaUlgi]]</f>
        <v>620.42999999999995</v>
      </c>
    </row>
    <row r="905" spans="1:9" x14ac:dyDescent="0.25">
      <c r="A905" t="s">
        <v>915</v>
      </c>
      <c r="B905">
        <v>1494.2</v>
      </c>
      <c r="C905" t="s">
        <v>31</v>
      </c>
      <c r="D905" t="s">
        <v>11</v>
      </c>
      <c r="E9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05">
        <f>IF(DZIALKI[[#This Row],[Ulga]]=$K$29,$L$29,IF(DZIALKI[[#This Row],[Ulga]]=$K$30,$L$30,IF(DZIALKI[[#This Row],[Ulga]]=$K$31,$L$31,IF(DZIALKI[[#This Row],[Ulga]]=$K$32,$L$32))))</f>
        <v>0.9</v>
      </c>
      <c r="G905">
        <f>ROUNDUP(DZIALKI[[#This Row],[StawkaPodatku]]*DZIALKI[[#This Row],[Powierzchnia]],2)</f>
        <v>642.51</v>
      </c>
      <c r="H905">
        <f>DZIALKI[[#This Row],[Podatek]]*DZIALKI[[#This Row],[Procent Ulgi]]</f>
        <v>578.25900000000001</v>
      </c>
      <c r="I905">
        <f>DZIALKI[[#This Row],[Podatek]]-DZIALKI[[#This Row],[KwotaUlgi]]</f>
        <v>64.250999999999976</v>
      </c>
    </row>
    <row r="906" spans="1:9" x14ac:dyDescent="0.25">
      <c r="A906" t="s">
        <v>916</v>
      </c>
      <c r="B906">
        <v>781.59</v>
      </c>
      <c r="C906" t="s">
        <v>9</v>
      </c>
      <c r="D906" t="s">
        <v>11</v>
      </c>
      <c r="E9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06">
        <f>IF(DZIALKI[[#This Row],[Ulga]]=$K$29,$L$29,IF(DZIALKI[[#This Row],[Ulga]]=$K$30,$L$30,IF(DZIALKI[[#This Row],[Ulga]]=$K$31,$L$31,IF(DZIALKI[[#This Row],[Ulga]]=$K$32,$L$32))))</f>
        <v>0.9</v>
      </c>
      <c r="G906">
        <f>ROUNDUP(DZIALKI[[#This Row],[StawkaPodatku]]*DZIALKI[[#This Row],[Powierzchnia]],2)</f>
        <v>508.03999999999996</v>
      </c>
      <c r="H906">
        <f>DZIALKI[[#This Row],[Podatek]]*DZIALKI[[#This Row],[Procent Ulgi]]</f>
        <v>457.23599999999999</v>
      </c>
      <c r="I906">
        <f>DZIALKI[[#This Row],[Podatek]]-DZIALKI[[#This Row],[KwotaUlgi]]</f>
        <v>50.803999999999974</v>
      </c>
    </row>
    <row r="907" spans="1:9" x14ac:dyDescent="0.25">
      <c r="A907" t="s">
        <v>917</v>
      </c>
      <c r="B907">
        <v>1179.01</v>
      </c>
      <c r="C907" t="s">
        <v>31</v>
      </c>
      <c r="D907" t="s">
        <v>5</v>
      </c>
      <c r="E9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07">
        <f>IF(DZIALKI[[#This Row],[Ulga]]=$K$29,$L$29,IF(DZIALKI[[#This Row],[Ulga]]=$K$30,$L$30,IF(DZIALKI[[#This Row],[Ulga]]=$K$31,$L$31,IF(DZIALKI[[#This Row],[Ulga]]=$K$32,$L$32))))</f>
        <v>0.5</v>
      </c>
      <c r="G907">
        <f>ROUNDUP(DZIALKI[[#This Row],[StawkaPodatku]]*DZIALKI[[#This Row],[Powierzchnia]],2)</f>
        <v>506.98</v>
      </c>
      <c r="H907">
        <f>DZIALKI[[#This Row],[Podatek]]*DZIALKI[[#This Row],[Procent Ulgi]]</f>
        <v>253.49</v>
      </c>
      <c r="I907">
        <f>DZIALKI[[#This Row],[Podatek]]-DZIALKI[[#This Row],[KwotaUlgi]]</f>
        <v>253.49</v>
      </c>
    </row>
    <row r="908" spans="1:9" x14ac:dyDescent="0.25">
      <c r="A908" t="s">
        <v>918</v>
      </c>
      <c r="B908">
        <v>1264.97</v>
      </c>
      <c r="C908" t="s">
        <v>94</v>
      </c>
      <c r="D908" t="s">
        <v>11</v>
      </c>
      <c r="E9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08">
        <f>IF(DZIALKI[[#This Row],[Ulga]]=$K$29,$L$29,IF(DZIALKI[[#This Row],[Ulga]]=$K$30,$L$30,IF(DZIALKI[[#This Row],[Ulga]]=$K$31,$L$31,IF(DZIALKI[[#This Row],[Ulga]]=$K$32,$L$32))))</f>
        <v>0.9</v>
      </c>
      <c r="G908">
        <f>ROUNDUP(DZIALKI[[#This Row],[StawkaPodatku]]*DZIALKI[[#This Row],[Powierzchnia]],2)</f>
        <v>50.6</v>
      </c>
      <c r="H908">
        <f>DZIALKI[[#This Row],[Podatek]]*DZIALKI[[#This Row],[Procent Ulgi]]</f>
        <v>45.54</v>
      </c>
      <c r="I908">
        <f>DZIALKI[[#This Row],[Podatek]]-DZIALKI[[#This Row],[KwotaUlgi]]</f>
        <v>5.0600000000000023</v>
      </c>
    </row>
    <row r="909" spans="1:9" x14ac:dyDescent="0.25">
      <c r="A909" t="s">
        <v>919</v>
      </c>
      <c r="B909">
        <v>1479.77</v>
      </c>
      <c r="C909" t="s">
        <v>31</v>
      </c>
      <c r="D909" t="s">
        <v>7</v>
      </c>
      <c r="E9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09">
        <f>IF(DZIALKI[[#This Row],[Ulga]]=$K$29,$L$29,IF(DZIALKI[[#This Row],[Ulga]]=$K$30,$L$30,IF(DZIALKI[[#This Row],[Ulga]]=$K$31,$L$31,IF(DZIALKI[[#This Row],[Ulga]]=$K$32,$L$32))))</f>
        <v>0.2</v>
      </c>
      <c r="G909">
        <f>ROUNDUP(DZIALKI[[#This Row],[StawkaPodatku]]*DZIALKI[[#This Row],[Powierzchnia]],2)</f>
        <v>636.30999999999995</v>
      </c>
      <c r="H909">
        <f>DZIALKI[[#This Row],[Podatek]]*DZIALKI[[#This Row],[Procent Ulgi]]</f>
        <v>127.262</v>
      </c>
      <c r="I909">
        <f>DZIALKI[[#This Row],[Podatek]]-DZIALKI[[#This Row],[KwotaUlgi]]</f>
        <v>509.04799999999994</v>
      </c>
    </row>
    <row r="910" spans="1:9" x14ac:dyDescent="0.25">
      <c r="A910" t="s">
        <v>920</v>
      </c>
      <c r="B910">
        <v>1017.26</v>
      </c>
      <c r="C910" t="s">
        <v>5</v>
      </c>
      <c r="D910" t="s">
        <v>5</v>
      </c>
      <c r="E9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10">
        <f>IF(DZIALKI[[#This Row],[Ulga]]=$K$29,$L$29,IF(DZIALKI[[#This Row],[Ulga]]=$K$30,$L$30,IF(DZIALKI[[#This Row],[Ulga]]=$K$31,$L$31,IF(DZIALKI[[#This Row],[Ulga]]=$K$32,$L$32))))</f>
        <v>0.5</v>
      </c>
      <c r="G910">
        <f>ROUNDUP(DZIALKI[[#This Row],[StawkaPodatku]]*DZIALKI[[#This Row],[Powierzchnia]],2)</f>
        <v>783.3</v>
      </c>
      <c r="H910">
        <f>DZIALKI[[#This Row],[Podatek]]*DZIALKI[[#This Row],[Procent Ulgi]]</f>
        <v>391.65</v>
      </c>
      <c r="I910">
        <f>DZIALKI[[#This Row],[Podatek]]-DZIALKI[[#This Row],[KwotaUlgi]]</f>
        <v>391.65</v>
      </c>
    </row>
    <row r="911" spans="1:9" x14ac:dyDescent="0.25">
      <c r="A911" t="s">
        <v>921</v>
      </c>
      <c r="B911">
        <v>701.32</v>
      </c>
      <c r="C911" t="s">
        <v>31</v>
      </c>
      <c r="D911" t="s">
        <v>21</v>
      </c>
      <c r="E9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11">
        <f>IF(DZIALKI[[#This Row],[Ulga]]=$K$29,$L$29,IF(DZIALKI[[#This Row],[Ulga]]=$K$30,$L$30,IF(DZIALKI[[#This Row],[Ulga]]=$K$31,$L$31,IF(DZIALKI[[#This Row],[Ulga]]=$K$32,$L$32))))</f>
        <v>0</v>
      </c>
      <c r="G911">
        <f>ROUNDUP(DZIALKI[[#This Row],[StawkaPodatku]]*DZIALKI[[#This Row],[Powierzchnia]],2)</f>
        <v>301.57</v>
      </c>
      <c r="H911">
        <f>DZIALKI[[#This Row],[Podatek]]*DZIALKI[[#This Row],[Procent Ulgi]]</f>
        <v>0</v>
      </c>
      <c r="I911">
        <f>DZIALKI[[#This Row],[Podatek]]-DZIALKI[[#This Row],[KwotaUlgi]]</f>
        <v>301.57</v>
      </c>
    </row>
    <row r="912" spans="1:9" x14ac:dyDescent="0.25">
      <c r="A912" t="s">
        <v>922</v>
      </c>
      <c r="B912">
        <v>851.09</v>
      </c>
      <c r="C912" t="s">
        <v>52</v>
      </c>
      <c r="D912" t="s">
        <v>11</v>
      </c>
      <c r="E9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12">
        <f>IF(DZIALKI[[#This Row],[Ulga]]=$K$29,$L$29,IF(DZIALKI[[#This Row],[Ulga]]=$K$30,$L$30,IF(DZIALKI[[#This Row],[Ulga]]=$K$31,$L$31,IF(DZIALKI[[#This Row],[Ulga]]=$K$32,$L$32))))</f>
        <v>0.9</v>
      </c>
      <c r="G912">
        <f>ROUNDUP(DZIALKI[[#This Row],[StawkaPodatku]]*DZIALKI[[#This Row],[Powierzchnia]],2)</f>
        <v>178.73</v>
      </c>
      <c r="H912">
        <f>DZIALKI[[#This Row],[Podatek]]*DZIALKI[[#This Row],[Procent Ulgi]]</f>
        <v>160.857</v>
      </c>
      <c r="I912">
        <f>DZIALKI[[#This Row],[Podatek]]-DZIALKI[[#This Row],[KwotaUlgi]]</f>
        <v>17.87299999999999</v>
      </c>
    </row>
    <row r="913" spans="1:9" x14ac:dyDescent="0.25">
      <c r="A913" t="s">
        <v>923</v>
      </c>
      <c r="B913">
        <v>778.95</v>
      </c>
      <c r="C913" t="s">
        <v>5</v>
      </c>
      <c r="D913" t="s">
        <v>11</v>
      </c>
      <c r="E9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13">
        <f>IF(DZIALKI[[#This Row],[Ulga]]=$K$29,$L$29,IF(DZIALKI[[#This Row],[Ulga]]=$K$30,$L$30,IF(DZIALKI[[#This Row],[Ulga]]=$K$31,$L$31,IF(DZIALKI[[#This Row],[Ulga]]=$K$32,$L$32))))</f>
        <v>0.9</v>
      </c>
      <c r="G913">
        <f>ROUNDUP(DZIALKI[[#This Row],[StawkaPodatku]]*DZIALKI[[#This Row],[Powierzchnia]],2)</f>
        <v>599.79999999999995</v>
      </c>
      <c r="H913">
        <f>DZIALKI[[#This Row],[Podatek]]*DZIALKI[[#This Row],[Procent Ulgi]]</f>
        <v>539.81999999999994</v>
      </c>
      <c r="I913">
        <f>DZIALKI[[#This Row],[Podatek]]-DZIALKI[[#This Row],[KwotaUlgi]]</f>
        <v>59.980000000000018</v>
      </c>
    </row>
    <row r="914" spans="1:9" x14ac:dyDescent="0.25">
      <c r="A914" t="s">
        <v>924</v>
      </c>
      <c r="B914">
        <v>1236.97</v>
      </c>
      <c r="C914" t="s">
        <v>5</v>
      </c>
      <c r="D914" t="s">
        <v>5</v>
      </c>
      <c r="E9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14">
        <f>IF(DZIALKI[[#This Row],[Ulga]]=$K$29,$L$29,IF(DZIALKI[[#This Row],[Ulga]]=$K$30,$L$30,IF(DZIALKI[[#This Row],[Ulga]]=$K$31,$L$31,IF(DZIALKI[[#This Row],[Ulga]]=$K$32,$L$32))))</f>
        <v>0.5</v>
      </c>
      <c r="G914">
        <f>ROUNDUP(DZIALKI[[#This Row],[StawkaPodatku]]*DZIALKI[[#This Row],[Powierzchnia]],2)</f>
        <v>952.47</v>
      </c>
      <c r="H914">
        <f>DZIALKI[[#This Row],[Podatek]]*DZIALKI[[#This Row],[Procent Ulgi]]</f>
        <v>476.23500000000001</v>
      </c>
      <c r="I914">
        <f>DZIALKI[[#This Row],[Podatek]]-DZIALKI[[#This Row],[KwotaUlgi]]</f>
        <v>476.23500000000001</v>
      </c>
    </row>
    <row r="915" spans="1:9" x14ac:dyDescent="0.25">
      <c r="A915" t="s">
        <v>925</v>
      </c>
      <c r="B915">
        <v>1445.12</v>
      </c>
      <c r="C915" t="s">
        <v>52</v>
      </c>
      <c r="D915" t="s">
        <v>21</v>
      </c>
      <c r="E9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15">
        <f>IF(DZIALKI[[#This Row],[Ulga]]=$K$29,$L$29,IF(DZIALKI[[#This Row],[Ulga]]=$K$30,$L$30,IF(DZIALKI[[#This Row],[Ulga]]=$K$31,$L$31,IF(DZIALKI[[#This Row],[Ulga]]=$K$32,$L$32))))</f>
        <v>0</v>
      </c>
      <c r="G915">
        <f>ROUNDUP(DZIALKI[[#This Row],[StawkaPodatku]]*DZIALKI[[#This Row],[Powierzchnia]],2)</f>
        <v>303.48</v>
      </c>
      <c r="H915">
        <f>DZIALKI[[#This Row],[Podatek]]*DZIALKI[[#This Row],[Procent Ulgi]]</f>
        <v>0</v>
      </c>
      <c r="I915">
        <f>DZIALKI[[#This Row],[Podatek]]-DZIALKI[[#This Row],[KwotaUlgi]]</f>
        <v>303.48</v>
      </c>
    </row>
    <row r="916" spans="1:9" x14ac:dyDescent="0.25">
      <c r="A916" t="s">
        <v>926</v>
      </c>
      <c r="B916">
        <v>782.63</v>
      </c>
      <c r="C916" t="s">
        <v>31</v>
      </c>
      <c r="D916" t="s">
        <v>5</v>
      </c>
      <c r="E9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16">
        <f>IF(DZIALKI[[#This Row],[Ulga]]=$K$29,$L$29,IF(DZIALKI[[#This Row],[Ulga]]=$K$30,$L$30,IF(DZIALKI[[#This Row],[Ulga]]=$K$31,$L$31,IF(DZIALKI[[#This Row],[Ulga]]=$K$32,$L$32))))</f>
        <v>0.5</v>
      </c>
      <c r="G916">
        <f>ROUNDUP(DZIALKI[[#This Row],[StawkaPodatku]]*DZIALKI[[#This Row],[Powierzchnia]],2)</f>
        <v>336.53999999999996</v>
      </c>
      <c r="H916">
        <f>DZIALKI[[#This Row],[Podatek]]*DZIALKI[[#This Row],[Procent Ulgi]]</f>
        <v>168.26999999999998</v>
      </c>
      <c r="I916">
        <f>DZIALKI[[#This Row],[Podatek]]-DZIALKI[[#This Row],[KwotaUlgi]]</f>
        <v>168.26999999999998</v>
      </c>
    </row>
    <row r="917" spans="1:9" x14ac:dyDescent="0.25">
      <c r="A917" t="s">
        <v>927</v>
      </c>
      <c r="B917">
        <v>1407.52</v>
      </c>
      <c r="C917" t="s">
        <v>31</v>
      </c>
      <c r="D917" t="s">
        <v>7</v>
      </c>
      <c r="E9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17">
        <f>IF(DZIALKI[[#This Row],[Ulga]]=$K$29,$L$29,IF(DZIALKI[[#This Row],[Ulga]]=$K$30,$L$30,IF(DZIALKI[[#This Row],[Ulga]]=$K$31,$L$31,IF(DZIALKI[[#This Row],[Ulga]]=$K$32,$L$32))))</f>
        <v>0.2</v>
      </c>
      <c r="G917">
        <f>ROUNDUP(DZIALKI[[#This Row],[StawkaPodatku]]*DZIALKI[[#This Row],[Powierzchnia]],2)</f>
        <v>605.24</v>
      </c>
      <c r="H917">
        <f>DZIALKI[[#This Row],[Podatek]]*DZIALKI[[#This Row],[Procent Ulgi]]</f>
        <v>121.048</v>
      </c>
      <c r="I917">
        <f>DZIALKI[[#This Row],[Podatek]]-DZIALKI[[#This Row],[KwotaUlgi]]</f>
        <v>484.19200000000001</v>
      </c>
    </row>
    <row r="918" spans="1:9" x14ac:dyDescent="0.25">
      <c r="A918" t="s">
        <v>928</v>
      </c>
      <c r="B918">
        <v>1455.98</v>
      </c>
      <c r="C918" t="s">
        <v>52</v>
      </c>
      <c r="D918" t="s">
        <v>5</v>
      </c>
      <c r="E9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18">
        <f>IF(DZIALKI[[#This Row],[Ulga]]=$K$29,$L$29,IF(DZIALKI[[#This Row],[Ulga]]=$K$30,$L$30,IF(DZIALKI[[#This Row],[Ulga]]=$K$31,$L$31,IF(DZIALKI[[#This Row],[Ulga]]=$K$32,$L$32))))</f>
        <v>0.5</v>
      </c>
      <c r="G918">
        <f>ROUNDUP(DZIALKI[[#This Row],[StawkaPodatku]]*DZIALKI[[#This Row],[Powierzchnia]],2)</f>
        <v>305.76</v>
      </c>
      <c r="H918">
        <f>DZIALKI[[#This Row],[Podatek]]*DZIALKI[[#This Row],[Procent Ulgi]]</f>
        <v>152.88</v>
      </c>
      <c r="I918">
        <f>DZIALKI[[#This Row],[Podatek]]-DZIALKI[[#This Row],[KwotaUlgi]]</f>
        <v>152.88</v>
      </c>
    </row>
    <row r="919" spans="1:9" x14ac:dyDescent="0.25">
      <c r="A919" t="s">
        <v>929</v>
      </c>
      <c r="B919">
        <v>1376</v>
      </c>
      <c r="C919" t="s">
        <v>31</v>
      </c>
      <c r="D919" t="s">
        <v>21</v>
      </c>
      <c r="E9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19">
        <f>IF(DZIALKI[[#This Row],[Ulga]]=$K$29,$L$29,IF(DZIALKI[[#This Row],[Ulga]]=$K$30,$L$30,IF(DZIALKI[[#This Row],[Ulga]]=$K$31,$L$31,IF(DZIALKI[[#This Row],[Ulga]]=$K$32,$L$32))))</f>
        <v>0</v>
      </c>
      <c r="G919">
        <f>ROUNDUP(DZIALKI[[#This Row],[StawkaPodatku]]*DZIALKI[[#This Row],[Powierzchnia]],2)</f>
        <v>591.67999999999995</v>
      </c>
      <c r="H919">
        <f>DZIALKI[[#This Row],[Podatek]]*DZIALKI[[#This Row],[Procent Ulgi]]</f>
        <v>0</v>
      </c>
      <c r="I919">
        <f>DZIALKI[[#This Row],[Podatek]]-DZIALKI[[#This Row],[KwotaUlgi]]</f>
        <v>591.67999999999995</v>
      </c>
    </row>
    <row r="920" spans="1:9" x14ac:dyDescent="0.25">
      <c r="A920" t="s">
        <v>930</v>
      </c>
      <c r="B920">
        <v>895.71</v>
      </c>
      <c r="C920" t="s">
        <v>5</v>
      </c>
      <c r="D920" t="s">
        <v>11</v>
      </c>
      <c r="E9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20">
        <f>IF(DZIALKI[[#This Row],[Ulga]]=$K$29,$L$29,IF(DZIALKI[[#This Row],[Ulga]]=$K$30,$L$30,IF(DZIALKI[[#This Row],[Ulga]]=$K$31,$L$31,IF(DZIALKI[[#This Row],[Ulga]]=$K$32,$L$32))))</f>
        <v>0.9</v>
      </c>
      <c r="G920">
        <f>ROUNDUP(DZIALKI[[#This Row],[StawkaPodatku]]*DZIALKI[[#This Row],[Powierzchnia]],2)</f>
        <v>689.7</v>
      </c>
      <c r="H920">
        <f>DZIALKI[[#This Row],[Podatek]]*DZIALKI[[#This Row],[Procent Ulgi]]</f>
        <v>620.73</v>
      </c>
      <c r="I920">
        <f>DZIALKI[[#This Row],[Podatek]]-DZIALKI[[#This Row],[KwotaUlgi]]</f>
        <v>68.970000000000027</v>
      </c>
    </row>
    <row r="921" spans="1:9" x14ac:dyDescent="0.25">
      <c r="A921" t="s">
        <v>931</v>
      </c>
      <c r="B921">
        <v>1012.38</v>
      </c>
      <c r="C921" t="s">
        <v>94</v>
      </c>
      <c r="D921" t="s">
        <v>7</v>
      </c>
      <c r="E9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21">
        <f>IF(DZIALKI[[#This Row],[Ulga]]=$K$29,$L$29,IF(DZIALKI[[#This Row],[Ulga]]=$K$30,$L$30,IF(DZIALKI[[#This Row],[Ulga]]=$K$31,$L$31,IF(DZIALKI[[#This Row],[Ulga]]=$K$32,$L$32))))</f>
        <v>0.2</v>
      </c>
      <c r="G921">
        <f>ROUNDUP(DZIALKI[[#This Row],[StawkaPodatku]]*DZIALKI[[#This Row],[Powierzchnia]],2)</f>
        <v>40.5</v>
      </c>
      <c r="H921">
        <f>DZIALKI[[#This Row],[Podatek]]*DZIALKI[[#This Row],[Procent Ulgi]]</f>
        <v>8.1</v>
      </c>
      <c r="I921">
        <f>DZIALKI[[#This Row],[Podatek]]-DZIALKI[[#This Row],[KwotaUlgi]]</f>
        <v>32.4</v>
      </c>
    </row>
    <row r="922" spans="1:9" x14ac:dyDescent="0.25">
      <c r="A922" t="s">
        <v>932</v>
      </c>
      <c r="B922">
        <v>748.69</v>
      </c>
      <c r="C922" t="s">
        <v>5</v>
      </c>
      <c r="D922" t="s">
        <v>7</v>
      </c>
      <c r="E9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22">
        <f>IF(DZIALKI[[#This Row],[Ulga]]=$K$29,$L$29,IF(DZIALKI[[#This Row],[Ulga]]=$K$30,$L$30,IF(DZIALKI[[#This Row],[Ulga]]=$K$31,$L$31,IF(DZIALKI[[#This Row],[Ulga]]=$K$32,$L$32))))</f>
        <v>0.2</v>
      </c>
      <c r="G922">
        <f>ROUNDUP(DZIALKI[[#This Row],[StawkaPodatku]]*DZIALKI[[#This Row],[Powierzchnia]],2)</f>
        <v>576.5</v>
      </c>
      <c r="H922">
        <f>DZIALKI[[#This Row],[Podatek]]*DZIALKI[[#This Row],[Procent Ulgi]]</f>
        <v>115.30000000000001</v>
      </c>
      <c r="I922">
        <f>DZIALKI[[#This Row],[Podatek]]-DZIALKI[[#This Row],[KwotaUlgi]]</f>
        <v>461.2</v>
      </c>
    </row>
    <row r="923" spans="1:9" x14ac:dyDescent="0.25">
      <c r="A923" t="s">
        <v>933</v>
      </c>
      <c r="B923">
        <v>1061.54</v>
      </c>
      <c r="C923" t="s">
        <v>52</v>
      </c>
      <c r="D923" t="s">
        <v>5</v>
      </c>
      <c r="E9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23">
        <f>IF(DZIALKI[[#This Row],[Ulga]]=$K$29,$L$29,IF(DZIALKI[[#This Row],[Ulga]]=$K$30,$L$30,IF(DZIALKI[[#This Row],[Ulga]]=$K$31,$L$31,IF(DZIALKI[[#This Row],[Ulga]]=$K$32,$L$32))))</f>
        <v>0.5</v>
      </c>
      <c r="G923">
        <f>ROUNDUP(DZIALKI[[#This Row],[StawkaPodatku]]*DZIALKI[[#This Row],[Powierzchnia]],2)</f>
        <v>222.92999999999998</v>
      </c>
      <c r="H923">
        <f>DZIALKI[[#This Row],[Podatek]]*DZIALKI[[#This Row],[Procent Ulgi]]</f>
        <v>111.46499999999999</v>
      </c>
      <c r="I923">
        <f>DZIALKI[[#This Row],[Podatek]]-DZIALKI[[#This Row],[KwotaUlgi]]</f>
        <v>111.46499999999999</v>
      </c>
    </row>
    <row r="924" spans="1:9" x14ac:dyDescent="0.25">
      <c r="A924" t="s">
        <v>934</v>
      </c>
      <c r="B924">
        <v>586.96</v>
      </c>
      <c r="C924" t="s">
        <v>52</v>
      </c>
      <c r="D924" t="s">
        <v>21</v>
      </c>
      <c r="E9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24">
        <f>IF(DZIALKI[[#This Row],[Ulga]]=$K$29,$L$29,IF(DZIALKI[[#This Row],[Ulga]]=$K$30,$L$30,IF(DZIALKI[[#This Row],[Ulga]]=$K$31,$L$31,IF(DZIALKI[[#This Row],[Ulga]]=$K$32,$L$32))))</f>
        <v>0</v>
      </c>
      <c r="G924">
        <f>ROUNDUP(DZIALKI[[#This Row],[StawkaPodatku]]*DZIALKI[[#This Row],[Powierzchnia]],2)</f>
        <v>123.27000000000001</v>
      </c>
      <c r="H924">
        <f>DZIALKI[[#This Row],[Podatek]]*DZIALKI[[#This Row],[Procent Ulgi]]</f>
        <v>0</v>
      </c>
      <c r="I924">
        <f>DZIALKI[[#This Row],[Podatek]]-DZIALKI[[#This Row],[KwotaUlgi]]</f>
        <v>123.27000000000001</v>
      </c>
    </row>
    <row r="925" spans="1:9" x14ac:dyDescent="0.25">
      <c r="A925" t="s">
        <v>935</v>
      </c>
      <c r="B925">
        <v>745.38</v>
      </c>
      <c r="C925" t="s">
        <v>94</v>
      </c>
      <c r="D925" t="s">
        <v>11</v>
      </c>
      <c r="E9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25">
        <f>IF(DZIALKI[[#This Row],[Ulga]]=$K$29,$L$29,IF(DZIALKI[[#This Row],[Ulga]]=$K$30,$L$30,IF(DZIALKI[[#This Row],[Ulga]]=$K$31,$L$31,IF(DZIALKI[[#This Row],[Ulga]]=$K$32,$L$32))))</f>
        <v>0.9</v>
      </c>
      <c r="G925">
        <f>ROUNDUP(DZIALKI[[#This Row],[StawkaPodatku]]*DZIALKI[[#This Row],[Powierzchnia]],2)</f>
        <v>29.82</v>
      </c>
      <c r="H925">
        <f>DZIALKI[[#This Row],[Podatek]]*DZIALKI[[#This Row],[Procent Ulgi]]</f>
        <v>26.838000000000001</v>
      </c>
      <c r="I925">
        <f>DZIALKI[[#This Row],[Podatek]]-DZIALKI[[#This Row],[KwotaUlgi]]</f>
        <v>2.9819999999999993</v>
      </c>
    </row>
    <row r="926" spans="1:9" x14ac:dyDescent="0.25">
      <c r="A926" t="s">
        <v>936</v>
      </c>
      <c r="B926">
        <v>547.48</v>
      </c>
      <c r="C926" t="s">
        <v>5</v>
      </c>
      <c r="D926" t="s">
        <v>5</v>
      </c>
      <c r="E9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26">
        <f>IF(DZIALKI[[#This Row],[Ulga]]=$K$29,$L$29,IF(DZIALKI[[#This Row],[Ulga]]=$K$30,$L$30,IF(DZIALKI[[#This Row],[Ulga]]=$K$31,$L$31,IF(DZIALKI[[#This Row],[Ulga]]=$K$32,$L$32))))</f>
        <v>0.5</v>
      </c>
      <c r="G926">
        <f>ROUNDUP(DZIALKI[[#This Row],[StawkaPodatku]]*DZIALKI[[#This Row],[Powierzchnia]],2)</f>
        <v>421.56</v>
      </c>
      <c r="H926">
        <f>DZIALKI[[#This Row],[Podatek]]*DZIALKI[[#This Row],[Procent Ulgi]]</f>
        <v>210.78</v>
      </c>
      <c r="I926">
        <f>DZIALKI[[#This Row],[Podatek]]-DZIALKI[[#This Row],[KwotaUlgi]]</f>
        <v>210.78</v>
      </c>
    </row>
    <row r="927" spans="1:9" x14ac:dyDescent="0.25">
      <c r="A927" t="s">
        <v>937</v>
      </c>
      <c r="B927">
        <v>1044.73</v>
      </c>
      <c r="C927" t="s">
        <v>5</v>
      </c>
      <c r="D927" t="s">
        <v>5</v>
      </c>
      <c r="E9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27">
        <f>IF(DZIALKI[[#This Row],[Ulga]]=$K$29,$L$29,IF(DZIALKI[[#This Row],[Ulga]]=$K$30,$L$30,IF(DZIALKI[[#This Row],[Ulga]]=$K$31,$L$31,IF(DZIALKI[[#This Row],[Ulga]]=$K$32,$L$32))))</f>
        <v>0.5</v>
      </c>
      <c r="G927">
        <f>ROUNDUP(DZIALKI[[#This Row],[StawkaPodatku]]*DZIALKI[[#This Row],[Powierzchnia]],2)</f>
        <v>804.45</v>
      </c>
      <c r="H927">
        <f>DZIALKI[[#This Row],[Podatek]]*DZIALKI[[#This Row],[Procent Ulgi]]</f>
        <v>402.22500000000002</v>
      </c>
      <c r="I927">
        <f>DZIALKI[[#This Row],[Podatek]]-DZIALKI[[#This Row],[KwotaUlgi]]</f>
        <v>402.22500000000002</v>
      </c>
    </row>
    <row r="928" spans="1:9" x14ac:dyDescent="0.25">
      <c r="A928" t="s">
        <v>938</v>
      </c>
      <c r="B928">
        <v>532.91999999999996</v>
      </c>
      <c r="C928" t="s">
        <v>52</v>
      </c>
      <c r="D928" t="s">
        <v>11</v>
      </c>
      <c r="E9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28">
        <f>IF(DZIALKI[[#This Row],[Ulga]]=$K$29,$L$29,IF(DZIALKI[[#This Row],[Ulga]]=$K$30,$L$30,IF(DZIALKI[[#This Row],[Ulga]]=$K$31,$L$31,IF(DZIALKI[[#This Row],[Ulga]]=$K$32,$L$32))))</f>
        <v>0.9</v>
      </c>
      <c r="G928">
        <f>ROUNDUP(DZIALKI[[#This Row],[StawkaPodatku]]*DZIALKI[[#This Row],[Powierzchnia]],2)</f>
        <v>111.92</v>
      </c>
      <c r="H928">
        <f>DZIALKI[[#This Row],[Podatek]]*DZIALKI[[#This Row],[Procent Ulgi]]</f>
        <v>100.72800000000001</v>
      </c>
      <c r="I928">
        <f>DZIALKI[[#This Row],[Podatek]]-DZIALKI[[#This Row],[KwotaUlgi]]</f>
        <v>11.191999999999993</v>
      </c>
    </row>
    <row r="929" spans="1:9" x14ac:dyDescent="0.25">
      <c r="A929" t="s">
        <v>939</v>
      </c>
      <c r="B929">
        <v>994.05</v>
      </c>
      <c r="C929" t="s">
        <v>31</v>
      </c>
      <c r="D929" t="s">
        <v>11</v>
      </c>
      <c r="E9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29">
        <f>IF(DZIALKI[[#This Row],[Ulga]]=$K$29,$L$29,IF(DZIALKI[[#This Row],[Ulga]]=$K$30,$L$30,IF(DZIALKI[[#This Row],[Ulga]]=$K$31,$L$31,IF(DZIALKI[[#This Row],[Ulga]]=$K$32,$L$32))))</f>
        <v>0.9</v>
      </c>
      <c r="G929">
        <f>ROUNDUP(DZIALKI[[#This Row],[StawkaPodatku]]*DZIALKI[[#This Row],[Powierzchnia]],2)</f>
        <v>427.45</v>
      </c>
      <c r="H929">
        <f>DZIALKI[[#This Row],[Podatek]]*DZIALKI[[#This Row],[Procent Ulgi]]</f>
        <v>384.70499999999998</v>
      </c>
      <c r="I929">
        <f>DZIALKI[[#This Row],[Podatek]]-DZIALKI[[#This Row],[KwotaUlgi]]</f>
        <v>42.745000000000005</v>
      </c>
    </row>
    <row r="930" spans="1:9" x14ac:dyDescent="0.25">
      <c r="A930" t="s">
        <v>940</v>
      </c>
      <c r="B930">
        <v>803.6</v>
      </c>
      <c r="C930" t="s">
        <v>31</v>
      </c>
      <c r="D930" t="s">
        <v>11</v>
      </c>
      <c r="E9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30">
        <f>IF(DZIALKI[[#This Row],[Ulga]]=$K$29,$L$29,IF(DZIALKI[[#This Row],[Ulga]]=$K$30,$L$30,IF(DZIALKI[[#This Row],[Ulga]]=$K$31,$L$31,IF(DZIALKI[[#This Row],[Ulga]]=$K$32,$L$32))))</f>
        <v>0.9</v>
      </c>
      <c r="G930">
        <f>ROUNDUP(DZIALKI[[#This Row],[StawkaPodatku]]*DZIALKI[[#This Row],[Powierzchnia]],2)</f>
        <v>345.55</v>
      </c>
      <c r="H930">
        <f>DZIALKI[[#This Row],[Podatek]]*DZIALKI[[#This Row],[Procent Ulgi]]</f>
        <v>310.995</v>
      </c>
      <c r="I930">
        <f>DZIALKI[[#This Row],[Podatek]]-DZIALKI[[#This Row],[KwotaUlgi]]</f>
        <v>34.555000000000007</v>
      </c>
    </row>
    <row r="931" spans="1:9" x14ac:dyDescent="0.25">
      <c r="A931" t="s">
        <v>941</v>
      </c>
      <c r="B931">
        <v>1319.21</v>
      </c>
      <c r="C931" t="s">
        <v>5</v>
      </c>
      <c r="D931" t="s">
        <v>11</v>
      </c>
      <c r="E9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1">
        <f>IF(DZIALKI[[#This Row],[Ulga]]=$K$29,$L$29,IF(DZIALKI[[#This Row],[Ulga]]=$K$30,$L$30,IF(DZIALKI[[#This Row],[Ulga]]=$K$31,$L$31,IF(DZIALKI[[#This Row],[Ulga]]=$K$32,$L$32))))</f>
        <v>0.9</v>
      </c>
      <c r="G931">
        <f>ROUNDUP(DZIALKI[[#This Row],[StawkaPodatku]]*DZIALKI[[#This Row],[Powierzchnia]],2)</f>
        <v>1015.8</v>
      </c>
      <c r="H931">
        <f>DZIALKI[[#This Row],[Podatek]]*DZIALKI[[#This Row],[Procent Ulgi]]</f>
        <v>914.22</v>
      </c>
      <c r="I931">
        <f>DZIALKI[[#This Row],[Podatek]]-DZIALKI[[#This Row],[KwotaUlgi]]</f>
        <v>101.57999999999993</v>
      </c>
    </row>
    <row r="932" spans="1:9" x14ac:dyDescent="0.25">
      <c r="A932" t="s">
        <v>942</v>
      </c>
      <c r="B932">
        <v>1170.6199999999999</v>
      </c>
      <c r="C932" t="s">
        <v>5</v>
      </c>
      <c r="D932" t="s">
        <v>5</v>
      </c>
      <c r="E9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2">
        <f>IF(DZIALKI[[#This Row],[Ulga]]=$K$29,$L$29,IF(DZIALKI[[#This Row],[Ulga]]=$K$30,$L$30,IF(DZIALKI[[#This Row],[Ulga]]=$K$31,$L$31,IF(DZIALKI[[#This Row],[Ulga]]=$K$32,$L$32))))</f>
        <v>0.5</v>
      </c>
      <c r="G932">
        <f>ROUNDUP(DZIALKI[[#This Row],[StawkaPodatku]]*DZIALKI[[#This Row],[Powierzchnia]],2)</f>
        <v>901.38</v>
      </c>
      <c r="H932">
        <f>DZIALKI[[#This Row],[Podatek]]*DZIALKI[[#This Row],[Procent Ulgi]]</f>
        <v>450.69</v>
      </c>
      <c r="I932">
        <f>DZIALKI[[#This Row],[Podatek]]-DZIALKI[[#This Row],[KwotaUlgi]]</f>
        <v>450.69</v>
      </c>
    </row>
    <row r="933" spans="1:9" x14ac:dyDescent="0.25">
      <c r="A933" t="s">
        <v>943</v>
      </c>
      <c r="B933">
        <v>851.47</v>
      </c>
      <c r="C933" t="s">
        <v>5</v>
      </c>
      <c r="D933" t="s">
        <v>11</v>
      </c>
      <c r="E9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3">
        <f>IF(DZIALKI[[#This Row],[Ulga]]=$K$29,$L$29,IF(DZIALKI[[#This Row],[Ulga]]=$K$30,$L$30,IF(DZIALKI[[#This Row],[Ulga]]=$K$31,$L$31,IF(DZIALKI[[#This Row],[Ulga]]=$K$32,$L$32))))</f>
        <v>0.9</v>
      </c>
      <c r="G933">
        <f>ROUNDUP(DZIALKI[[#This Row],[StawkaPodatku]]*DZIALKI[[#This Row],[Powierzchnia]],2)</f>
        <v>655.64</v>
      </c>
      <c r="H933">
        <f>DZIALKI[[#This Row],[Podatek]]*DZIALKI[[#This Row],[Procent Ulgi]]</f>
        <v>590.07600000000002</v>
      </c>
      <c r="I933">
        <f>DZIALKI[[#This Row],[Podatek]]-DZIALKI[[#This Row],[KwotaUlgi]]</f>
        <v>65.563999999999965</v>
      </c>
    </row>
    <row r="934" spans="1:9" x14ac:dyDescent="0.25">
      <c r="A934" t="s">
        <v>944</v>
      </c>
      <c r="B934">
        <v>533.32000000000005</v>
      </c>
      <c r="C934" t="s">
        <v>31</v>
      </c>
      <c r="D934" t="s">
        <v>11</v>
      </c>
      <c r="E9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34">
        <f>IF(DZIALKI[[#This Row],[Ulga]]=$K$29,$L$29,IF(DZIALKI[[#This Row],[Ulga]]=$K$30,$L$30,IF(DZIALKI[[#This Row],[Ulga]]=$K$31,$L$31,IF(DZIALKI[[#This Row],[Ulga]]=$K$32,$L$32))))</f>
        <v>0.9</v>
      </c>
      <c r="G934">
        <f>ROUNDUP(DZIALKI[[#This Row],[StawkaPodatku]]*DZIALKI[[#This Row],[Powierzchnia]],2)</f>
        <v>229.32999999999998</v>
      </c>
      <c r="H934">
        <f>DZIALKI[[#This Row],[Podatek]]*DZIALKI[[#This Row],[Procent Ulgi]]</f>
        <v>206.39699999999999</v>
      </c>
      <c r="I934">
        <f>DZIALKI[[#This Row],[Podatek]]-DZIALKI[[#This Row],[KwotaUlgi]]</f>
        <v>22.932999999999993</v>
      </c>
    </row>
    <row r="935" spans="1:9" x14ac:dyDescent="0.25">
      <c r="A935" t="s">
        <v>945</v>
      </c>
      <c r="B935">
        <v>947.55</v>
      </c>
      <c r="C935" t="s">
        <v>5</v>
      </c>
      <c r="D935" t="s">
        <v>5</v>
      </c>
      <c r="E9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5">
        <f>IF(DZIALKI[[#This Row],[Ulga]]=$K$29,$L$29,IF(DZIALKI[[#This Row],[Ulga]]=$K$30,$L$30,IF(DZIALKI[[#This Row],[Ulga]]=$K$31,$L$31,IF(DZIALKI[[#This Row],[Ulga]]=$K$32,$L$32))))</f>
        <v>0.5</v>
      </c>
      <c r="G935">
        <f>ROUNDUP(DZIALKI[[#This Row],[StawkaPodatku]]*DZIALKI[[#This Row],[Powierzchnia]],2)</f>
        <v>729.62</v>
      </c>
      <c r="H935">
        <f>DZIALKI[[#This Row],[Podatek]]*DZIALKI[[#This Row],[Procent Ulgi]]</f>
        <v>364.81</v>
      </c>
      <c r="I935">
        <f>DZIALKI[[#This Row],[Podatek]]-DZIALKI[[#This Row],[KwotaUlgi]]</f>
        <v>364.81</v>
      </c>
    </row>
    <row r="936" spans="1:9" x14ac:dyDescent="0.25">
      <c r="A936" t="s">
        <v>946</v>
      </c>
      <c r="B936">
        <v>1133.9100000000001</v>
      </c>
      <c r="C936" t="s">
        <v>5</v>
      </c>
      <c r="D936" t="s">
        <v>11</v>
      </c>
      <c r="E9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6">
        <f>IF(DZIALKI[[#This Row],[Ulga]]=$K$29,$L$29,IF(DZIALKI[[#This Row],[Ulga]]=$K$30,$L$30,IF(DZIALKI[[#This Row],[Ulga]]=$K$31,$L$31,IF(DZIALKI[[#This Row],[Ulga]]=$K$32,$L$32))))</f>
        <v>0.9</v>
      </c>
      <c r="G936">
        <f>ROUNDUP(DZIALKI[[#This Row],[StawkaPodatku]]*DZIALKI[[#This Row],[Powierzchnia]],2)</f>
        <v>873.12</v>
      </c>
      <c r="H936">
        <f>DZIALKI[[#This Row],[Podatek]]*DZIALKI[[#This Row],[Procent Ulgi]]</f>
        <v>785.80799999999999</v>
      </c>
      <c r="I936">
        <f>DZIALKI[[#This Row],[Podatek]]-DZIALKI[[#This Row],[KwotaUlgi]]</f>
        <v>87.312000000000012</v>
      </c>
    </row>
    <row r="937" spans="1:9" x14ac:dyDescent="0.25">
      <c r="A937" t="s">
        <v>947</v>
      </c>
      <c r="B937">
        <v>1300.3699999999999</v>
      </c>
      <c r="C937" t="s">
        <v>52</v>
      </c>
      <c r="D937" t="s">
        <v>11</v>
      </c>
      <c r="E9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37">
        <f>IF(DZIALKI[[#This Row],[Ulga]]=$K$29,$L$29,IF(DZIALKI[[#This Row],[Ulga]]=$K$30,$L$30,IF(DZIALKI[[#This Row],[Ulga]]=$K$31,$L$31,IF(DZIALKI[[#This Row],[Ulga]]=$K$32,$L$32))))</f>
        <v>0.9</v>
      </c>
      <c r="G937">
        <f>ROUNDUP(DZIALKI[[#This Row],[StawkaPodatku]]*DZIALKI[[#This Row],[Powierzchnia]],2)</f>
        <v>273.08</v>
      </c>
      <c r="H937">
        <f>DZIALKI[[#This Row],[Podatek]]*DZIALKI[[#This Row],[Procent Ulgi]]</f>
        <v>245.77199999999999</v>
      </c>
      <c r="I937">
        <f>DZIALKI[[#This Row],[Podatek]]-DZIALKI[[#This Row],[KwotaUlgi]]</f>
        <v>27.307999999999993</v>
      </c>
    </row>
    <row r="938" spans="1:9" x14ac:dyDescent="0.25">
      <c r="A938" t="s">
        <v>948</v>
      </c>
      <c r="B938">
        <v>1151.23</v>
      </c>
      <c r="C938" t="s">
        <v>94</v>
      </c>
      <c r="D938" t="s">
        <v>11</v>
      </c>
      <c r="E9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38">
        <f>IF(DZIALKI[[#This Row],[Ulga]]=$K$29,$L$29,IF(DZIALKI[[#This Row],[Ulga]]=$K$30,$L$30,IF(DZIALKI[[#This Row],[Ulga]]=$K$31,$L$31,IF(DZIALKI[[#This Row],[Ulga]]=$K$32,$L$32))))</f>
        <v>0.9</v>
      </c>
      <c r="G938">
        <f>ROUNDUP(DZIALKI[[#This Row],[StawkaPodatku]]*DZIALKI[[#This Row],[Powierzchnia]],2)</f>
        <v>46.05</v>
      </c>
      <c r="H938">
        <f>DZIALKI[[#This Row],[Podatek]]*DZIALKI[[#This Row],[Procent Ulgi]]</f>
        <v>41.445</v>
      </c>
      <c r="I938">
        <f>DZIALKI[[#This Row],[Podatek]]-DZIALKI[[#This Row],[KwotaUlgi]]</f>
        <v>4.6049999999999969</v>
      </c>
    </row>
    <row r="939" spans="1:9" x14ac:dyDescent="0.25">
      <c r="A939" t="s">
        <v>949</v>
      </c>
      <c r="B939">
        <v>1455.77</v>
      </c>
      <c r="C939" t="s">
        <v>5</v>
      </c>
      <c r="D939" t="s">
        <v>11</v>
      </c>
      <c r="E9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9">
        <f>IF(DZIALKI[[#This Row],[Ulga]]=$K$29,$L$29,IF(DZIALKI[[#This Row],[Ulga]]=$K$30,$L$30,IF(DZIALKI[[#This Row],[Ulga]]=$K$31,$L$31,IF(DZIALKI[[#This Row],[Ulga]]=$K$32,$L$32))))</f>
        <v>0.9</v>
      </c>
      <c r="G939">
        <f>ROUNDUP(DZIALKI[[#This Row],[StawkaPodatku]]*DZIALKI[[#This Row],[Powierzchnia]],2)</f>
        <v>1120.95</v>
      </c>
      <c r="H939">
        <f>DZIALKI[[#This Row],[Podatek]]*DZIALKI[[#This Row],[Procent Ulgi]]</f>
        <v>1008.855</v>
      </c>
      <c r="I939">
        <f>DZIALKI[[#This Row],[Podatek]]-DZIALKI[[#This Row],[KwotaUlgi]]</f>
        <v>112.09500000000003</v>
      </c>
    </row>
    <row r="940" spans="1:9" x14ac:dyDescent="0.25">
      <c r="A940" t="s">
        <v>950</v>
      </c>
      <c r="B940">
        <v>1280.18</v>
      </c>
      <c r="C940" t="s">
        <v>52</v>
      </c>
      <c r="D940" t="s">
        <v>7</v>
      </c>
      <c r="E9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40">
        <f>IF(DZIALKI[[#This Row],[Ulga]]=$K$29,$L$29,IF(DZIALKI[[#This Row],[Ulga]]=$K$30,$L$30,IF(DZIALKI[[#This Row],[Ulga]]=$K$31,$L$31,IF(DZIALKI[[#This Row],[Ulga]]=$K$32,$L$32))))</f>
        <v>0.2</v>
      </c>
      <c r="G940">
        <f>ROUNDUP(DZIALKI[[#This Row],[StawkaPodatku]]*DZIALKI[[#This Row],[Powierzchnia]],2)</f>
        <v>268.83999999999997</v>
      </c>
      <c r="H940">
        <f>DZIALKI[[#This Row],[Podatek]]*DZIALKI[[#This Row],[Procent Ulgi]]</f>
        <v>53.768000000000001</v>
      </c>
      <c r="I940">
        <f>DZIALKI[[#This Row],[Podatek]]-DZIALKI[[#This Row],[KwotaUlgi]]</f>
        <v>215.07199999999997</v>
      </c>
    </row>
    <row r="941" spans="1:9" x14ac:dyDescent="0.25">
      <c r="A941" t="s">
        <v>951</v>
      </c>
      <c r="B941">
        <v>902.97</v>
      </c>
      <c r="C941" t="s">
        <v>9</v>
      </c>
      <c r="D941" t="s">
        <v>7</v>
      </c>
      <c r="E94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41">
        <f>IF(DZIALKI[[#This Row],[Ulga]]=$K$29,$L$29,IF(DZIALKI[[#This Row],[Ulga]]=$K$30,$L$30,IF(DZIALKI[[#This Row],[Ulga]]=$K$31,$L$31,IF(DZIALKI[[#This Row],[Ulga]]=$K$32,$L$32))))</f>
        <v>0.2</v>
      </c>
      <c r="G941">
        <f>ROUNDUP(DZIALKI[[#This Row],[StawkaPodatku]]*DZIALKI[[#This Row],[Powierzchnia]],2)</f>
        <v>586.93999999999994</v>
      </c>
      <c r="H941">
        <f>DZIALKI[[#This Row],[Podatek]]*DZIALKI[[#This Row],[Procent Ulgi]]</f>
        <v>117.38799999999999</v>
      </c>
      <c r="I941">
        <f>DZIALKI[[#This Row],[Podatek]]-DZIALKI[[#This Row],[KwotaUlgi]]</f>
        <v>469.55199999999996</v>
      </c>
    </row>
    <row r="942" spans="1:9" x14ac:dyDescent="0.25">
      <c r="A942" t="s">
        <v>952</v>
      </c>
      <c r="B942">
        <v>1257.8800000000001</v>
      </c>
      <c r="C942" t="s">
        <v>52</v>
      </c>
      <c r="D942" t="s">
        <v>5</v>
      </c>
      <c r="E9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42">
        <f>IF(DZIALKI[[#This Row],[Ulga]]=$K$29,$L$29,IF(DZIALKI[[#This Row],[Ulga]]=$K$30,$L$30,IF(DZIALKI[[#This Row],[Ulga]]=$K$31,$L$31,IF(DZIALKI[[#This Row],[Ulga]]=$K$32,$L$32))))</f>
        <v>0.5</v>
      </c>
      <c r="G942">
        <f>ROUNDUP(DZIALKI[[#This Row],[StawkaPodatku]]*DZIALKI[[#This Row],[Powierzchnia]],2)</f>
        <v>264.15999999999997</v>
      </c>
      <c r="H942">
        <f>DZIALKI[[#This Row],[Podatek]]*DZIALKI[[#This Row],[Procent Ulgi]]</f>
        <v>132.07999999999998</v>
      </c>
      <c r="I942">
        <f>DZIALKI[[#This Row],[Podatek]]-DZIALKI[[#This Row],[KwotaUlgi]]</f>
        <v>132.07999999999998</v>
      </c>
    </row>
    <row r="943" spans="1:9" x14ac:dyDescent="0.25">
      <c r="A943" t="s">
        <v>953</v>
      </c>
      <c r="B943">
        <v>815.42</v>
      </c>
      <c r="C943" t="s">
        <v>52</v>
      </c>
      <c r="D943" t="s">
        <v>7</v>
      </c>
      <c r="E9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43">
        <f>IF(DZIALKI[[#This Row],[Ulga]]=$K$29,$L$29,IF(DZIALKI[[#This Row],[Ulga]]=$K$30,$L$30,IF(DZIALKI[[#This Row],[Ulga]]=$K$31,$L$31,IF(DZIALKI[[#This Row],[Ulga]]=$K$32,$L$32))))</f>
        <v>0.2</v>
      </c>
      <c r="G943">
        <f>ROUNDUP(DZIALKI[[#This Row],[StawkaPodatku]]*DZIALKI[[#This Row],[Powierzchnia]],2)</f>
        <v>171.23999999999998</v>
      </c>
      <c r="H943">
        <f>DZIALKI[[#This Row],[Podatek]]*DZIALKI[[#This Row],[Procent Ulgi]]</f>
        <v>34.247999999999998</v>
      </c>
      <c r="I943">
        <f>DZIALKI[[#This Row],[Podatek]]-DZIALKI[[#This Row],[KwotaUlgi]]</f>
        <v>136.99199999999999</v>
      </c>
    </row>
    <row r="944" spans="1:9" x14ac:dyDescent="0.25">
      <c r="A944" t="s">
        <v>954</v>
      </c>
      <c r="B944">
        <v>1491.7</v>
      </c>
      <c r="C944" t="s">
        <v>31</v>
      </c>
      <c r="D944" t="s">
        <v>11</v>
      </c>
      <c r="E9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44">
        <f>IF(DZIALKI[[#This Row],[Ulga]]=$K$29,$L$29,IF(DZIALKI[[#This Row],[Ulga]]=$K$30,$L$30,IF(DZIALKI[[#This Row],[Ulga]]=$K$31,$L$31,IF(DZIALKI[[#This Row],[Ulga]]=$K$32,$L$32))))</f>
        <v>0.9</v>
      </c>
      <c r="G944">
        <f>ROUNDUP(DZIALKI[[#This Row],[StawkaPodatku]]*DZIALKI[[#This Row],[Powierzchnia]],2)</f>
        <v>641.43999999999994</v>
      </c>
      <c r="H944">
        <f>DZIALKI[[#This Row],[Podatek]]*DZIALKI[[#This Row],[Procent Ulgi]]</f>
        <v>577.29599999999994</v>
      </c>
      <c r="I944">
        <f>DZIALKI[[#This Row],[Podatek]]-DZIALKI[[#This Row],[KwotaUlgi]]</f>
        <v>64.144000000000005</v>
      </c>
    </row>
    <row r="945" spans="1:9" x14ac:dyDescent="0.25">
      <c r="A945" t="s">
        <v>955</v>
      </c>
      <c r="B945">
        <v>1227.21</v>
      </c>
      <c r="C945" t="s">
        <v>5</v>
      </c>
      <c r="D945" t="s">
        <v>21</v>
      </c>
      <c r="E9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45">
        <f>IF(DZIALKI[[#This Row],[Ulga]]=$K$29,$L$29,IF(DZIALKI[[#This Row],[Ulga]]=$K$30,$L$30,IF(DZIALKI[[#This Row],[Ulga]]=$K$31,$L$31,IF(DZIALKI[[#This Row],[Ulga]]=$K$32,$L$32))))</f>
        <v>0</v>
      </c>
      <c r="G945">
        <f>ROUNDUP(DZIALKI[[#This Row],[StawkaPodatku]]*DZIALKI[[#This Row],[Powierzchnia]],2)</f>
        <v>944.96</v>
      </c>
      <c r="H945">
        <f>DZIALKI[[#This Row],[Podatek]]*DZIALKI[[#This Row],[Procent Ulgi]]</f>
        <v>0</v>
      </c>
      <c r="I945">
        <f>DZIALKI[[#This Row],[Podatek]]-DZIALKI[[#This Row],[KwotaUlgi]]</f>
        <v>944.96</v>
      </c>
    </row>
    <row r="946" spans="1:9" x14ac:dyDescent="0.25">
      <c r="A946" t="s">
        <v>956</v>
      </c>
      <c r="B946">
        <v>598.39</v>
      </c>
      <c r="C946" t="s">
        <v>5</v>
      </c>
      <c r="D946" t="s">
        <v>7</v>
      </c>
      <c r="E9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46">
        <f>IF(DZIALKI[[#This Row],[Ulga]]=$K$29,$L$29,IF(DZIALKI[[#This Row],[Ulga]]=$K$30,$L$30,IF(DZIALKI[[#This Row],[Ulga]]=$K$31,$L$31,IF(DZIALKI[[#This Row],[Ulga]]=$K$32,$L$32))))</f>
        <v>0.2</v>
      </c>
      <c r="G946">
        <f>ROUNDUP(DZIALKI[[#This Row],[StawkaPodatku]]*DZIALKI[[#This Row],[Powierzchnia]],2)</f>
        <v>460.77</v>
      </c>
      <c r="H946">
        <f>DZIALKI[[#This Row],[Podatek]]*DZIALKI[[#This Row],[Procent Ulgi]]</f>
        <v>92.153999999999996</v>
      </c>
      <c r="I946">
        <f>DZIALKI[[#This Row],[Podatek]]-DZIALKI[[#This Row],[KwotaUlgi]]</f>
        <v>368.61599999999999</v>
      </c>
    </row>
    <row r="947" spans="1:9" x14ac:dyDescent="0.25">
      <c r="A947" t="s">
        <v>957</v>
      </c>
      <c r="B947">
        <v>955.98</v>
      </c>
      <c r="C947" t="s">
        <v>52</v>
      </c>
      <c r="D947" t="s">
        <v>7</v>
      </c>
      <c r="E9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47">
        <f>IF(DZIALKI[[#This Row],[Ulga]]=$K$29,$L$29,IF(DZIALKI[[#This Row],[Ulga]]=$K$30,$L$30,IF(DZIALKI[[#This Row],[Ulga]]=$K$31,$L$31,IF(DZIALKI[[#This Row],[Ulga]]=$K$32,$L$32))))</f>
        <v>0.2</v>
      </c>
      <c r="G947">
        <f>ROUNDUP(DZIALKI[[#This Row],[StawkaPodatku]]*DZIALKI[[#This Row],[Powierzchnia]],2)</f>
        <v>200.76</v>
      </c>
      <c r="H947">
        <f>DZIALKI[[#This Row],[Podatek]]*DZIALKI[[#This Row],[Procent Ulgi]]</f>
        <v>40.152000000000001</v>
      </c>
      <c r="I947">
        <f>DZIALKI[[#This Row],[Podatek]]-DZIALKI[[#This Row],[KwotaUlgi]]</f>
        <v>160.608</v>
      </c>
    </row>
    <row r="948" spans="1:9" x14ac:dyDescent="0.25">
      <c r="A948" t="s">
        <v>958</v>
      </c>
      <c r="B948">
        <v>862.56</v>
      </c>
      <c r="C948" t="s">
        <v>31</v>
      </c>
      <c r="D948" t="s">
        <v>21</v>
      </c>
      <c r="E9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48">
        <f>IF(DZIALKI[[#This Row],[Ulga]]=$K$29,$L$29,IF(DZIALKI[[#This Row],[Ulga]]=$K$30,$L$30,IF(DZIALKI[[#This Row],[Ulga]]=$K$31,$L$31,IF(DZIALKI[[#This Row],[Ulga]]=$K$32,$L$32))))</f>
        <v>0</v>
      </c>
      <c r="G948">
        <f>ROUNDUP(DZIALKI[[#This Row],[StawkaPodatku]]*DZIALKI[[#This Row],[Powierzchnia]],2)</f>
        <v>370.90999999999997</v>
      </c>
      <c r="H948">
        <f>DZIALKI[[#This Row],[Podatek]]*DZIALKI[[#This Row],[Procent Ulgi]]</f>
        <v>0</v>
      </c>
      <c r="I948">
        <f>DZIALKI[[#This Row],[Podatek]]-DZIALKI[[#This Row],[KwotaUlgi]]</f>
        <v>370.90999999999997</v>
      </c>
    </row>
    <row r="949" spans="1:9" x14ac:dyDescent="0.25">
      <c r="A949" t="s">
        <v>959</v>
      </c>
      <c r="B949">
        <v>1373.38</v>
      </c>
      <c r="C949" t="s">
        <v>31</v>
      </c>
      <c r="D949" t="s">
        <v>7</v>
      </c>
      <c r="E9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49">
        <f>IF(DZIALKI[[#This Row],[Ulga]]=$K$29,$L$29,IF(DZIALKI[[#This Row],[Ulga]]=$K$30,$L$30,IF(DZIALKI[[#This Row],[Ulga]]=$K$31,$L$31,IF(DZIALKI[[#This Row],[Ulga]]=$K$32,$L$32))))</f>
        <v>0.2</v>
      </c>
      <c r="G949">
        <f>ROUNDUP(DZIALKI[[#This Row],[StawkaPodatku]]*DZIALKI[[#This Row],[Powierzchnia]],2)</f>
        <v>590.55999999999995</v>
      </c>
      <c r="H949">
        <f>DZIALKI[[#This Row],[Podatek]]*DZIALKI[[#This Row],[Procent Ulgi]]</f>
        <v>118.11199999999999</v>
      </c>
      <c r="I949">
        <f>DZIALKI[[#This Row],[Podatek]]-DZIALKI[[#This Row],[KwotaUlgi]]</f>
        <v>472.44799999999998</v>
      </c>
    </row>
    <row r="950" spans="1:9" x14ac:dyDescent="0.25">
      <c r="A950" t="s">
        <v>960</v>
      </c>
      <c r="B950">
        <v>1157.27</v>
      </c>
      <c r="C950" t="s">
        <v>5</v>
      </c>
      <c r="D950" t="s">
        <v>21</v>
      </c>
      <c r="E9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0">
        <f>IF(DZIALKI[[#This Row],[Ulga]]=$K$29,$L$29,IF(DZIALKI[[#This Row],[Ulga]]=$K$30,$L$30,IF(DZIALKI[[#This Row],[Ulga]]=$K$31,$L$31,IF(DZIALKI[[#This Row],[Ulga]]=$K$32,$L$32))))</f>
        <v>0</v>
      </c>
      <c r="G950">
        <f>ROUNDUP(DZIALKI[[#This Row],[StawkaPodatku]]*DZIALKI[[#This Row],[Powierzchnia]],2)</f>
        <v>891.1</v>
      </c>
      <c r="H950">
        <f>DZIALKI[[#This Row],[Podatek]]*DZIALKI[[#This Row],[Procent Ulgi]]</f>
        <v>0</v>
      </c>
      <c r="I950">
        <f>DZIALKI[[#This Row],[Podatek]]-DZIALKI[[#This Row],[KwotaUlgi]]</f>
        <v>891.1</v>
      </c>
    </row>
    <row r="951" spans="1:9" x14ac:dyDescent="0.25">
      <c r="A951" t="s">
        <v>961</v>
      </c>
      <c r="B951">
        <v>781.49</v>
      </c>
      <c r="C951" t="s">
        <v>5</v>
      </c>
      <c r="D951" t="s">
        <v>7</v>
      </c>
      <c r="E9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1">
        <f>IF(DZIALKI[[#This Row],[Ulga]]=$K$29,$L$29,IF(DZIALKI[[#This Row],[Ulga]]=$K$30,$L$30,IF(DZIALKI[[#This Row],[Ulga]]=$K$31,$L$31,IF(DZIALKI[[#This Row],[Ulga]]=$K$32,$L$32))))</f>
        <v>0.2</v>
      </c>
      <c r="G951">
        <f>ROUNDUP(DZIALKI[[#This Row],[StawkaPodatku]]*DZIALKI[[#This Row],[Powierzchnia]],2)</f>
        <v>601.75</v>
      </c>
      <c r="H951">
        <f>DZIALKI[[#This Row],[Podatek]]*DZIALKI[[#This Row],[Procent Ulgi]]</f>
        <v>120.35000000000001</v>
      </c>
      <c r="I951">
        <f>DZIALKI[[#This Row],[Podatek]]-DZIALKI[[#This Row],[KwotaUlgi]]</f>
        <v>481.4</v>
      </c>
    </row>
    <row r="952" spans="1:9" x14ac:dyDescent="0.25">
      <c r="A952" t="s">
        <v>962</v>
      </c>
      <c r="B952">
        <v>1231.76</v>
      </c>
      <c r="C952" t="s">
        <v>5</v>
      </c>
      <c r="D952" t="s">
        <v>11</v>
      </c>
      <c r="E9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2">
        <f>IF(DZIALKI[[#This Row],[Ulga]]=$K$29,$L$29,IF(DZIALKI[[#This Row],[Ulga]]=$K$30,$L$30,IF(DZIALKI[[#This Row],[Ulga]]=$K$31,$L$31,IF(DZIALKI[[#This Row],[Ulga]]=$K$32,$L$32))))</f>
        <v>0.9</v>
      </c>
      <c r="G952">
        <f>ROUNDUP(DZIALKI[[#This Row],[StawkaPodatku]]*DZIALKI[[#This Row],[Powierzchnia]],2)</f>
        <v>948.46</v>
      </c>
      <c r="H952">
        <f>DZIALKI[[#This Row],[Podatek]]*DZIALKI[[#This Row],[Procent Ulgi]]</f>
        <v>853.61400000000003</v>
      </c>
      <c r="I952">
        <f>DZIALKI[[#This Row],[Podatek]]-DZIALKI[[#This Row],[KwotaUlgi]]</f>
        <v>94.846000000000004</v>
      </c>
    </row>
    <row r="953" spans="1:9" x14ac:dyDescent="0.25">
      <c r="A953" t="s">
        <v>963</v>
      </c>
      <c r="B953">
        <v>1327.98</v>
      </c>
      <c r="C953" t="s">
        <v>9</v>
      </c>
      <c r="D953" t="s">
        <v>11</v>
      </c>
      <c r="E9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53">
        <f>IF(DZIALKI[[#This Row],[Ulga]]=$K$29,$L$29,IF(DZIALKI[[#This Row],[Ulga]]=$K$30,$L$30,IF(DZIALKI[[#This Row],[Ulga]]=$K$31,$L$31,IF(DZIALKI[[#This Row],[Ulga]]=$K$32,$L$32))))</f>
        <v>0.9</v>
      </c>
      <c r="G953">
        <f>ROUNDUP(DZIALKI[[#This Row],[StawkaPodatku]]*DZIALKI[[#This Row],[Powierzchnia]],2)</f>
        <v>863.18999999999994</v>
      </c>
      <c r="H953">
        <f>DZIALKI[[#This Row],[Podatek]]*DZIALKI[[#This Row],[Procent Ulgi]]</f>
        <v>776.87099999999998</v>
      </c>
      <c r="I953">
        <f>DZIALKI[[#This Row],[Podatek]]-DZIALKI[[#This Row],[KwotaUlgi]]</f>
        <v>86.31899999999996</v>
      </c>
    </row>
    <row r="954" spans="1:9" x14ac:dyDescent="0.25">
      <c r="A954" t="s">
        <v>964</v>
      </c>
      <c r="B954">
        <v>1284.56</v>
      </c>
      <c r="C954" t="s">
        <v>9</v>
      </c>
      <c r="D954" t="s">
        <v>21</v>
      </c>
      <c r="E9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54">
        <f>IF(DZIALKI[[#This Row],[Ulga]]=$K$29,$L$29,IF(DZIALKI[[#This Row],[Ulga]]=$K$30,$L$30,IF(DZIALKI[[#This Row],[Ulga]]=$K$31,$L$31,IF(DZIALKI[[#This Row],[Ulga]]=$K$32,$L$32))))</f>
        <v>0</v>
      </c>
      <c r="G954">
        <f>ROUNDUP(DZIALKI[[#This Row],[StawkaPodatku]]*DZIALKI[[#This Row],[Powierzchnia]],2)</f>
        <v>834.97</v>
      </c>
      <c r="H954">
        <f>DZIALKI[[#This Row],[Podatek]]*DZIALKI[[#This Row],[Procent Ulgi]]</f>
        <v>0</v>
      </c>
      <c r="I954">
        <f>DZIALKI[[#This Row],[Podatek]]-DZIALKI[[#This Row],[KwotaUlgi]]</f>
        <v>834.97</v>
      </c>
    </row>
    <row r="955" spans="1:9" x14ac:dyDescent="0.25">
      <c r="A955" t="s">
        <v>965</v>
      </c>
      <c r="B955">
        <v>852.33</v>
      </c>
      <c r="C955" t="s">
        <v>5</v>
      </c>
      <c r="D955" t="s">
        <v>11</v>
      </c>
      <c r="E9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5">
        <f>IF(DZIALKI[[#This Row],[Ulga]]=$K$29,$L$29,IF(DZIALKI[[#This Row],[Ulga]]=$K$30,$L$30,IF(DZIALKI[[#This Row],[Ulga]]=$K$31,$L$31,IF(DZIALKI[[#This Row],[Ulga]]=$K$32,$L$32))))</f>
        <v>0.9</v>
      </c>
      <c r="G955">
        <f>ROUNDUP(DZIALKI[[#This Row],[StawkaPodatku]]*DZIALKI[[#This Row],[Powierzchnia]],2)</f>
        <v>656.3</v>
      </c>
      <c r="H955">
        <f>DZIALKI[[#This Row],[Podatek]]*DZIALKI[[#This Row],[Procent Ulgi]]</f>
        <v>590.66999999999996</v>
      </c>
      <c r="I955">
        <f>DZIALKI[[#This Row],[Podatek]]-DZIALKI[[#This Row],[KwotaUlgi]]</f>
        <v>65.63</v>
      </c>
    </row>
    <row r="956" spans="1:9" x14ac:dyDescent="0.25">
      <c r="A956" t="s">
        <v>966</v>
      </c>
      <c r="B956">
        <v>926.72</v>
      </c>
      <c r="C956" t="s">
        <v>5</v>
      </c>
      <c r="D956" t="s">
        <v>5</v>
      </c>
      <c r="E9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6">
        <f>IF(DZIALKI[[#This Row],[Ulga]]=$K$29,$L$29,IF(DZIALKI[[#This Row],[Ulga]]=$K$30,$L$30,IF(DZIALKI[[#This Row],[Ulga]]=$K$31,$L$31,IF(DZIALKI[[#This Row],[Ulga]]=$K$32,$L$32))))</f>
        <v>0.5</v>
      </c>
      <c r="G956">
        <f>ROUNDUP(DZIALKI[[#This Row],[StawkaPodatku]]*DZIALKI[[#This Row],[Powierzchnia]],2)</f>
        <v>713.58</v>
      </c>
      <c r="H956">
        <f>DZIALKI[[#This Row],[Podatek]]*DZIALKI[[#This Row],[Procent Ulgi]]</f>
        <v>356.79</v>
      </c>
      <c r="I956">
        <f>DZIALKI[[#This Row],[Podatek]]-DZIALKI[[#This Row],[KwotaUlgi]]</f>
        <v>356.79</v>
      </c>
    </row>
    <row r="957" spans="1:9" x14ac:dyDescent="0.25">
      <c r="A957" t="s">
        <v>967</v>
      </c>
      <c r="B957">
        <v>536.35</v>
      </c>
      <c r="C957" t="s">
        <v>5</v>
      </c>
      <c r="D957" t="s">
        <v>11</v>
      </c>
      <c r="E9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7">
        <f>IF(DZIALKI[[#This Row],[Ulga]]=$K$29,$L$29,IF(DZIALKI[[#This Row],[Ulga]]=$K$30,$L$30,IF(DZIALKI[[#This Row],[Ulga]]=$K$31,$L$31,IF(DZIALKI[[#This Row],[Ulga]]=$K$32,$L$32))))</f>
        <v>0.9</v>
      </c>
      <c r="G957">
        <f>ROUNDUP(DZIALKI[[#This Row],[StawkaPodatku]]*DZIALKI[[#This Row],[Powierzchnia]],2)</f>
        <v>412.99</v>
      </c>
      <c r="H957">
        <f>DZIALKI[[#This Row],[Podatek]]*DZIALKI[[#This Row],[Procent Ulgi]]</f>
        <v>371.69100000000003</v>
      </c>
      <c r="I957">
        <f>DZIALKI[[#This Row],[Podatek]]-DZIALKI[[#This Row],[KwotaUlgi]]</f>
        <v>41.298999999999978</v>
      </c>
    </row>
    <row r="958" spans="1:9" x14ac:dyDescent="0.25">
      <c r="A958" t="s">
        <v>968</v>
      </c>
      <c r="B958">
        <v>691.39</v>
      </c>
      <c r="C958" t="s">
        <v>94</v>
      </c>
      <c r="D958" t="s">
        <v>7</v>
      </c>
      <c r="E9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58">
        <f>IF(DZIALKI[[#This Row],[Ulga]]=$K$29,$L$29,IF(DZIALKI[[#This Row],[Ulga]]=$K$30,$L$30,IF(DZIALKI[[#This Row],[Ulga]]=$K$31,$L$31,IF(DZIALKI[[#This Row],[Ulga]]=$K$32,$L$32))))</f>
        <v>0.2</v>
      </c>
      <c r="G958">
        <f>ROUNDUP(DZIALKI[[#This Row],[StawkaPodatku]]*DZIALKI[[#This Row],[Powierzchnia]],2)</f>
        <v>27.66</v>
      </c>
      <c r="H958">
        <f>DZIALKI[[#This Row],[Podatek]]*DZIALKI[[#This Row],[Procent Ulgi]]</f>
        <v>5.532</v>
      </c>
      <c r="I958">
        <f>DZIALKI[[#This Row],[Podatek]]-DZIALKI[[#This Row],[KwotaUlgi]]</f>
        <v>22.128</v>
      </c>
    </row>
    <row r="959" spans="1:9" x14ac:dyDescent="0.25">
      <c r="A959" t="s">
        <v>969</v>
      </c>
      <c r="B959">
        <v>1377.95</v>
      </c>
      <c r="C959" t="s">
        <v>31</v>
      </c>
      <c r="D959" t="s">
        <v>11</v>
      </c>
      <c r="E9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59">
        <f>IF(DZIALKI[[#This Row],[Ulga]]=$K$29,$L$29,IF(DZIALKI[[#This Row],[Ulga]]=$K$30,$L$30,IF(DZIALKI[[#This Row],[Ulga]]=$K$31,$L$31,IF(DZIALKI[[#This Row],[Ulga]]=$K$32,$L$32))))</f>
        <v>0.9</v>
      </c>
      <c r="G959">
        <f>ROUNDUP(DZIALKI[[#This Row],[StawkaPodatku]]*DZIALKI[[#This Row],[Powierzchnia]],2)</f>
        <v>592.52</v>
      </c>
      <c r="H959">
        <f>DZIALKI[[#This Row],[Podatek]]*DZIALKI[[#This Row],[Procent Ulgi]]</f>
        <v>533.26800000000003</v>
      </c>
      <c r="I959">
        <f>DZIALKI[[#This Row],[Podatek]]-DZIALKI[[#This Row],[KwotaUlgi]]</f>
        <v>59.251999999999953</v>
      </c>
    </row>
    <row r="960" spans="1:9" x14ac:dyDescent="0.25">
      <c r="A960" t="s">
        <v>970</v>
      </c>
      <c r="B960">
        <v>1076.9000000000001</v>
      </c>
      <c r="C960" t="s">
        <v>52</v>
      </c>
      <c r="D960" t="s">
        <v>21</v>
      </c>
      <c r="E9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60">
        <f>IF(DZIALKI[[#This Row],[Ulga]]=$K$29,$L$29,IF(DZIALKI[[#This Row],[Ulga]]=$K$30,$L$30,IF(DZIALKI[[#This Row],[Ulga]]=$K$31,$L$31,IF(DZIALKI[[#This Row],[Ulga]]=$K$32,$L$32))))</f>
        <v>0</v>
      </c>
      <c r="G960">
        <f>ROUNDUP(DZIALKI[[#This Row],[StawkaPodatku]]*DZIALKI[[#This Row],[Powierzchnia]],2)</f>
        <v>226.14999999999998</v>
      </c>
      <c r="H960">
        <f>DZIALKI[[#This Row],[Podatek]]*DZIALKI[[#This Row],[Procent Ulgi]]</f>
        <v>0</v>
      </c>
      <c r="I960">
        <f>DZIALKI[[#This Row],[Podatek]]-DZIALKI[[#This Row],[KwotaUlgi]]</f>
        <v>226.14999999999998</v>
      </c>
    </row>
    <row r="961" spans="1:9" x14ac:dyDescent="0.25">
      <c r="A961" t="s">
        <v>971</v>
      </c>
      <c r="B961">
        <v>1452.2</v>
      </c>
      <c r="C961" t="s">
        <v>5</v>
      </c>
      <c r="D961" t="s">
        <v>11</v>
      </c>
      <c r="E9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61">
        <f>IF(DZIALKI[[#This Row],[Ulga]]=$K$29,$L$29,IF(DZIALKI[[#This Row],[Ulga]]=$K$30,$L$30,IF(DZIALKI[[#This Row],[Ulga]]=$K$31,$L$31,IF(DZIALKI[[#This Row],[Ulga]]=$K$32,$L$32))))</f>
        <v>0.9</v>
      </c>
      <c r="G961">
        <f>ROUNDUP(DZIALKI[[#This Row],[StawkaPodatku]]*DZIALKI[[#This Row],[Powierzchnia]],2)</f>
        <v>1118.2</v>
      </c>
      <c r="H961">
        <f>DZIALKI[[#This Row],[Podatek]]*DZIALKI[[#This Row],[Procent Ulgi]]</f>
        <v>1006.3800000000001</v>
      </c>
      <c r="I961">
        <f>DZIALKI[[#This Row],[Podatek]]-DZIALKI[[#This Row],[KwotaUlgi]]</f>
        <v>111.81999999999994</v>
      </c>
    </row>
    <row r="962" spans="1:9" x14ac:dyDescent="0.25">
      <c r="A962" t="s">
        <v>972</v>
      </c>
      <c r="B962">
        <v>1292.04</v>
      </c>
      <c r="C962" t="s">
        <v>5</v>
      </c>
      <c r="D962" t="s">
        <v>5</v>
      </c>
      <c r="E9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62">
        <f>IF(DZIALKI[[#This Row],[Ulga]]=$K$29,$L$29,IF(DZIALKI[[#This Row],[Ulga]]=$K$30,$L$30,IF(DZIALKI[[#This Row],[Ulga]]=$K$31,$L$31,IF(DZIALKI[[#This Row],[Ulga]]=$K$32,$L$32))))</f>
        <v>0.5</v>
      </c>
      <c r="G962">
        <f>ROUNDUP(DZIALKI[[#This Row],[StawkaPodatku]]*DZIALKI[[#This Row],[Powierzchnia]],2)</f>
        <v>994.88</v>
      </c>
      <c r="H962">
        <f>DZIALKI[[#This Row],[Podatek]]*DZIALKI[[#This Row],[Procent Ulgi]]</f>
        <v>497.44</v>
      </c>
      <c r="I962">
        <f>DZIALKI[[#This Row],[Podatek]]-DZIALKI[[#This Row],[KwotaUlgi]]</f>
        <v>497.44</v>
      </c>
    </row>
    <row r="963" spans="1:9" x14ac:dyDescent="0.25">
      <c r="A963" t="s">
        <v>973</v>
      </c>
      <c r="B963">
        <v>1328.96</v>
      </c>
      <c r="C963" t="s">
        <v>52</v>
      </c>
      <c r="D963" t="s">
        <v>5</v>
      </c>
      <c r="E9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63">
        <f>IF(DZIALKI[[#This Row],[Ulga]]=$K$29,$L$29,IF(DZIALKI[[#This Row],[Ulga]]=$K$30,$L$30,IF(DZIALKI[[#This Row],[Ulga]]=$K$31,$L$31,IF(DZIALKI[[#This Row],[Ulga]]=$K$32,$L$32))))</f>
        <v>0.5</v>
      </c>
      <c r="G963">
        <f>ROUNDUP(DZIALKI[[#This Row],[StawkaPodatku]]*DZIALKI[[#This Row],[Powierzchnia]],2)</f>
        <v>279.08999999999997</v>
      </c>
      <c r="H963">
        <f>DZIALKI[[#This Row],[Podatek]]*DZIALKI[[#This Row],[Procent Ulgi]]</f>
        <v>139.54499999999999</v>
      </c>
      <c r="I963">
        <f>DZIALKI[[#This Row],[Podatek]]-DZIALKI[[#This Row],[KwotaUlgi]]</f>
        <v>139.54499999999999</v>
      </c>
    </row>
    <row r="964" spans="1:9" x14ac:dyDescent="0.25">
      <c r="A964" t="s">
        <v>974</v>
      </c>
      <c r="B964">
        <v>945.23</v>
      </c>
      <c r="C964" t="s">
        <v>31</v>
      </c>
      <c r="D964" t="s">
        <v>5</v>
      </c>
      <c r="E9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64">
        <f>IF(DZIALKI[[#This Row],[Ulga]]=$K$29,$L$29,IF(DZIALKI[[#This Row],[Ulga]]=$K$30,$L$30,IF(DZIALKI[[#This Row],[Ulga]]=$K$31,$L$31,IF(DZIALKI[[#This Row],[Ulga]]=$K$32,$L$32))))</f>
        <v>0.5</v>
      </c>
      <c r="G964">
        <f>ROUNDUP(DZIALKI[[#This Row],[StawkaPodatku]]*DZIALKI[[#This Row],[Powierzchnia]],2)</f>
        <v>406.45</v>
      </c>
      <c r="H964">
        <f>DZIALKI[[#This Row],[Podatek]]*DZIALKI[[#This Row],[Procent Ulgi]]</f>
        <v>203.22499999999999</v>
      </c>
      <c r="I964">
        <f>DZIALKI[[#This Row],[Podatek]]-DZIALKI[[#This Row],[KwotaUlgi]]</f>
        <v>203.22499999999999</v>
      </c>
    </row>
    <row r="965" spans="1:9" x14ac:dyDescent="0.25">
      <c r="A965" t="s">
        <v>975</v>
      </c>
      <c r="B965">
        <v>1299.6300000000001</v>
      </c>
      <c r="C965" t="s">
        <v>94</v>
      </c>
      <c r="D965" t="s">
        <v>7</v>
      </c>
      <c r="E9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65">
        <f>IF(DZIALKI[[#This Row],[Ulga]]=$K$29,$L$29,IF(DZIALKI[[#This Row],[Ulga]]=$K$30,$L$30,IF(DZIALKI[[#This Row],[Ulga]]=$K$31,$L$31,IF(DZIALKI[[#This Row],[Ulga]]=$K$32,$L$32))))</f>
        <v>0.2</v>
      </c>
      <c r="G965">
        <f>ROUNDUP(DZIALKI[[#This Row],[StawkaPodatku]]*DZIALKI[[#This Row],[Powierzchnia]],2)</f>
        <v>51.989999999999995</v>
      </c>
      <c r="H965">
        <f>DZIALKI[[#This Row],[Podatek]]*DZIALKI[[#This Row],[Procent Ulgi]]</f>
        <v>10.398</v>
      </c>
      <c r="I965">
        <f>DZIALKI[[#This Row],[Podatek]]-DZIALKI[[#This Row],[KwotaUlgi]]</f>
        <v>41.591999999999999</v>
      </c>
    </row>
    <row r="966" spans="1:9" x14ac:dyDescent="0.25">
      <c r="A966" t="s">
        <v>976</v>
      </c>
      <c r="B966">
        <v>878.68</v>
      </c>
      <c r="C966" t="s">
        <v>31</v>
      </c>
      <c r="D966" t="s">
        <v>11</v>
      </c>
      <c r="E96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66">
        <f>IF(DZIALKI[[#This Row],[Ulga]]=$K$29,$L$29,IF(DZIALKI[[#This Row],[Ulga]]=$K$30,$L$30,IF(DZIALKI[[#This Row],[Ulga]]=$K$31,$L$31,IF(DZIALKI[[#This Row],[Ulga]]=$K$32,$L$32))))</f>
        <v>0.9</v>
      </c>
      <c r="G966">
        <f>ROUNDUP(DZIALKI[[#This Row],[StawkaPodatku]]*DZIALKI[[#This Row],[Powierzchnia]],2)</f>
        <v>377.84</v>
      </c>
      <c r="H966">
        <f>DZIALKI[[#This Row],[Podatek]]*DZIALKI[[#This Row],[Procent Ulgi]]</f>
        <v>340.05599999999998</v>
      </c>
      <c r="I966">
        <f>DZIALKI[[#This Row],[Podatek]]-DZIALKI[[#This Row],[KwotaUlgi]]</f>
        <v>37.783999999999992</v>
      </c>
    </row>
    <row r="967" spans="1:9" x14ac:dyDescent="0.25">
      <c r="A967" t="s">
        <v>977</v>
      </c>
      <c r="B967">
        <v>765.16</v>
      </c>
      <c r="C967" t="s">
        <v>5</v>
      </c>
      <c r="D967" t="s">
        <v>11</v>
      </c>
      <c r="E9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67">
        <f>IF(DZIALKI[[#This Row],[Ulga]]=$K$29,$L$29,IF(DZIALKI[[#This Row],[Ulga]]=$K$30,$L$30,IF(DZIALKI[[#This Row],[Ulga]]=$K$31,$L$31,IF(DZIALKI[[#This Row],[Ulga]]=$K$32,$L$32))))</f>
        <v>0.9</v>
      </c>
      <c r="G967">
        <f>ROUNDUP(DZIALKI[[#This Row],[StawkaPodatku]]*DZIALKI[[#This Row],[Powierzchnia]],2)</f>
        <v>589.17999999999995</v>
      </c>
      <c r="H967">
        <f>DZIALKI[[#This Row],[Podatek]]*DZIALKI[[#This Row],[Procent Ulgi]]</f>
        <v>530.26199999999994</v>
      </c>
      <c r="I967">
        <f>DZIALKI[[#This Row],[Podatek]]-DZIALKI[[#This Row],[KwotaUlgi]]</f>
        <v>58.918000000000006</v>
      </c>
    </row>
    <row r="968" spans="1:9" x14ac:dyDescent="0.25">
      <c r="A968" t="s">
        <v>978</v>
      </c>
      <c r="B968">
        <v>856.23</v>
      </c>
      <c r="C968" t="s">
        <v>5</v>
      </c>
      <c r="D968" t="s">
        <v>21</v>
      </c>
      <c r="E9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68">
        <f>IF(DZIALKI[[#This Row],[Ulga]]=$K$29,$L$29,IF(DZIALKI[[#This Row],[Ulga]]=$K$30,$L$30,IF(DZIALKI[[#This Row],[Ulga]]=$K$31,$L$31,IF(DZIALKI[[#This Row],[Ulga]]=$K$32,$L$32))))</f>
        <v>0</v>
      </c>
      <c r="G968">
        <f>ROUNDUP(DZIALKI[[#This Row],[StawkaPodatku]]*DZIALKI[[#This Row],[Powierzchnia]],2)</f>
        <v>659.3</v>
      </c>
      <c r="H968">
        <f>DZIALKI[[#This Row],[Podatek]]*DZIALKI[[#This Row],[Procent Ulgi]]</f>
        <v>0</v>
      </c>
      <c r="I968">
        <f>DZIALKI[[#This Row],[Podatek]]-DZIALKI[[#This Row],[KwotaUlgi]]</f>
        <v>659.3</v>
      </c>
    </row>
    <row r="969" spans="1:9" x14ac:dyDescent="0.25">
      <c r="A969" t="s">
        <v>979</v>
      </c>
      <c r="B969">
        <v>1238.05</v>
      </c>
      <c r="C969" t="s">
        <v>52</v>
      </c>
      <c r="D969" t="s">
        <v>11</v>
      </c>
      <c r="E9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69">
        <f>IF(DZIALKI[[#This Row],[Ulga]]=$K$29,$L$29,IF(DZIALKI[[#This Row],[Ulga]]=$K$30,$L$30,IF(DZIALKI[[#This Row],[Ulga]]=$K$31,$L$31,IF(DZIALKI[[#This Row],[Ulga]]=$K$32,$L$32))))</f>
        <v>0.9</v>
      </c>
      <c r="G969">
        <f>ROUNDUP(DZIALKI[[#This Row],[StawkaPodatku]]*DZIALKI[[#This Row],[Powierzchnia]],2)</f>
        <v>260</v>
      </c>
      <c r="H969">
        <f>DZIALKI[[#This Row],[Podatek]]*DZIALKI[[#This Row],[Procent Ulgi]]</f>
        <v>234</v>
      </c>
      <c r="I969">
        <f>DZIALKI[[#This Row],[Podatek]]-DZIALKI[[#This Row],[KwotaUlgi]]</f>
        <v>26</v>
      </c>
    </row>
    <row r="970" spans="1:9" x14ac:dyDescent="0.25">
      <c r="A970" t="s">
        <v>980</v>
      </c>
      <c r="B970">
        <v>1129.7</v>
      </c>
      <c r="C970" t="s">
        <v>52</v>
      </c>
      <c r="D970" t="s">
        <v>5</v>
      </c>
      <c r="E9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70">
        <f>IF(DZIALKI[[#This Row],[Ulga]]=$K$29,$L$29,IF(DZIALKI[[#This Row],[Ulga]]=$K$30,$L$30,IF(DZIALKI[[#This Row],[Ulga]]=$K$31,$L$31,IF(DZIALKI[[#This Row],[Ulga]]=$K$32,$L$32))))</f>
        <v>0.5</v>
      </c>
      <c r="G970">
        <f>ROUNDUP(DZIALKI[[#This Row],[StawkaPodatku]]*DZIALKI[[#This Row],[Powierzchnia]],2)</f>
        <v>237.23999999999998</v>
      </c>
      <c r="H970">
        <f>DZIALKI[[#This Row],[Podatek]]*DZIALKI[[#This Row],[Procent Ulgi]]</f>
        <v>118.61999999999999</v>
      </c>
      <c r="I970">
        <f>DZIALKI[[#This Row],[Podatek]]-DZIALKI[[#This Row],[KwotaUlgi]]</f>
        <v>118.61999999999999</v>
      </c>
    </row>
    <row r="971" spans="1:9" x14ac:dyDescent="0.25">
      <c r="A971" t="s">
        <v>981</v>
      </c>
      <c r="B971">
        <v>1011.37</v>
      </c>
      <c r="C971" t="s">
        <v>5</v>
      </c>
      <c r="D971" t="s">
        <v>11</v>
      </c>
      <c r="E9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1">
        <f>IF(DZIALKI[[#This Row],[Ulga]]=$K$29,$L$29,IF(DZIALKI[[#This Row],[Ulga]]=$K$30,$L$30,IF(DZIALKI[[#This Row],[Ulga]]=$K$31,$L$31,IF(DZIALKI[[#This Row],[Ulga]]=$K$32,$L$32))))</f>
        <v>0.9</v>
      </c>
      <c r="G971">
        <f>ROUNDUP(DZIALKI[[#This Row],[StawkaPodatku]]*DZIALKI[[#This Row],[Powierzchnia]],2)</f>
        <v>778.76</v>
      </c>
      <c r="H971">
        <f>DZIALKI[[#This Row],[Podatek]]*DZIALKI[[#This Row],[Procent Ulgi]]</f>
        <v>700.88400000000001</v>
      </c>
      <c r="I971">
        <f>DZIALKI[[#This Row],[Podatek]]-DZIALKI[[#This Row],[KwotaUlgi]]</f>
        <v>77.875999999999976</v>
      </c>
    </row>
    <row r="972" spans="1:9" x14ac:dyDescent="0.25">
      <c r="A972" t="s">
        <v>982</v>
      </c>
      <c r="B972">
        <v>919.78</v>
      </c>
      <c r="C972" t="s">
        <v>5</v>
      </c>
      <c r="D972" t="s">
        <v>11</v>
      </c>
      <c r="E9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2">
        <f>IF(DZIALKI[[#This Row],[Ulga]]=$K$29,$L$29,IF(DZIALKI[[#This Row],[Ulga]]=$K$30,$L$30,IF(DZIALKI[[#This Row],[Ulga]]=$K$31,$L$31,IF(DZIALKI[[#This Row],[Ulga]]=$K$32,$L$32))))</f>
        <v>0.9</v>
      </c>
      <c r="G972">
        <f>ROUNDUP(DZIALKI[[#This Row],[StawkaPodatku]]*DZIALKI[[#This Row],[Powierzchnia]],2)</f>
        <v>708.24</v>
      </c>
      <c r="H972">
        <f>DZIALKI[[#This Row],[Podatek]]*DZIALKI[[#This Row],[Procent Ulgi]]</f>
        <v>637.41600000000005</v>
      </c>
      <c r="I972">
        <f>DZIALKI[[#This Row],[Podatek]]-DZIALKI[[#This Row],[KwotaUlgi]]</f>
        <v>70.823999999999955</v>
      </c>
    </row>
    <row r="973" spans="1:9" x14ac:dyDescent="0.25">
      <c r="A973" t="s">
        <v>983</v>
      </c>
      <c r="B973">
        <v>1337.47</v>
      </c>
      <c r="C973" t="s">
        <v>94</v>
      </c>
      <c r="D973" t="s">
        <v>5</v>
      </c>
      <c r="E9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73">
        <f>IF(DZIALKI[[#This Row],[Ulga]]=$K$29,$L$29,IF(DZIALKI[[#This Row],[Ulga]]=$K$30,$L$30,IF(DZIALKI[[#This Row],[Ulga]]=$K$31,$L$31,IF(DZIALKI[[#This Row],[Ulga]]=$K$32,$L$32))))</f>
        <v>0.5</v>
      </c>
      <c r="G973">
        <f>ROUNDUP(DZIALKI[[#This Row],[StawkaPodatku]]*DZIALKI[[#This Row],[Powierzchnia]],2)</f>
        <v>53.5</v>
      </c>
      <c r="H973">
        <f>DZIALKI[[#This Row],[Podatek]]*DZIALKI[[#This Row],[Procent Ulgi]]</f>
        <v>26.75</v>
      </c>
      <c r="I973">
        <f>DZIALKI[[#This Row],[Podatek]]-DZIALKI[[#This Row],[KwotaUlgi]]</f>
        <v>26.75</v>
      </c>
    </row>
    <row r="974" spans="1:9" x14ac:dyDescent="0.25">
      <c r="A974" t="s">
        <v>984</v>
      </c>
      <c r="B974">
        <v>543.14</v>
      </c>
      <c r="C974" t="s">
        <v>5</v>
      </c>
      <c r="D974" t="s">
        <v>21</v>
      </c>
      <c r="E9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4">
        <f>IF(DZIALKI[[#This Row],[Ulga]]=$K$29,$L$29,IF(DZIALKI[[#This Row],[Ulga]]=$K$30,$L$30,IF(DZIALKI[[#This Row],[Ulga]]=$K$31,$L$31,IF(DZIALKI[[#This Row],[Ulga]]=$K$32,$L$32))))</f>
        <v>0</v>
      </c>
      <c r="G974">
        <f>ROUNDUP(DZIALKI[[#This Row],[StawkaPodatku]]*DZIALKI[[#This Row],[Powierzchnia]],2)</f>
        <v>418.21999999999997</v>
      </c>
      <c r="H974">
        <f>DZIALKI[[#This Row],[Podatek]]*DZIALKI[[#This Row],[Procent Ulgi]]</f>
        <v>0</v>
      </c>
      <c r="I974">
        <f>DZIALKI[[#This Row],[Podatek]]-DZIALKI[[#This Row],[KwotaUlgi]]</f>
        <v>418.21999999999997</v>
      </c>
    </row>
    <row r="975" spans="1:9" x14ac:dyDescent="0.25">
      <c r="A975" t="s">
        <v>985</v>
      </c>
      <c r="B975">
        <v>1353.09</v>
      </c>
      <c r="C975" t="s">
        <v>5</v>
      </c>
      <c r="D975" t="s">
        <v>5</v>
      </c>
      <c r="E9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5">
        <f>IF(DZIALKI[[#This Row],[Ulga]]=$K$29,$L$29,IF(DZIALKI[[#This Row],[Ulga]]=$K$30,$L$30,IF(DZIALKI[[#This Row],[Ulga]]=$K$31,$L$31,IF(DZIALKI[[#This Row],[Ulga]]=$K$32,$L$32))))</f>
        <v>0.5</v>
      </c>
      <c r="G975">
        <f>ROUNDUP(DZIALKI[[#This Row],[StawkaPodatku]]*DZIALKI[[#This Row],[Powierzchnia]],2)</f>
        <v>1041.8799999999999</v>
      </c>
      <c r="H975">
        <f>DZIALKI[[#This Row],[Podatek]]*DZIALKI[[#This Row],[Procent Ulgi]]</f>
        <v>520.93999999999994</v>
      </c>
      <c r="I975">
        <f>DZIALKI[[#This Row],[Podatek]]-DZIALKI[[#This Row],[KwotaUlgi]]</f>
        <v>520.93999999999994</v>
      </c>
    </row>
    <row r="976" spans="1:9" x14ac:dyDescent="0.25">
      <c r="A976" t="s">
        <v>986</v>
      </c>
      <c r="B976">
        <v>950.1</v>
      </c>
      <c r="C976" t="s">
        <v>5</v>
      </c>
      <c r="D976" t="s">
        <v>5</v>
      </c>
      <c r="E9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6">
        <f>IF(DZIALKI[[#This Row],[Ulga]]=$K$29,$L$29,IF(DZIALKI[[#This Row],[Ulga]]=$K$30,$L$30,IF(DZIALKI[[#This Row],[Ulga]]=$K$31,$L$31,IF(DZIALKI[[#This Row],[Ulga]]=$K$32,$L$32))))</f>
        <v>0.5</v>
      </c>
      <c r="G976">
        <f>ROUNDUP(DZIALKI[[#This Row],[StawkaPodatku]]*DZIALKI[[#This Row],[Powierzchnia]],2)</f>
        <v>731.58</v>
      </c>
      <c r="H976">
        <f>DZIALKI[[#This Row],[Podatek]]*DZIALKI[[#This Row],[Procent Ulgi]]</f>
        <v>365.79</v>
      </c>
      <c r="I976">
        <f>DZIALKI[[#This Row],[Podatek]]-DZIALKI[[#This Row],[KwotaUlgi]]</f>
        <v>365.79</v>
      </c>
    </row>
    <row r="977" spans="1:9" x14ac:dyDescent="0.25">
      <c r="A977" t="s">
        <v>987</v>
      </c>
      <c r="B977">
        <v>1147.42</v>
      </c>
      <c r="C977" t="s">
        <v>5</v>
      </c>
      <c r="D977" t="s">
        <v>5</v>
      </c>
      <c r="E9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7">
        <f>IF(DZIALKI[[#This Row],[Ulga]]=$K$29,$L$29,IF(DZIALKI[[#This Row],[Ulga]]=$K$30,$L$30,IF(DZIALKI[[#This Row],[Ulga]]=$K$31,$L$31,IF(DZIALKI[[#This Row],[Ulga]]=$K$32,$L$32))))</f>
        <v>0.5</v>
      </c>
      <c r="G977">
        <f>ROUNDUP(DZIALKI[[#This Row],[StawkaPodatku]]*DZIALKI[[#This Row],[Powierzchnia]],2)</f>
        <v>883.52</v>
      </c>
      <c r="H977">
        <f>DZIALKI[[#This Row],[Podatek]]*DZIALKI[[#This Row],[Procent Ulgi]]</f>
        <v>441.76</v>
      </c>
      <c r="I977">
        <f>DZIALKI[[#This Row],[Podatek]]-DZIALKI[[#This Row],[KwotaUlgi]]</f>
        <v>441.76</v>
      </c>
    </row>
    <row r="978" spans="1:9" x14ac:dyDescent="0.25">
      <c r="A978" t="s">
        <v>988</v>
      </c>
      <c r="B978">
        <v>1040.45</v>
      </c>
      <c r="C978" t="s">
        <v>94</v>
      </c>
      <c r="D978" t="s">
        <v>11</v>
      </c>
      <c r="E97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78">
        <f>IF(DZIALKI[[#This Row],[Ulga]]=$K$29,$L$29,IF(DZIALKI[[#This Row],[Ulga]]=$K$30,$L$30,IF(DZIALKI[[#This Row],[Ulga]]=$K$31,$L$31,IF(DZIALKI[[#This Row],[Ulga]]=$K$32,$L$32))))</f>
        <v>0.9</v>
      </c>
      <c r="G978">
        <f>ROUNDUP(DZIALKI[[#This Row],[StawkaPodatku]]*DZIALKI[[#This Row],[Powierzchnia]],2)</f>
        <v>41.62</v>
      </c>
      <c r="H978">
        <f>DZIALKI[[#This Row],[Podatek]]*DZIALKI[[#This Row],[Procent Ulgi]]</f>
        <v>37.457999999999998</v>
      </c>
      <c r="I978">
        <f>DZIALKI[[#This Row],[Podatek]]-DZIALKI[[#This Row],[KwotaUlgi]]</f>
        <v>4.161999999999999</v>
      </c>
    </row>
    <row r="979" spans="1:9" x14ac:dyDescent="0.25">
      <c r="A979" t="s">
        <v>989</v>
      </c>
      <c r="B979">
        <v>1484.17</v>
      </c>
      <c r="C979" t="s">
        <v>9</v>
      </c>
      <c r="D979" t="s">
        <v>7</v>
      </c>
      <c r="E9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79">
        <f>IF(DZIALKI[[#This Row],[Ulga]]=$K$29,$L$29,IF(DZIALKI[[#This Row],[Ulga]]=$K$30,$L$30,IF(DZIALKI[[#This Row],[Ulga]]=$K$31,$L$31,IF(DZIALKI[[#This Row],[Ulga]]=$K$32,$L$32))))</f>
        <v>0.2</v>
      </c>
      <c r="G979">
        <f>ROUNDUP(DZIALKI[[#This Row],[StawkaPodatku]]*DZIALKI[[#This Row],[Powierzchnia]],2)</f>
        <v>964.72</v>
      </c>
      <c r="H979">
        <f>DZIALKI[[#This Row],[Podatek]]*DZIALKI[[#This Row],[Procent Ulgi]]</f>
        <v>192.94400000000002</v>
      </c>
      <c r="I979">
        <f>DZIALKI[[#This Row],[Podatek]]-DZIALKI[[#This Row],[KwotaUlgi]]</f>
        <v>771.77600000000007</v>
      </c>
    </row>
    <row r="980" spans="1:9" x14ac:dyDescent="0.25">
      <c r="A980" t="s">
        <v>990</v>
      </c>
      <c r="B980">
        <v>1282.3599999999999</v>
      </c>
      <c r="C980" t="s">
        <v>5</v>
      </c>
      <c r="D980" t="s">
        <v>21</v>
      </c>
      <c r="E9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80">
        <f>IF(DZIALKI[[#This Row],[Ulga]]=$K$29,$L$29,IF(DZIALKI[[#This Row],[Ulga]]=$K$30,$L$30,IF(DZIALKI[[#This Row],[Ulga]]=$K$31,$L$31,IF(DZIALKI[[#This Row],[Ulga]]=$K$32,$L$32))))</f>
        <v>0</v>
      </c>
      <c r="G980">
        <f>ROUNDUP(DZIALKI[[#This Row],[StawkaPodatku]]*DZIALKI[[#This Row],[Powierzchnia]],2)</f>
        <v>987.42</v>
      </c>
      <c r="H980">
        <f>DZIALKI[[#This Row],[Podatek]]*DZIALKI[[#This Row],[Procent Ulgi]]</f>
        <v>0</v>
      </c>
      <c r="I980">
        <f>DZIALKI[[#This Row],[Podatek]]-DZIALKI[[#This Row],[KwotaUlgi]]</f>
        <v>987.42</v>
      </c>
    </row>
    <row r="981" spans="1:9" x14ac:dyDescent="0.25">
      <c r="A981" t="s">
        <v>991</v>
      </c>
      <c r="B981">
        <v>1264.26</v>
      </c>
      <c r="C981" t="s">
        <v>94</v>
      </c>
      <c r="D981" t="s">
        <v>5</v>
      </c>
      <c r="E98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81">
        <f>IF(DZIALKI[[#This Row],[Ulga]]=$K$29,$L$29,IF(DZIALKI[[#This Row],[Ulga]]=$K$30,$L$30,IF(DZIALKI[[#This Row],[Ulga]]=$K$31,$L$31,IF(DZIALKI[[#This Row],[Ulga]]=$K$32,$L$32))))</f>
        <v>0.5</v>
      </c>
      <c r="G981">
        <f>ROUNDUP(DZIALKI[[#This Row],[StawkaPodatku]]*DZIALKI[[#This Row],[Powierzchnia]],2)</f>
        <v>50.58</v>
      </c>
      <c r="H981">
        <f>DZIALKI[[#This Row],[Podatek]]*DZIALKI[[#This Row],[Procent Ulgi]]</f>
        <v>25.29</v>
      </c>
      <c r="I981">
        <f>DZIALKI[[#This Row],[Podatek]]-DZIALKI[[#This Row],[KwotaUlgi]]</f>
        <v>25.29</v>
      </c>
    </row>
    <row r="982" spans="1:9" x14ac:dyDescent="0.25">
      <c r="A982" t="s">
        <v>992</v>
      </c>
      <c r="B982">
        <v>1483.56</v>
      </c>
      <c r="C982" t="s">
        <v>94</v>
      </c>
      <c r="D982" t="s">
        <v>11</v>
      </c>
      <c r="E98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82">
        <f>IF(DZIALKI[[#This Row],[Ulga]]=$K$29,$L$29,IF(DZIALKI[[#This Row],[Ulga]]=$K$30,$L$30,IF(DZIALKI[[#This Row],[Ulga]]=$K$31,$L$31,IF(DZIALKI[[#This Row],[Ulga]]=$K$32,$L$32))))</f>
        <v>0.9</v>
      </c>
      <c r="G982">
        <f>ROUNDUP(DZIALKI[[#This Row],[StawkaPodatku]]*DZIALKI[[#This Row],[Powierzchnia]],2)</f>
        <v>59.35</v>
      </c>
      <c r="H982">
        <f>DZIALKI[[#This Row],[Podatek]]*DZIALKI[[#This Row],[Procent Ulgi]]</f>
        <v>53.414999999999999</v>
      </c>
      <c r="I982">
        <f>DZIALKI[[#This Row],[Podatek]]-DZIALKI[[#This Row],[KwotaUlgi]]</f>
        <v>5.9350000000000023</v>
      </c>
    </row>
    <row r="983" spans="1:9" x14ac:dyDescent="0.25">
      <c r="A983" t="s">
        <v>993</v>
      </c>
      <c r="B983">
        <v>1214.5899999999999</v>
      </c>
      <c r="C983" t="s">
        <v>5</v>
      </c>
      <c r="D983" t="s">
        <v>11</v>
      </c>
      <c r="E9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83">
        <f>IF(DZIALKI[[#This Row],[Ulga]]=$K$29,$L$29,IF(DZIALKI[[#This Row],[Ulga]]=$K$30,$L$30,IF(DZIALKI[[#This Row],[Ulga]]=$K$31,$L$31,IF(DZIALKI[[#This Row],[Ulga]]=$K$32,$L$32))))</f>
        <v>0.9</v>
      </c>
      <c r="G983">
        <f>ROUNDUP(DZIALKI[[#This Row],[StawkaPodatku]]*DZIALKI[[#This Row],[Powierzchnia]],2)</f>
        <v>935.24</v>
      </c>
      <c r="H983">
        <f>DZIALKI[[#This Row],[Podatek]]*DZIALKI[[#This Row],[Procent Ulgi]]</f>
        <v>841.71600000000001</v>
      </c>
      <c r="I983">
        <f>DZIALKI[[#This Row],[Podatek]]-DZIALKI[[#This Row],[KwotaUlgi]]</f>
        <v>93.524000000000001</v>
      </c>
    </row>
    <row r="984" spans="1:9" x14ac:dyDescent="0.25">
      <c r="A984" t="s">
        <v>994</v>
      </c>
      <c r="B984">
        <v>691.01</v>
      </c>
      <c r="C984" t="s">
        <v>5</v>
      </c>
      <c r="D984" t="s">
        <v>5</v>
      </c>
      <c r="E9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84">
        <f>IF(DZIALKI[[#This Row],[Ulga]]=$K$29,$L$29,IF(DZIALKI[[#This Row],[Ulga]]=$K$30,$L$30,IF(DZIALKI[[#This Row],[Ulga]]=$K$31,$L$31,IF(DZIALKI[[#This Row],[Ulga]]=$K$32,$L$32))))</f>
        <v>0.5</v>
      </c>
      <c r="G984">
        <f>ROUNDUP(DZIALKI[[#This Row],[StawkaPodatku]]*DZIALKI[[#This Row],[Powierzchnia]],2)</f>
        <v>532.08000000000004</v>
      </c>
      <c r="H984">
        <f>DZIALKI[[#This Row],[Podatek]]*DZIALKI[[#This Row],[Procent Ulgi]]</f>
        <v>266.04000000000002</v>
      </c>
      <c r="I984">
        <f>DZIALKI[[#This Row],[Podatek]]-DZIALKI[[#This Row],[KwotaUlgi]]</f>
        <v>266.04000000000002</v>
      </c>
    </row>
    <row r="985" spans="1:9" x14ac:dyDescent="0.25">
      <c r="A985" t="s">
        <v>995</v>
      </c>
      <c r="B985">
        <v>666.97</v>
      </c>
      <c r="C985" t="s">
        <v>31</v>
      </c>
      <c r="D985" t="s">
        <v>11</v>
      </c>
      <c r="E9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85">
        <f>IF(DZIALKI[[#This Row],[Ulga]]=$K$29,$L$29,IF(DZIALKI[[#This Row],[Ulga]]=$K$30,$L$30,IF(DZIALKI[[#This Row],[Ulga]]=$K$31,$L$31,IF(DZIALKI[[#This Row],[Ulga]]=$K$32,$L$32))))</f>
        <v>0.9</v>
      </c>
      <c r="G985">
        <f>ROUNDUP(DZIALKI[[#This Row],[StawkaPodatku]]*DZIALKI[[#This Row],[Powierzchnia]],2)</f>
        <v>286.8</v>
      </c>
      <c r="H985">
        <f>DZIALKI[[#This Row],[Podatek]]*DZIALKI[[#This Row],[Procent Ulgi]]</f>
        <v>258.12</v>
      </c>
      <c r="I985">
        <f>DZIALKI[[#This Row],[Podatek]]-DZIALKI[[#This Row],[KwotaUlgi]]</f>
        <v>28.680000000000007</v>
      </c>
    </row>
    <row r="986" spans="1:9" x14ac:dyDescent="0.25">
      <c r="A986" t="s">
        <v>996</v>
      </c>
      <c r="B986">
        <v>1478.98</v>
      </c>
      <c r="C986" t="s">
        <v>31</v>
      </c>
      <c r="D986" t="s">
        <v>21</v>
      </c>
      <c r="E9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86">
        <f>IF(DZIALKI[[#This Row],[Ulga]]=$K$29,$L$29,IF(DZIALKI[[#This Row],[Ulga]]=$K$30,$L$30,IF(DZIALKI[[#This Row],[Ulga]]=$K$31,$L$31,IF(DZIALKI[[#This Row],[Ulga]]=$K$32,$L$32))))</f>
        <v>0</v>
      </c>
      <c r="G986">
        <f>ROUNDUP(DZIALKI[[#This Row],[StawkaPodatku]]*DZIALKI[[#This Row],[Powierzchnia]],2)</f>
        <v>635.97</v>
      </c>
      <c r="H986">
        <f>DZIALKI[[#This Row],[Podatek]]*DZIALKI[[#This Row],[Procent Ulgi]]</f>
        <v>0</v>
      </c>
      <c r="I986">
        <f>DZIALKI[[#This Row],[Podatek]]-DZIALKI[[#This Row],[KwotaUlgi]]</f>
        <v>635.97</v>
      </c>
    </row>
    <row r="987" spans="1:9" x14ac:dyDescent="0.25">
      <c r="A987" t="s">
        <v>997</v>
      </c>
      <c r="B987">
        <v>1311.09</v>
      </c>
      <c r="C987" t="s">
        <v>52</v>
      </c>
      <c r="D987" t="s">
        <v>5</v>
      </c>
      <c r="E9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87">
        <f>IF(DZIALKI[[#This Row],[Ulga]]=$K$29,$L$29,IF(DZIALKI[[#This Row],[Ulga]]=$K$30,$L$30,IF(DZIALKI[[#This Row],[Ulga]]=$K$31,$L$31,IF(DZIALKI[[#This Row],[Ulga]]=$K$32,$L$32))))</f>
        <v>0.5</v>
      </c>
      <c r="G987">
        <f>ROUNDUP(DZIALKI[[#This Row],[StawkaPodatku]]*DZIALKI[[#This Row],[Powierzchnia]],2)</f>
        <v>275.33</v>
      </c>
      <c r="H987">
        <f>DZIALKI[[#This Row],[Podatek]]*DZIALKI[[#This Row],[Procent Ulgi]]</f>
        <v>137.66499999999999</v>
      </c>
      <c r="I987">
        <f>DZIALKI[[#This Row],[Podatek]]-DZIALKI[[#This Row],[KwotaUlgi]]</f>
        <v>137.66499999999999</v>
      </c>
    </row>
    <row r="988" spans="1:9" x14ac:dyDescent="0.25">
      <c r="A988" t="s">
        <v>998</v>
      </c>
      <c r="B988">
        <v>1419.46</v>
      </c>
      <c r="C988" t="s">
        <v>31</v>
      </c>
      <c r="D988" t="s">
        <v>7</v>
      </c>
      <c r="E9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88">
        <f>IF(DZIALKI[[#This Row],[Ulga]]=$K$29,$L$29,IF(DZIALKI[[#This Row],[Ulga]]=$K$30,$L$30,IF(DZIALKI[[#This Row],[Ulga]]=$K$31,$L$31,IF(DZIALKI[[#This Row],[Ulga]]=$K$32,$L$32))))</f>
        <v>0.2</v>
      </c>
      <c r="G988">
        <f>ROUNDUP(DZIALKI[[#This Row],[StawkaPodatku]]*DZIALKI[[#This Row],[Powierzchnia]],2)</f>
        <v>610.37</v>
      </c>
      <c r="H988">
        <f>DZIALKI[[#This Row],[Podatek]]*DZIALKI[[#This Row],[Procent Ulgi]]</f>
        <v>122.07400000000001</v>
      </c>
      <c r="I988">
        <f>DZIALKI[[#This Row],[Podatek]]-DZIALKI[[#This Row],[KwotaUlgi]]</f>
        <v>488.29599999999999</v>
      </c>
    </row>
    <row r="989" spans="1:9" x14ac:dyDescent="0.25">
      <c r="A989" t="s">
        <v>999</v>
      </c>
      <c r="B989">
        <v>696.92</v>
      </c>
      <c r="C989" t="s">
        <v>9</v>
      </c>
      <c r="D989" t="s">
        <v>7</v>
      </c>
      <c r="E98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89">
        <f>IF(DZIALKI[[#This Row],[Ulga]]=$K$29,$L$29,IF(DZIALKI[[#This Row],[Ulga]]=$K$30,$L$30,IF(DZIALKI[[#This Row],[Ulga]]=$K$31,$L$31,IF(DZIALKI[[#This Row],[Ulga]]=$K$32,$L$32))))</f>
        <v>0.2</v>
      </c>
      <c r="G989">
        <f>ROUNDUP(DZIALKI[[#This Row],[StawkaPodatku]]*DZIALKI[[#This Row],[Powierzchnia]],2)</f>
        <v>453</v>
      </c>
      <c r="H989">
        <f>DZIALKI[[#This Row],[Podatek]]*DZIALKI[[#This Row],[Procent Ulgi]]</f>
        <v>90.600000000000009</v>
      </c>
      <c r="I989">
        <f>DZIALKI[[#This Row],[Podatek]]-DZIALKI[[#This Row],[KwotaUlgi]]</f>
        <v>362.4</v>
      </c>
    </row>
    <row r="990" spans="1:9" x14ac:dyDescent="0.25">
      <c r="A990" t="s">
        <v>1000</v>
      </c>
      <c r="B990">
        <v>646.33000000000004</v>
      </c>
      <c r="C990" t="s">
        <v>31</v>
      </c>
      <c r="D990" t="s">
        <v>11</v>
      </c>
      <c r="E9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90">
        <f>IF(DZIALKI[[#This Row],[Ulga]]=$K$29,$L$29,IF(DZIALKI[[#This Row],[Ulga]]=$K$30,$L$30,IF(DZIALKI[[#This Row],[Ulga]]=$K$31,$L$31,IF(DZIALKI[[#This Row],[Ulga]]=$K$32,$L$32))))</f>
        <v>0.9</v>
      </c>
      <c r="G990">
        <f>ROUNDUP(DZIALKI[[#This Row],[StawkaPodatku]]*DZIALKI[[#This Row],[Powierzchnia]],2)</f>
        <v>277.93</v>
      </c>
      <c r="H990">
        <f>DZIALKI[[#This Row],[Podatek]]*DZIALKI[[#This Row],[Procent Ulgi]]</f>
        <v>250.137</v>
      </c>
      <c r="I990">
        <f>DZIALKI[[#This Row],[Podatek]]-DZIALKI[[#This Row],[KwotaUlgi]]</f>
        <v>27.793000000000006</v>
      </c>
    </row>
    <row r="991" spans="1:9" x14ac:dyDescent="0.25">
      <c r="A991" t="s">
        <v>1001</v>
      </c>
      <c r="B991">
        <v>783.85</v>
      </c>
      <c r="C991" t="s">
        <v>9</v>
      </c>
      <c r="D991" t="s">
        <v>7</v>
      </c>
      <c r="E9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91">
        <f>IF(DZIALKI[[#This Row],[Ulga]]=$K$29,$L$29,IF(DZIALKI[[#This Row],[Ulga]]=$K$30,$L$30,IF(DZIALKI[[#This Row],[Ulga]]=$K$31,$L$31,IF(DZIALKI[[#This Row],[Ulga]]=$K$32,$L$32))))</f>
        <v>0.2</v>
      </c>
      <c r="G991">
        <f>ROUNDUP(DZIALKI[[#This Row],[StawkaPodatku]]*DZIALKI[[#This Row],[Powierzchnia]],2)</f>
        <v>509.51</v>
      </c>
      <c r="H991">
        <f>DZIALKI[[#This Row],[Podatek]]*DZIALKI[[#This Row],[Procent Ulgi]]</f>
        <v>101.902</v>
      </c>
      <c r="I991">
        <f>DZIALKI[[#This Row],[Podatek]]-DZIALKI[[#This Row],[KwotaUlgi]]</f>
        <v>407.608</v>
      </c>
    </row>
    <row r="992" spans="1:9" x14ac:dyDescent="0.25">
      <c r="A992" t="s">
        <v>1002</v>
      </c>
      <c r="B992">
        <v>1358.64</v>
      </c>
      <c r="C992" t="s">
        <v>5</v>
      </c>
      <c r="D992" t="s">
        <v>11</v>
      </c>
      <c r="E9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92">
        <f>IF(DZIALKI[[#This Row],[Ulga]]=$K$29,$L$29,IF(DZIALKI[[#This Row],[Ulga]]=$K$30,$L$30,IF(DZIALKI[[#This Row],[Ulga]]=$K$31,$L$31,IF(DZIALKI[[#This Row],[Ulga]]=$K$32,$L$32))))</f>
        <v>0.9</v>
      </c>
      <c r="G992">
        <f>ROUNDUP(DZIALKI[[#This Row],[StawkaPodatku]]*DZIALKI[[#This Row],[Powierzchnia]],2)</f>
        <v>1046.1600000000001</v>
      </c>
      <c r="H992">
        <f>DZIALKI[[#This Row],[Podatek]]*DZIALKI[[#This Row],[Procent Ulgi]]</f>
        <v>941.5440000000001</v>
      </c>
      <c r="I992">
        <f>DZIALKI[[#This Row],[Podatek]]-DZIALKI[[#This Row],[KwotaUlgi]]</f>
        <v>104.61599999999999</v>
      </c>
    </row>
    <row r="993" spans="1:9" x14ac:dyDescent="0.25">
      <c r="A993" t="s">
        <v>1003</v>
      </c>
      <c r="B993">
        <v>1420.76</v>
      </c>
      <c r="C993" t="s">
        <v>5</v>
      </c>
      <c r="D993" t="s">
        <v>21</v>
      </c>
      <c r="E9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93">
        <f>IF(DZIALKI[[#This Row],[Ulga]]=$K$29,$L$29,IF(DZIALKI[[#This Row],[Ulga]]=$K$30,$L$30,IF(DZIALKI[[#This Row],[Ulga]]=$K$31,$L$31,IF(DZIALKI[[#This Row],[Ulga]]=$K$32,$L$32))))</f>
        <v>0</v>
      </c>
      <c r="G993">
        <f>ROUNDUP(DZIALKI[[#This Row],[StawkaPodatku]]*DZIALKI[[#This Row],[Powierzchnia]],2)</f>
        <v>1093.99</v>
      </c>
      <c r="H993">
        <f>DZIALKI[[#This Row],[Podatek]]*DZIALKI[[#This Row],[Procent Ulgi]]</f>
        <v>0</v>
      </c>
      <c r="I993">
        <f>DZIALKI[[#This Row],[Podatek]]-DZIALKI[[#This Row],[KwotaUlgi]]</f>
        <v>1093.99</v>
      </c>
    </row>
    <row r="994" spans="1:9" x14ac:dyDescent="0.25">
      <c r="A994" t="s">
        <v>1004</v>
      </c>
      <c r="B994">
        <v>1464.17</v>
      </c>
      <c r="C994" t="s">
        <v>94</v>
      </c>
      <c r="D994" t="s">
        <v>11</v>
      </c>
      <c r="E9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94">
        <f>IF(DZIALKI[[#This Row],[Ulga]]=$K$29,$L$29,IF(DZIALKI[[#This Row],[Ulga]]=$K$30,$L$30,IF(DZIALKI[[#This Row],[Ulga]]=$K$31,$L$31,IF(DZIALKI[[#This Row],[Ulga]]=$K$32,$L$32))))</f>
        <v>0.9</v>
      </c>
      <c r="G994">
        <f>ROUNDUP(DZIALKI[[#This Row],[StawkaPodatku]]*DZIALKI[[#This Row],[Powierzchnia]],2)</f>
        <v>58.57</v>
      </c>
      <c r="H994">
        <f>DZIALKI[[#This Row],[Podatek]]*DZIALKI[[#This Row],[Procent Ulgi]]</f>
        <v>52.713000000000001</v>
      </c>
      <c r="I994">
        <f>DZIALKI[[#This Row],[Podatek]]-DZIALKI[[#This Row],[KwotaUlgi]]</f>
        <v>5.8569999999999993</v>
      </c>
    </row>
    <row r="995" spans="1:9" x14ac:dyDescent="0.25">
      <c r="A995" t="s">
        <v>1005</v>
      </c>
      <c r="B995">
        <v>804.2</v>
      </c>
      <c r="C995" t="s">
        <v>5</v>
      </c>
      <c r="D995" t="s">
        <v>5</v>
      </c>
      <c r="E9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95">
        <f>IF(DZIALKI[[#This Row],[Ulga]]=$K$29,$L$29,IF(DZIALKI[[#This Row],[Ulga]]=$K$30,$L$30,IF(DZIALKI[[#This Row],[Ulga]]=$K$31,$L$31,IF(DZIALKI[[#This Row],[Ulga]]=$K$32,$L$32))))</f>
        <v>0.5</v>
      </c>
      <c r="G995">
        <f>ROUNDUP(DZIALKI[[#This Row],[StawkaPodatku]]*DZIALKI[[#This Row],[Powierzchnia]],2)</f>
        <v>619.24</v>
      </c>
      <c r="H995">
        <f>DZIALKI[[#This Row],[Podatek]]*DZIALKI[[#This Row],[Procent Ulgi]]</f>
        <v>309.62</v>
      </c>
      <c r="I995">
        <f>DZIALKI[[#This Row],[Podatek]]-DZIALKI[[#This Row],[KwotaUlgi]]</f>
        <v>309.62</v>
      </c>
    </row>
    <row r="996" spans="1:9" x14ac:dyDescent="0.25">
      <c r="A996" t="s">
        <v>1006</v>
      </c>
      <c r="B996">
        <v>1227.82</v>
      </c>
      <c r="C996" t="s">
        <v>5</v>
      </c>
      <c r="D996" t="s">
        <v>5</v>
      </c>
      <c r="E9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96">
        <f>IF(DZIALKI[[#This Row],[Ulga]]=$K$29,$L$29,IF(DZIALKI[[#This Row],[Ulga]]=$K$30,$L$30,IF(DZIALKI[[#This Row],[Ulga]]=$K$31,$L$31,IF(DZIALKI[[#This Row],[Ulga]]=$K$32,$L$32))))</f>
        <v>0.5</v>
      </c>
      <c r="G996">
        <f>ROUNDUP(DZIALKI[[#This Row],[StawkaPodatku]]*DZIALKI[[#This Row],[Powierzchnia]],2)</f>
        <v>945.43</v>
      </c>
      <c r="H996">
        <f>DZIALKI[[#This Row],[Podatek]]*DZIALKI[[#This Row],[Procent Ulgi]]</f>
        <v>472.71499999999997</v>
      </c>
      <c r="I996">
        <f>DZIALKI[[#This Row],[Podatek]]-DZIALKI[[#This Row],[KwotaUlgi]]</f>
        <v>472.71499999999997</v>
      </c>
    </row>
    <row r="997" spans="1:9" x14ac:dyDescent="0.25">
      <c r="A997" t="s">
        <v>1007</v>
      </c>
      <c r="B997">
        <v>676.41</v>
      </c>
      <c r="C997" t="s">
        <v>94</v>
      </c>
      <c r="D997" t="s">
        <v>5</v>
      </c>
      <c r="E9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97">
        <f>IF(DZIALKI[[#This Row],[Ulga]]=$K$29,$L$29,IF(DZIALKI[[#This Row],[Ulga]]=$K$30,$L$30,IF(DZIALKI[[#This Row],[Ulga]]=$K$31,$L$31,IF(DZIALKI[[#This Row],[Ulga]]=$K$32,$L$32))))</f>
        <v>0.5</v>
      </c>
      <c r="G997">
        <f>ROUNDUP(DZIALKI[[#This Row],[StawkaPodatku]]*DZIALKI[[#This Row],[Powierzchnia]],2)</f>
        <v>27.060000000000002</v>
      </c>
      <c r="H997">
        <f>DZIALKI[[#This Row],[Podatek]]*DZIALKI[[#This Row],[Procent Ulgi]]</f>
        <v>13.530000000000001</v>
      </c>
      <c r="I997">
        <f>DZIALKI[[#This Row],[Podatek]]-DZIALKI[[#This Row],[KwotaUlgi]]</f>
        <v>13.530000000000001</v>
      </c>
    </row>
    <row r="998" spans="1:9" x14ac:dyDescent="0.25">
      <c r="A998" t="s">
        <v>1008</v>
      </c>
      <c r="B998">
        <v>1272.55</v>
      </c>
      <c r="C998" t="s">
        <v>94</v>
      </c>
      <c r="D998" t="s">
        <v>5</v>
      </c>
      <c r="E9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98">
        <f>IF(DZIALKI[[#This Row],[Ulga]]=$K$29,$L$29,IF(DZIALKI[[#This Row],[Ulga]]=$K$30,$L$30,IF(DZIALKI[[#This Row],[Ulga]]=$K$31,$L$31,IF(DZIALKI[[#This Row],[Ulga]]=$K$32,$L$32))))</f>
        <v>0.5</v>
      </c>
      <c r="G998">
        <f>ROUNDUP(DZIALKI[[#This Row],[StawkaPodatku]]*DZIALKI[[#This Row],[Powierzchnia]],2)</f>
        <v>50.91</v>
      </c>
      <c r="H998">
        <f>DZIALKI[[#This Row],[Podatek]]*DZIALKI[[#This Row],[Procent Ulgi]]</f>
        <v>25.454999999999998</v>
      </c>
      <c r="I998">
        <f>DZIALKI[[#This Row],[Podatek]]-DZIALKI[[#This Row],[KwotaUlgi]]</f>
        <v>25.454999999999998</v>
      </c>
    </row>
    <row r="999" spans="1:9" x14ac:dyDescent="0.25">
      <c r="A999" t="s">
        <v>1009</v>
      </c>
      <c r="B999">
        <v>893.8</v>
      </c>
      <c r="C999" t="s">
        <v>31</v>
      </c>
      <c r="D999" t="s">
        <v>5</v>
      </c>
      <c r="E9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99">
        <f>IF(DZIALKI[[#This Row],[Ulga]]=$K$29,$L$29,IF(DZIALKI[[#This Row],[Ulga]]=$K$30,$L$30,IF(DZIALKI[[#This Row],[Ulga]]=$K$31,$L$31,IF(DZIALKI[[#This Row],[Ulga]]=$K$32,$L$32))))</f>
        <v>0.5</v>
      </c>
      <c r="G999">
        <f>ROUNDUP(DZIALKI[[#This Row],[StawkaPodatku]]*DZIALKI[[#This Row],[Powierzchnia]],2)</f>
        <v>384.34</v>
      </c>
      <c r="H999">
        <f>DZIALKI[[#This Row],[Podatek]]*DZIALKI[[#This Row],[Procent Ulgi]]</f>
        <v>192.17</v>
      </c>
      <c r="I999">
        <f>DZIALKI[[#This Row],[Podatek]]-DZIALKI[[#This Row],[KwotaUlgi]]</f>
        <v>192.17</v>
      </c>
    </row>
    <row r="1000" spans="1:9" x14ac:dyDescent="0.25">
      <c r="A1000" t="s">
        <v>1010</v>
      </c>
      <c r="B1000">
        <v>1250.92</v>
      </c>
      <c r="C1000" t="s">
        <v>9</v>
      </c>
      <c r="D1000" t="s">
        <v>21</v>
      </c>
      <c r="E10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00">
        <f>IF(DZIALKI[[#This Row],[Ulga]]=$K$29,$L$29,IF(DZIALKI[[#This Row],[Ulga]]=$K$30,$L$30,IF(DZIALKI[[#This Row],[Ulga]]=$K$31,$L$31,IF(DZIALKI[[#This Row],[Ulga]]=$K$32,$L$32))))</f>
        <v>0</v>
      </c>
      <c r="G1000">
        <f>ROUNDUP(DZIALKI[[#This Row],[StawkaPodatku]]*DZIALKI[[#This Row],[Powierzchnia]],2)</f>
        <v>813.1</v>
      </c>
      <c r="H1000">
        <f>DZIALKI[[#This Row],[Podatek]]*DZIALKI[[#This Row],[Procent Ulgi]]</f>
        <v>0</v>
      </c>
      <c r="I1000">
        <f>DZIALKI[[#This Row],[Podatek]]-DZIALKI[[#This Row],[KwotaUlgi]]</f>
        <v>813.1</v>
      </c>
    </row>
    <row r="1001" spans="1:9" x14ac:dyDescent="0.25">
      <c r="A1001" t="s">
        <v>1011</v>
      </c>
      <c r="B1001">
        <v>517.49</v>
      </c>
      <c r="C1001" t="s">
        <v>5</v>
      </c>
      <c r="D1001" t="s">
        <v>21</v>
      </c>
      <c r="E10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01">
        <f>IF(DZIALKI[[#This Row],[Ulga]]=$K$29,$L$29,IF(DZIALKI[[#This Row],[Ulga]]=$K$30,$L$30,IF(DZIALKI[[#This Row],[Ulga]]=$K$31,$L$31,IF(DZIALKI[[#This Row],[Ulga]]=$K$32,$L$32))))</f>
        <v>0</v>
      </c>
      <c r="G1001">
        <f>ROUNDUP(DZIALKI[[#This Row],[StawkaPodatku]]*DZIALKI[[#This Row],[Powierzchnia]],2)</f>
        <v>398.46999999999997</v>
      </c>
      <c r="H1001">
        <f>DZIALKI[[#This Row],[Podatek]]*DZIALKI[[#This Row],[Procent Ulgi]]</f>
        <v>0</v>
      </c>
      <c r="I1001">
        <f>DZIALKI[[#This Row],[Podatek]]-DZIALKI[[#This Row],[KwotaUlgi]]</f>
        <v>398.46999999999997</v>
      </c>
    </row>
    <row r="1002" spans="1:9" x14ac:dyDescent="0.25">
      <c r="A1002" t="s">
        <v>1012</v>
      </c>
      <c r="B1002">
        <v>1437.54</v>
      </c>
      <c r="C1002" t="s">
        <v>52</v>
      </c>
      <c r="D1002" t="s">
        <v>7</v>
      </c>
      <c r="E10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02">
        <f>IF(DZIALKI[[#This Row],[Ulga]]=$K$29,$L$29,IF(DZIALKI[[#This Row],[Ulga]]=$K$30,$L$30,IF(DZIALKI[[#This Row],[Ulga]]=$K$31,$L$31,IF(DZIALKI[[#This Row],[Ulga]]=$K$32,$L$32))))</f>
        <v>0.2</v>
      </c>
      <c r="G1002">
        <f>ROUNDUP(DZIALKI[[#This Row],[StawkaPodatku]]*DZIALKI[[#This Row],[Powierzchnia]],2)</f>
        <v>301.89</v>
      </c>
      <c r="H1002">
        <f>DZIALKI[[#This Row],[Podatek]]*DZIALKI[[#This Row],[Procent Ulgi]]</f>
        <v>60.378</v>
      </c>
      <c r="I1002">
        <f>DZIALKI[[#This Row],[Podatek]]-DZIALKI[[#This Row],[KwotaUlgi]]</f>
        <v>241.512</v>
      </c>
    </row>
    <row r="1003" spans="1:9" x14ac:dyDescent="0.25">
      <c r="A1003" t="s">
        <v>1013</v>
      </c>
      <c r="B1003">
        <v>1253.05</v>
      </c>
      <c r="C1003" t="s">
        <v>94</v>
      </c>
      <c r="D1003" t="s">
        <v>5</v>
      </c>
      <c r="E10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03">
        <f>IF(DZIALKI[[#This Row],[Ulga]]=$K$29,$L$29,IF(DZIALKI[[#This Row],[Ulga]]=$K$30,$L$30,IF(DZIALKI[[#This Row],[Ulga]]=$K$31,$L$31,IF(DZIALKI[[#This Row],[Ulga]]=$K$32,$L$32))))</f>
        <v>0.5</v>
      </c>
      <c r="G1003">
        <f>ROUNDUP(DZIALKI[[#This Row],[StawkaPodatku]]*DZIALKI[[#This Row],[Powierzchnia]],2)</f>
        <v>50.129999999999995</v>
      </c>
      <c r="H1003">
        <f>DZIALKI[[#This Row],[Podatek]]*DZIALKI[[#This Row],[Procent Ulgi]]</f>
        <v>25.064999999999998</v>
      </c>
      <c r="I1003">
        <f>DZIALKI[[#This Row],[Podatek]]-DZIALKI[[#This Row],[KwotaUlgi]]</f>
        <v>25.064999999999998</v>
      </c>
    </row>
    <row r="1004" spans="1:9" x14ac:dyDescent="0.25">
      <c r="A1004" t="s">
        <v>1014</v>
      </c>
      <c r="B1004">
        <v>1458.94</v>
      </c>
      <c r="C1004" t="s">
        <v>52</v>
      </c>
      <c r="D1004" t="s">
        <v>7</v>
      </c>
      <c r="E10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04">
        <f>IF(DZIALKI[[#This Row],[Ulga]]=$K$29,$L$29,IF(DZIALKI[[#This Row],[Ulga]]=$K$30,$L$30,IF(DZIALKI[[#This Row],[Ulga]]=$K$31,$L$31,IF(DZIALKI[[#This Row],[Ulga]]=$K$32,$L$32))))</f>
        <v>0.2</v>
      </c>
      <c r="G1004">
        <f>ROUNDUP(DZIALKI[[#This Row],[StawkaPodatku]]*DZIALKI[[#This Row],[Powierzchnia]],2)</f>
        <v>306.38</v>
      </c>
      <c r="H1004">
        <f>DZIALKI[[#This Row],[Podatek]]*DZIALKI[[#This Row],[Procent Ulgi]]</f>
        <v>61.276000000000003</v>
      </c>
      <c r="I1004">
        <f>DZIALKI[[#This Row],[Podatek]]-DZIALKI[[#This Row],[KwotaUlgi]]</f>
        <v>245.10399999999998</v>
      </c>
    </row>
    <row r="1005" spans="1:9" x14ac:dyDescent="0.25">
      <c r="A1005" t="s">
        <v>1015</v>
      </c>
      <c r="B1005">
        <v>1484.72</v>
      </c>
      <c r="C1005" t="s">
        <v>52</v>
      </c>
      <c r="D1005" t="s">
        <v>5</v>
      </c>
      <c r="E10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05">
        <f>IF(DZIALKI[[#This Row],[Ulga]]=$K$29,$L$29,IF(DZIALKI[[#This Row],[Ulga]]=$K$30,$L$30,IF(DZIALKI[[#This Row],[Ulga]]=$K$31,$L$31,IF(DZIALKI[[#This Row],[Ulga]]=$K$32,$L$32))))</f>
        <v>0.5</v>
      </c>
      <c r="G1005">
        <f>ROUNDUP(DZIALKI[[#This Row],[StawkaPodatku]]*DZIALKI[[#This Row],[Powierzchnia]],2)</f>
        <v>311.8</v>
      </c>
      <c r="H1005">
        <f>DZIALKI[[#This Row],[Podatek]]*DZIALKI[[#This Row],[Procent Ulgi]]</f>
        <v>155.9</v>
      </c>
      <c r="I1005">
        <f>DZIALKI[[#This Row],[Podatek]]-DZIALKI[[#This Row],[KwotaUlgi]]</f>
        <v>155.9</v>
      </c>
    </row>
    <row r="1006" spans="1:9" x14ac:dyDescent="0.25">
      <c r="A1006" t="s">
        <v>1016</v>
      </c>
      <c r="B1006">
        <v>673.4</v>
      </c>
      <c r="C1006" t="s">
        <v>5</v>
      </c>
      <c r="D1006" t="s">
        <v>21</v>
      </c>
      <c r="E10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06">
        <f>IF(DZIALKI[[#This Row],[Ulga]]=$K$29,$L$29,IF(DZIALKI[[#This Row],[Ulga]]=$K$30,$L$30,IF(DZIALKI[[#This Row],[Ulga]]=$K$31,$L$31,IF(DZIALKI[[#This Row],[Ulga]]=$K$32,$L$32))))</f>
        <v>0</v>
      </c>
      <c r="G1006">
        <f>ROUNDUP(DZIALKI[[#This Row],[StawkaPodatku]]*DZIALKI[[#This Row],[Powierzchnia]],2)</f>
        <v>518.52</v>
      </c>
      <c r="H1006">
        <f>DZIALKI[[#This Row],[Podatek]]*DZIALKI[[#This Row],[Procent Ulgi]]</f>
        <v>0</v>
      </c>
      <c r="I1006">
        <f>DZIALKI[[#This Row],[Podatek]]-DZIALKI[[#This Row],[KwotaUlgi]]</f>
        <v>518.52</v>
      </c>
    </row>
    <row r="1007" spans="1:9" x14ac:dyDescent="0.25">
      <c r="A1007" t="s">
        <v>1017</v>
      </c>
      <c r="B1007">
        <v>694.56</v>
      </c>
      <c r="C1007" t="s">
        <v>5</v>
      </c>
      <c r="D1007" t="s">
        <v>5</v>
      </c>
      <c r="E10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07">
        <f>IF(DZIALKI[[#This Row],[Ulga]]=$K$29,$L$29,IF(DZIALKI[[#This Row],[Ulga]]=$K$30,$L$30,IF(DZIALKI[[#This Row],[Ulga]]=$K$31,$L$31,IF(DZIALKI[[#This Row],[Ulga]]=$K$32,$L$32))))</f>
        <v>0.5</v>
      </c>
      <c r="G1007">
        <f>ROUNDUP(DZIALKI[[#This Row],[StawkaPodatku]]*DZIALKI[[#This Row],[Powierzchnia]],2)</f>
        <v>534.81999999999994</v>
      </c>
      <c r="H1007">
        <f>DZIALKI[[#This Row],[Podatek]]*DZIALKI[[#This Row],[Procent Ulgi]]</f>
        <v>267.40999999999997</v>
      </c>
      <c r="I1007">
        <f>DZIALKI[[#This Row],[Podatek]]-DZIALKI[[#This Row],[KwotaUlgi]]</f>
        <v>267.40999999999997</v>
      </c>
    </row>
    <row r="1008" spans="1:9" x14ac:dyDescent="0.25">
      <c r="A1008" t="s">
        <v>1018</v>
      </c>
      <c r="B1008">
        <v>531.79999999999995</v>
      </c>
      <c r="C1008" t="s">
        <v>5</v>
      </c>
      <c r="D1008" t="s">
        <v>5</v>
      </c>
      <c r="E10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08">
        <f>IF(DZIALKI[[#This Row],[Ulga]]=$K$29,$L$29,IF(DZIALKI[[#This Row],[Ulga]]=$K$30,$L$30,IF(DZIALKI[[#This Row],[Ulga]]=$K$31,$L$31,IF(DZIALKI[[#This Row],[Ulga]]=$K$32,$L$32))))</f>
        <v>0.5</v>
      </c>
      <c r="G1008">
        <f>ROUNDUP(DZIALKI[[#This Row],[StawkaPodatku]]*DZIALKI[[#This Row],[Powierzchnia]],2)</f>
        <v>409.49</v>
      </c>
      <c r="H1008">
        <f>DZIALKI[[#This Row],[Podatek]]*DZIALKI[[#This Row],[Procent Ulgi]]</f>
        <v>204.745</v>
      </c>
      <c r="I1008">
        <f>DZIALKI[[#This Row],[Podatek]]-DZIALKI[[#This Row],[KwotaUlgi]]</f>
        <v>204.745</v>
      </c>
    </row>
    <row r="1009" spans="1:9" x14ac:dyDescent="0.25">
      <c r="A1009" t="s">
        <v>1019</v>
      </c>
      <c r="B1009">
        <v>987.22</v>
      </c>
      <c r="C1009" t="s">
        <v>94</v>
      </c>
      <c r="D1009" t="s">
        <v>7</v>
      </c>
      <c r="E10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09">
        <f>IF(DZIALKI[[#This Row],[Ulga]]=$K$29,$L$29,IF(DZIALKI[[#This Row],[Ulga]]=$K$30,$L$30,IF(DZIALKI[[#This Row],[Ulga]]=$K$31,$L$31,IF(DZIALKI[[#This Row],[Ulga]]=$K$32,$L$32))))</f>
        <v>0.2</v>
      </c>
      <c r="G1009">
        <f>ROUNDUP(DZIALKI[[#This Row],[StawkaPodatku]]*DZIALKI[[#This Row],[Powierzchnia]],2)</f>
        <v>39.489999999999995</v>
      </c>
      <c r="H1009">
        <f>DZIALKI[[#This Row],[Podatek]]*DZIALKI[[#This Row],[Procent Ulgi]]</f>
        <v>7.8979999999999997</v>
      </c>
      <c r="I1009">
        <f>DZIALKI[[#This Row],[Podatek]]-DZIALKI[[#This Row],[KwotaUlgi]]</f>
        <v>31.591999999999995</v>
      </c>
    </row>
    <row r="1010" spans="1:9" x14ac:dyDescent="0.25">
      <c r="A1010" t="s">
        <v>1020</v>
      </c>
      <c r="B1010">
        <v>653.05999999999995</v>
      </c>
      <c r="C1010" t="s">
        <v>52</v>
      </c>
      <c r="D1010" t="s">
        <v>11</v>
      </c>
      <c r="E10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10">
        <f>IF(DZIALKI[[#This Row],[Ulga]]=$K$29,$L$29,IF(DZIALKI[[#This Row],[Ulga]]=$K$30,$L$30,IF(DZIALKI[[#This Row],[Ulga]]=$K$31,$L$31,IF(DZIALKI[[#This Row],[Ulga]]=$K$32,$L$32))))</f>
        <v>0.9</v>
      </c>
      <c r="G1010">
        <f>ROUNDUP(DZIALKI[[#This Row],[StawkaPodatku]]*DZIALKI[[#This Row],[Powierzchnia]],2)</f>
        <v>137.14999999999998</v>
      </c>
      <c r="H1010">
        <f>DZIALKI[[#This Row],[Podatek]]*DZIALKI[[#This Row],[Procent Ulgi]]</f>
        <v>123.43499999999999</v>
      </c>
      <c r="I1010">
        <f>DZIALKI[[#This Row],[Podatek]]-DZIALKI[[#This Row],[KwotaUlgi]]</f>
        <v>13.714999999999989</v>
      </c>
    </row>
    <row r="1011" spans="1:9" x14ac:dyDescent="0.25">
      <c r="A1011" t="s">
        <v>1021</v>
      </c>
      <c r="B1011">
        <v>919.52</v>
      </c>
      <c r="C1011" t="s">
        <v>5</v>
      </c>
      <c r="D1011" t="s">
        <v>7</v>
      </c>
      <c r="E10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11">
        <f>IF(DZIALKI[[#This Row],[Ulga]]=$K$29,$L$29,IF(DZIALKI[[#This Row],[Ulga]]=$K$30,$L$30,IF(DZIALKI[[#This Row],[Ulga]]=$K$31,$L$31,IF(DZIALKI[[#This Row],[Ulga]]=$K$32,$L$32))))</f>
        <v>0.2</v>
      </c>
      <c r="G1011">
        <f>ROUNDUP(DZIALKI[[#This Row],[StawkaPodatku]]*DZIALKI[[#This Row],[Powierzchnia]],2)</f>
        <v>708.04</v>
      </c>
      <c r="H1011">
        <f>DZIALKI[[#This Row],[Podatek]]*DZIALKI[[#This Row],[Procent Ulgi]]</f>
        <v>141.608</v>
      </c>
      <c r="I1011">
        <f>DZIALKI[[#This Row],[Podatek]]-DZIALKI[[#This Row],[KwotaUlgi]]</f>
        <v>566.43200000000002</v>
      </c>
    </row>
    <row r="1012" spans="1:9" x14ac:dyDescent="0.25">
      <c r="A1012" t="s">
        <v>1022</v>
      </c>
      <c r="B1012">
        <v>786.55</v>
      </c>
      <c r="C1012" t="s">
        <v>5</v>
      </c>
      <c r="D1012" t="s">
        <v>21</v>
      </c>
      <c r="E10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12">
        <f>IF(DZIALKI[[#This Row],[Ulga]]=$K$29,$L$29,IF(DZIALKI[[#This Row],[Ulga]]=$K$30,$L$30,IF(DZIALKI[[#This Row],[Ulga]]=$K$31,$L$31,IF(DZIALKI[[#This Row],[Ulga]]=$K$32,$L$32))))</f>
        <v>0</v>
      </c>
      <c r="G1012">
        <f>ROUNDUP(DZIALKI[[#This Row],[StawkaPodatku]]*DZIALKI[[#This Row],[Powierzchnia]],2)</f>
        <v>605.65</v>
      </c>
      <c r="H1012">
        <f>DZIALKI[[#This Row],[Podatek]]*DZIALKI[[#This Row],[Procent Ulgi]]</f>
        <v>0</v>
      </c>
      <c r="I1012">
        <f>DZIALKI[[#This Row],[Podatek]]-DZIALKI[[#This Row],[KwotaUlgi]]</f>
        <v>605.65</v>
      </c>
    </row>
    <row r="1013" spans="1:9" x14ac:dyDescent="0.25">
      <c r="A1013" t="s">
        <v>1023</v>
      </c>
      <c r="B1013">
        <v>946.31</v>
      </c>
      <c r="C1013" t="s">
        <v>52</v>
      </c>
      <c r="D1013" t="s">
        <v>21</v>
      </c>
      <c r="E10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13">
        <f>IF(DZIALKI[[#This Row],[Ulga]]=$K$29,$L$29,IF(DZIALKI[[#This Row],[Ulga]]=$K$30,$L$30,IF(DZIALKI[[#This Row],[Ulga]]=$K$31,$L$31,IF(DZIALKI[[#This Row],[Ulga]]=$K$32,$L$32))))</f>
        <v>0</v>
      </c>
      <c r="G1013">
        <f>ROUNDUP(DZIALKI[[#This Row],[StawkaPodatku]]*DZIALKI[[#This Row],[Powierzchnia]],2)</f>
        <v>198.73</v>
      </c>
      <c r="H1013">
        <f>DZIALKI[[#This Row],[Podatek]]*DZIALKI[[#This Row],[Procent Ulgi]]</f>
        <v>0</v>
      </c>
      <c r="I1013">
        <f>DZIALKI[[#This Row],[Podatek]]-DZIALKI[[#This Row],[KwotaUlgi]]</f>
        <v>198.73</v>
      </c>
    </row>
    <row r="1014" spans="1:9" x14ac:dyDescent="0.25">
      <c r="A1014" t="s">
        <v>1024</v>
      </c>
      <c r="B1014">
        <v>873.09</v>
      </c>
      <c r="C1014" t="s">
        <v>9</v>
      </c>
      <c r="D1014" t="s">
        <v>21</v>
      </c>
      <c r="E10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14">
        <f>IF(DZIALKI[[#This Row],[Ulga]]=$K$29,$L$29,IF(DZIALKI[[#This Row],[Ulga]]=$K$30,$L$30,IF(DZIALKI[[#This Row],[Ulga]]=$K$31,$L$31,IF(DZIALKI[[#This Row],[Ulga]]=$K$32,$L$32))))</f>
        <v>0</v>
      </c>
      <c r="G1014">
        <f>ROUNDUP(DZIALKI[[#This Row],[StawkaPodatku]]*DZIALKI[[#This Row],[Powierzchnia]],2)</f>
        <v>567.51</v>
      </c>
      <c r="H1014">
        <f>DZIALKI[[#This Row],[Podatek]]*DZIALKI[[#This Row],[Procent Ulgi]]</f>
        <v>0</v>
      </c>
      <c r="I1014">
        <f>DZIALKI[[#This Row],[Podatek]]-DZIALKI[[#This Row],[KwotaUlgi]]</f>
        <v>567.51</v>
      </c>
    </row>
    <row r="1015" spans="1:9" x14ac:dyDescent="0.25">
      <c r="A1015" t="s">
        <v>1025</v>
      </c>
      <c r="B1015">
        <v>803.39</v>
      </c>
      <c r="C1015" t="s">
        <v>5</v>
      </c>
      <c r="D1015" t="s">
        <v>5</v>
      </c>
      <c r="E10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15">
        <f>IF(DZIALKI[[#This Row],[Ulga]]=$K$29,$L$29,IF(DZIALKI[[#This Row],[Ulga]]=$K$30,$L$30,IF(DZIALKI[[#This Row],[Ulga]]=$K$31,$L$31,IF(DZIALKI[[#This Row],[Ulga]]=$K$32,$L$32))))</f>
        <v>0.5</v>
      </c>
      <c r="G1015">
        <f>ROUNDUP(DZIALKI[[#This Row],[StawkaPodatku]]*DZIALKI[[#This Row],[Powierzchnia]],2)</f>
        <v>618.62</v>
      </c>
      <c r="H1015">
        <f>DZIALKI[[#This Row],[Podatek]]*DZIALKI[[#This Row],[Procent Ulgi]]</f>
        <v>309.31</v>
      </c>
      <c r="I1015">
        <f>DZIALKI[[#This Row],[Podatek]]-DZIALKI[[#This Row],[KwotaUlgi]]</f>
        <v>309.31</v>
      </c>
    </row>
    <row r="1016" spans="1:9" x14ac:dyDescent="0.25">
      <c r="A1016" t="s">
        <v>1026</v>
      </c>
      <c r="B1016">
        <v>1291.3699999999999</v>
      </c>
      <c r="C1016" t="s">
        <v>94</v>
      </c>
      <c r="D1016" t="s">
        <v>21</v>
      </c>
      <c r="E10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16">
        <f>IF(DZIALKI[[#This Row],[Ulga]]=$K$29,$L$29,IF(DZIALKI[[#This Row],[Ulga]]=$K$30,$L$30,IF(DZIALKI[[#This Row],[Ulga]]=$K$31,$L$31,IF(DZIALKI[[#This Row],[Ulga]]=$K$32,$L$32))))</f>
        <v>0</v>
      </c>
      <c r="G1016">
        <f>ROUNDUP(DZIALKI[[#This Row],[StawkaPodatku]]*DZIALKI[[#This Row],[Powierzchnia]],2)</f>
        <v>51.66</v>
      </c>
      <c r="H1016">
        <f>DZIALKI[[#This Row],[Podatek]]*DZIALKI[[#This Row],[Procent Ulgi]]</f>
        <v>0</v>
      </c>
      <c r="I1016">
        <f>DZIALKI[[#This Row],[Podatek]]-DZIALKI[[#This Row],[KwotaUlgi]]</f>
        <v>51.66</v>
      </c>
    </row>
    <row r="1017" spans="1:9" x14ac:dyDescent="0.25">
      <c r="A1017" t="s">
        <v>1027</v>
      </c>
      <c r="B1017">
        <v>725.46</v>
      </c>
      <c r="C1017" t="s">
        <v>52</v>
      </c>
      <c r="D1017" t="s">
        <v>5</v>
      </c>
      <c r="E10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17">
        <f>IF(DZIALKI[[#This Row],[Ulga]]=$K$29,$L$29,IF(DZIALKI[[#This Row],[Ulga]]=$K$30,$L$30,IF(DZIALKI[[#This Row],[Ulga]]=$K$31,$L$31,IF(DZIALKI[[#This Row],[Ulga]]=$K$32,$L$32))))</f>
        <v>0.5</v>
      </c>
      <c r="G1017">
        <f>ROUNDUP(DZIALKI[[#This Row],[StawkaPodatku]]*DZIALKI[[#This Row],[Powierzchnia]],2)</f>
        <v>152.35</v>
      </c>
      <c r="H1017">
        <f>DZIALKI[[#This Row],[Podatek]]*DZIALKI[[#This Row],[Procent Ulgi]]</f>
        <v>76.174999999999997</v>
      </c>
      <c r="I1017">
        <f>DZIALKI[[#This Row],[Podatek]]-DZIALKI[[#This Row],[KwotaUlgi]]</f>
        <v>76.174999999999997</v>
      </c>
    </row>
    <row r="1018" spans="1:9" x14ac:dyDescent="0.25">
      <c r="A1018" t="s">
        <v>1028</v>
      </c>
      <c r="B1018">
        <v>913.84</v>
      </c>
      <c r="C1018" t="s">
        <v>52</v>
      </c>
      <c r="D1018" t="s">
        <v>11</v>
      </c>
      <c r="E10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18">
        <f>IF(DZIALKI[[#This Row],[Ulga]]=$K$29,$L$29,IF(DZIALKI[[#This Row],[Ulga]]=$K$30,$L$30,IF(DZIALKI[[#This Row],[Ulga]]=$K$31,$L$31,IF(DZIALKI[[#This Row],[Ulga]]=$K$32,$L$32))))</f>
        <v>0.9</v>
      </c>
      <c r="G1018">
        <f>ROUNDUP(DZIALKI[[#This Row],[StawkaPodatku]]*DZIALKI[[#This Row],[Powierzchnia]],2)</f>
        <v>191.91</v>
      </c>
      <c r="H1018">
        <f>DZIALKI[[#This Row],[Podatek]]*DZIALKI[[#This Row],[Procent Ulgi]]</f>
        <v>172.71899999999999</v>
      </c>
      <c r="I1018">
        <f>DZIALKI[[#This Row],[Podatek]]-DZIALKI[[#This Row],[KwotaUlgi]]</f>
        <v>19.191000000000003</v>
      </c>
    </row>
    <row r="1019" spans="1:9" x14ac:dyDescent="0.25">
      <c r="A1019" t="s">
        <v>1029</v>
      </c>
      <c r="B1019">
        <v>1016.76</v>
      </c>
      <c r="C1019" t="s">
        <v>5</v>
      </c>
      <c r="D1019" t="s">
        <v>5</v>
      </c>
      <c r="E10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19">
        <f>IF(DZIALKI[[#This Row],[Ulga]]=$K$29,$L$29,IF(DZIALKI[[#This Row],[Ulga]]=$K$30,$L$30,IF(DZIALKI[[#This Row],[Ulga]]=$K$31,$L$31,IF(DZIALKI[[#This Row],[Ulga]]=$K$32,$L$32))))</f>
        <v>0.5</v>
      </c>
      <c r="G1019">
        <f>ROUNDUP(DZIALKI[[#This Row],[StawkaPodatku]]*DZIALKI[[#This Row],[Powierzchnia]],2)</f>
        <v>782.91</v>
      </c>
      <c r="H1019">
        <f>DZIALKI[[#This Row],[Podatek]]*DZIALKI[[#This Row],[Procent Ulgi]]</f>
        <v>391.45499999999998</v>
      </c>
      <c r="I1019">
        <f>DZIALKI[[#This Row],[Podatek]]-DZIALKI[[#This Row],[KwotaUlgi]]</f>
        <v>391.45499999999998</v>
      </c>
    </row>
    <row r="1020" spans="1:9" x14ac:dyDescent="0.25">
      <c r="A1020" t="s">
        <v>1030</v>
      </c>
      <c r="B1020">
        <v>793.09</v>
      </c>
      <c r="C1020" t="s">
        <v>31</v>
      </c>
      <c r="D1020" t="s">
        <v>21</v>
      </c>
      <c r="E10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20">
        <f>IF(DZIALKI[[#This Row],[Ulga]]=$K$29,$L$29,IF(DZIALKI[[#This Row],[Ulga]]=$K$30,$L$30,IF(DZIALKI[[#This Row],[Ulga]]=$K$31,$L$31,IF(DZIALKI[[#This Row],[Ulga]]=$K$32,$L$32))))</f>
        <v>0</v>
      </c>
      <c r="G1020">
        <f>ROUNDUP(DZIALKI[[#This Row],[StawkaPodatku]]*DZIALKI[[#This Row],[Powierzchnia]],2)</f>
        <v>341.03</v>
      </c>
      <c r="H1020">
        <f>DZIALKI[[#This Row],[Podatek]]*DZIALKI[[#This Row],[Procent Ulgi]]</f>
        <v>0</v>
      </c>
      <c r="I1020">
        <f>DZIALKI[[#This Row],[Podatek]]-DZIALKI[[#This Row],[KwotaUlgi]]</f>
        <v>341.03</v>
      </c>
    </row>
    <row r="1021" spans="1:9" x14ac:dyDescent="0.25">
      <c r="A1021" t="s">
        <v>1031</v>
      </c>
      <c r="B1021">
        <v>1164.93</v>
      </c>
      <c r="C1021" t="s">
        <v>5</v>
      </c>
      <c r="D1021" t="s">
        <v>5</v>
      </c>
      <c r="E10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21">
        <f>IF(DZIALKI[[#This Row],[Ulga]]=$K$29,$L$29,IF(DZIALKI[[#This Row],[Ulga]]=$K$30,$L$30,IF(DZIALKI[[#This Row],[Ulga]]=$K$31,$L$31,IF(DZIALKI[[#This Row],[Ulga]]=$K$32,$L$32))))</f>
        <v>0.5</v>
      </c>
      <c r="G1021">
        <f>ROUNDUP(DZIALKI[[#This Row],[StawkaPodatku]]*DZIALKI[[#This Row],[Powierzchnia]],2)</f>
        <v>897</v>
      </c>
      <c r="H1021">
        <f>DZIALKI[[#This Row],[Podatek]]*DZIALKI[[#This Row],[Procent Ulgi]]</f>
        <v>448.5</v>
      </c>
      <c r="I1021">
        <f>DZIALKI[[#This Row],[Podatek]]-DZIALKI[[#This Row],[KwotaUlgi]]</f>
        <v>448.5</v>
      </c>
    </row>
    <row r="1022" spans="1:9" x14ac:dyDescent="0.25">
      <c r="A1022" t="s">
        <v>1032</v>
      </c>
      <c r="B1022">
        <v>980.83</v>
      </c>
      <c r="C1022" t="s">
        <v>94</v>
      </c>
      <c r="D1022" t="s">
        <v>5</v>
      </c>
      <c r="E102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22">
        <f>IF(DZIALKI[[#This Row],[Ulga]]=$K$29,$L$29,IF(DZIALKI[[#This Row],[Ulga]]=$K$30,$L$30,IF(DZIALKI[[#This Row],[Ulga]]=$K$31,$L$31,IF(DZIALKI[[#This Row],[Ulga]]=$K$32,$L$32))))</f>
        <v>0.5</v>
      </c>
      <c r="G1022">
        <f>ROUNDUP(DZIALKI[[#This Row],[StawkaPodatku]]*DZIALKI[[#This Row],[Powierzchnia]],2)</f>
        <v>39.239999999999995</v>
      </c>
      <c r="H1022">
        <f>DZIALKI[[#This Row],[Podatek]]*DZIALKI[[#This Row],[Procent Ulgi]]</f>
        <v>19.619999999999997</v>
      </c>
      <c r="I1022">
        <f>DZIALKI[[#This Row],[Podatek]]-DZIALKI[[#This Row],[KwotaUlgi]]</f>
        <v>19.619999999999997</v>
      </c>
    </row>
    <row r="1023" spans="1:9" x14ac:dyDescent="0.25">
      <c r="A1023" t="s">
        <v>1033</v>
      </c>
      <c r="B1023">
        <v>920.11</v>
      </c>
      <c r="C1023" t="s">
        <v>52</v>
      </c>
      <c r="D1023" t="s">
        <v>5</v>
      </c>
      <c r="E10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23">
        <f>IF(DZIALKI[[#This Row],[Ulga]]=$K$29,$L$29,IF(DZIALKI[[#This Row],[Ulga]]=$K$30,$L$30,IF(DZIALKI[[#This Row],[Ulga]]=$K$31,$L$31,IF(DZIALKI[[#This Row],[Ulga]]=$K$32,$L$32))))</f>
        <v>0.5</v>
      </c>
      <c r="G1023">
        <f>ROUNDUP(DZIALKI[[#This Row],[StawkaPodatku]]*DZIALKI[[#This Row],[Powierzchnia]],2)</f>
        <v>193.23</v>
      </c>
      <c r="H1023">
        <f>DZIALKI[[#This Row],[Podatek]]*DZIALKI[[#This Row],[Procent Ulgi]]</f>
        <v>96.614999999999995</v>
      </c>
      <c r="I1023">
        <f>DZIALKI[[#This Row],[Podatek]]-DZIALKI[[#This Row],[KwotaUlgi]]</f>
        <v>96.614999999999995</v>
      </c>
    </row>
    <row r="1024" spans="1:9" x14ac:dyDescent="0.25">
      <c r="A1024" t="s">
        <v>1034</v>
      </c>
      <c r="B1024">
        <v>637.26</v>
      </c>
      <c r="C1024" t="s">
        <v>31</v>
      </c>
      <c r="D1024" t="s">
        <v>11</v>
      </c>
      <c r="E10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24">
        <f>IF(DZIALKI[[#This Row],[Ulga]]=$K$29,$L$29,IF(DZIALKI[[#This Row],[Ulga]]=$K$30,$L$30,IF(DZIALKI[[#This Row],[Ulga]]=$K$31,$L$31,IF(DZIALKI[[#This Row],[Ulga]]=$K$32,$L$32))))</f>
        <v>0.9</v>
      </c>
      <c r="G1024">
        <f>ROUNDUP(DZIALKI[[#This Row],[StawkaPodatku]]*DZIALKI[[#This Row],[Powierzchnia]],2)</f>
        <v>274.02999999999997</v>
      </c>
      <c r="H1024">
        <f>DZIALKI[[#This Row],[Podatek]]*DZIALKI[[#This Row],[Procent Ulgi]]</f>
        <v>246.62699999999998</v>
      </c>
      <c r="I1024">
        <f>DZIALKI[[#This Row],[Podatek]]-DZIALKI[[#This Row],[KwotaUlgi]]</f>
        <v>27.402999999999992</v>
      </c>
    </row>
    <row r="1025" spans="1:9" x14ac:dyDescent="0.25">
      <c r="A1025" t="s">
        <v>1035</v>
      </c>
      <c r="B1025">
        <v>697.91</v>
      </c>
      <c r="C1025" t="s">
        <v>9</v>
      </c>
      <c r="D1025" t="s">
        <v>11</v>
      </c>
      <c r="E10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25">
        <f>IF(DZIALKI[[#This Row],[Ulga]]=$K$29,$L$29,IF(DZIALKI[[#This Row],[Ulga]]=$K$30,$L$30,IF(DZIALKI[[#This Row],[Ulga]]=$K$31,$L$31,IF(DZIALKI[[#This Row],[Ulga]]=$K$32,$L$32))))</f>
        <v>0.9</v>
      </c>
      <c r="G1025">
        <f>ROUNDUP(DZIALKI[[#This Row],[StawkaPodatku]]*DZIALKI[[#This Row],[Powierzchnia]],2)</f>
        <v>453.65</v>
      </c>
      <c r="H1025">
        <f>DZIALKI[[#This Row],[Podatek]]*DZIALKI[[#This Row],[Procent Ulgi]]</f>
        <v>408.28499999999997</v>
      </c>
      <c r="I1025">
        <f>DZIALKI[[#This Row],[Podatek]]-DZIALKI[[#This Row],[KwotaUlgi]]</f>
        <v>45.365000000000009</v>
      </c>
    </row>
    <row r="1026" spans="1:9" x14ac:dyDescent="0.25">
      <c r="A1026" t="s">
        <v>1036</v>
      </c>
      <c r="B1026">
        <v>1356.3</v>
      </c>
      <c r="C1026" t="s">
        <v>52</v>
      </c>
      <c r="D1026" t="s">
        <v>11</v>
      </c>
      <c r="E10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26">
        <f>IF(DZIALKI[[#This Row],[Ulga]]=$K$29,$L$29,IF(DZIALKI[[#This Row],[Ulga]]=$K$30,$L$30,IF(DZIALKI[[#This Row],[Ulga]]=$K$31,$L$31,IF(DZIALKI[[#This Row],[Ulga]]=$K$32,$L$32))))</f>
        <v>0.9</v>
      </c>
      <c r="G1026">
        <f>ROUNDUP(DZIALKI[[#This Row],[StawkaPodatku]]*DZIALKI[[#This Row],[Powierzchnia]],2)</f>
        <v>284.83</v>
      </c>
      <c r="H1026">
        <f>DZIALKI[[#This Row],[Podatek]]*DZIALKI[[#This Row],[Procent Ulgi]]</f>
        <v>256.34699999999998</v>
      </c>
      <c r="I1026">
        <f>DZIALKI[[#This Row],[Podatek]]-DZIALKI[[#This Row],[KwotaUlgi]]</f>
        <v>28.483000000000004</v>
      </c>
    </row>
    <row r="1027" spans="1:9" x14ac:dyDescent="0.25">
      <c r="A1027" t="s">
        <v>1037</v>
      </c>
      <c r="B1027">
        <v>1419.63</v>
      </c>
      <c r="C1027" t="s">
        <v>31</v>
      </c>
      <c r="D1027" t="s">
        <v>7</v>
      </c>
      <c r="E10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27">
        <f>IF(DZIALKI[[#This Row],[Ulga]]=$K$29,$L$29,IF(DZIALKI[[#This Row],[Ulga]]=$K$30,$L$30,IF(DZIALKI[[#This Row],[Ulga]]=$K$31,$L$31,IF(DZIALKI[[#This Row],[Ulga]]=$K$32,$L$32))))</f>
        <v>0.2</v>
      </c>
      <c r="G1027">
        <f>ROUNDUP(DZIALKI[[#This Row],[StawkaPodatku]]*DZIALKI[[#This Row],[Powierzchnia]],2)</f>
        <v>610.45000000000005</v>
      </c>
      <c r="H1027">
        <f>DZIALKI[[#This Row],[Podatek]]*DZIALKI[[#This Row],[Procent Ulgi]]</f>
        <v>122.09000000000002</v>
      </c>
      <c r="I1027">
        <f>DZIALKI[[#This Row],[Podatek]]-DZIALKI[[#This Row],[KwotaUlgi]]</f>
        <v>488.36</v>
      </c>
    </row>
    <row r="1028" spans="1:9" x14ac:dyDescent="0.25">
      <c r="A1028" t="s">
        <v>1038</v>
      </c>
      <c r="B1028">
        <v>1353.7</v>
      </c>
      <c r="C1028" t="s">
        <v>31</v>
      </c>
      <c r="D1028" t="s">
        <v>21</v>
      </c>
      <c r="E10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28">
        <f>IF(DZIALKI[[#This Row],[Ulga]]=$K$29,$L$29,IF(DZIALKI[[#This Row],[Ulga]]=$K$30,$L$30,IF(DZIALKI[[#This Row],[Ulga]]=$K$31,$L$31,IF(DZIALKI[[#This Row],[Ulga]]=$K$32,$L$32))))</f>
        <v>0</v>
      </c>
      <c r="G1028">
        <f>ROUNDUP(DZIALKI[[#This Row],[StawkaPodatku]]*DZIALKI[[#This Row],[Powierzchnia]],2)</f>
        <v>582.1</v>
      </c>
      <c r="H1028">
        <f>DZIALKI[[#This Row],[Podatek]]*DZIALKI[[#This Row],[Procent Ulgi]]</f>
        <v>0</v>
      </c>
      <c r="I1028">
        <f>DZIALKI[[#This Row],[Podatek]]-DZIALKI[[#This Row],[KwotaUlgi]]</f>
        <v>582.1</v>
      </c>
    </row>
    <row r="1029" spans="1:9" x14ac:dyDescent="0.25">
      <c r="A1029" t="s">
        <v>1039</v>
      </c>
      <c r="B1029">
        <v>912.35</v>
      </c>
      <c r="C1029" t="s">
        <v>5</v>
      </c>
      <c r="D1029" t="s">
        <v>5</v>
      </c>
      <c r="E10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29">
        <f>IF(DZIALKI[[#This Row],[Ulga]]=$K$29,$L$29,IF(DZIALKI[[#This Row],[Ulga]]=$K$30,$L$30,IF(DZIALKI[[#This Row],[Ulga]]=$K$31,$L$31,IF(DZIALKI[[#This Row],[Ulga]]=$K$32,$L$32))))</f>
        <v>0.5</v>
      </c>
      <c r="G1029">
        <f>ROUNDUP(DZIALKI[[#This Row],[StawkaPodatku]]*DZIALKI[[#This Row],[Powierzchnia]],2)</f>
        <v>702.51</v>
      </c>
      <c r="H1029">
        <f>DZIALKI[[#This Row],[Podatek]]*DZIALKI[[#This Row],[Procent Ulgi]]</f>
        <v>351.255</v>
      </c>
      <c r="I1029">
        <f>DZIALKI[[#This Row],[Podatek]]-DZIALKI[[#This Row],[KwotaUlgi]]</f>
        <v>351.255</v>
      </c>
    </row>
    <row r="1030" spans="1:9" x14ac:dyDescent="0.25">
      <c r="A1030" t="s">
        <v>1040</v>
      </c>
      <c r="B1030">
        <v>1362.53</v>
      </c>
      <c r="C1030" t="s">
        <v>9</v>
      </c>
      <c r="D1030" t="s">
        <v>5</v>
      </c>
      <c r="E10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30">
        <f>IF(DZIALKI[[#This Row],[Ulga]]=$K$29,$L$29,IF(DZIALKI[[#This Row],[Ulga]]=$K$30,$L$30,IF(DZIALKI[[#This Row],[Ulga]]=$K$31,$L$31,IF(DZIALKI[[#This Row],[Ulga]]=$K$32,$L$32))))</f>
        <v>0.5</v>
      </c>
      <c r="G1030">
        <f>ROUNDUP(DZIALKI[[#This Row],[StawkaPodatku]]*DZIALKI[[#This Row],[Powierzchnia]],2)</f>
        <v>885.65</v>
      </c>
      <c r="H1030">
        <f>DZIALKI[[#This Row],[Podatek]]*DZIALKI[[#This Row],[Procent Ulgi]]</f>
        <v>442.82499999999999</v>
      </c>
      <c r="I1030">
        <f>DZIALKI[[#This Row],[Podatek]]-DZIALKI[[#This Row],[KwotaUlgi]]</f>
        <v>442.82499999999999</v>
      </c>
    </row>
    <row r="1031" spans="1:9" x14ac:dyDescent="0.25">
      <c r="A1031" t="s">
        <v>1041</v>
      </c>
      <c r="B1031">
        <v>577.13</v>
      </c>
      <c r="C1031" t="s">
        <v>5</v>
      </c>
      <c r="D1031" t="s">
        <v>5</v>
      </c>
      <c r="E10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31">
        <f>IF(DZIALKI[[#This Row],[Ulga]]=$K$29,$L$29,IF(DZIALKI[[#This Row],[Ulga]]=$K$30,$L$30,IF(DZIALKI[[#This Row],[Ulga]]=$K$31,$L$31,IF(DZIALKI[[#This Row],[Ulga]]=$K$32,$L$32))))</f>
        <v>0.5</v>
      </c>
      <c r="G1031">
        <f>ROUNDUP(DZIALKI[[#This Row],[StawkaPodatku]]*DZIALKI[[#This Row],[Powierzchnia]],2)</f>
        <v>444.4</v>
      </c>
      <c r="H1031">
        <f>DZIALKI[[#This Row],[Podatek]]*DZIALKI[[#This Row],[Procent Ulgi]]</f>
        <v>222.2</v>
      </c>
      <c r="I1031">
        <f>DZIALKI[[#This Row],[Podatek]]-DZIALKI[[#This Row],[KwotaUlgi]]</f>
        <v>222.2</v>
      </c>
    </row>
    <row r="1032" spans="1:9" x14ac:dyDescent="0.25">
      <c r="A1032" t="s">
        <v>1042</v>
      </c>
      <c r="B1032">
        <v>1206.29</v>
      </c>
      <c r="C1032" t="s">
        <v>31</v>
      </c>
      <c r="D1032" t="s">
        <v>5</v>
      </c>
      <c r="E10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32">
        <f>IF(DZIALKI[[#This Row],[Ulga]]=$K$29,$L$29,IF(DZIALKI[[#This Row],[Ulga]]=$K$30,$L$30,IF(DZIALKI[[#This Row],[Ulga]]=$K$31,$L$31,IF(DZIALKI[[#This Row],[Ulga]]=$K$32,$L$32))))</f>
        <v>0.5</v>
      </c>
      <c r="G1032">
        <f>ROUNDUP(DZIALKI[[#This Row],[StawkaPodatku]]*DZIALKI[[#This Row],[Powierzchnia]],2)</f>
        <v>518.71</v>
      </c>
      <c r="H1032">
        <f>DZIALKI[[#This Row],[Podatek]]*DZIALKI[[#This Row],[Procent Ulgi]]</f>
        <v>259.35500000000002</v>
      </c>
      <c r="I1032">
        <f>DZIALKI[[#This Row],[Podatek]]-DZIALKI[[#This Row],[KwotaUlgi]]</f>
        <v>259.35500000000002</v>
      </c>
    </row>
    <row r="1033" spans="1:9" x14ac:dyDescent="0.25">
      <c r="A1033" t="s">
        <v>1043</v>
      </c>
      <c r="B1033">
        <v>1203.69</v>
      </c>
      <c r="C1033" t="s">
        <v>31</v>
      </c>
      <c r="D1033" t="s">
        <v>11</v>
      </c>
      <c r="E10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33">
        <f>IF(DZIALKI[[#This Row],[Ulga]]=$K$29,$L$29,IF(DZIALKI[[#This Row],[Ulga]]=$K$30,$L$30,IF(DZIALKI[[#This Row],[Ulga]]=$K$31,$L$31,IF(DZIALKI[[#This Row],[Ulga]]=$K$32,$L$32))))</f>
        <v>0.9</v>
      </c>
      <c r="G1033">
        <f>ROUNDUP(DZIALKI[[#This Row],[StawkaPodatku]]*DZIALKI[[#This Row],[Powierzchnia]],2)</f>
        <v>517.59</v>
      </c>
      <c r="H1033">
        <f>DZIALKI[[#This Row],[Podatek]]*DZIALKI[[#This Row],[Procent Ulgi]]</f>
        <v>465.83100000000002</v>
      </c>
      <c r="I1033">
        <f>DZIALKI[[#This Row],[Podatek]]-DZIALKI[[#This Row],[KwotaUlgi]]</f>
        <v>51.759000000000015</v>
      </c>
    </row>
    <row r="1034" spans="1:9" x14ac:dyDescent="0.25">
      <c r="A1034" t="s">
        <v>1044</v>
      </c>
      <c r="B1034">
        <v>697.29</v>
      </c>
      <c r="C1034" t="s">
        <v>31</v>
      </c>
      <c r="D1034" t="s">
        <v>11</v>
      </c>
      <c r="E10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34">
        <f>IF(DZIALKI[[#This Row],[Ulga]]=$K$29,$L$29,IF(DZIALKI[[#This Row],[Ulga]]=$K$30,$L$30,IF(DZIALKI[[#This Row],[Ulga]]=$K$31,$L$31,IF(DZIALKI[[#This Row],[Ulga]]=$K$32,$L$32))))</f>
        <v>0.9</v>
      </c>
      <c r="G1034">
        <f>ROUNDUP(DZIALKI[[#This Row],[StawkaPodatku]]*DZIALKI[[#This Row],[Powierzchnia]],2)</f>
        <v>299.83999999999997</v>
      </c>
      <c r="H1034">
        <f>DZIALKI[[#This Row],[Podatek]]*DZIALKI[[#This Row],[Procent Ulgi]]</f>
        <v>269.85599999999999</v>
      </c>
      <c r="I1034">
        <f>DZIALKI[[#This Row],[Podatek]]-DZIALKI[[#This Row],[KwotaUlgi]]</f>
        <v>29.98399999999998</v>
      </c>
    </row>
    <row r="1035" spans="1:9" x14ac:dyDescent="0.25">
      <c r="A1035" t="s">
        <v>1045</v>
      </c>
      <c r="B1035">
        <v>1312.38</v>
      </c>
      <c r="C1035" t="s">
        <v>5</v>
      </c>
      <c r="D1035" t="s">
        <v>11</v>
      </c>
      <c r="E10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35">
        <f>IF(DZIALKI[[#This Row],[Ulga]]=$K$29,$L$29,IF(DZIALKI[[#This Row],[Ulga]]=$K$30,$L$30,IF(DZIALKI[[#This Row],[Ulga]]=$K$31,$L$31,IF(DZIALKI[[#This Row],[Ulga]]=$K$32,$L$32))))</f>
        <v>0.9</v>
      </c>
      <c r="G1035">
        <f>ROUNDUP(DZIALKI[[#This Row],[StawkaPodatku]]*DZIALKI[[#This Row],[Powierzchnia]],2)</f>
        <v>1010.54</v>
      </c>
      <c r="H1035">
        <f>DZIALKI[[#This Row],[Podatek]]*DZIALKI[[#This Row],[Procent Ulgi]]</f>
        <v>909.48599999999999</v>
      </c>
      <c r="I1035">
        <f>DZIALKI[[#This Row],[Podatek]]-DZIALKI[[#This Row],[KwotaUlgi]]</f>
        <v>101.05399999999997</v>
      </c>
    </row>
    <row r="1036" spans="1:9" x14ac:dyDescent="0.25">
      <c r="A1036" t="s">
        <v>1046</v>
      </c>
      <c r="B1036">
        <v>1071.03</v>
      </c>
      <c r="C1036" t="s">
        <v>31</v>
      </c>
      <c r="D1036" t="s">
        <v>21</v>
      </c>
      <c r="E10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36">
        <f>IF(DZIALKI[[#This Row],[Ulga]]=$K$29,$L$29,IF(DZIALKI[[#This Row],[Ulga]]=$K$30,$L$30,IF(DZIALKI[[#This Row],[Ulga]]=$K$31,$L$31,IF(DZIALKI[[#This Row],[Ulga]]=$K$32,$L$32))))</f>
        <v>0</v>
      </c>
      <c r="G1036">
        <f>ROUNDUP(DZIALKI[[#This Row],[StawkaPodatku]]*DZIALKI[[#This Row],[Powierzchnia]],2)</f>
        <v>460.55</v>
      </c>
      <c r="H1036">
        <f>DZIALKI[[#This Row],[Podatek]]*DZIALKI[[#This Row],[Procent Ulgi]]</f>
        <v>0</v>
      </c>
      <c r="I1036">
        <f>DZIALKI[[#This Row],[Podatek]]-DZIALKI[[#This Row],[KwotaUlgi]]</f>
        <v>460.55</v>
      </c>
    </row>
    <row r="1037" spans="1:9" x14ac:dyDescent="0.25">
      <c r="A1037" t="s">
        <v>1047</v>
      </c>
      <c r="B1037">
        <v>757.64</v>
      </c>
      <c r="C1037" t="s">
        <v>31</v>
      </c>
      <c r="D1037" t="s">
        <v>5</v>
      </c>
      <c r="E10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37">
        <f>IF(DZIALKI[[#This Row],[Ulga]]=$K$29,$L$29,IF(DZIALKI[[#This Row],[Ulga]]=$K$30,$L$30,IF(DZIALKI[[#This Row],[Ulga]]=$K$31,$L$31,IF(DZIALKI[[#This Row],[Ulga]]=$K$32,$L$32))))</f>
        <v>0.5</v>
      </c>
      <c r="G1037">
        <f>ROUNDUP(DZIALKI[[#This Row],[StawkaPodatku]]*DZIALKI[[#This Row],[Powierzchnia]],2)</f>
        <v>325.78999999999996</v>
      </c>
      <c r="H1037">
        <f>DZIALKI[[#This Row],[Podatek]]*DZIALKI[[#This Row],[Procent Ulgi]]</f>
        <v>162.89499999999998</v>
      </c>
      <c r="I1037">
        <f>DZIALKI[[#This Row],[Podatek]]-DZIALKI[[#This Row],[KwotaUlgi]]</f>
        <v>162.89499999999998</v>
      </c>
    </row>
    <row r="1038" spans="1:9" x14ac:dyDescent="0.25">
      <c r="A1038" t="s">
        <v>1048</v>
      </c>
      <c r="B1038">
        <v>1019.75</v>
      </c>
      <c r="C1038" t="s">
        <v>52</v>
      </c>
      <c r="D1038" t="s">
        <v>21</v>
      </c>
      <c r="E10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38">
        <f>IF(DZIALKI[[#This Row],[Ulga]]=$K$29,$L$29,IF(DZIALKI[[#This Row],[Ulga]]=$K$30,$L$30,IF(DZIALKI[[#This Row],[Ulga]]=$K$31,$L$31,IF(DZIALKI[[#This Row],[Ulga]]=$K$32,$L$32))))</f>
        <v>0</v>
      </c>
      <c r="G1038">
        <f>ROUNDUP(DZIALKI[[#This Row],[StawkaPodatku]]*DZIALKI[[#This Row],[Powierzchnia]],2)</f>
        <v>214.14999999999998</v>
      </c>
      <c r="H1038">
        <f>DZIALKI[[#This Row],[Podatek]]*DZIALKI[[#This Row],[Procent Ulgi]]</f>
        <v>0</v>
      </c>
      <c r="I1038">
        <f>DZIALKI[[#This Row],[Podatek]]-DZIALKI[[#This Row],[KwotaUlgi]]</f>
        <v>214.14999999999998</v>
      </c>
    </row>
    <row r="1039" spans="1:9" x14ac:dyDescent="0.25">
      <c r="A1039" t="s">
        <v>1049</v>
      </c>
      <c r="B1039">
        <v>1174.31</v>
      </c>
      <c r="C1039" t="s">
        <v>5</v>
      </c>
      <c r="D1039" t="s">
        <v>7</v>
      </c>
      <c r="E10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39">
        <f>IF(DZIALKI[[#This Row],[Ulga]]=$K$29,$L$29,IF(DZIALKI[[#This Row],[Ulga]]=$K$30,$L$30,IF(DZIALKI[[#This Row],[Ulga]]=$K$31,$L$31,IF(DZIALKI[[#This Row],[Ulga]]=$K$32,$L$32))))</f>
        <v>0.2</v>
      </c>
      <c r="G1039">
        <f>ROUNDUP(DZIALKI[[#This Row],[StawkaPodatku]]*DZIALKI[[#This Row],[Powierzchnia]],2)</f>
        <v>904.22</v>
      </c>
      <c r="H1039">
        <f>DZIALKI[[#This Row],[Podatek]]*DZIALKI[[#This Row],[Procent Ulgi]]</f>
        <v>180.84400000000002</v>
      </c>
      <c r="I1039">
        <f>DZIALKI[[#This Row],[Podatek]]-DZIALKI[[#This Row],[KwotaUlgi]]</f>
        <v>723.37599999999998</v>
      </c>
    </row>
    <row r="1040" spans="1:9" x14ac:dyDescent="0.25">
      <c r="A1040" t="s">
        <v>1050</v>
      </c>
      <c r="B1040">
        <v>1086.76</v>
      </c>
      <c r="C1040" t="s">
        <v>9</v>
      </c>
      <c r="D1040" t="s">
        <v>21</v>
      </c>
      <c r="E10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40">
        <f>IF(DZIALKI[[#This Row],[Ulga]]=$K$29,$L$29,IF(DZIALKI[[#This Row],[Ulga]]=$K$30,$L$30,IF(DZIALKI[[#This Row],[Ulga]]=$K$31,$L$31,IF(DZIALKI[[#This Row],[Ulga]]=$K$32,$L$32))))</f>
        <v>0</v>
      </c>
      <c r="G1040">
        <f>ROUNDUP(DZIALKI[[#This Row],[StawkaPodatku]]*DZIALKI[[#This Row],[Powierzchnia]],2)</f>
        <v>706.4</v>
      </c>
      <c r="H1040">
        <f>DZIALKI[[#This Row],[Podatek]]*DZIALKI[[#This Row],[Procent Ulgi]]</f>
        <v>0</v>
      </c>
      <c r="I1040">
        <f>DZIALKI[[#This Row],[Podatek]]-DZIALKI[[#This Row],[KwotaUlgi]]</f>
        <v>706.4</v>
      </c>
    </row>
    <row r="1041" spans="1:9" x14ac:dyDescent="0.25">
      <c r="A1041" t="s">
        <v>1051</v>
      </c>
      <c r="B1041">
        <v>1289.1099999999999</v>
      </c>
      <c r="C1041" t="s">
        <v>52</v>
      </c>
      <c r="D1041" t="s">
        <v>7</v>
      </c>
      <c r="E10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41">
        <f>IF(DZIALKI[[#This Row],[Ulga]]=$K$29,$L$29,IF(DZIALKI[[#This Row],[Ulga]]=$K$30,$L$30,IF(DZIALKI[[#This Row],[Ulga]]=$K$31,$L$31,IF(DZIALKI[[#This Row],[Ulga]]=$K$32,$L$32))))</f>
        <v>0.2</v>
      </c>
      <c r="G1041">
        <f>ROUNDUP(DZIALKI[[#This Row],[StawkaPodatku]]*DZIALKI[[#This Row],[Powierzchnia]],2)</f>
        <v>270.71999999999997</v>
      </c>
      <c r="H1041">
        <f>DZIALKI[[#This Row],[Podatek]]*DZIALKI[[#This Row],[Procent Ulgi]]</f>
        <v>54.143999999999998</v>
      </c>
      <c r="I1041">
        <f>DZIALKI[[#This Row],[Podatek]]-DZIALKI[[#This Row],[KwotaUlgi]]</f>
        <v>216.57599999999996</v>
      </c>
    </row>
    <row r="1042" spans="1:9" x14ac:dyDescent="0.25">
      <c r="A1042" t="s">
        <v>1052</v>
      </c>
      <c r="B1042">
        <v>554.14</v>
      </c>
      <c r="C1042" t="s">
        <v>5</v>
      </c>
      <c r="D1042" t="s">
        <v>21</v>
      </c>
      <c r="E10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42">
        <f>IF(DZIALKI[[#This Row],[Ulga]]=$K$29,$L$29,IF(DZIALKI[[#This Row],[Ulga]]=$K$30,$L$30,IF(DZIALKI[[#This Row],[Ulga]]=$K$31,$L$31,IF(DZIALKI[[#This Row],[Ulga]]=$K$32,$L$32))))</f>
        <v>0</v>
      </c>
      <c r="G1042">
        <f>ROUNDUP(DZIALKI[[#This Row],[StawkaPodatku]]*DZIALKI[[#This Row],[Powierzchnia]],2)</f>
        <v>426.69</v>
      </c>
      <c r="H1042">
        <f>DZIALKI[[#This Row],[Podatek]]*DZIALKI[[#This Row],[Procent Ulgi]]</f>
        <v>0</v>
      </c>
      <c r="I1042">
        <f>DZIALKI[[#This Row],[Podatek]]-DZIALKI[[#This Row],[KwotaUlgi]]</f>
        <v>426.69</v>
      </c>
    </row>
    <row r="1043" spans="1:9" x14ac:dyDescent="0.25">
      <c r="A1043" t="s">
        <v>1053</v>
      </c>
      <c r="B1043">
        <v>1429.87</v>
      </c>
      <c r="C1043" t="s">
        <v>94</v>
      </c>
      <c r="D1043" t="s">
        <v>5</v>
      </c>
      <c r="E104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43">
        <f>IF(DZIALKI[[#This Row],[Ulga]]=$K$29,$L$29,IF(DZIALKI[[#This Row],[Ulga]]=$K$30,$L$30,IF(DZIALKI[[#This Row],[Ulga]]=$K$31,$L$31,IF(DZIALKI[[#This Row],[Ulga]]=$K$32,$L$32))))</f>
        <v>0.5</v>
      </c>
      <c r="G1043">
        <f>ROUNDUP(DZIALKI[[#This Row],[StawkaPodatku]]*DZIALKI[[#This Row],[Powierzchnia]],2)</f>
        <v>57.199999999999996</v>
      </c>
      <c r="H1043">
        <f>DZIALKI[[#This Row],[Podatek]]*DZIALKI[[#This Row],[Procent Ulgi]]</f>
        <v>28.599999999999998</v>
      </c>
      <c r="I1043">
        <f>DZIALKI[[#This Row],[Podatek]]-DZIALKI[[#This Row],[KwotaUlgi]]</f>
        <v>28.599999999999998</v>
      </c>
    </row>
    <row r="1044" spans="1:9" x14ac:dyDescent="0.25">
      <c r="A1044" t="s">
        <v>1054</v>
      </c>
      <c r="B1044">
        <v>959.81</v>
      </c>
      <c r="C1044" t="s">
        <v>5</v>
      </c>
      <c r="D1044" t="s">
        <v>11</v>
      </c>
      <c r="E10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44">
        <f>IF(DZIALKI[[#This Row],[Ulga]]=$K$29,$L$29,IF(DZIALKI[[#This Row],[Ulga]]=$K$30,$L$30,IF(DZIALKI[[#This Row],[Ulga]]=$K$31,$L$31,IF(DZIALKI[[#This Row],[Ulga]]=$K$32,$L$32))))</f>
        <v>0.9</v>
      </c>
      <c r="G1044">
        <f>ROUNDUP(DZIALKI[[#This Row],[StawkaPodatku]]*DZIALKI[[#This Row],[Powierzchnia]],2)</f>
        <v>739.06</v>
      </c>
      <c r="H1044">
        <f>DZIALKI[[#This Row],[Podatek]]*DZIALKI[[#This Row],[Procent Ulgi]]</f>
        <v>665.154</v>
      </c>
      <c r="I1044">
        <f>DZIALKI[[#This Row],[Podatek]]-DZIALKI[[#This Row],[KwotaUlgi]]</f>
        <v>73.905999999999949</v>
      </c>
    </row>
    <row r="1045" spans="1:9" x14ac:dyDescent="0.25">
      <c r="A1045" t="s">
        <v>1055</v>
      </c>
      <c r="B1045">
        <v>1482.8</v>
      </c>
      <c r="C1045" t="s">
        <v>31</v>
      </c>
      <c r="D1045" t="s">
        <v>7</v>
      </c>
      <c r="E10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45">
        <f>IF(DZIALKI[[#This Row],[Ulga]]=$K$29,$L$29,IF(DZIALKI[[#This Row],[Ulga]]=$K$30,$L$30,IF(DZIALKI[[#This Row],[Ulga]]=$K$31,$L$31,IF(DZIALKI[[#This Row],[Ulga]]=$K$32,$L$32))))</f>
        <v>0.2</v>
      </c>
      <c r="G1045">
        <f>ROUNDUP(DZIALKI[[#This Row],[StawkaPodatku]]*DZIALKI[[#This Row],[Powierzchnia]],2)</f>
        <v>637.61</v>
      </c>
      <c r="H1045">
        <f>DZIALKI[[#This Row],[Podatek]]*DZIALKI[[#This Row],[Procent Ulgi]]</f>
        <v>127.52200000000001</v>
      </c>
      <c r="I1045">
        <f>DZIALKI[[#This Row],[Podatek]]-DZIALKI[[#This Row],[KwotaUlgi]]</f>
        <v>510.08800000000002</v>
      </c>
    </row>
    <row r="1046" spans="1:9" x14ac:dyDescent="0.25">
      <c r="A1046" t="s">
        <v>1056</v>
      </c>
      <c r="B1046">
        <v>770.34</v>
      </c>
      <c r="C1046" t="s">
        <v>31</v>
      </c>
      <c r="D1046" t="s">
        <v>11</v>
      </c>
      <c r="E10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46">
        <f>IF(DZIALKI[[#This Row],[Ulga]]=$K$29,$L$29,IF(DZIALKI[[#This Row],[Ulga]]=$K$30,$L$30,IF(DZIALKI[[#This Row],[Ulga]]=$K$31,$L$31,IF(DZIALKI[[#This Row],[Ulga]]=$K$32,$L$32))))</f>
        <v>0.9</v>
      </c>
      <c r="G1046">
        <f>ROUNDUP(DZIALKI[[#This Row],[StawkaPodatku]]*DZIALKI[[#This Row],[Powierzchnia]],2)</f>
        <v>331.25</v>
      </c>
      <c r="H1046">
        <f>DZIALKI[[#This Row],[Podatek]]*DZIALKI[[#This Row],[Procent Ulgi]]</f>
        <v>298.125</v>
      </c>
      <c r="I1046">
        <f>DZIALKI[[#This Row],[Podatek]]-DZIALKI[[#This Row],[KwotaUlgi]]</f>
        <v>33.125</v>
      </c>
    </row>
    <row r="1047" spans="1:9" x14ac:dyDescent="0.25">
      <c r="A1047" t="s">
        <v>1057</v>
      </c>
      <c r="B1047">
        <v>710.09</v>
      </c>
      <c r="C1047" t="s">
        <v>5</v>
      </c>
      <c r="D1047" t="s">
        <v>11</v>
      </c>
      <c r="E10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47">
        <f>IF(DZIALKI[[#This Row],[Ulga]]=$K$29,$L$29,IF(DZIALKI[[#This Row],[Ulga]]=$K$30,$L$30,IF(DZIALKI[[#This Row],[Ulga]]=$K$31,$L$31,IF(DZIALKI[[#This Row],[Ulga]]=$K$32,$L$32))))</f>
        <v>0.9</v>
      </c>
      <c r="G1047">
        <f>ROUNDUP(DZIALKI[[#This Row],[StawkaPodatku]]*DZIALKI[[#This Row],[Powierzchnia]],2)</f>
        <v>546.77</v>
      </c>
      <c r="H1047">
        <f>DZIALKI[[#This Row],[Podatek]]*DZIALKI[[#This Row],[Procent Ulgi]]</f>
        <v>492.09300000000002</v>
      </c>
      <c r="I1047">
        <f>DZIALKI[[#This Row],[Podatek]]-DZIALKI[[#This Row],[KwotaUlgi]]</f>
        <v>54.676999999999964</v>
      </c>
    </row>
    <row r="1048" spans="1:9" x14ac:dyDescent="0.25">
      <c r="A1048" t="s">
        <v>1058</v>
      </c>
      <c r="B1048">
        <v>987.85</v>
      </c>
      <c r="C1048" t="s">
        <v>31</v>
      </c>
      <c r="D1048" t="s">
        <v>21</v>
      </c>
      <c r="E10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48">
        <f>IF(DZIALKI[[#This Row],[Ulga]]=$K$29,$L$29,IF(DZIALKI[[#This Row],[Ulga]]=$K$30,$L$30,IF(DZIALKI[[#This Row],[Ulga]]=$K$31,$L$31,IF(DZIALKI[[#This Row],[Ulga]]=$K$32,$L$32))))</f>
        <v>0</v>
      </c>
      <c r="G1048">
        <f>ROUNDUP(DZIALKI[[#This Row],[StawkaPodatku]]*DZIALKI[[#This Row],[Powierzchnia]],2)</f>
        <v>424.78</v>
      </c>
      <c r="H1048">
        <f>DZIALKI[[#This Row],[Podatek]]*DZIALKI[[#This Row],[Procent Ulgi]]</f>
        <v>0</v>
      </c>
      <c r="I1048">
        <f>DZIALKI[[#This Row],[Podatek]]-DZIALKI[[#This Row],[KwotaUlgi]]</f>
        <v>424.78</v>
      </c>
    </row>
    <row r="1049" spans="1:9" x14ac:dyDescent="0.25">
      <c r="A1049" t="s">
        <v>1059</v>
      </c>
      <c r="B1049">
        <v>872.13</v>
      </c>
      <c r="C1049" t="s">
        <v>5</v>
      </c>
      <c r="D1049" t="s">
        <v>21</v>
      </c>
      <c r="E10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49">
        <f>IF(DZIALKI[[#This Row],[Ulga]]=$K$29,$L$29,IF(DZIALKI[[#This Row],[Ulga]]=$K$30,$L$30,IF(DZIALKI[[#This Row],[Ulga]]=$K$31,$L$31,IF(DZIALKI[[#This Row],[Ulga]]=$K$32,$L$32))))</f>
        <v>0</v>
      </c>
      <c r="G1049">
        <f>ROUNDUP(DZIALKI[[#This Row],[StawkaPodatku]]*DZIALKI[[#This Row],[Powierzchnia]],2)</f>
        <v>671.55</v>
      </c>
      <c r="H1049">
        <f>DZIALKI[[#This Row],[Podatek]]*DZIALKI[[#This Row],[Procent Ulgi]]</f>
        <v>0</v>
      </c>
      <c r="I1049">
        <f>DZIALKI[[#This Row],[Podatek]]-DZIALKI[[#This Row],[KwotaUlgi]]</f>
        <v>671.55</v>
      </c>
    </row>
    <row r="1050" spans="1:9" x14ac:dyDescent="0.25">
      <c r="A1050" t="s">
        <v>1060</v>
      </c>
      <c r="B1050">
        <v>1378.89</v>
      </c>
      <c r="C1050" t="s">
        <v>5</v>
      </c>
      <c r="D1050" t="s">
        <v>11</v>
      </c>
      <c r="E10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0">
        <f>IF(DZIALKI[[#This Row],[Ulga]]=$K$29,$L$29,IF(DZIALKI[[#This Row],[Ulga]]=$K$30,$L$30,IF(DZIALKI[[#This Row],[Ulga]]=$K$31,$L$31,IF(DZIALKI[[#This Row],[Ulga]]=$K$32,$L$32))))</f>
        <v>0.9</v>
      </c>
      <c r="G1050">
        <f>ROUNDUP(DZIALKI[[#This Row],[StawkaPodatku]]*DZIALKI[[#This Row],[Powierzchnia]],2)</f>
        <v>1061.75</v>
      </c>
      <c r="H1050">
        <f>DZIALKI[[#This Row],[Podatek]]*DZIALKI[[#This Row],[Procent Ulgi]]</f>
        <v>955.57500000000005</v>
      </c>
      <c r="I1050">
        <f>DZIALKI[[#This Row],[Podatek]]-DZIALKI[[#This Row],[KwotaUlgi]]</f>
        <v>106.17499999999995</v>
      </c>
    </row>
    <row r="1051" spans="1:9" x14ac:dyDescent="0.25">
      <c r="A1051" t="s">
        <v>1061</v>
      </c>
      <c r="B1051">
        <v>1252.9100000000001</v>
      </c>
      <c r="C1051" t="s">
        <v>5</v>
      </c>
      <c r="D1051" t="s">
        <v>7</v>
      </c>
      <c r="E10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1">
        <f>IF(DZIALKI[[#This Row],[Ulga]]=$K$29,$L$29,IF(DZIALKI[[#This Row],[Ulga]]=$K$30,$L$30,IF(DZIALKI[[#This Row],[Ulga]]=$K$31,$L$31,IF(DZIALKI[[#This Row],[Ulga]]=$K$32,$L$32))))</f>
        <v>0.2</v>
      </c>
      <c r="G1051">
        <f>ROUNDUP(DZIALKI[[#This Row],[StawkaPodatku]]*DZIALKI[[#This Row],[Powierzchnia]],2)</f>
        <v>964.75</v>
      </c>
      <c r="H1051">
        <f>DZIALKI[[#This Row],[Podatek]]*DZIALKI[[#This Row],[Procent Ulgi]]</f>
        <v>192.95000000000002</v>
      </c>
      <c r="I1051">
        <f>DZIALKI[[#This Row],[Podatek]]-DZIALKI[[#This Row],[KwotaUlgi]]</f>
        <v>771.8</v>
      </c>
    </row>
    <row r="1052" spans="1:9" x14ac:dyDescent="0.25">
      <c r="A1052" t="s">
        <v>1062</v>
      </c>
      <c r="B1052">
        <v>997.92</v>
      </c>
      <c r="C1052" t="s">
        <v>5</v>
      </c>
      <c r="D1052" t="s">
        <v>11</v>
      </c>
      <c r="E10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2">
        <f>IF(DZIALKI[[#This Row],[Ulga]]=$K$29,$L$29,IF(DZIALKI[[#This Row],[Ulga]]=$K$30,$L$30,IF(DZIALKI[[#This Row],[Ulga]]=$K$31,$L$31,IF(DZIALKI[[#This Row],[Ulga]]=$K$32,$L$32))))</f>
        <v>0.9</v>
      </c>
      <c r="G1052">
        <f>ROUNDUP(DZIALKI[[#This Row],[StawkaPodatku]]*DZIALKI[[#This Row],[Powierzchnia]],2)</f>
        <v>768.4</v>
      </c>
      <c r="H1052">
        <f>DZIALKI[[#This Row],[Podatek]]*DZIALKI[[#This Row],[Procent Ulgi]]</f>
        <v>691.56</v>
      </c>
      <c r="I1052">
        <f>DZIALKI[[#This Row],[Podatek]]-DZIALKI[[#This Row],[KwotaUlgi]]</f>
        <v>76.840000000000032</v>
      </c>
    </row>
    <row r="1053" spans="1:9" x14ac:dyDescent="0.25">
      <c r="A1053" t="s">
        <v>1063</v>
      </c>
      <c r="B1053">
        <v>814.88</v>
      </c>
      <c r="C1053" t="s">
        <v>52</v>
      </c>
      <c r="D1053" t="s">
        <v>11</v>
      </c>
      <c r="E105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53">
        <f>IF(DZIALKI[[#This Row],[Ulga]]=$K$29,$L$29,IF(DZIALKI[[#This Row],[Ulga]]=$K$30,$L$30,IF(DZIALKI[[#This Row],[Ulga]]=$K$31,$L$31,IF(DZIALKI[[#This Row],[Ulga]]=$K$32,$L$32))))</f>
        <v>0.9</v>
      </c>
      <c r="G1053">
        <f>ROUNDUP(DZIALKI[[#This Row],[StawkaPodatku]]*DZIALKI[[#This Row],[Powierzchnia]],2)</f>
        <v>171.13</v>
      </c>
      <c r="H1053">
        <f>DZIALKI[[#This Row],[Podatek]]*DZIALKI[[#This Row],[Procent Ulgi]]</f>
        <v>154.017</v>
      </c>
      <c r="I1053">
        <f>DZIALKI[[#This Row],[Podatek]]-DZIALKI[[#This Row],[KwotaUlgi]]</f>
        <v>17.113</v>
      </c>
    </row>
    <row r="1054" spans="1:9" x14ac:dyDescent="0.25">
      <c r="A1054" t="s">
        <v>1064</v>
      </c>
      <c r="B1054">
        <v>1183.25</v>
      </c>
      <c r="C1054" t="s">
        <v>31</v>
      </c>
      <c r="D1054" t="s">
        <v>5</v>
      </c>
      <c r="E105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54">
        <f>IF(DZIALKI[[#This Row],[Ulga]]=$K$29,$L$29,IF(DZIALKI[[#This Row],[Ulga]]=$K$30,$L$30,IF(DZIALKI[[#This Row],[Ulga]]=$K$31,$L$31,IF(DZIALKI[[#This Row],[Ulga]]=$K$32,$L$32))))</f>
        <v>0.5</v>
      </c>
      <c r="G1054">
        <f>ROUNDUP(DZIALKI[[#This Row],[StawkaPodatku]]*DZIALKI[[#This Row],[Powierzchnia]],2)</f>
        <v>508.8</v>
      </c>
      <c r="H1054">
        <f>DZIALKI[[#This Row],[Podatek]]*DZIALKI[[#This Row],[Procent Ulgi]]</f>
        <v>254.4</v>
      </c>
      <c r="I1054">
        <f>DZIALKI[[#This Row],[Podatek]]-DZIALKI[[#This Row],[KwotaUlgi]]</f>
        <v>254.4</v>
      </c>
    </row>
    <row r="1055" spans="1:9" x14ac:dyDescent="0.25">
      <c r="A1055" t="s">
        <v>1065</v>
      </c>
      <c r="B1055">
        <v>892.53</v>
      </c>
      <c r="C1055" t="s">
        <v>5</v>
      </c>
      <c r="D1055" t="s">
        <v>5</v>
      </c>
      <c r="E10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5">
        <f>IF(DZIALKI[[#This Row],[Ulga]]=$K$29,$L$29,IF(DZIALKI[[#This Row],[Ulga]]=$K$30,$L$30,IF(DZIALKI[[#This Row],[Ulga]]=$K$31,$L$31,IF(DZIALKI[[#This Row],[Ulga]]=$K$32,$L$32))))</f>
        <v>0.5</v>
      </c>
      <c r="G1055">
        <f>ROUNDUP(DZIALKI[[#This Row],[StawkaPodatku]]*DZIALKI[[#This Row],[Powierzchnia]],2)</f>
        <v>687.25</v>
      </c>
      <c r="H1055">
        <f>DZIALKI[[#This Row],[Podatek]]*DZIALKI[[#This Row],[Procent Ulgi]]</f>
        <v>343.625</v>
      </c>
      <c r="I1055">
        <f>DZIALKI[[#This Row],[Podatek]]-DZIALKI[[#This Row],[KwotaUlgi]]</f>
        <v>343.625</v>
      </c>
    </row>
    <row r="1056" spans="1:9" x14ac:dyDescent="0.25">
      <c r="A1056" t="s">
        <v>1066</v>
      </c>
      <c r="B1056">
        <v>727.51</v>
      </c>
      <c r="C1056" t="s">
        <v>9</v>
      </c>
      <c r="D1056" t="s">
        <v>11</v>
      </c>
      <c r="E105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56">
        <f>IF(DZIALKI[[#This Row],[Ulga]]=$K$29,$L$29,IF(DZIALKI[[#This Row],[Ulga]]=$K$30,$L$30,IF(DZIALKI[[#This Row],[Ulga]]=$K$31,$L$31,IF(DZIALKI[[#This Row],[Ulga]]=$K$32,$L$32))))</f>
        <v>0.9</v>
      </c>
      <c r="G1056">
        <f>ROUNDUP(DZIALKI[[#This Row],[StawkaPodatku]]*DZIALKI[[#This Row],[Powierzchnia]],2)</f>
        <v>472.89</v>
      </c>
      <c r="H1056">
        <f>DZIALKI[[#This Row],[Podatek]]*DZIALKI[[#This Row],[Procent Ulgi]]</f>
        <v>425.601</v>
      </c>
      <c r="I1056">
        <f>DZIALKI[[#This Row],[Podatek]]-DZIALKI[[#This Row],[KwotaUlgi]]</f>
        <v>47.288999999999987</v>
      </c>
    </row>
    <row r="1057" spans="1:9" x14ac:dyDescent="0.25">
      <c r="A1057" t="s">
        <v>1067</v>
      </c>
      <c r="B1057">
        <v>1099.47</v>
      </c>
      <c r="C1057" t="s">
        <v>5</v>
      </c>
      <c r="D1057" t="s">
        <v>5</v>
      </c>
      <c r="E10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7">
        <f>IF(DZIALKI[[#This Row],[Ulga]]=$K$29,$L$29,IF(DZIALKI[[#This Row],[Ulga]]=$K$30,$L$30,IF(DZIALKI[[#This Row],[Ulga]]=$K$31,$L$31,IF(DZIALKI[[#This Row],[Ulga]]=$K$32,$L$32))))</f>
        <v>0.5</v>
      </c>
      <c r="G1057">
        <f>ROUNDUP(DZIALKI[[#This Row],[StawkaPodatku]]*DZIALKI[[#This Row],[Powierzchnia]],2)</f>
        <v>846.6</v>
      </c>
      <c r="H1057">
        <f>DZIALKI[[#This Row],[Podatek]]*DZIALKI[[#This Row],[Procent Ulgi]]</f>
        <v>423.3</v>
      </c>
      <c r="I1057">
        <f>DZIALKI[[#This Row],[Podatek]]-DZIALKI[[#This Row],[KwotaUlgi]]</f>
        <v>423.3</v>
      </c>
    </row>
    <row r="1058" spans="1:9" x14ac:dyDescent="0.25">
      <c r="A1058" t="s">
        <v>1068</v>
      </c>
      <c r="B1058">
        <v>1111.01</v>
      </c>
      <c r="C1058" t="s">
        <v>5</v>
      </c>
      <c r="D1058" t="s">
        <v>7</v>
      </c>
      <c r="E10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8">
        <f>IF(DZIALKI[[#This Row],[Ulga]]=$K$29,$L$29,IF(DZIALKI[[#This Row],[Ulga]]=$K$30,$L$30,IF(DZIALKI[[#This Row],[Ulga]]=$K$31,$L$31,IF(DZIALKI[[#This Row],[Ulga]]=$K$32,$L$32))))</f>
        <v>0.2</v>
      </c>
      <c r="G1058">
        <f>ROUNDUP(DZIALKI[[#This Row],[StawkaPodatku]]*DZIALKI[[#This Row],[Powierzchnia]],2)</f>
        <v>855.48</v>
      </c>
      <c r="H1058">
        <f>DZIALKI[[#This Row],[Podatek]]*DZIALKI[[#This Row],[Procent Ulgi]]</f>
        <v>171.096</v>
      </c>
      <c r="I1058">
        <f>DZIALKI[[#This Row],[Podatek]]-DZIALKI[[#This Row],[KwotaUlgi]]</f>
        <v>684.38400000000001</v>
      </c>
    </row>
    <row r="1059" spans="1:9" x14ac:dyDescent="0.25">
      <c r="A1059" t="s">
        <v>1069</v>
      </c>
      <c r="B1059">
        <v>1417.6</v>
      </c>
      <c r="C1059" t="s">
        <v>31</v>
      </c>
      <c r="D1059" t="s">
        <v>7</v>
      </c>
      <c r="E10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59">
        <f>IF(DZIALKI[[#This Row],[Ulga]]=$K$29,$L$29,IF(DZIALKI[[#This Row],[Ulga]]=$K$30,$L$30,IF(DZIALKI[[#This Row],[Ulga]]=$K$31,$L$31,IF(DZIALKI[[#This Row],[Ulga]]=$K$32,$L$32))))</f>
        <v>0.2</v>
      </c>
      <c r="G1059">
        <f>ROUNDUP(DZIALKI[[#This Row],[StawkaPodatku]]*DZIALKI[[#This Row],[Powierzchnia]],2)</f>
        <v>609.56999999999994</v>
      </c>
      <c r="H1059">
        <f>DZIALKI[[#This Row],[Podatek]]*DZIALKI[[#This Row],[Procent Ulgi]]</f>
        <v>121.91399999999999</v>
      </c>
      <c r="I1059">
        <f>DZIALKI[[#This Row],[Podatek]]-DZIALKI[[#This Row],[KwotaUlgi]]</f>
        <v>487.65599999999995</v>
      </c>
    </row>
    <row r="1060" spans="1:9" x14ac:dyDescent="0.25">
      <c r="A1060" t="s">
        <v>1070</v>
      </c>
      <c r="B1060">
        <v>1453.09</v>
      </c>
      <c r="C1060" t="s">
        <v>5</v>
      </c>
      <c r="D1060" t="s">
        <v>11</v>
      </c>
      <c r="E10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0">
        <f>IF(DZIALKI[[#This Row],[Ulga]]=$K$29,$L$29,IF(DZIALKI[[#This Row],[Ulga]]=$K$30,$L$30,IF(DZIALKI[[#This Row],[Ulga]]=$K$31,$L$31,IF(DZIALKI[[#This Row],[Ulga]]=$K$32,$L$32))))</f>
        <v>0.9</v>
      </c>
      <c r="G1060">
        <f>ROUNDUP(DZIALKI[[#This Row],[StawkaPodatku]]*DZIALKI[[#This Row],[Powierzchnia]],2)</f>
        <v>1118.8799999999999</v>
      </c>
      <c r="H1060">
        <f>DZIALKI[[#This Row],[Podatek]]*DZIALKI[[#This Row],[Procent Ulgi]]</f>
        <v>1006.992</v>
      </c>
      <c r="I1060">
        <f>DZIALKI[[#This Row],[Podatek]]-DZIALKI[[#This Row],[KwotaUlgi]]</f>
        <v>111.88799999999992</v>
      </c>
    </row>
    <row r="1061" spans="1:9" x14ac:dyDescent="0.25">
      <c r="A1061" t="s">
        <v>1071</v>
      </c>
      <c r="B1061">
        <v>979.42</v>
      </c>
      <c r="C1061" t="s">
        <v>31</v>
      </c>
      <c r="D1061" t="s">
        <v>5</v>
      </c>
      <c r="E10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61">
        <f>IF(DZIALKI[[#This Row],[Ulga]]=$K$29,$L$29,IF(DZIALKI[[#This Row],[Ulga]]=$K$30,$L$30,IF(DZIALKI[[#This Row],[Ulga]]=$K$31,$L$31,IF(DZIALKI[[#This Row],[Ulga]]=$K$32,$L$32))))</f>
        <v>0.5</v>
      </c>
      <c r="G1061">
        <f>ROUNDUP(DZIALKI[[#This Row],[StawkaPodatku]]*DZIALKI[[#This Row],[Powierzchnia]],2)</f>
        <v>421.15999999999997</v>
      </c>
      <c r="H1061">
        <f>DZIALKI[[#This Row],[Podatek]]*DZIALKI[[#This Row],[Procent Ulgi]]</f>
        <v>210.57999999999998</v>
      </c>
      <c r="I1061">
        <f>DZIALKI[[#This Row],[Podatek]]-DZIALKI[[#This Row],[KwotaUlgi]]</f>
        <v>210.57999999999998</v>
      </c>
    </row>
    <row r="1062" spans="1:9" x14ac:dyDescent="0.25">
      <c r="A1062" t="s">
        <v>1072</v>
      </c>
      <c r="B1062">
        <v>1101.76</v>
      </c>
      <c r="C1062" t="s">
        <v>5</v>
      </c>
      <c r="D1062" t="s">
        <v>7</v>
      </c>
      <c r="E10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2">
        <f>IF(DZIALKI[[#This Row],[Ulga]]=$K$29,$L$29,IF(DZIALKI[[#This Row],[Ulga]]=$K$30,$L$30,IF(DZIALKI[[#This Row],[Ulga]]=$K$31,$L$31,IF(DZIALKI[[#This Row],[Ulga]]=$K$32,$L$32))))</f>
        <v>0.2</v>
      </c>
      <c r="G1062">
        <f>ROUNDUP(DZIALKI[[#This Row],[StawkaPodatku]]*DZIALKI[[#This Row],[Powierzchnia]],2)</f>
        <v>848.36</v>
      </c>
      <c r="H1062">
        <f>DZIALKI[[#This Row],[Podatek]]*DZIALKI[[#This Row],[Procent Ulgi]]</f>
        <v>169.67200000000003</v>
      </c>
      <c r="I1062">
        <f>DZIALKI[[#This Row],[Podatek]]-DZIALKI[[#This Row],[KwotaUlgi]]</f>
        <v>678.68799999999999</v>
      </c>
    </row>
    <row r="1063" spans="1:9" x14ac:dyDescent="0.25">
      <c r="A1063" t="s">
        <v>1073</v>
      </c>
      <c r="B1063">
        <v>574.83000000000004</v>
      </c>
      <c r="C1063" t="s">
        <v>52</v>
      </c>
      <c r="D1063" t="s">
        <v>5</v>
      </c>
      <c r="E10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63">
        <f>IF(DZIALKI[[#This Row],[Ulga]]=$K$29,$L$29,IF(DZIALKI[[#This Row],[Ulga]]=$K$30,$L$30,IF(DZIALKI[[#This Row],[Ulga]]=$K$31,$L$31,IF(DZIALKI[[#This Row],[Ulga]]=$K$32,$L$32))))</f>
        <v>0.5</v>
      </c>
      <c r="G1063">
        <f>ROUNDUP(DZIALKI[[#This Row],[StawkaPodatku]]*DZIALKI[[#This Row],[Powierzchnia]],2)</f>
        <v>120.72</v>
      </c>
      <c r="H1063">
        <f>DZIALKI[[#This Row],[Podatek]]*DZIALKI[[#This Row],[Procent Ulgi]]</f>
        <v>60.36</v>
      </c>
      <c r="I1063">
        <f>DZIALKI[[#This Row],[Podatek]]-DZIALKI[[#This Row],[KwotaUlgi]]</f>
        <v>60.36</v>
      </c>
    </row>
    <row r="1064" spans="1:9" x14ac:dyDescent="0.25">
      <c r="A1064" t="s">
        <v>1074</v>
      </c>
      <c r="B1064">
        <v>568.58000000000004</v>
      </c>
      <c r="C1064" t="s">
        <v>5</v>
      </c>
      <c r="D1064" t="s">
        <v>11</v>
      </c>
      <c r="E10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4">
        <f>IF(DZIALKI[[#This Row],[Ulga]]=$K$29,$L$29,IF(DZIALKI[[#This Row],[Ulga]]=$K$30,$L$30,IF(DZIALKI[[#This Row],[Ulga]]=$K$31,$L$31,IF(DZIALKI[[#This Row],[Ulga]]=$K$32,$L$32))))</f>
        <v>0.9</v>
      </c>
      <c r="G1064">
        <f>ROUNDUP(DZIALKI[[#This Row],[StawkaPodatku]]*DZIALKI[[#This Row],[Powierzchnia]],2)</f>
        <v>437.81</v>
      </c>
      <c r="H1064">
        <f>DZIALKI[[#This Row],[Podatek]]*DZIALKI[[#This Row],[Procent Ulgi]]</f>
        <v>394.029</v>
      </c>
      <c r="I1064">
        <f>DZIALKI[[#This Row],[Podatek]]-DZIALKI[[#This Row],[KwotaUlgi]]</f>
        <v>43.781000000000006</v>
      </c>
    </row>
    <row r="1065" spans="1:9" x14ac:dyDescent="0.25">
      <c r="A1065" t="s">
        <v>1075</v>
      </c>
      <c r="B1065">
        <v>1268.68</v>
      </c>
      <c r="C1065" t="s">
        <v>31</v>
      </c>
      <c r="D1065" t="s">
        <v>7</v>
      </c>
      <c r="E10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65">
        <f>IF(DZIALKI[[#This Row],[Ulga]]=$K$29,$L$29,IF(DZIALKI[[#This Row],[Ulga]]=$K$30,$L$30,IF(DZIALKI[[#This Row],[Ulga]]=$K$31,$L$31,IF(DZIALKI[[#This Row],[Ulga]]=$K$32,$L$32))))</f>
        <v>0.2</v>
      </c>
      <c r="G1065">
        <f>ROUNDUP(DZIALKI[[#This Row],[StawkaPodatku]]*DZIALKI[[#This Row],[Powierzchnia]],2)</f>
        <v>545.54</v>
      </c>
      <c r="H1065">
        <f>DZIALKI[[#This Row],[Podatek]]*DZIALKI[[#This Row],[Procent Ulgi]]</f>
        <v>109.108</v>
      </c>
      <c r="I1065">
        <f>DZIALKI[[#This Row],[Podatek]]-DZIALKI[[#This Row],[KwotaUlgi]]</f>
        <v>436.43199999999996</v>
      </c>
    </row>
    <row r="1066" spans="1:9" x14ac:dyDescent="0.25">
      <c r="A1066" t="s">
        <v>1076</v>
      </c>
      <c r="B1066">
        <v>957.19</v>
      </c>
      <c r="C1066" t="s">
        <v>31</v>
      </c>
      <c r="D1066" t="s">
        <v>11</v>
      </c>
      <c r="E106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66">
        <f>IF(DZIALKI[[#This Row],[Ulga]]=$K$29,$L$29,IF(DZIALKI[[#This Row],[Ulga]]=$K$30,$L$30,IF(DZIALKI[[#This Row],[Ulga]]=$K$31,$L$31,IF(DZIALKI[[#This Row],[Ulga]]=$K$32,$L$32))))</f>
        <v>0.9</v>
      </c>
      <c r="G1066">
        <f>ROUNDUP(DZIALKI[[#This Row],[StawkaPodatku]]*DZIALKI[[#This Row],[Powierzchnia]],2)</f>
        <v>411.59999999999997</v>
      </c>
      <c r="H1066">
        <f>DZIALKI[[#This Row],[Podatek]]*DZIALKI[[#This Row],[Procent Ulgi]]</f>
        <v>370.44</v>
      </c>
      <c r="I1066">
        <f>DZIALKI[[#This Row],[Podatek]]-DZIALKI[[#This Row],[KwotaUlgi]]</f>
        <v>41.159999999999968</v>
      </c>
    </row>
    <row r="1067" spans="1:9" x14ac:dyDescent="0.25">
      <c r="A1067" t="s">
        <v>1077</v>
      </c>
      <c r="B1067">
        <v>797.29</v>
      </c>
      <c r="C1067" t="s">
        <v>5</v>
      </c>
      <c r="D1067" t="s">
        <v>21</v>
      </c>
      <c r="E10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7">
        <f>IF(DZIALKI[[#This Row],[Ulga]]=$K$29,$L$29,IF(DZIALKI[[#This Row],[Ulga]]=$K$30,$L$30,IF(DZIALKI[[#This Row],[Ulga]]=$K$31,$L$31,IF(DZIALKI[[#This Row],[Ulga]]=$K$32,$L$32))))</f>
        <v>0</v>
      </c>
      <c r="G1067">
        <f>ROUNDUP(DZIALKI[[#This Row],[StawkaPodatku]]*DZIALKI[[#This Row],[Powierzchnia]],2)</f>
        <v>613.91999999999996</v>
      </c>
      <c r="H1067">
        <f>DZIALKI[[#This Row],[Podatek]]*DZIALKI[[#This Row],[Procent Ulgi]]</f>
        <v>0</v>
      </c>
      <c r="I1067">
        <f>DZIALKI[[#This Row],[Podatek]]-DZIALKI[[#This Row],[KwotaUlgi]]</f>
        <v>613.91999999999996</v>
      </c>
    </row>
    <row r="1068" spans="1:9" x14ac:dyDescent="0.25">
      <c r="A1068" t="s">
        <v>1078</v>
      </c>
      <c r="B1068">
        <v>1362.32</v>
      </c>
      <c r="C1068" t="s">
        <v>5</v>
      </c>
      <c r="D1068" t="s">
        <v>11</v>
      </c>
      <c r="E10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8">
        <f>IF(DZIALKI[[#This Row],[Ulga]]=$K$29,$L$29,IF(DZIALKI[[#This Row],[Ulga]]=$K$30,$L$30,IF(DZIALKI[[#This Row],[Ulga]]=$K$31,$L$31,IF(DZIALKI[[#This Row],[Ulga]]=$K$32,$L$32))))</f>
        <v>0.9</v>
      </c>
      <c r="G1068">
        <f>ROUNDUP(DZIALKI[[#This Row],[StawkaPodatku]]*DZIALKI[[#This Row],[Powierzchnia]],2)</f>
        <v>1048.99</v>
      </c>
      <c r="H1068">
        <f>DZIALKI[[#This Row],[Podatek]]*DZIALKI[[#This Row],[Procent Ulgi]]</f>
        <v>944.09100000000001</v>
      </c>
      <c r="I1068">
        <f>DZIALKI[[#This Row],[Podatek]]-DZIALKI[[#This Row],[KwotaUlgi]]</f>
        <v>104.899</v>
      </c>
    </row>
    <row r="1069" spans="1:9" x14ac:dyDescent="0.25">
      <c r="A1069" t="s">
        <v>1079</v>
      </c>
      <c r="B1069">
        <v>524.88</v>
      </c>
      <c r="C1069" t="s">
        <v>5</v>
      </c>
      <c r="D1069" t="s">
        <v>7</v>
      </c>
      <c r="E10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9">
        <f>IF(DZIALKI[[#This Row],[Ulga]]=$K$29,$L$29,IF(DZIALKI[[#This Row],[Ulga]]=$K$30,$L$30,IF(DZIALKI[[#This Row],[Ulga]]=$K$31,$L$31,IF(DZIALKI[[#This Row],[Ulga]]=$K$32,$L$32))))</f>
        <v>0.2</v>
      </c>
      <c r="G1069">
        <f>ROUNDUP(DZIALKI[[#This Row],[StawkaPodatku]]*DZIALKI[[#This Row],[Powierzchnia]],2)</f>
        <v>404.15999999999997</v>
      </c>
      <c r="H1069">
        <f>DZIALKI[[#This Row],[Podatek]]*DZIALKI[[#This Row],[Procent Ulgi]]</f>
        <v>80.831999999999994</v>
      </c>
      <c r="I1069">
        <f>DZIALKI[[#This Row],[Podatek]]-DZIALKI[[#This Row],[KwotaUlgi]]</f>
        <v>323.32799999999997</v>
      </c>
    </row>
    <row r="1070" spans="1:9" x14ac:dyDescent="0.25">
      <c r="A1070" t="s">
        <v>1080</v>
      </c>
      <c r="B1070">
        <v>1024.45</v>
      </c>
      <c r="C1070" t="s">
        <v>5</v>
      </c>
      <c r="D1070" t="s">
        <v>21</v>
      </c>
      <c r="E10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70">
        <f>IF(DZIALKI[[#This Row],[Ulga]]=$K$29,$L$29,IF(DZIALKI[[#This Row],[Ulga]]=$K$30,$L$30,IF(DZIALKI[[#This Row],[Ulga]]=$K$31,$L$31,IF(DZIALKI[[#This Row],[Ulga]]=$K$32,$L$32))))</f>
        <v>0</v>
      </c>
      <c r="G1070">
        <f>ROUNDUP(DZIALKI[[#This Row],[StawkaPodatku]]*DZIALKI[[#This Row],[Powierzchnia]],2)</f>
        <v>788.83</v>
      </c>
      <c r="H1070">
        <f>DZIALKI[[#This Row],[Podatek]]*DZIALKI[[#This Row],[Procent Ulgi]]</f>
        <v>0</v>
      </c>
      <c r="I1070">
        <f>DZIALKI[[#This Row],[Podatek]]-DZIALKI[[#This Row],[KwotaUlgi]]</f>
        <v>788.83</v>
      </c>
    </row>
    <row r="1071" spans="1:9" x14ac:dyDescent="0.25">
      <c r="A1071" t="s">
        <v>1081</v>
      </c>
      <c r="B1071">
        <v>1322.91</v>
      </c>
      <c r="C1071" t="s">
        <v>5</v>
      </c>
      <c r="D1071" t="s">
        <v>5</v>
      </c>
      <c r="E10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71">
        <f>IF(DZIALKI[[#This Row],[Ulga]]=$K$29,$L$29,IF(DZIALKI[[#This Row],[Ulga]]=$K$30,$L$30,IF(DZIALKI[[#This Row],[Ulga]]=$K$31,$L$31,IF(DZIALKI[[#This Row],[Ulga]]=$K$32,$L$32))))</f>
        <v>0.5</v>
      </c>
      <c r="G1071">
        <f>ROUNDUP(DZIALKI[[#This Row],[StawkaPodatku]]*DZIALKI[[#This Row],[Powierzchnia]],2)</f>
        <v>1018.65</v>
      </c>
      <c r="H1071">
        <f>DZIALKI[[#This Row],[Podatek]]*DZIALKI[[#This Row],[Procent Ulgi]]</f>
        <v>509.32499999999999</v>
      </c>
      <c r="I1071">
        <f>DZIALKI[[#This Row],[Podatek]]-DZIALKI[[#This Row],[KwotaUlgi]]</f>
        <v>509.32499999999999</v>
      </c>
    </row>
    <row r="1072" spans="1:9" x14ac:dyDescent="0.25">
      <c r="A1072" t="s">
        <v>1082</v>
      </c>
      <c r="B1072">
        <v>502.41</v>
      </c>
      <c r="C1072" t="s">
        <v>9</v>
      </c>
      <c r="D1072" t="s">
        <v>5</v>
      </c>
      <c r="E10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72">
        <f>IF(DZIALKI[[#This Row],[Ulga]]=$K$29,$L$29,IF(DZIALKI[[#This Row],[Ulga]]=$K$30,$L$30,IF(DZIALKI[[#This Row],[Ulga]]=$K$31,$L$31,IF(DZIALKI[[#This Row],[Ulga]]=$K$32,$L$32))))</f>
        <v>0.5</v>
      </c>
      <c r="G1072">
        <f>ROUNDUP(DZIALKI[[#This Row],[StawkaPodatku]]*DZIALKI[[#This Row],[Powierzchnia]],2)</f>
        <v>326.57</v>
      </c>
      <c r="H1072">
        <f>DZIALKI[[#This Row],[Podatek]]*DZIALKI[[#This Row],[Procent Ulgi]]</f>
        <v>163.285</v>
      </c>
      <c r="I1072">
        <f>DZIALKI[[#This Row],[Podatek]]-DZIALKI[[#This Row],[KwotaUlgi]]</f>
        <v>163.285</v>
      </c>
    </row>
    <row r="1073" spans="1:9" x14ac:dyDescent="0.25">
      <c r="A1073" t="s">
        <v>1083</v>
      </c>
      <c r="B1073">
        <v>1351.51</v>
      </c>
      <c r="C1073" t="s">
        <v>52</v>
      </c>
      <c r="D1073" t="s">
        <v>5</v>
      </c>
      <c r="E10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73">
        <f>IF(DZIALKI[[#This Row],[Ulga]]=$K$29,$L$29,IF(DZIALKI[[#This Row],[Ulga]]=$K$30,$L$30,IF(DZIALKI[[#This Row],[Ulga]]=$K$31,$L$31,IF(DZIALKI[[#This Row],[Ulga]]=$K$32,$L$32))))</f>
        <v>0.5</v>
      </c>
      <c r="G1073">
        <f>ROUNDUP(DZIALKI[[#This Row],[StawkaPodatku]]*DZIALKI[[#This Row],[Powierzchnia]],2)</f>
        <v>283.82</v>
      </c>
      <c r="H1073">
        <f>DZIALKI[[#This Row],[Podatek]]*DZIALKI[[#This Row],[Procent Ulgi]]</f>
        <v>141.91</v>
      </c>
      <c r="I1073">
        <f>DZIALKI[[#This Row],[Podatek]]-DZIALKI[[#This Row],[KwotaUlgi]]</f>
        <v>141.91</v>
      </c>
    </row>
    <row r="1074" spans="1:9" x14ac:dyDescent="0.25">
      <c r="A1074" t="s">
        <v>1084</v>
      </c>
      <c r="B1074">
        <v>1401.4</v>
      </c>
      <c r="C1074" t="s">
        <v>5</v>
      </c>
      <c r="D1074" t="s">
        <v>5</v>
      </c>
      <c r="E10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74">
        <f>IF(DZIALKI[[#This Row],[Ulga]]=$K$29,$L$29,IF(DZIALKI[[#This Row],[Ulga]]=$K$30,$L$30,IF(DZIALKI[[#This Row],[Ulga]]=$K$31,$L$31,IF(DZIALKI[[#This Row],[Ulga]]=$K$32,$L$32))))</f>
        <v>0.5</v>
      </c>
      <c r="G1074">
        <f>ROUNDUP(DZIALKI[[#This Row],[StawkaPodatku]]*DZIALKI[[#This Row],[Powierzchnia]],2)</f>
        <v>1079.08</v>
      </c>
      <c r="H1074">
        <f>DZIALKI[[#This Row],[Podatek]]*DZIALKI[[#This Row],[Procent Ulgi]]</f>
        <v>539.54</v>
      </c>
      <c r="I1074">
        <f>DZIALKI[[#This Row],[Podatek]]-DZIALKI[[#This Row],[KwotaUlgi]]</f>
        <v>539.54</v>
      </c>
    </row>
    <row r="1075" spans="1:9" x14ac:dyDescent="0.25">
      <c r="A1075" t="s">
        <v>1085</v>
      </c>
      <c r="B1075">
        <v>1326.95</v>
      </c>
      <c r="C1075" t="s">
        <v>5</v>
      </c>
      <c r="D1075" t="s">
        <v>21</v>
      </c>
      <c r="E10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75">
        <f>IF(DZIALKI[[#This Row],[Ulga]]=$K$29,$L$29,IF(DZIALKI[[#This Row],[Ulga]]=$K$30,$L$30,IF(DZIALKI[[#This Row],[Ulga]]=$K$31,$L$31,IF(DZIALKI[[#This Row],[Ulga]]=$K$32,$L$32))))</f>
        <v>0</v>
      </c>
      <c r="G1075">
        <f>ROUNDUP(DZIALKI[[#This Row],[StawkaPodatku]]*DZIALKI[[#This Row],[Powierzchnia]],2)</f>
        <v>1021.76</v>
      </c>
      <c r="H1075">
        <f>DZIALKI[[#This Row],[Podatek]]*DZIALKI[[#This Row],[Procent Ulgi]]</f>
        <v>0</v>
      </c>
      <c r="I1075">
        <f>DZIALKI[[#This Row],[Podatek]]-DZIALKI[[#This Row],[KwotaUlgi]]</f>
        <v>1021.76</v>
      </c>
    </row>
    <row r="1076" spans="1:9" x14ac:dyDescent="0.25">
      <c r="A1076" t="s">
        <v>1086</v>
      </c>
      <c r="B1076">
        <v>1222.93</v>
      </c>
      <c r="C1076" t="s">
        <v>31</v>
      </c>
      <c r="D1076" t="s">
        <v>5</v>
      </c>
      <c r="E10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76">
        <f>IF(DZIALKI[[#This Row],[Ulga]]=$K$29,$L$29,IF(DZIALKI[[#This Row],[Ulga]]=$K$30,$L$30,IF(DZIALKI[[#This Row],[Ulga]]=$K$31,$L$31,IF(DZIALKI[[#This Row],[Ulga]]=$K$32,$L$32))))</f>
        <v>0.5</v>
      </c>
      <c r="G1076">
        <f>ROUNDUP(DZIALKI[[#This Row],[StawkaPodatku]]*DZIALKI[[#This Row],[Powierzchnia]],2)</f>
        <v>525.86</v>
      </c>
      <c r="H1076">
        <f>DZIALKI[[#This Row],[Podatek]]*DZIALKI[[#This Row],[Procent Ulgi]]</f>
        <v>262.93</v>
      </c>
      <c r="I1076">
        <f>DZIALKI[[#This Row],[Podatek]]-DZIALKI[[#This Row],[KwotaUlgi]]</f>
        <v>262.93</v>
      </c>
    </row>
    <row r="1077" spans="1:9" x14ac:dyDescent="0.25">
      <c r="A1077" t="s">
        <v>1087</v>
      </c>
      <c r="B1077">
        <v>624.92999999999995</v>
      </c>
      <c r="C1077" t="s">
        <v>5</v>
      </c>
      <c r="D1077" t="s">
        <v>11</v>
      </c>
      <c r="E10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77">
        <f>IF(DZIALKI[[#This Row],[Ulga]]=$K$29,$L$29,IF(DZIALKI[[#This Row],[Ulga]]=$K$30,$L$30,IF(DZIALKI[[#This Row],[Ulga]]=$K$31,$L$31,IF(DZIALKI[[#This Row],[Ulga]]=$K$32,$L$32))))</f>
        <v>0.9</v>
      </c>
      <c r="G1077">
        <f>ROUNDUP(DZIALKI[[#This Row],[StawkaPodatku]]*DZIALKI[[#This Row],[Powierzchnia]],2)</f>
        <v>481.2</v>
      </c>
      <c r="H1077">
        <f>DZIALKI[[#This Row],[Podatek]]*DZIALKI[[#This Row],[Procent Ulgi]]</f>
        <v>433.08</v>
      </c>
      <c r="I1077">
        <f>DZIALKI[[#This Row],[Podatek]]-DZIALKI[[#This Row],[KwotaUlgi]]</f>
        <v>48.120000000000005</v>
      </c>
    </row>
    <row r="1078" spans="1:9" x14ac:dyDescent="0.25">
      <c r="A1078" t="s">
        <v>1088</v>
      </c>
      <c r="B1078">
        <v>615.78</v>
      </c>
      <c r="C1078" t="s">
        <v>31</v>
      </c>
      <c r="D1078" t="s">
        <v>5</v>
      </c>
      <c r="E10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78">
        <f>IF(DZIALKI[[#This Row],[Ulga]]=$K$29,$L$29,IF(DZIALKI[[#This Row],[Ulga]]=$K$30,$L$30,IF(DZIALKI[[#This Row],[Ulga]]=$K$31,$L$31,IF(DZIALKI[[#This Row],[Ulga]]=$K$32,$L$32))))</f>
        <v>0.5</v>
      </c>
      <c r="G1078">
        <f>ROUNDUP(DZIALKI[[#This Row],[StawkaPodatku]]*DZIALKI[[#This Row],[Powierzchnia]],2)</f>
        <v>264.78999999999996</v>
      </c>
      <c r="H1078">
        <f>DZIALKI[[#This Row],[Podatek]]*DZIALKI[[#This Row],[Procent Ulgi]]</f>
        <v>132.39499999999998</v>
      </c>
      <c r="I1078">
        <f>DZIALKI[[#This Row],[Podatek]]-DZIALKI[[#This Row],[KwotaUlgi]]</f>
        <v>132.39499999999998</v>
      </c>
    </row>
    <row r="1079" spans="1:9" x14ac:dyDescent="0.25">
      <c r="A1079" t="s">
        <v>1089</v>
      </c>
      <c r="B1079">
        <v>816.97</v>
      </c>
      <c r="C1079" t="s">
        <v>52</v>
      </c>
      <c r="D1079" t="s">
        <v>5</v>
      </c>
      <c r="E10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79">
        <f>IF(DZIALKI[[#This Row],[Ulga]]=$K$29,$L$29,IF(DZIALKI[[#This Row],[Ulga]]=$K$30,$L$30,IF(DZIALKI[[#This Row],[Ulga]]=$K$31,$L$31,IF(DZIALKI[[#This Row],[Ulga]]=$K$32,$L$32))))</f>
        <v>0.5</v>
      </c>
      <c r="G1079">
        <f>ROUNDUP(DZIALKI[[#This Row],[StawkaPodatku]]*DZIALKI[[#This Row],[Powierzchnia]],2)</f>
        <v>171.57</v>
      </c>
      <c r="H1079">
        <f>DZIALKI[[#This Row],[Podatek]]*DZIALKI[[#This Row],[Procent Ulgi]]</f>
        <v>85.784999999999997</v>
      </c>
      <c r="I1079">
        <f>DZIALKI[[#This Row],[Podatek]]-DZIALKI[[#This Row],[KwotaUlgi]]</f>
        <v>85.784999999999997</v>
      </c>
    </row>
    <row r="1080" spans="1:9" x14ac:dyDescent="0.25">
      <c r="A1080" t="s">
        <v>1090</v>
      </c>
      <c r="B1080">
        <v>652.04</v>
      </c>
      <c r="C1080" t="s">
        <v>52</v>
      </c>
      <c r="D1080" t="s">
        <v>5</v>
      </c>
      <c r="E10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80">
        <f>IF(DZIALKI[[#This Row],[Ulga]]=$K$29,$L$29,IF(DZIALKI[[#This Row],[Ulga]]=$K$30,$L$30,IF(DZIALKI[[#This Row],[Ulga]]=$K$31,$L$31,IF(DZIALKI[[#This Row],[Ulga]]=$K$32,$L$32))))</f>
        <v>0.5</v>
      </c>
      <c r="G1080">
        <f>ROUNDUP(DZIALKI[[#This Row],[StawkaPodatku]]*DZIALKI[[#This Row],[Powierzchnia]],2)</f>
        <v>136.92999999999998</v>
      </c>
      <c r="H1080">
        <f>DZIALKI[[#This Row],[Podatek]]*DZIALKI[[#This Row],[Procent Ulgi]]</f>
        <v>68.464999999999989</v>
      </c>
      <c r="I1080">
        <f>DZIALKI[[#This Row],[Podatek]]-DZIALKI[[#This Row],[KwotaUlgi]]</f>
        <v>68.464999999999989</v>
      </c>
    </row>
    <row r="1081" spans="1:9" x14ac:dyDescent="0.25">
      <c r="A1081" t="s">
        <v>1091</v>
      </c>
      <c r="B1081">
        <v>945.05</v>
      </c>
      <c r="C1081" t="s">
        <v>31</v>
      </c>
      <c r="D1081" t="s">
        <v>5</v>
      </c>
      <c r="E10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81">
        <f>IF(DZIALKI[[#This Row],[Ulga]]=$K$29,$L$29,IF(DZIALKI[[#This Row],[Ulga]]=$K$30,$L$30,IF(DZIALKI[[#This Row],[Ulga]]=$K$31,$L$31,IF(DZIALKI[[#This Row],[Ulga]]=$K$32,$L$32))))</f>
        <v>0.5</v>
      </c>
      <c r="G1081">
        <f>ROUNDUP(DZIALKI[[#This Row],[StawkaPodatku]]*DZIALKI[[#This Row],[Powierzchnia]],2)</f>
        <v>406.38</v>
      </c>
      <c r="H1081">
        <f>DZIALKI[[#This Row],[Podatek]]*DZIALKI[[#This Row],[Procent Ulgi]]</f>
        <v>203.19</v>
      </c>
      <c r="I1081">
        <f>DZIALKI[[#This Row],[Podatek]]-DZIALKI[[#This Row],[KwotaUlgi]]</f>
        <v>203.19</v>
      </c>
    </row>
    <row r="1082" spans="1:9" x14ac:dyDescent="0.25">
      <c r="A1082" t="s">
        <v>1092</v>
      </c>
      <c r="B1082">
        <v>585.16</v>
      </c>
      <c r="C1082" t="s">
        <v>5</v>
      </c>
      <c r="D1082" t="s">
        <v>7</v>
      </c>
      <c r="E10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82">
        <f>IF(DZIALKI[[#This Row],[Ulga]]=$K$29,$L$29,IF(DZIALKI[[#This Row],[Ulga]]=$K$30,$L$30,IF(DZIALKI[[#This Row],[Ulga]]=$K$31,$L$31,IF(DZIALKI[[#This Row],[Ulga]]=$K$32,$L$32))))</f>
        <v>0.2</v>
      </c>
      <c r="G1082">
        <f>ROUNDUP(DZIALKI[[#This Row],[StawkaPodatku]]*DZIALKI[[#This Row],[Powierzchnia]],2)</f>
        <v>450.58</v>
      </c>
      <c r="H1082">
        <f>DZIALKI[[#This Row],[Podatek]]*DZIALKI[[#This Row],[Procent Ulgi]]</f>
        <v>90.116</v>
      </c>
      <c r="I1082">
        <f>DZIALKI[[#This Row],[Podatek]]-DZIALKI[[#This Row],[KwotaUlgi]]</f>
        <v>360.464</v>
      </c>
    </row>
    <row r="1083" spans="1:9" x14ac:dyDescent="0.25">
      <c r="A1083" t="s">
        <v>1093</v>
      </c>
      <c r="B1083">
        <v>1097.73</v>
      </c>
      <c r="C1083" t="s">
        <v>31</v>
      </c>
      <c r="D1083" t="s">
        <v>5</v>
      </c>
      <c r="E10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83">
        <f>IF(DZIALKI[[#This Row],[Ulga]]=$K$29,$L$29,IF(DZIALKI[[#This Row],[Ulga]]=$K$30,$L$30,IF(DZIALKI[[#This Row],[Ulga]]=$K$31,$L$31,IF(DZIALKI[[#This Row],[Ulga]]=$K$32,$L$32))))</f>
        <v>0.5</v>
      </c>
      <c r="G1083">
        <f>ROUNDUP(DZIALKI[[#This Row],[StawkaPodatku]]*DZIALKI[[#This Row],[Powierzchnia]],2)</f>
        <v>472.03</v>
      </c>
      <c r="H1083">
        <f>DZIALKI[[#This Row],[Podatek]]*DZIALKI[[#This Row],[Procent Ulgi]]</f>
        <v>236.01499999999999</v>
      </c>
      <c r="I1083">
        <f>DZIALKI[[#This Row],[Podatek]]-DZIALKI[[#This Row],[KwotaUlgi]]</f>
        <v>236.01499999999999</v>
      </c>
    </row>
    <row r="1084" spans="1:9" x14ac:dyDescent="0.25">
      <c r="A1084" t="s">
        <v>1094</v>
      </c>
      <c r="B1084">
        <v>971.55</v>
      </c>
      <c r="C1084" t="s">
        <v>9</v>
      </c>
      <c r="D1084" t="s">
        <v>21</v>
      </c>
      <c r="E10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84">
        <f>IF(DZIALKI[[#This Row],[Ulga]]=$K$29,$L$29,IF(DZIALKI[[#This Row],[Ulga]]=$K$30,$L$30,IF(DZIALKI[[#This Row],[Ulga]]=$K$31,$L$31,IF(DZIALKI[[#This Row],[Ulga]]=$K$32,$L$32))))</f>
        <v>0</v>
      </c>
      <c r="G1084">
        <f>ROUNDUP(DZIALKI[[#This Row],[StawkaPodatku]]*DZIALKI[[#This Row],[Powierzchnia]],2)</f>
        <v>631.51</v>
      </c>
      <c r="H1084">
        <f>DZIALKI[[#This Row],[Podatek]]*DZIALKI[[#This Row],[Procent Ulgi]]</f>
        <v>0</v>
      </c>
      <c r="I1084">
        <f>DZIALKI[[#This Row],[Podatek]]-DZIALKI[[#This Row],[KwotaUlgi]]</f>
        <v>631.51</v>
      </c>
    </row>
    <row r="1085" spans="1:9" x14ac:dyDescent="0.25">
      <c r="A1085" t="s">
        <v>1095</v>
      </c>
      <c r="B1085">
        <v>825.07</v>
      </c>
      <c r="C1085" t="s">
        <v>5</v>
      </c>
      <c r="D1085" t="s">
        <v>11</v>
      </c>
      <c r="E10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85">
        <f>IF(DZIALKI[[#This Row],[Ulga]]=$K$29,$L$29,IF(DZIALKI[[#This Row],[Ulga]]=$K$30,$L$30,IF(DZIALKI[[#This Row],[Ulga]]=$K$31,$L$31,IF(DZIALKI[[#This Row],[Ulga]]=$K$32,$L$32))))</f>
        <v>0.9</v>
      </c>
      <c r="G1085">
        <f>ROUNDUP(DZIALKI[[#This Row],[StawkaPodatku]]*DZIALKI[[#This Row],[Powierzchnia]],2)</f>
        <v>635.30999999999995</v>
      </c>
      <c r="H1085">
        <f>DZIALKI[[#This Row],[Podatek]]*DZIALKI[[#This Row],[Procent Ulgi]]</f>
        <v>571.779</v>
      </c>
      <c r="I1085">
        <f>DZIALKI[[#This Row],[Podatek]]-DZIALKI[[#This Row],[KwotaUlgi]]</f>
        <v>63.530999999999949</v>
      </c>
    </row>
    <row r="1086" spans="1:9" x14ac:dyDescent="0.25">
      <c r="A1086" t="s">
        <v>1096</v>
      </c>
      <c r="B1086">
        <v>1241.29</v>
      </c>
      <c r="C1086" t="s">
        <v>5</v>
      </c>
      <c r="D1086" t="s">
        <v>5</v>
      </c>
      <c r="E10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86">
        <f>IF(DZIALKI[[#This Row],[Ulga]]=$K$29,$L$29,IF(DZIALKI[[#This Row],[Ulga]]=$K$30,$L$30,IF(DZIALKI[[#This Row],[Ulga]]=$K$31,$L$31,IF(DZIALKI[[#This Row],[Ulga]]=$K$32,$L$32))))</f>
        <v>0.5</v>
      </c>
      <c r="G1086">
        <f>ROUNDUP(DZIALKI[[#This Row],[StawkaPodatku]]*DZIALKI[[#This Row],[Powierzchnia]],2)</f>
        <v>955.8</v>
      </c>
      <c r="H1086">
        <f>DZIALKI[[#This Row],[Podatek]]*DZIALKI[[#This Row],[Procent Ulgi]]</f>
        <v>477.9</v>
      </c>
      <c r="I1086">
        <f>DZIALKI[[#This Row],[Podatek]]-DZIALKI[[#This Row],[KwotaUlgi]]</f>
        <v>477.9</v>
      </c>
    </row>
    <row r="1087" spans="1:9" x14ac:dyDescent="0.25">
      <c r="A1087" t="s">
        <v>1097</v>
      </c>
      <c r="B1087">
        <v>892.78</v>
      </c>
      <c r="C1087" t="s">
        <v>5</v>
      </c>
      <c r="D1087" t="s">
        <v>11</v>
      </c>
      <c r="E10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87">
        <f>IF(DZIALKI[[#This Row],[Ulga]]=$K$29,$L$29,IF(DZIALKI[[#This Row],[Ulga]]=$K$30,$L$30,IF(DZIALKI[[#This Row],[Ulga]]=$K$31,$L$31,IF(DZIALKI[[#This Row],[Ulga]]=$K$32,$L$32))))</f>
        <v>0.9</v>
      </c>
      <c r="G1087">
        <f>ROUNDUP(DZIALKI[[#This Row],[StawkaPodatku]]*DZIALKI[[#This Row],[Powierzchnia]],2)</f>
        <v>687.45</v>
      </c>
      <c r="H1087">
        <f>DZIALKI[[#This Row],[Podatek]]*DZIALKI[[#This Row],[Procent Ulgi]]</f>
        <v>618.70500000000004</v>
      </c>
      <c r="I1087">
        <f>DZIALKI[[#This Row],[Podatek]]-DZIALKI[[#This Row],[KwotaUlgi]]</f>
        <v>68.745000000000005</v>
      </c>
    </row>
    <row r="1088" spans="1:9" x14ac:dyDescent="0.25">
      <c r="A1088" t="s">
        <v>1098</v>
      </c>
      <c r="B1088">
        <v>1205.46</v>
      </c>
      <c r="C1088" t="s">
        <v>9</v>
      </c>
      <c r="D1088" t="s">
        <v>21</v>
      </c>
      <c r="E108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88">
        <f>IF(DZIALKI[[#This Row],[Ulga]]=$K$29,$L$29,IF(DZIALKI[[#This Row],[Ulga]]=$K$30,$L$30,IF(DZIALKI[[#This Row],[Ulga]]=$K$31,$L$31,IF(DZIALKI[[#This Row],[Ulga]]=$K$32,$L$32))))</f>
        <v>0</v>
      </c>
      <c r="G1088">
        <f>ROUNDUP(DZIALKI[[#This Row],[StawkaPodatku]]*DZIALKI[[#This Row],[Powierzchnia]],2)</f>
        <v>783.55</v>
      </c>
      <c r="H1088">
        <f>DZIALKI[[#This Row],[Podatek]]*DZIALKI[[#This Row],[Procent Ulgi]]</f>
        <v>0</v>
      </c>
      <c r="I1088">
        <f>DZIALKI[[#This Row],[Podatek]]-DZIALKI[[#This Row],[KwotaUlgi]]</f>
        <v>783.55</v>
      </c>
    </row>
    <row r="1089" spans="1:9" x14ac:dyDescent="0.25">
      <c r="A1089" t="s">
        <v>1099</v>
      </c>
      <c r="B1089">
        <v>1054.71</v>
      </c>
      <c r="C1089" t="s">
        <v>31</v>
      </c>
      <c r="D1089" t="s">
        <v>11</v>
      </c>
      <c r="E10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89">
        <f>IF(DZIALKI[[#This Row],[Ulga]]=$K$29,$L$29,IF(DZIALKI[[#This Row],[Ulga]]=$K$30,$L$30,IF(DZIALKI[[#This Row],[Ulga]]=$K$31,$L$31,IF(DZIALKI[[#This Row],[Ulga]]=$K$32,$L$32))))</f>
        <v>0.9</v>
      </c>
      <c r="G1089">
        <f>ROUNDUP(DZIALKI[[#This Row],[StawkaPodatku]]*DZIALKI[[#This Row],[Powierzchnia]],2)</f>
        <v>453.53</v>
      </c>
      <c r="H1089">
        <f>DZIALKI[[#This Row],[Podatek]]*DZIALKI[[#This Row],[Procent Ulgi]]</f>
        <v>408.17699999999996</v>
      </c>
      <c r="I1089">
        <f>DZIALKI[[#This Row],[Podatek]]-DZIALKI[[#This Row],[KwotaUlgi]]</f>
        <v>45.353000000000009</v>
      </c>
    </row>
    <row r="1090" spans="1:9" x14ac:dyDescent="0.25">
      <c r="A1090" t="s">
        <v>1100</v>
      </c>
      <c r="B1090">
        <v>1472.02</v>
      </c>
      <c r="C1090" t="s">
        <v>31</v>
      </c>
      <c r="D1090" t="s">
        <v>21</v>
      </c>
      <c r="E10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90">
        <f>IF(DZIALKI[[#This Row],[Ulga]]=$K$29,$L$29,IF(DZIALKI[[#This Row],[Ulga]]=$K$30,$L$30,IF(DZIALKI[[#This Row],[Ulga]]=$K$31,$L$31,IF(DZIALKI[[#This Row],[Ulga]]=$K$32,$L$32))))</f>
        <v>0</v>
      </c>
      <c r="G1090">
        <f>ROUNDUP(DZIALKI[[#This Row],[StawkaPodatku]]*DZIALKI[[#This Row],[Powierzchnia]],2)</f>
        <v>632.97</v>
      </c>
      <c r="H1090">
        <f>DZIALKI[[#This Row],[Podatek]]*DZIALKI[[#This Row],[Procent Ulgi]]</f>
        <v>0</v>
      </c>
      <c r="I1090">
        <f>DZIALKI[[#This Row],[Podatek]]-DZIALKI[[#This Row],[KwotaUlgi]]</f>
        <v>632.97</v>
      </c>
    </row>
    <row r="1091" spans="1:9" x14ac:dyDescent="0.25">
      <c r="A1091" t="s">
        <v>1101</v>
      </c>
      <c r="B1091">
        <v>889.95</v>
      </c>
      <c r="C1091" t="s">
        <v>5</v>
      </c>
      <c r="D1091" t="s">
        <v>5</v>
      </c>
      <c r="E10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91">
        <f>IF(DZIALKI[[#This Row],[Ulga]]=$K$29,$L$29,IF(DZIALKI[[#This Row],[Ulga]]=$K$30,$L$30,IF(DZIALKI[[#This Row],[Ulga]]=$K$31,$L$31,IF(DZIALKI[[#This Row],[Ulga]]=$K$32,$L$32))))</f>
        <v>0.5</v>
      </c>
      <c r="G1091">
        <f>ROUNDUP(DZIALKI[[#This Row],[StawkaPodatku]]*DZIALKI[[#This Row],[Powierzchnia]],2)</f>
        <v>685.27</v>
      </c>
      <c r="H1091">
        <f>DZIALKI[[#This Row],[Podatek]]*DZIALKI[[#This Row],[Procent Ulgi]]</f>
        <v>342.63499999999999</v>
      </c>
      <c r="I1091">
        <f>DZIALKI[[#This Row],[Podatek]]-DZIALKI[[#This Row],[KwotaUlgi]]</f>
        <v>342.63499999999999</v>
      </c>
    </row>
    <row r="1092" spans="1:9" x14ac:dyDescent="0.25">
      <c r="A1092" t="s">
        <v>1102</v>
      </c>
      <c r="B1092">
        <v>1437.86</v>
      </c>
      <c r="C1092" t="s">
        <v>52</v>
      </c>
      <c r="D1092" t="s">
        <v>5</v>
      </c>
      <c r="E10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92">
        <f>IF(DZIALKI[[#This Row],[Ulga]]=$K$29,$L$29,IF(DZIALKI[[#This Row],[Ulga]]=$K$30,$L$30,IF(DZIALKI[[#This Row],[Ulga]]=$K$31,$L$31,IF(DZIALKI[[#This Row],[Ulga]]=$K$32,$L$32))))</f>
        <v>0.5</v>
      </c>
      <c r="G1092">
        <f>ROUNDUP(DZIALKI[[#This Row],[StawkaPodatku]]*DZIALKI[[#This Row],[Powierzchnia]],2)</f>
        <v>301.95999999999998</v>
      </c>
      <c r="H1092">
        <f>DZIALKI[[#This Row],[Podatek]]*DZIALKI[[#This Row],[Procent Ulgi]]</f>
        <v>150.97999999999999</v>
      </c>
      <c r="I1092">
        <f>DZIALKI[[#This Row],[Podatek]]-DZIALKI[[#This Row],[KwotaUlgi]]</f>
        <v>150.97999999999999</v>
      </c>
    </row>
    <row r="1093" spans="1:9" x14ac:dyDescent="0.25">
      <c r="A1093" t="s">
        <v>1103</v>
      </c>
      <c r="B1093">
        <v>1430.59</v>
      </c>
      <c r="C1093" t="s">
        <v>5</v>
      </c>
      <c r="D1093" t="s">
        <v>5</v>
      </c>
      <c r="E10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93">
        <f>IF(DZIALKI[[#This Row],[Ulga]]=$K$29,$L$29,IF(DZIALKI[[#This Row],[Ulga]]=$K$30,$L$30,IF(DZIALKI[[#This Row],[Ulga]]=$K$31,$L$31,IF(DZIALKI[[#This Row],[Ulga]]=$K$32,$L$32))))</f>
        <v>0.5</v>
      </c>
      <c r="G1093">
        <f>ROUNDUP(DZIALKI[[#This Row],[StawkaPodatku]]*DZIALKI[[#This Row],[Powierzchnia]],2)</f>
        <v>1101.56</v>
      </c>
      <c r="H1093">
        <f>DZIALKI[[#This Row],[Podatek]]*DZIALKI[[#This Row],[Procent Ulgi]]</f>
        <v>550.78</v>
      </c>
      <c r="I1093">
        <f>DZIALKI[[#This Row],[Podatek]]-DZIALKI[[#This Row],[KwotaUlgi]]</f>
        <v>550.78</v>
      </c>
    </row>
    <row r="1094" spans="1:9" x14ac:dyDescent="0.25">
      <c r="A1094" t="s">
        <v>1104</v>
      </c>
      <c r="B1094">
        <v>1013.1</v>
      </c>
      <c r="C1094" t="s">
        <v>5</v>
      </c>
      <c r="D1094" t="s">
        <v>11</v>
      </c>
      <c r="E10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94">
        <f>IF(DZIALKI[[#This Row],[Ulga]]=$K$29,$L$29,IF(DZIALKI[[#This Row],[Ulga]]=$K$30,$L$30,IF(DZIALKI[[#This Row],[Ulga]]=$K$31,$L$31,IF(DZIALKI[[#This Row],[Ulga]]=$K$32,$L$32))))</f>
        <v>0.9</v>
      </c>
      <c r="G1094">
        <f>ROUNDUP(DZIALKI[[#This Row],[StawkaPodatku]]*DZIALKI[[#This Row],[Powierzchnia]],2)</f>
        <v>780.09</v>
      </c>
      <c r="H1094">
        <f>DZIALKI[[#This Row],[Podatek]]*DZIALKI[[#This Row],[Procent Ulgi]]</f>
        <v>702.08100000000002</v>
      </c>
      <c r="I1094">
        <f>DZIALKI[[#This Row],[Podatek]]-DZIALKI[[#This Row],[KwotaUlgi]]</f>
        <v>78.009000000000015</v>
      </c>
    </row>
    <row r="1095" spans="1:9" x14ac:dyDescent="0.25">
      <c r="A1095" t="s">
        <v>1105</v>
      </c>
      <c r="B1095">
        <v>892.19</v>
      </c>
      <c r="C1095" t="s">
        <v>31</v>
      </c>
      <c r="D1095" t="s">
        <v>5</v>
      </c>
      <c r="E10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95">
        <f>IF(DZIALKI[[#This Row],[Ulga]]=$K$29,$L$29,IF(DZIALKI[[#This Row],[Ulga]]=$K$30,$L$30,IF(DZIALKI[[#This Row],[Ulga]]=$K$31,$L$31,IF(DZIALKI[[#This Row],[Ulga]]=$K$32,$L$32))))</f>
        <v>0.5</v>
      </c>
      <c r="G1095">
        <f>ROUNDUP(DZIALKI[[#This Row],[StawkaPodatku]]*DZIALKI[[#This Row],[Powierzchnia]],2)</f>
        <v>383.65</v>
      </c>
      <c r="H1095">
        <f>DZIALKI[[#This Row],[Podatek]]*DZIALKI[[#This Row],[Procent Ulgi]]</f>
        <v>191.82499999999999</v>
      </c>
      <c r="I1095">
        <f>DZIALKI[[#This Row],[Podatek]]-DZIALKI[[#This Row],[KwotaUlgi]]</f>
        <v>191.82499999999999</v>
      </c>
    </row>
    <row r="1096" spans="1:9" x14ac:dyDescent="0.25">
      <c r="A1096" t="s">
        <v>1106</v>
      </c>
      <c r="B1096">
        <v>1388.72</v>
      </c>
      <c r="C1096" t="s">
        <v>31</v>
      </c>
      <c r="D1096" t="s">
        <v>5</v>
      </c>
      <c r="E10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96">
        <f>IF(DZIALKI[[#This Row],[Ulga]]=$K$29,$L$29,IF(DZIALKI[[#This Row],[Ulga]]=$K$30,$L$30,IF(DZIALKI[[#This Row],[Ulga]]=$K$31,$L$31,IF(DZIALKI[[#This Row],[Ulga]]=$K$32,$L$32))))</f>
        <v>0.5</v>
      </c>
      <c r="G1096">
        <f>ROUNDUP(DZIALKI[[#This Row],[StawkaPodatku]]*DZIALKI[[#This Row],[Powierzchnia]],2)</f>
        <v>597.15</v>
      </c>
      <c r="H1096">
        <f>DZIALKI[[#This Row],[Podatek]]*DZIALKI[[#This Row],[Procent Ulgi]]</f>
        <v>298.57499999999999</v>
      </c>
      <c r="I1096">
        <f>DZIALKI[[#This Row],[Podatek]]-DZIALKI[[#This Row],[KwotaUlgi]]</f>
        <v>298.57499999999999</v>
      </c>
    </row>
    <row r="1097" spans="1:9" x14ac:dyDescent="0.25">
      <c r="A1097" t="s">
        <v>1107</v>
      </c>
      <c r="B1097">
        <v>781.55</v>
      </c>
      <c r="C1097" t="s">
        <v>5</v>
      </c>
      <c r="D1097" t="s">
        <v>21</v>
      </c>
      <c r="E10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97">
        <f>IF(DZIALKI[[#This Row],[Ulga]]=$K$29,$L$29,IF(DZIALKI[[#This Row],[Ulga]]=$K$30,$L$30,IF(DZIALKI[[#This Row],[Ulga]]=$K$31,$L$31,IF(DZIALKI[[#This Row],[Ulga]]=$K$32,$L$32))))</f>
        <v>0</v>
      </c>
      <c r="G1097">
        <f>ROUNDUP(DZIALKI[[#This Row],[StawkaPodatku]]*DZIALKI[[#This Row],[Powierzchnia]],2)</f>
        <v>601.79999999999995</v>
      </c>
      <c r="H1097">
        <f>DZIALKI[[#This Row],[Podatek]]*DZIALKI[[#This Row],[Procent Ulgi]]</f>
        <v>0</v>
      </c>
      <c r="I1097">
        <f>DZIALKI[[#This Row],[Podatek]]-DZIALKI[[#This Row],[KwotaUlgi]]</f>
        <v>601.79999999999995</v>
      </c>
    </row>
    <row r="1098" spans="1:9" x14ac:dyDescent="0.25">
      <c r="A1098" t="s">
        <v>1108</v>
      </c>
      <c r="B1098">
        <v>849.71</v>
      </c>
      <c r="C1098" t="s">
        <v>5</v>
      </c>
      <c r="D1098" t="s">
        <v>11</v>
      </c>
      <c r="E10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98">
        <f>IF(DZIALKI[[#This Row],[Ulga]]=$K$29,$L$29,IF(DZIALKI[[#This Row],[Ulga]]=$K$30,$L$30,IF(DZIALKI[[#This Row],[Ulga]]=$K$31,$L$31,IF(DZIALKI[[#This Row],[Ulga]]=$K$32,$L$32))))</f>
        <v>0.9</v>
      </c>
      <c r="G1098">
        <f>ROUNDUP(DZIALKI[[#This Row],[StawkaPodatku]]*DZIALKI[[#This Row],[Powierzchnia]],2)</f>
        <v>654.28</v>
      </c>
      <c r="H1098">
        <f>DZIALKI[[#This Row],[Podatek]]*DZIALKI[[#This Row],[Procent Ulgi]]</f>
        <v>588.85199999999998</v>
      </c>
      <c r="I1098">
        <f>DZIALKI[[#This Row],[Podatek]]-DZIALKI[[#This Row],[KwotaUlgi]]</f>
        <v>65.427999999999997</v>
      </c>
    </row>
    <row r="1099" spans="1:9" x14ac:dyDescent="0.25">
      <c r="A1099" t="s">
        <v>1109</v>
      </c>
      <c r="B1099">
        <v>1206.44</v>
      </c>
      <c r="C1099" t="s">
        <v>31</v>
      </c>
      <c r="D1099" t="s">
        <v>11</v>
      </c>
      <c r="E10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99">
        <f>IF(DZIALKI[[#This Row],[Ulga]]=$K$29,$L$29,IF(DZIALKI[[#This Row],[Ulga]]=$K$30,$L$30,IF(DZIALKI[[#This Row],[Ulga]]=$K$31,$L$31,IF(DZIALKI[[#This Row],[Ulga]]=$K$32,$L$32))))</f>
        <v>0.9</v>
      </c>
      <c r="G1099">
        <f>ROUNDUP(DZIALKI[[#This Row],[StawkaPodatku]]*DZIALKI[[#This Row],[Powierzchnia]],2)</f>
        <v>518.77</v>
      </c>
      <c r="H1099">
        <f>DZIALKI[[#This Row],[Podatek]]*DZIALKI[[#This Row],[Procent Ulgi]]</f>
        <v>466.89299999999997</v>
      </c>
      <c r="I1099">
        <f>DZIALKI[[#This Row],[Podatek]]-DZIALKI[[#This Row],[KwotaUlgi]]</f>
        <v>51.87700000000001</v>
      </c>
    </row>
    <row r="1100" spans="1:9" x14ac:dyDescent="0.25">
      <c r="A1100" t="s">
        <v>1110</v>
      </c>
      <c r="B1100">
        <v>685.61</v>
      </c>
      <c r="C1100" t="s">
        <v>5</v>
      </c>
      <c r="D1100" t="s">
        <v>7</v>
      </c>
      <c r="E11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00">
        <f>IF(DZIALKI[[#This Row],[Ulga]]=$K$29,$L$29,IF(DZIALKI[[#This Row],[Ulga]]=$K$30,$L$30,IF(DZIALKI[[#This Row],[Ulga]]=$K$31,$L$31,IF(DZIALKI[[#This Row],[Ulga]]=$K$32,$L$32))))</f>
        <v>0.2</v>
      </c>
      <c r="G1100">
        <f>ROUNDUP(DZIALKI[[#This Row],[StawkaPodatku]]*DZIALKI[[#This Row],[Powierzchnia]],2)</f>
        <v>527.91999999999996</v>
      </c>
      <c r="H1100">
        <f>DZIALKI[[#This Row],[Podatek]]*DZIALKI[[#This Row],[Procent Ulgi]]</f>
        <v>105.584</v>
      </c>
      <c r="I1100">
        <f>DZIALKI[[#This Row],[Podatek]]-DZIALKI[[#This Row],[KwotaUlgi]]</f>
        <v>422.33599999999996</v>
      </c>
    </row>
    <row r="1101" spans="1:9" x14ac:dyDescent="0.25">
      <c r="A1101" t="s">
        <v>1111</v>
      </c>
      <c r="B1101">
        <v>545.79999999999995</v>
      </c>
      <c r="C1101" t="s">
        <v>31</v>
      </c>
      <c r="D1101" t="s">
        <v>11</v>
      </c>
      <c r="E11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01">
        <f>IF(DZIALKI[[#This Row],[Ulga]]=$K$29,$L$29,IF(DZIALKI[[#This Row],[Ulga]]=$K$30,$L$30,IF(DZIALKI[[#This Row],[Ulga]]=$K$31,$L$31,IF(DZIALKI[[#This Row],[Ulga]]=$K$32,$L$32))))</f>
        <v>0.9</v>
      </c>
      <c r="G1101">
        <f>ROUNDUP(DZIALKI[[#This Row],[StawkaPodatku]]*DZIALKI[[#This Row],[Powierzchnia]],2)</f>
        <v>234.7</v>
      </c>
      <c r="H1101">
        <f>DZIALKI[[#This Row],[Podatek]]*DZIALKI[[#This Row],[Procent Ulgi]]</f>
        <v>211.23</v>
      </c>
      <c r="I1101">
        <f>DZIALKI[[#This Row],[Podatek]]-DZIALKI[[#This Row],[KwotaUlgi]]</f>
        <v>23.47</v>
      </c>
    </row>
    <row r="1102" spans="1:9" x14ac:dyDescent="0.25">
      <c r="A1102" t="s">
        <v>1112</v>
      </c>
      <c r="B1102">
        <v>1496.51</v>
      </c>
      <c r="C1102" t="s">
        <v>9</v>
      </c>
      <c r="D1102" t="s">
        <v>5</v>
      </c>
      <c r="E11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02">
        <f>IF(DZIALKI[[#This Row],[Ulga]]=$K$29,$L$29,IF(DZIALKI[[#This Row],[Ulga]]=$K$30,$L$30,IF(DZIALKI[[#This Row],[Ulga]]=$K$31,$L$31,IF(DZIALKI[[#This Row],[Ulga]]=$K$32,$L$32))))</f>
        <v>0.5</v>
      </c>
      <c r="G1102">
        <f>ROUNDUP(DZIALKI[[#This Row],[StawkaPodatku]]*DZIALKI[[#This Row],[Powierzchnia]],2)</f>
        <v>972.74</v>
      </c>
      <c r="H1102">
        <f>DZIALKI[[#This Row],[Podatek]]*DZIALKI[[#This Row],[Procent Ulgi]]</f>
        <v>486.37</v>
      </c>
      <c r="I1102">
        <f>DZIALKI[[#This Row],[Podatek]]-DZIALKI[[#This Row],[KwotaUlgi]]</f>
        <v>486.37</v>
      </c>
    </row>
    <row r="1103" spans="1:9" x14ac:dyDescent="0.25">
      <c r="A1103" t="s">
        <v>1113</v>
      </c>
      <c r="B1103">
        <v>1466.09</v>
      </c>
      <c r="C1103" t="s">
        <v>5</v>
      </c>
      <c r="D1103" t="s">
        <v>7</v>
      </c>
      <c r="E11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03">
        <f>IF(DZIALKI[[#This Row],[Ulga]]=$K$29,$L$29,IF(DZIALKI[[#This Row],[Ulga]]=$K$30,$L$30,IF(DZIALKI[[#This Row],[Ulga]]=$K$31,$L$31,IF(DZIALKI[[#This Row],[Ulga]]=$K$32,$L$32))))</f>
        <v>0.2</v>
      </c>
      <c r="G1103">
        <f>ROUNDUP(DZIALKI[[#This Row],[StawkaPodatku]]*DZIALKI[[#This Row],[Powierzchnia]],2)</f>
        <v>1128.8900000000001</v>
      </c>
      <c r="H1103">
        <f>DZIALKI[[#This Row],[Podatek]]*DZIALKI[[#This Row],[Procent Ulgi]]</f>
        <v>225.77800000000002</v>
      </c>
      <c r="I1103">
        <f>DZIALKI[[#This Row],[Podatek]]-DZIALKI[[#This Row],[KwotaUlgi]]</f>
        <v>903.11200000000008</v>
      </c>
    </row>
    <row r="1104" spans="1:9" x14ac:dyDescent="0.25">
      <c r="A1104" t="s">
        <v>1114</v>
      </c>
      <c r="B1104">
        <v>689.44</v>
      </c>
      <c r="C1104" t="s">
        <v>31</v>
      </c>
      <c r="D1104" t="s">
        <v>5</v>
      </c>
      <c r="E11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04">
        <f>IF(DZIALKI[[#This Row],[Ulga]]=$K$29,$L$29,IF(DZIALKI[[#This Row],[Ulga]]=$K$30,$L$30,IF(DZIALKI[[#This Row],[Ulga]]=$K$31,$L$31,IF(DZIALKI[[#This Row],[Ulga]]=$K$32,$L$32))))</f>
        <v>0.5</v>
      </c>
      <c r="G1104">
        <f>ROUNDUP(DZIALKI[[#This Row],[StawkaPodatku]]*DZIALKI[[#This Row],[Powierzchnia]],2)</f>
        <v>296.45999999999998</v>
      </c>
      <c r="H1104">
        <f>DZIALKI[[#This Row],[Podatek]]*DZIALKI[[#This Row],[Procent Ulgi]]</f>
        <v>148.22999999999999</v>
      </c>
      <c r="I1104">
        <f>DZIALKI[[#This Row],[Podatek]]-DZIALKI[[#This Row],[KwotaUlgi]]</f>
        <v>148.22999999999999</v>
      </c>
    </row>
    <row r="1105" spans="1:9" x14ac:dyDescent="0.25">
      <c r="A1105" t="s">
        <v>1115</v>
      </c>
      <c r="B1105">
        <v>1238.8399999999999</v>
      </c>
      <c r="C1105" t="s">
        <v>5</v>
      </c>
      <c r="D1105" t="s">
        <v>7</v>
      </c>
      <c r="E11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05">
        <f>IF(DZIALKI[[#This Row],[Ulga]]=$K$29,$L$29,IF(DZIALKI[[#This Row],[Ulga]]=$K$30,$L$30,IF(DZIALKI[[#This Row],[Ulga]]=$K$31,$L$31,IF(DZIALKI[[#This Row],[Ulga]]=$K$32,$L$32))))</f>
        <v>0.2</v>
      </c>
      <c r="G1105">
        <f>ROUNDUP(DZIALKI[[#This Row],[StawkaPodatku]]*DZIALKI[[#This Row],[Powierzchnia]],2)</f>
        <v>953.91</v>
      </c>
      <c r="H1105">
        <f>DZIALKI[[#This Row],[Podatek]]*DZIALKI[[#This Row],[Procent Ulgi]]</f>
        <v>190.78200000000001</v>
      </c>
      <c r="I1105">
        <f>DZIALKI[[#This Row],[Podatek]]-DZIALKI[[#This Row],[KwotaUlgi]]</f>
        <v>763.12799999999993</v>
      </c>
    </row>
    <row r="1106" spans="1:9" x14ac:dyDescent="0.25">
      <c r="A1106" t="s">
        <v>1116</v>
      </c>
      <c r="B1106">
        <v>835.52</v>
      </c>
      <c r="C1106" t="s">
        <v>5</v>
      </c>
      <c r="D1106" t="s">
        <v>5</v>
      </c>
      <c r="E11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06">
        <f>IF(DZIALKI[[#This Row],[Ulga]]=$K$29,$L$29,IF(DZIALKI[[#This Row],[Ulga]]=$K$30,$L$30,IF(DZIALKI[[#This Row],[Ulga]]=$K$31,$L$31,IF(DZIALKI[[#This Row],[Ulga]]=$K$32,$L$32))))</f>
        <v>0.5</v>
      </c>
      <c r="G1106">
        <f>ROUNDUP(DZIALKI[[#This Row],[StawkaPodatku]]*DZIALKI[[#This Row],[Powierzchnia]],2)</f>
        <v>643.36</v>
      </c>
      <c r="H1106">
        <f>DZIALKI[[#This Row],[Podatek]]*DZIALKI[[#This Row],[Procent Ulgi]]</f>
        <v>321.68</v>
      </c>
      <c r="I1106">
        <f>DZIALKI[[#This Row],[Podatek]]-DZIALKI[[#This Row],[KwotaUlgi]]</f>
        <v>321.68</v>
      </c>
    </row>
    <row r="1107" spans="1:9" x14ac:dyDescent="0.25">
      <c r="A1107" t="s">
        <v>1117</v>
      </c>
      <c r="B1107">
        <v>877.96</v>
      </c>
      <c r="C1107" t="s">
        <v>52</v>
      </c>
      <c r="D1107" t="s">
        <v>7</v>
      </c>
      <c r="E11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07">
        <f>IF(DZIALKI[[#This Row],[Ulga]]=$K$29,$L$29,IF(DZIALKI[[#This Row],[Ulga]]=$K$30,$L$30,IF(DZIALKI[[#This Row],[Ulga]]=$K$31,$L$31,IF(DZIALKI[[#This Row],[Ulga]]=$K$32,$L$32))))</f>
        <v>0.2</v>
      </c>
      <c r="G1107">
        <f>ROUNDUP(DZIALKI[[#This Row],[StawkaPodatku]]*DZIALKI[[#This Row],[Powierzchnia]],2)</f>
        <v>184.38</v>
      </c>
      <c r="H1107">
        <f>DZIALKI[[#This Row],[Podatek]]*DZIALKI[[#This Row],[Procent Ulgi]]</f>
        <v>36.875999999999998</v>
      </c>
      <c r="I1107">
        <f>DZIALKI[[#This Row],[Podatek]]-DZIALKI[[#This Row],[KwotaUlgi]]</f>
        <v>147.50399999999999</v>
      </c>
    </row>
    <row r="1108" spans="1:9" x14ac:dyDescent="0.25">
      <c r="A1108" t="s">
        <v>1118</v>
      </c>
      <c r="B1108">
        <v>642.54999999999995</v>
      </c>
      <c r="C1108" t="s">
        <v>5</v>
      </c>
      <c r="D1108" t="s">
        <v>7</v>
      </c>
      <c r="E11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08">
        <f>IF(DZIALKI[[#This Row],[Ulga]]=$K$29,$L$29,IF(DZIALKI[[#This Row],[Ulga]]=$K$30,$L$30,IF(DZIALKI[[#This Row],[Ulga]]=$K$31,$L$31,IF(DZIALKI[[#This Row],[Ulga]]=$K$32,$L$32))))</f>
        <v>0.2</v>
      </c>
      <c r="G1108">
        <f>ROUNDUP(DZIALKI[[#This Row],[StawkaPodatku]]*DZIALKI[[#This Row],[Powierzchnia]],2)</f>
        <v>494.77</v>
      </c>
      <c r="H1108">
        <f>DZIALKI[[#This Row],[Podatek]]*DZIALKI[[#This Row],[Procent Ulgi]]</f>
        <v>98.954000000000008</v>
      </c>
      <c r="I1108">
        <f>DZIALKI[[#This Row],[Podatek]]-DZIALKI[[#This Row],[KwotaUlgi]]</f>
        <v>395.81599999999997</v>
      </c>
    </row>
    <row r="1109" spans="1:9" x14ac:dyDescent="0.25">
      <c r="A1109" t="s">
        <v>1119</v>
      </c>
      <c r="B1109">
        <v>741.16</v>
      </c>
      <c r="C1109" t="s">
        <v>52</v>
      </c>
      <c r="D1109" t="s">
        <v>21</v>
      </c>
      <c r="E11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09">
        <f>IF(DZIALKI[[#This Row],[Ulga]]=$K$29,$L$29,IF(DZIALKI[[#This Row],[Ulga]]=$K$30,$L$30,IF(DZIALKI[[#This Row],[Ulga]]=$K$31,$L$31,IF(DZIALKI[[#This Row],[Ulga]]=$K$32,$L$32))))</f>
        <v>0</v>
      </c>
      <c r="G1109">
        <f>ROUNDUP(DZIALKI[[#This Row],[StawkaPodatku]]*DZIALKI[[#This Row],[Powierzchnia]],2)</f>
        <v>155.64999999999998</v>
      </c>
      <c r="H1109">
        <f>DZIALKI[[#This Row],[Podatek]]*DZIALKI[[#This Row],[Procent Ulgi]]</f>
        <v>0</v>
      </c>
      <c r="I1109">
        <f>DZIALKI[[#This Row],[Podatek]]-DZIALKI[[#This Row],[KwotaUlgi]]</f>
        <v>155.64999999999998</v>
      </c>
    </row>
    <row r="1110" spans="1:9" x14ac:dyDescent="0.25">
      <c r="A1110" t="s">
        <v>1120</v>
      </c>
      <c r="B1110">
        <v>1138.51</v>
      </c>
      <c r="C1110" t="s">
        <v>5</v>
      </c>
      <c r="D1110" t="s">
        <v>11</v>
      </c>
      <c r="E11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0">
        <f>IF(DZIALKI[[#This Row],[Ulga]]=$K$29,$L$29,IF(DZIALKI[[#This Row],[Ulga]]=$K$30,$L$30,IF(DZIALKI[[#This Row],[Ulga]]=$K$31,$L$31,IF(DZIALKI[[#This Row],[Ulga]]=$K$32,$L$32))))</f>
        <v>0.9</v>
      </c>
      <c r="G1110">
        <f>ROUNDUP(DZIALKI[[#This Row],[StawkaPodatku]]*DZIALKI[[#This Row],[Powierzchnia]],2)</f>
        <v>876.66</v>
      </c>
      <c r="H1110">
        <f>DZIALKI[[#This Row],[Podatek]]*DZIALKI[[#This Row],[Procent Ulgi]]</f>
        <v>788.99400000000003</v>
      </c>
      <c r="I1110">
        <f>DZIALKI[[#This Row],[Podatek]]-DZIALKI[[#This Row],[KwotaUlgi]]</f>
        <v>87.66599999999994</v>
      </c>
    </row>
    <row r="1111" spans="1:9" x14ac:dyDescent="0.25">
      <c r="A1111" t="s">
        <v>1121</v>
      </c>
      <c r="B1111">
        <v>549.32000000000005</v>
      </c>
      <c r="C1111" t="s">
        <v>5</v>
      </c>
      <c r="D1111" t="s">
        <v>7</v>
      </c>
      <c r="E11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1">
        <f>IF(DZIALKI[[#This Row],[Ulga]]=$K$29,$L$29,IF(DZIALKI[[#This Row],[Ulga]]=$K$30,$L$30,IF(DZIALKI[[#This Row],[Ulga]]=$K$31,$L$31,IF(DZIALKI[[#This Row],[Ulga]]=$K$32,$L$32))))</f>
        <v>0.2</v>
      </c>
      <c r="G1111">
        <f>ROUNDUP(DZIALKI[[#This Row],[StawkaPodatku]]*DZIALKI[[#This Row],[Powierzchnia]],2)</f>
        <v>422.98</v>
      </c>
      <c r="H1111">
        <f>DZIALKI[[#This Row],[Podatek]]*DZIALKI[[#This Row],[Procent Ulgi]]</f>
        <v>84.596000000000004</v>
      </c>
      <c r="I1111">
        <f>DZIALKI[[#This Row],[Podatek]]-DZIALKI[[#This Row],[KwotaUlgi]]</f>
        <v>338.38400000000001</v>
      </c>
    </row>
    <row r="1112" spans="1:9" x14ac:dyDescent="0.25">
      <c r="A1112" t="s">
        <v>1122</v>
      </c>
      <c r="B1112">
        <v>1121.71</v>
      </c>
      <c r="C1112" t="s">
        <v>31</v>
      </c>
      <c r="D1112" t="s">
        <v>5</v>
      </c>
      <c r="E11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12">
        <f>IF(DZIALKI[[#This Row],[Ulga]]=$K$29,$L$29,IF(DZIALKI[[#This Row],[Ulga]]=$K$30,$L$30,IF(DZIALKI[[#This Row],[Ulga]]=$K$31,$L$31,IF(DZIALKI[[#This Row],[Ulga]]=$K$32,$L$32))))</f>
        <v>0.5</v>
      </c>
      <c r="G1112">
        <f>ROUNDUP(DZIALKI[[#This Row],[StawkaPodatku]]*DZIALKI[[#This Row],[Powierzchnia]],2)</f>
        <v>482.34</v>
      </c>
      <c r="H1112">
        <f>DZIALKI[[#This Row],[Podatek]]*DZIALKI[[#This Row],[Procent Ulgi]]</f>
        <v>241.17</v>
      </c>
      <c r="I1112">
        <f>DZIALKI[[#This Row],[Podatek]]-DZIALKI[[#This Row],[KwotaUlgi]]</f>
        <v>241.17</v>
      </c>
    </row>
    <row r="1113" spans="1:9" x14ac:dyDescent="0.25">
      <c r="A1113" t="s">
        <v>1123</v>
      </c>
      <c r="B1113">
        <v>1494.49</v>
      </c>
      <c r="C1113" t="s">
        <v>52</v>
      </c>
      <c r="D1113" t="s">
        <v>21</v>
      </c>
      <c r="E11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13">
        <f>IF(DZIALKI[[#This Row],[Ulga]]=$K$29,$L$29,IF(DZIALKI[[#This Row],[Ulga]]=$K$30,$L$30,IF(DZIALKI[[#This Row],[Ulga]]=$K$31,$L$31,IF(DZIALKI[[#This Row],[Ulga]]=$K$32,$L$32))))</f>
        <v>0</v>
      </c>
      <c r="G1113">
        <f>ROUNDUP(DZIALKI[[#This Row],[StawkaPodatku]]*DZIALKI[[#This Row],[Powierzchnia]],2)</f>
        <v>313.84999999999997</v>
      </c>
      <c r="H1113">
        <f>DZIALKI[[#This Row],[Podatek]]*DZIALKI[[#This Row],[Procent Ulgi]]</f>
        <v>0</v>
      </c>
      <c r="I1113">
        <f>DZIALKI[[#This Row],[Podatek]]-DZIALKI[[#This Row],[KwotaUlgi]]</f>
        <v>313.84999999999997</v>
      </c>
    </row>
    <row r="1114" spans="1:9" x14ac:dyDescent="0.25">
      <c r="A1114" t="s">
        <v>1124</v>
      </c>
      <c r="B1114">
        <v>639.82000000000005</v>
      </c>
      <c r="C1114" t="s">
        <v>5</v>
      </c>
      <c r="D1114" t="s">
        <v>11</v>
      </c>
      <c r="E11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4">
        <f>IF(DZIALKI[[#This Row],[Ulga]]=$K$29,$L$29,IF(DZIALKI[[#This Row],[Ulga]]=$K$30,$L$30,IF(DZIALKI[[#This Row],[Ulga]]=$K$31,$L$31,IF(DZIALKI[[#This Row],[Ulga]]=$K$32,$L$32))))</f>
        <v>0.9</v>
      </c>
      <c r="G1114">
        <f>ROUNDUP(DZIALKI[[#This Row],[StawkaPodatku]]*DZIALKI[[#This Row],[Powierzchnia]],2)</f>
        <v>492.67</v>
      </c>
      <c r="H1114">
        <f>DZIALKI[[#This Row],[Podatek]]*DZIALKI[[#This Row],[Procent Ulgi]]</f>
        <v>443.40300000000002</v>
      </c>
      <c r="I1114">
        <f>DZIALKI[[#This Row],[Podatek]]-DZIALKI[[#This Row],[KwotaUlgi]]</f>
        <v>49.266999999999996</v>
      </c>
    </row>
    <row r="1115" spans="1:9" x14ac:dyDescent="0.25">
      <c r="A1115" t="s">
        <v>1125</v>
      </c>
      <c r="B1115">
        <v>840.27</v>
      </c>
      <c r="C1115" t="s">
        <v>5</v>
      </c>
      <c r="D1115" t="s">
        <v>11</v>
      </c>
      <c r="E11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5">
        <f>IF(DZIALKI[[#This Row],[Ulga]]=$K$29,$L$29,IF(DZIALKI[[#This Row],[Ulga]]=$K$30,$L$30,IF(DZIALKI[[#This Row],[Ulga]]=$K$31,$L$31,IF(DZIALKI[[#This Row],[Ulga]]=$K$32,$L$32))))</f>
        <v>0.9</v>
      </c>
      <c r="G1115">
        <f>ROUNDUP(DZIALKI[[#This Row],[StawkaPodatku]]*DZIALKI[[#This Row],[Powierzchnia]],2)</f>
        <v>647.01</v>
      </c>
      <c r="H1115">
        <f>DZIALKI[[#This Row],[Podatek]]*DZIALKI[[#This Row],[Procent Ulgi]]</f>
        <v>582.30899999999997</v>
      </c>
      <c r="I1115">
        <f>DZIALKI[[#This Row],[Podatek]]-DZIALKI[[#This Row],[KwotaUlgi]]</f>
        <v>64.701000000000022</v>
      </c>
    </row>
    <row r="1116" spans="1:9" x14ac:dyDescent="0.25">
      <c r="A1116" t="s">
        <v>1126</v>
      </c>
      <c r="B1116">
        <v>549.76</v>
      </c>
      <c r="C1116" t="s">
        <v>5</v>
      </c>
      <c r="D1116" t="s">
        <v>5</v>
      </c>
      <c r="E11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6">
        <f>IF(DZIALKI[[#This Row],[Ulga]]=$K$29,$L$29,IF(DZIALKI[[#This Row],[Ulga]]=$K$30,$L$30,IF(DZIALKI[[#This Row],[Ulga]]=$K$31,$L$31,IF(DZIALKI[[#This Row],[Ulga]]=$K$32,$L$32))))</f>
        <v>0.5</v>
      </c>
      <c r="G1116">
        <f>ROUNDUP(DZIALKI[[#This Row],[StawkaPodatku]]*DZIALKI[[#This Row],[Powierzchnia]],2)</f>
        <v>423.32</v>
      </c>
      <c r="H1116">
        <f>DZIALKI[[#This Row],[Podatek]]*DZIALKI[[#This Row],[Procent Ulgi]]</f>
        <v>211.66</v>
      </c>
      <c r="I1116">
        <f>DZIALKI[[#This Row],[Podatek]]-DZIALKI[[#This Row],[KwotaUlgi]]</f>
        <v>211.66</v>
      </c>
    </row>
    <row r="1117" spans="1:9" x14ac:dyDescent="0.25">
      <c r="A1117" t="s">
        <v>1127</v>
      </c>
      <c r="B1117">
        <v>1414.52</v>
      </c>
      <c r="C1117" t="s">
        <v>5</v>
      </c>
      <c r="D1117" t="s">
        <v>21</v>
      </c>
      <c r="E11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7">
        <f>IF(DZIALKI[[#This Row],[Ulga]]=$K$29,$L$29,IF(DZIALKI[[#This Row],[Ulga]]=$K$30,$L$30,IF(DZIALKI[[#This Row],[Ulga]]=$K$31,$L$31,IF(DZIALKI[[#This Row],[Ulga]]=$K$32,$L$32))))</f>
        <v>0</v>
      </c>
      <c r="G1117">
        <f>ROUNDUP(DZIALKI[[#This Row],[StawkaPodatku]]*DZIALKI[[#This Row],[Powierzchnia]],2)</f>
        <v>1089.19</v>
      </c>
      <c r="H1117">
        <f>DZIALKI[[#This Row],[Podatek]]*DZIALKI[[#This Row],[Procent Ulgi]]</f>
        <v>0</v>
      </c>
      <c r="I1117">
        <f>DZIALKI[[#This Row],[Podatek]]-DZIALKI[[#This Row],[KwotaUlgi]]</f>
        <v>1089.19</v>
      </c>
    </row>
    <row r="1118" spans="1:9" x14ac:dyDescent="0.25">
      <c r="A1118" t="s">
        <v>1128</v>
      </c>
      <c r="B1118">
        <v>1200.17</v>
      </c>
      <c r="C1118" t="s">
        <v>9</v>
      </c>
      <c r="D1118" t="s">
        <v>11</v>
      </c>
      <c r="E11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18">
        <f>IF(DZIALKI[[#This Row],[Ulga]]=$K$29,$L$29,IF(DZIALKI[[#This Row],[Ulga]]=$K$30,$L$30,IF(DZIALKI[[#This Row],[Ulga]]=$K$31,$L$31,IF(DZIALKI[[#This Row],[Ulga]]=$K$32,$L$32))))</f>
        <v>0.9</v>
      </c>
      <c r="G1118">
        <f>ROUNDUP(DZIALKI[[#This Row],[StawkaPodatku]]*DZIALKI[[#This Row],[Powierzchnia]],2)</f>
        <v>780.12</v>
      </c>
      <c r="H1118">
        <f>DZIALKI[[#This Row],[Podatek]]*DZIALKI[[#This Row],[Procent Ulgi]]</f>
        <v>702.10800000000006</v>
      </c>
      <c r="I1118">
        <f>DZIALKI[[#This Row],[Podatek]]-DZIALKI[[#This Row],[KwotaUlgi]]</f>
        <v>78.011999999999944</v>
      </c>
    </row>
    <row r="1119" spans="1:9" x14ac:dyDescent="0.25">
      <c r="A1119" t="s">
        <v>1129</v>
      </c>
      <c r="B1119">
        <v>1056.3399999999999</v>
      </c>
      <c r="C1119" t="s">
        <v>5</v>
      </c>
      <c r="D1119" t="s">
        <v>11</v>
      </c>
      <c r="E11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9">
        <f>IF(DZIALKI[[#This Row],[Ulga]]=$K$29,$L$29,IF(DZIALKI[[#This Row],[Ulga]]=$K$30,$L$30,IF(DZIALKI[[#This Row],[Ulga]]=$K$31,$L$31,IF(DZIALKI[[#This Row],[Ulga]]=$K$32,$L$32))))</f>
        <v>0.9</v>
      </c>
      <c r="G1119">
        <f>ROUNDUP(DZIALKI[[#This Row],[StawkaPodatku]]*DZIALKI[[#This Row],[Powierzchnia]],2)</f>
        <v>813.39</v>
      </c>
      <c r="H1119">
        <f>DZIALKI[[#This Row],[Podatek]]*DZIALKI[[#This Row],[Procent Ulgi]]</f>
        <v>732.05100000000004</v>
      </c>
      <c r="I1119">
        <f>DZIALKI[[#This Row],[Podatek]]-DZIALKI[[#This Row],[KwotaUlgi]]</f>
        <v>81.338999999999942</v>
      </c>
    </row>
    <row r="1120" spans="1:9" x14ac:dyDescent="0.25">
      <c r="A1120" t="s">
        <v>1130</v>
      </c>
      <c r="B1120">
        <v>532.61</v>
      </c>
      <c r="C1120" t="s">
        <v>31</v>
      </c>
      <c r="D1120" t="s">
        <v>11</v>
      </c>
      <c r="E11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20">
        <f>IF(DZIALKI[[#This Row],[Ulga]]=$K$29,$L$29,IF(DZIALKI[[#This Row],[Ulga]]=$K$30,$L$30,IF(DZIALKI[[#This Row],[Ulga]]=$K$31,$L$31,IF(DZIALKI[[#This Row],[Ulga]]=$K$32,$L$32))))</f>
        <v>0.9</v>
      </c>
      <c r="G1120">
        <f>ROUNDUP(DZIALKI[[#This Row],[StawkaPodatku]]*DZIALKI[[#This Row],[Powierzchnia]],2)</f>
        <v>229.03</v>
      </c>
      <c r="H1120">
        <f>DZIALKI[[#This Row],[Podatek]]*DZIALKI[[#This Row],[Procent Ulgi]]</f>
        <v>206.12700000000001</v>
      </c>
      <c r="I1120">
        <f>DZIALKI[[#This Row],[Podatek]]-DZIALKI[[#This Row],[KwotaUlgi]]</f>
        <v>22.902999999999992</v>
      </c>
    </row>
    <row r="1121" spans="1:9" x14ac:dyDescent="0.25">
      <c r="A1121" t="s">
        <v>1131</v>
      </c>
      <c r="B1121">
        <v>1023.13</v>
      </c>
      <c r="C1121" t="s">
        <v>5</v>
      </c>
      <c r="D1121" t="s">
        <v>5</v>
      </c>
      <c r="E11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1">
        <f>IF(DZIALKI[[#This Row],[Ulga]]=$K$29,$L$29,IF(DZIALKI[[#This Row],[Ulga]]=$K$30,$L$30,IF(DZIALKI[[#This Row],[Ulga]]=$K$31,$L$31,IF(DZIALKI[[#This Row],[Ulga]]=$K$32,$L$32))))</f>
        <v>0.5</v>
      </c>
      <c r="G1121">
        <f>ROUNDUP(DZIALKI[[#This Row],[StawkaPodatku]]*DZIALKI[[#This Row],[Powierzchnia]],2)</f>
        <v>787.81999999999994</v>
      </c>
      <c r="H1121">
        <f>DZIALKI[[#This Row],[Podatek]]*DZIALKI[[#This Row],[Procent Ulgi]]</f>
        <v>393.90999999999997</v>
      </c>
      <c r="I1121">
        <f>DZIALKI[[#This Row],[Podatek]]-DZIALKI[[#This Row],[KwotaUlgi]]</f>
        <v>393.90999999999997</v>
      </c>
    </row>
    <row r="1122" spans="1:9" x14ac:dyDescent="0.25">
      <c r="A1122" t="s">
        <v>1132</v>
      </c>
      <c r="B1122">
        <v>1342.96</v>
      </c>
      <c r="C1122" t="s">
        <v>5</v>
      </c>
      <c r="D1122" t="s">
        <v>21</v>
      </c>
      <c r="E11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2">
        <f>IF(DZIALKI[[#This Row],[Ulga]]=$K$29,$L$29,IF(DZIALKI[[#This Row],[Ulga]]=$K$30,$L$30,IF(DZIALKI[[#This Row],[Ulga]]=$K$31,$L$31,IF(DZIALKI[[#This Row],[Ulga]]=$K$32,$L$32))))</f>
        <v>0</v>
      </c>
      <c r="G1122">
        <f>ROUNDUP(DZIALKI[[#This Row],[StawkaPodatku]]*DZIALKI[[#This Row],[Powierzchnia]],2)</f>
        <v>1034.08</v>
      </c>
      <c r="H1122">
        <f>DZIALKI[[#This Row],[Podatek]]*DZIALKI[[#This Row],[Procent Ulgi]]</f>
        <v>0</v>
      </c>
      <c r="I1122">
        <f>DZIALKI[[#This Row],[Podatek]]-DZIALKI[[#This Row],[KwotaUlgi]]</f>
        <v>1034.08</v>
      </c>
    </row>
    <row r="1123" spans="1:9" x14ac:dyDescent="0.25">
      <c r="A1123" t="s">
        <v>1133</v>
      </c>
      <c r="B1123">
        <v>1399.56</v>
      </c>
      <c r="C1123" t="s">
        <v>5</v>
      </c>
      <c r="D1123" t="s">
        <v>11</v>
      </c>
      <c r="E11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3">
        <f>IF(DZIALKI[[#This Row],[Ulga]]=$K$29,$L$29,IF(DZIALKI[[#This Row],[Ulga]]=$K$30,$L$30,IF(DZIALKI[[#This Row],[Ulga]]=$K$31,$L$31,IF(DZIALKI[[#This Row],[Ulga]]=$K$32,$L$32))))</f>
        <v>0.9</v>
      </c>
      <c r="G1123">
        <f>ROUNDUP(DZIALKI[[#This Row],[StawkaPodatku]]*DZIALKI[[#This Row],[Powierzchnia]],2)</f>
        <v>1077.67</v>
      </c>
      <c r="H1123">
        <f>DZIALKI[[#This Row],[Podatek]]*DZIALKI[[#This Row],[Procent Ulgi]]</f>
        <v>969.90300000000013</v>
      </c>
      <c r="I1123">
        <f>DZIALKI[[#This Row],[Podatek]]-DZIALKI[[#This Row],[KwotaUlgi]]</f>
        <v>107.76699999999994</v>
      </c>
    </row>
    <row r="1124" spans="1:9" x14ac:dyDescent="0.25">
      <c r="A1124" t="s">
        <v>1134</v>
      </c>
      <c r="B1124">
        <v>1334.25</v>
      </c>
      <c r="C1124" t="s">
        <v>31</v>
      </c>
      <c r="D1124" t="s">
        <v>5</v>
      </c>
      <c r="E11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24">
        <f>IF(DZIALKI[[#This Row],[Ulga]]=$K$29,$L$29,IF(DZIALKI[[#This Row],[Ulga]]=$K$30,$L$30,IF(DZIALKI[[#This Row],[Ulga]]=$K$31,$L$31,IF(DZIALKI[[#This Row],[Ulga]]=$K$32,$L$32))))</f>
        <v>0.5</v>
      </c>
      <c r="G1124">
        <f>ROUNDUP(DZIALKI[[#This Row],[StawkaPodatku]]*DZIALKI[[#This Row],[Powierzchnia]],2)</f>
        <v>573.73</v>
      </c>
      <c r="H1124">
        <f>DZIALKI[[#This Row],[Podatek]]*DZIALKI[[#This Row],[Procent Ulgi]]</f>
        <v>286.86500000000001</v>
      </c>
      <c r="I1124">
        <f>DZIALKI[[#This Row],[Podatek]]-DZIALKI[[#This Row],[KwotaUlgi]]</f>
        <v>286.86500000000001</v>
      </c>
    </row>
    <row r="1125" spans="1:9" x14ac:dyDescent="0.25">
      <c r="A1125" t="s">
        <v>1135</v>
      </c>
      <c r="B1125">
        <v>877.71</v>
      </c>
      <c r="C1125" t="s">
        <v>5</v>
      </c>
      <c r="D1125" t="s">
        <v>5</v>
      </c>
      <c r="E11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5">
        <f>IF(DZIALKI[[#This Row],[Ulga]]=$K$29,$L$29,IF(DZIALKI[[#This Row],[Ulga]]=$K$30,$L$30,IF(DZIALKI[[#This Row],[Ulga]]=$K$31,$L$31,IF(DZIALKI[[#This Row],[Ulga]]=$K$32,$L$32))))</f>
        <v>0.5</v>
      </c>
      <c r="G1125">
        <f>ROUNDUP(DZIALKI[[#This Row],[StawkaPodatku]]*DZIALKI[[#This Row],[Powierzchnia]],2)</f>
        <v>675.84</v>
      </c>
      <c r="H1125">
        <f>DZIALKI[[#This Row],[Podatek]]*DZIALKI[[#This Row],[Procent Ulgi]]</f>
        <v>337.92</v>
      </c>
      <c r="I1125">
        <f>DZIALKI[[#This Row],[Podatek]]-DZIALKI[[#This Row],[KwotaUlgi]]</f>
        <v>337.92</v>
      </c>
    </row>
    <row r="1126" spans="1:9" x14ac:dyDescent="0.25">
      <c r="A1126" t="s">
        <v>1136</v>
      </c>
      <c r="B1126">
        <v>1235.69</v>
      </c>
      <c r="C1126" t="s">
        <v>31</v>
      </c>
      <c r="D1126" t="s">
        <v>7</v>
      </c>
      <c r="E11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26">
        <f>IF(DZIALKI[[#This Row],[Ulga]]=$K$29,$L$29,IF(DZIALKI[[#This Row],[Ulga]]=$K$30,$L$30,IF(DZIALKI[[#This Row],[Ulga]]=$K$31,$L$31,IF(DZIALKI[[#This Row],[Ulga]]=$K$32,$L$32))))</f>
        <v>0.2</v>
      </c>
      <c r="G1126">
        <f>ROUNDUP(DZIALKI[[#This Row],[StawkaPodatku]]*DZIALKI[[#This Row],[Powierzchnia]],2)</f>
        <v>531.35</v>
      </c>
      <c r="H1126">
        <f>DZIALKI[[#This Row],[Podatek]]*DZIALKI[[#This Row],[Procent Ulgi]]</f>
        <v>106.27000000000001</v>
      </c>
      <c r="I1126">
        <f>DZIALKI[[#This Row],[Podatek]]-DZIALKI[[#This Row],[KwotaUlgi]]</f>
        <v>425.08000000000004</v>
      </c>
    </row>
    <row r="1127" spans="1:9" x14ac:dyDescent="0.25">
      <c r="A1127" t="s">
        <v>1137</v>
      </c>
      <c r="B1127">
        <v>935.78</v>
      </c>
      <c r="C1127" t="s">
        <v>5</v>
      </c>
      <c r="D1127" t="s">
        <v>11</v>
      </c>
      <c r="E11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7">
        <f>IF(DZIALKI[[#This Row],[Ulga]]=$K$29,$L$29,IF(DZIALKI[[#This Row],[Ulga]]=$K$30,$L$30,IF(DZIALKI[[#This Row],[Ulga]]=$K$31,$L$31,IF(DZIALKI[[#This Row],[Ulga]]=$K$32,$L$32))))</f>
        <v>0.9</v>
      </c>
      <c r="G1127">
        <f>ROUNDUP(DZIALKI[[#This Row],[StawkaPodatku]]*DZIALKI[[#This Row],[Powierzchnia]],2)</f>
        <v>720.56</v>
      </c>
      <c r="H1127">
        <f>DZIALKI[[#This Row],[Podatek]]*DZIALKI[[#This Row],[Procent Ulgi]]</f>
        <v>648.50400000000002</v>
      </c>
      <c r="I1127">
        <f>DZIALKI[[#This Row],[Podatek]]-DZIALKI[[#This Row],[KwotaUlgi]]</f>
        <v>72.055999999999926</v>
      </c>
    </row>
    <row r="1128" spans="1:9" x14ac:dyDescent="0.25">
      <c r="A1128" t="s">
        <v>1138</v>
      </c>
      <c r="B1128">
        <v>530.03</v>
      </c>
      <c r="C1128" t="s">
        <v>52</v>
      </c>
      <c r="D1128" t="s">
        <v>11</v>
      </c>
      <c r="E11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28">
        <f>IF(DZIALKI[[#This Row],[Ulga]]=$K$29,$L$29,IF(DZIALKI[[#This Row],[Ulga]]=$K$30,$L$30,IF(DZIALKI[[#This Row],[Ulga]]=$K$31,$L$31,IF(DZIALKI[[#This Row],[Ulga]]=$K$32,$L$32))))</f>
        <v>0.9</v>
      </c>
      <c r="G1128">
        <f>ROUNDUP(DZIALKI[[#This Row],[StawkaPodatku]]*DZIALKI[[#This Row],[Powierzchnia]],2)</f>
        <v>111.31</v>
      </c>
      <c r="H1128">
        <f>DZIALKI[[#This Row],[Podatek]]*DZIALKI[[#This Row],[Procent Ulgi]]</f>
        <v>100.179</v>
      </c>
      <c r="I1128">
        <f>DZIALKI[[#This Row],[Podatek]]-DZIALKI[[#This Row],[KwotaUlgi]]</f>
        <v>11.131</v>
      </c>
    </row>
    <row r="1129" spans="1:9" x14ac:dyDescent="0.25">
      <c r="A1129" t="s">
        <v>1139</v>
      </c>
      <c r="B1129">
        <v>595.07000000000005</v>
      </c>
      <c r="C1129" t="s">
        <v>5</v>
      </c>
      <c r="D1129" t="s">
        <v>5</v>
      </c>
      <c r="E11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9">
        <f>IF(DZIALKI[[#This Row],[Ulga]]=$K$29,$L$29,IF(DZIALKI[[#This Row],[Ulga]]=$K$30,$L$30,IF(DZIALKI[[#This Row],[Ulga]]=$K$31,$L$31,IF(DZIALKI[[#This Row],[Ulga]]=$K$32,$L$32))))</f>
        <v>0.5</v>
      </c>
      <c r="G1129">
        <f>ROUNDUP(DZIALKI[[#This Row],[StawkaPodatku]]*DZIALKI[[#This Row],[Powierzchnia]],2)</f>
        <v>458.21</v>
      </c>
      <c r="H1129">
        <f>DZIALKI[[#This Row],[Podatek]]*DZIALKI[[#This Row],[Procent Ulgi]]</f>
        <v>229.10499999999999</v>
      </c>
      <c r="I1129">
        <f>DZIALKI[[#This Row],[Podatek]]-DZIALKI[[#This Row],[KwotaUlgi]]</f>
        <v>229.10499999999999</v>
      </c>
    </row>
    <row r="1130" spans="1:9" x14ac:dyDescent="0.25">
      <c r="A1130" t="s">
        <v>1140</v>
      </c>
      <c r="B1130">
        <v>1420.62</v>
      </c>
      <c r="C1130" t="s">
        <v>5</v>
      </c>
      <c r="D1130" t="s">
        <v>5</v>
      </c>
      <c r="E11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0">
        <f>IF(DZIALKI[[#This Row],[Ulga]]=$K$29,$L$29,IF(DZIALKI[[#This Row],[Ulga]]=$K$30,$L$30,IF(DZIALKI[[#This Row],[Ulga]]=$K$31,$L$31,IF(DZIALKI[[#This Row],[Ulga]]=$K$32,$L$32))))</f>
        <v>0.5</v>
      </c>
      <c r="G1130">
        <f>ROUNDUP(DZIALKI[[#This Row],[StawkaPodatku]]*DZIALKI[[#This Row],[Powierzchnia]],2)</f>
        <v>1093.8799999999999</v>
      </c>
      <c r="H1130">
        <f>DZIALKI[[#This Row],[Podatek]]*DZIALKI[[#This Row],[Procent Ulgi]]</f>
        <v>546.93999999999994</v>
      </c>
      <c r="I1130">
        <f>DZIALKI[[#This Row],[Podatek]]-DZIALKI[[#This Row],[KwotaUlgi]]</f>
        <v>546.93999999999994</v>
      </c>
    </row>
    <row r="1131" spans="1:9" x14ac:dyDescent="0.25">
      <c r="A1131" t="s">
        <v>1141</v>
      </c>
      <c r="B1131">
        <v>1087.44</v>
      </c>
      <c r="C1131" t="s">
        <v>9</v>
      </c>
      <c r="D1131" t="s">
        <v>5</v>
      </c>
      <c r="E11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31">
        <f>IF(DZIALKI[[#This Row],[Ulga]]=$K$29,$L$29,IF(DZIALKI[[#This Row],[Ulga]]=$K$30,$L$30,IF(DZIALKI[[#This Row],[Ulga]]=$K$31,$L$31,IF(DZIALKI[[#This Row],[Ulga]]=$K$32,$L$32))))</f>
        <v>0.5</v>
      </c>
      <c r="G1131">
        <f>ROUNDUP(DZIALKI[[#This Row],[StawkaPodatku]]*DZIALKI[[#This Row],[Powierzchnia]],2)</f>
        <v>706.84</v>
      </c>
      <c r="H1131">
        <f>DZIALKI[[#This Row],[Podatek]]*DZIALKI[[#This Row],[Procent Ulgi]]</f>
        <v>353.42</v>
      </c>
      <c r="I1131">
        <f>DZIALKI[[#This Row],[Podatek]]-DZIALKI[[#This Row],[KwotaUlgi]]</f>
        <v>353.42</v>
      </c>
    </row>
    <row r="1132" spans="1:9" x14ac:dyDescent="0.25">
      <c r="A1132" t="s">
        <v>1142</v>
      </c>
      <c r="B1132">
        <v>975.33</v>
      </c>
      <c r="C1132" t="s">
        <v>5</v>
      </c>
      <c r="D1132" t="s">
        <v>11</v>
      </c>
      <c r="E11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2">
        <f>IF(DZIALKI[[#This Row],[Ulga]]=$K$29,$L$29,IF(DZIALKI[[#This Row],[Ulga]]=$K$30,$L$30,IF(DZIALKI[[#This Row],[Ulga]]=$K$31,$L$31,IF(DZIALKI[[#This Row],[Ulga]]=$K$32,$L$32))))</f>
        <v>0.9</v>
      </c>
      <c r="G1132">
        <f>ROUNDUP(DZIALKI[[#This Row],[StawkaPodatku]]*DZIALKI[[#This Row],[Powierzchnia]],2)</f>
        <v>751.01</v>
      </c>
      <c r="H1132">
        <f>DZIALKI[[#This Row],[Podatek]]*DZIALKI[[#This Row],[Procent Ulgi]]</f>
        <v>675.90899999999999</v>
      </c>
      <c r="I1132">
        <f>DZIALKI[[#This Row],[Podatek]]-DZIALKI[[#This Row],[KwotaUlgi]]</f>
        <v>75.100999999999999</v>
      </c>
    </row>
    <row r="1133" spans="1:9" x14ac:dyDescent="0.25">
      <c r="A1133" t="s">
        <v>1143</v>
      </c>
      <c r="B1133">
        <v>889.32</v>
      </c>
      <c r="C1133" t="s">
        <v>5</v>
      </c>
      <c r="D1133" t="s">
        <v>7</v>
      </c>
      <c r="E11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3">
        <f>IF(DZIALKI[[#This Row],[Ulga]]=$K$29,$L$29,IF(DZIALKI[[#This Row],[Ulga]]=$K$30,$L$30,IF(DZIALKI[[#This Row],[Ulga]]=$K$31,$L$31,IF(DZIALKI[[#This Row],[Ulga]]=$K$32,$L$32))))</f>
        <v>0.2</v>
      </c>
      <c r="G1133">
        <f>ROUNDUP(DZIALKI[[#This Row],[StawkaPodatku]]*DZIALKI[[#This Row],[Powierzchnia]],2)</f>
        <v>684.78</v>
      </c>
      <c r="H1133">
        <f>DZIALKI[[#This Row],[Podatek]]*DZIALKI[[#This Row],[Procent Ulgi]]</f>
        <v>136.95599999999999</v>
      </c>
      <c r="I1133">
        <f>DZIALKI[[#This Row],[Podatek]]-DZIALKI[[#This Row],[KwotaUlgi]]</f>
        <v>547.82399999999996</v>
      </c>
    </row>
    <row r="1134" spans="1:9" x14ac:dyDescent="0.25">
      <c r="A1134" t="s">
        <v>1144</v>
      </c>
      <c r="B1134">
        <v>1244.6300000000001</v>
      </c>
      <c r="C1134" t="s">
        <v>5</v>
      </c>
      <c r="D1134" t="s">
        <v>11</v>
      </c>
      <c r="E11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4">
        <f>IF(DZIALKI[[#This Row],[Ulga]]=$K$29,$L$29,IF(DZIALKI[[#This Row],[Ulga]]=$K$30,$L$30,IF(DZIALKI[[#This Row],[Ulga]]=$K$31,$L$31,IF(DZIALKI[[#This Row],[Ulga]]=$K$32,$L$32))))</f>
        <v>0.9</v>
      </c>
      <c r="G1134">
        <f>ROUNDUP(DZIALKI[[#This Row],[StawkaPodatku]]*DZIALKI[[#This Row],[Powierzchnia]],2)</f>
        <v>958.37</v>
      </c>
      <c r="H1134">
        <f>DZIALKI[[#This Row],[Podatek]]*DZIALKI[[#This Row],[Procent Ulgi]]</f>
        <v>862.53300000000002</v>
      </c>
      <c r="I1134">
        <f>DZIALKI[[#This Row],[Podatek]]-DZIALKI[[#This Row],[KwotaUlgi]]</f>
        <v>95.836999999999989</v>
      </c>
    </row>
    <row r="1135" spans="1:9" x14ac:dyDescent="0.25">
      <c r="A1135" t="s">
        <v>1145</v>
      </c>
      <c r="B1135">
        <v>714.99</v>
      </c>
      <c r="C1135" t="s">
        <v>52</v>
      </c>
      <c r="D1135" t="s">
        <v>7</v>
      </c>
      <c r="E11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35">
        <f>IF(DZIALKI[[#This Row],[Ulga]]=$K$29,$L$29,IF(DZIALKI[[#This Row],[Ulga]]=$K$30,$L$30,IF(DZIALKI[[#This Row],[Ulga]]=$K$31,$L$31,IF(DZIALKI[[#This Row],[Ulga]]=$K$32,$L$32))))</f>
        <v>0.2</v>
      </c>
      <c r="G1135">
        <f>ROUNDUP(DZIALKI[[#This Row],[StawkaPodatku]]*DZIALKI[[#This Row],[Powierzchnia]],2)</f>
        <v>150.14999999999998</v>
      </c>
      <c r="H1135">
        <f>DZIALKI[[#This Row],[Podatek]]*DZIALKI[[#This Row],[Procent Ulgi]]</f>
        <v>30.029999999999998</v>
      </c>
      <c r="I1135">
        <f>DZIALKI[[#This Row],[Podatek]]-DZIALKI[[#This Row],[KwotaUlgi]]</f>
        <v>120.11999999999998</v>
      </c>
    </row>
    <row r="1136" spans="1:9" x14ac:dyDescent="0.25">
      <c r="A1136" t="s">
        <v>1146</v>
      </c>
      <c r="B1136">
        <v>1126.19</v>
      </c>
      <c r="C1136" t="s">
        <v>5</v>
      </c>
      <c r="D1136" t="s">
        <v>5</v>
      </c>
      <c r="E11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6">
        <f>IF(DZIALKI[[#This Row],[Ulga]]=$K$29,$L$29,IF(DZIALKI[[#This Row],[Ulga]]=$K$30,$L$30,IF(DZIALKI[[#This Row],[Ulga]]=$K$31,$L$31,IF(DZIALKI[[#This Row],[Ulga]]=$K$32,$L$32))))</f>
        <v>0.5</v>
      </c>
      <c r="G1136">
        <f>ROUNDUP(DZIALKI[[#This Row],[StawkaPodatku]]*DZIALKI[[#This Row],[Powierzchnia]],2)</f>
        <v>867.17</v>
      </c>
      <c r="H1136">
        <f>DZIALKI[[#This Row],[Podatek]]*DZIALKI[[#This Row],[Procent Ulgi]]</f>
        <v>433.58499999999998</v>
      </c>
      <c r="I1136">
        <f>DZIALKI[[#This Row],[Podatek]]-DZIALKI[[#This Row],[KwotaUlgi]]</f>
        <v>433.58499999999998</v>
      </c>
    </row>
    <row r="1137" spans="1:9" x14ac:dyDescent="0.25">
      <c r="A1137" t="s">
        <v>1147</v>
      </c>
      <c r="B1137">
        <v>1486.17</v>
      </c>
      <c r="C1137" t="s">
        <v>31</v>
      </c>
      <c r="D1137" t="s">
        <v>7</v>
      </c>
      <c r="E11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37">
        <f>IF(DZIALKI[[#This Row],[Ulga]]=$K$29,$L$29,IF(DZIALKI[[#This Row],[Ulga]]=$K$30,$L$30,IF(DZIALKI[[#This Row],[Ulga]]=$K$31,$L$31,IF(DZIALKI[[#This Row],[Ulga]]=$K$32,$L$32))))</f>
        <v>0.2</v>
      </c>
      <c r="G1137">
        <f>ROUNDUP(DZIALKI[[#This Row],[StawkaPodatku]]*DZIALKI[[#This Row],[Powierzchnia]],2)</f>
        <v>639.05999999999995</v>
      </c>
      <c r="H1137">
        <f>DZIALKI[[#This Row],[Podatek]]*DZIALKI[[#This Row],[Procent Ulgi]]</f>
        <v>127.812</v>
      </c>
      <c r="I1137">
        <f>DZIALKI[[#This Row],[Podatek]]-DZIALKI[[#This Row],[KwotaUlgi]]</f>
        <v>511.24799999999993</v>
      </c>
    </row>
    <row r="1138" spans="1:9" x14ac:dyDescent="0.25">
      <c r="A1138" t="s">
        <v>1148</v>
      </c>
      <c r="B1138">
        <v>913.74</v>
      </c>
      <c r="C1138" t="s">
        <v>52</v>
      </c>
      <c r="D1138" t="s">
        <v>7</v>
      </c>
      <c r="E11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38">
        <f>IF(DZIALKI[[#This Row],[Ulga]]=$K$29,$L$29,IF(DZIALKI[[#This Row],[Ulga]]=$K$30,$L$30,IF(DZIALKI[[#This Row],[Ulga]]=$K$31,$L$31,IF(DZIALKI[[#This Row],[Ulga]]=$K$32,$L$32))))</f>
        <v>0.2</v>
      </c>
      <c r="G1138">
        <f>ROUNDUP(DZIALKI[[#This Row],[StawkaPodatku]]*DZIALKI[[#This Row],[Powierzchnia]],2)</f>
        <v>191.89</v>
      </c>
      <c r="H1138">
        <f>DZIALKI[[#This Row],[Podatek]]*DZIALKI[[#This Row],[Procent Ulgi]]</f>
        <v>38.378</v>
      </c>
      <c r="I1138">
        <f>DZIALKI[[#This Row],[Podatek]]-DZIALKI[[#This Row],[KwotaUlgi]]</f>
        <v>153.512</v>
      </c>
    </row>
    <row r="1139" spans="1:9" x14ac:dyDescent="0.25">
      <c r="A1139" t="s">
        <v>1149</v>
      </c>
      <c r="B1139">
        <v>1072.76</v>
      </c>
      <c r="C1139" t="s">
        <v>5</v>
      </c>
      <c r="D1139" t="s">
        <v>5</v>
      </c>
      <c r="E11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9">
        <f>IF(DZIALKI[[#This Row],[Ulga]]=$K$29,$L$29,IF(DZIALKI[[#This Row],[Ulga]]=$K$30,$L$30,IF(DZIALKI[[#This Row],[Ulga]]=$K$31,$L$31,IF(DZIALKI[[#This Row],[Ulga]]=$K$32,$L$32))))</f>
        <v>0.5</v>
      </c>
      <c r="G1139">
        <f>ROUNDUP(DZIALKI[[#This Row],[StawkaPodatku]]*DZIALKI[[#This Row],[Powierzchnia]],2)</f>
        <v>826.03</v>
      </c>
      <c r="H1139">
        <f>DZIALKI[[#This Row],[Podatek]]*DZIALKI[[#This Row],[Procent Ulgi]]</f>
        <v>413.01499999999999</v>
      </c>
      <c r="I1139">
        <f>DZIALKI[[#This Row],[Podatek]]-DZIALKI[[#This Row],[KwotaUlgi]]</f>
        <v>413.01499999999999</v>
      </c>
    </row>
    <row r="1140" spans="1:9" x14ac:dyDescent="0.25">
      <c r="A1140" t="s">
        <v>1150</v>
      </c>
      <c r="B1140">
        <v>827.44</v>
      </c>
      <c r="C1140" t="s">
        <v>9</v>
      </c>
      <c r="D1140" t="s">
        <v>21</v>
      </c>
      <c r="E11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40">
        <f>IF(DZIALKI[[#This Row],[Ulga]]=$K$29,$L$29,IF(DZIALKI[[#This Row],[Ulga]]=$K$30,$L$30,IF(DZIALKI[[#This Row],[Ulga]]=$K$31,$L$31,IF(DZIALKI[[#This Row],[Ulga]]=$K$32,$L$32))))</f>
        <v>0</v>
      </c>
      <c r="G1140">
        <f>ROUNDUP(DZIALKI[[#This Row],[StawkaPodatku]]*DZIALKI[[#This Row],[Powierzchnia]],2)</f>
        <v>537.84</v>
      </c>
      <c r="H1140">
        <f>DZIALKI[[#This Row],[Podatek]]*DZIALKI[[#This Row],[Procent Ulgi]]</f>
        <v>0</v>
      </c>
      <c r="I1140">
        <f>DZIALKI[[#This Row],[Podatek]]-DZIALKI[[#This Row],[KwotaUlgi]]</f>
        <v>537.84</v>
      </c>
    </row>
    <row r="1141" spans="1:9" x14ac:dyDescent="0.25">
      <c r="A1141" t="s">
        <v>1151</v>
      </c>
      <c r="B1141">
        <v>1463.12</v>
      </c>
      <c r="C1141" t="s">
        <v>52</v>
      </c>
      <c r="D1141" t="s">
        <v>5</v>
      </c>
      <c r="E11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41">
        <f>IF(DZIALKI[[#This Row],[Ulga]]=$K$29,$L$29,IF(DZIALKI[[#This Row],[Ulga]]=$K$30,$L$30,IF(DZIALKI[[#This Row],[Ulga]]=$K$31,$L$31,IF(DZIALKI[[#This Row],[Ulga]]=$K$32,$L$32))))</f>
        <v>0.5</v>
      </c>
      <c r="G1141">
        <f>ROUNDUP(DZIALKI[[#This Row],[StawkaPodatku]]*DZIALKI[[#This Row],[Powierzchnia]],2)</f>
        <v>307.26</v>
      </c>
      <c r="H1141">
        <f>DZIALKI[[#This Row],[Podatek]]*DZIALKI[[#This Row],[Procent Ulgi]]</f>
        <v>153.63</v>
      </c>
      <c r="I1141">
        <f>DZIALKI[[#This Row],[Podatek]]-DZIALKI[[#This Row],[KwotaUlgi]]</f>
        <v>153.63</v>
      </c>
    </row>
    <row r="1142" spans="1:9" x14ac:dyDescent="0.25">
      <c r="A1142" t="s">
        <v>1152</v>
      </c>
      <c r="B1142">
        <v>536.54</v>
      </c>
      <c r="C1142" t="s">
        <v>9</v>
      </c>
      <c r="D1142" t="s">
        <v>7</v>
      </c>
      <c r="E114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42">
        <f>IF(DZIALKI[[#This Row],[Ulga]]=$K$29,$L$29,IF(DZIALKI[[#This Row],[Ulga]]=$K$30,$L$30,IF(DZIALKI[[#This Row],[Ulga]]=$K$31,$L$31,IF(DZIALKI[[#This Row],[Ulga]]=$K$32,$L$32))))</f>
        <v>0.2</v>
      </c>
      <c r="G1142">
        <f>ROUNDUP(DZIALKI[[#This Row],[StawkaPodatku]]*DZIALKI[[#This Row],[Powierzchnia]],2)</f>
        <v>348.76</v>
      </c>
      <c r="H1142">
        <f>DZIALKI[[#This Row],[Podatek]]*DZIALKI[[#This Row],[Procent Ulgi]]</f>
        <v>69.751999999999995</v>
      </c>
      <c r="I1142">
        <f>DZIALKI[[#This Row],[Podatek]]-DZIALKI[[#This Row],[KwotaUlgi]]</f>
        <v>279.00799999999998</v>
      </c>
    </row>
    <row r="1143" spans="1:9" x14ac:dyDescent="0.25">
      <c r="A1143" t="s">
        <v>1153</v>
      </c>
      <c r="B1143">
        <v>550.61</v>
      </c>
      <c r="C1143" t="s">
        <v>31</v>
      </c>
      <c r="D1143" t="s">
        <v>11</v>
      </c>
      <c r="E11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43">
        <f>IF(DZIALKI[[#This Row],[Ulga]]=$K$29,$L$29,IF(DZIALKI[[#This Row],[Ulga]]=$K$30,$L$30,IF(DZIALKI[[#This Row],[Ulga]]=$K$31,$L$31,IF(DZIALKI[[#This Row],[Ulga]]=$K$32,$L$32))))</f>
        <v>0.9</v>
      </c>
      <c r="G1143">
        <f>ROUNDUP(DZIALKI[[#This Row],[StawkaPodatku]]*DZIALKI[[#This Row],[Powierzchnia]],2)</f>
        <v>236.76999999999998</v>
      </c>
      <c r="H1143">
        <f>DZIALKI[[#This Row],[Podatek]]*DZIALKI[[#This Row],[Procent Ulgi]]</f>
        <v>213.09299999999999</v>
      </c>
      <c r="I1143">
        <f>DZIALKI[[#This Row],[Podatek]]-DZIALKI[[#This Row],[KwotaUlgi]]</f>
        <v>23.676999999999992</v>
      </c>
    </row>
    <row r="1144" spans="1:9" x14ac:dyDescent="0.25">
      <c r="A1144" t="s">
        <v>1154</v>
      </c>
      <c r="B1144">
        <v>783.97</v>
      </c>
      <c r="C1144" t="s">
        <v>5</v>
      </c>
      <c r="D1144" t="s">
        <v>5</v>
      </c>
      <c r="E11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44">
        <f>IF(DZIALKI[[#This Row],[Ulga]]=$K$29,$L$29,IF(DZIALKI[[#This Row],[Ulga]]=$K$30,$L$30,IF(DZIALKI[[#This Row],[Ulga]]=$K$31,$L$31,IF(DZIALKI[[#This Row],[Ulga]]=$K$32,$L$32))))</f>
        <v>0.5</v>
      </c>
      <c r="G1144">
        <f>ROUNDUP(DZIALKI[[#This Row],[StawkaPodatku]]*DZIALKI[[#This Row],[Powierzchnia]],2)</f>
        <v>603.66</v>
      </c>
      <c r="H1144">
        <f>DZIALKI[[#This Row],[Podatek]]*DZIALKI[[#This Row],[Procent Ulgi]]</f>
        <v>301.83</v>
      </c>
      <c r="I1144">
        <f>DZIALKI[[#This Row],[Podatek]]-DZIALKI[[#This Row],[KwotaUlgi]]</f>
        <v>301.83</v>
      </c>
    </row>
    <row r="1145" spans="1:9" x14ac:dyDescent="0.25">
      <c r="A1145" t="s">
        <v>1155</v>
      </c>
      <c r="B1145">
        <v>547.4</v>
      </c>
      <c r="C1145" t="s">
        <v>5</v>
      </c>
      <c r="D1145" t="s">
        <v>5</v>
      </c>
      <c r="E11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45">
        <f>IF(DZIALKI[[#This Row],[Ulga]]=$K$29,$L$29,IF(DZIALKI[[#This Row],[Ulga]]=$K$30,$L$30,IF(DZIALKI[[#This Row],[Ulga]]=$K$31,$L$31,IF(DZIALKI[[#This Row],[Ulga]]=$K$32,$L$32))))</f>
        <v>0.5</v>
      </c>
      <c r="G1145">
        <f>ROUNDUP(DZIALKI[[#This Row],[StawkaPodatku]]*DZIALKI[[#This Row],[Powierzchnia]],2)</f>
        <v>421.5</v>
      </c>
      <c r="H1145">
        <f>DZIALKI[[#This Row],[Podatek]]*DZIALKI[[#This Row],[Procent Ulgi]]</f>
        <v>210.75</v>
      </c>
      <c r="I1145">
        <f>DZIALKI[[#This Row],[Podatek]]-DZIALKI[[#This Row],[KwotaUlgi]]</f>
        <v>210.75</v>
      </c>
    </row>
    <row r="1146" spans="1:9" x14ac:dyDescent="0.25">
      <c r="A1146" t="s">
        <v>1156</v>
      </c>
      <c r="B1146">
        <v>1222.1400000000001</v>
      </c>
      <c r="C1146" t="s">
        <v>5</v>
      </c>
      <c r="D1146" t="s">
        <v>7</v>
      </c>
      <c r="E11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46">
        <f>IF(DZIALKI[[#This Row],[Ulga]]=$K$29,$L$29,IF(DZIALKI[[#This Row],[Ulga]]=$K$30,$L$30,IF(DZIALKI[[#This Row],[Ulga]]=$K$31,$L$31,IF(DZIALKI[[#This Row],[Ulga]]=$K$32,$L$32))))</f>
        <v>0.2</v>
      </c>
      <c r="G1146">
        <f>ROUNDUP(DZIALKI[[#This Row],[StawkaPodatku]]*DZIALKI[[#This Row],[Powierzchnia]],2)</f>
        <v>941.05</v>
      </c>
      <c r="H1146">
        <f>DZIALKI[[#This Row],[Podatek]]*DZIALKI[[#This Row],[Procent Ulgi]]</f>
        <v>188.21</v>
      </c>
      <c r="I1146">
        <f>DZIALKI[[#This Row],[Podatek]]-DZIALKI[[#This Row],[KwotaUlgi]]</f>
        <v>752.83999999999992</v>
      </c>
    </row>
    <row r="1147" spans="1:9" x14ac:dyDescent="0.25">
      <c r="A1147" t="s">
        <v>1157</v>
      </c>
      <c r="B1147">
        <v>846.58</v>
      </c>
      <c r="C1147" t="s">
        <v>31</v>
      </c>
      <c r="D1147" t="s">
        <v>5</v>
      </c>
      <c r="E11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47">
        <f>IF(DZIALKI[[#This Row],[Ulga]]=$K$29,$L$29,IF(DZIALKI[[#This Row],[Ulga]]=$K$30,$L$30,IF(DZIALKI[[#This Row],[Ulga]]=$K$31,$L$31,IF(DZIALKI[[#This Row],[Ulga]]=$K$32,$L$32))))</f>
        <v>0.5</v>
      </c>
      <c r="G1147">
        <f>ROUNDUP(DZIALKI[[#This Row],[StawkaPodatku]]*DZIALKI[[#This Row],[Powierzchnia]],2)</f>
        <v>364.03</v>
      </c>
      <c r="H1147">
        <f>DZIALKI[[#This Row],[Podatek]]*DZIALKI[[#This Row],[Procent Ulgi]]</f>
        <v>182.01499999999999</v>
      </c>
      <c r="I1147">
        <f>DZIALKI[[#This Row],[Podatek]]-DZIALKI[[#This Row],[KwotaUlgi]]</f>
        <v>182.01499999999999</v>
      </c>
    </row>
    <row r="1148" spans="1:9" x14ac:dyDescent="0.25">
      <c r="A1148" t="s">
        <v>1158</v>
      </c>
      <c r="B1148">
        <v>512.83000000000004</v>
      </c>
      <c r="C1148" t="s">
        <v>52</v>
      </c>
      <c r="D1148" t="s">
        <v>5</v>
      </c>
      <c r="E11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48">
        <f>IF(DZIALKI[[#This Row],[Ulga]]=$K$29,$L$29,IF(DZIALKI[[#This Row],[Ulga]]=$K$30,$L$30,IF(DZIALKI[[#This Row],[Ulga]]=$K$31,$L$31,IF(DZIALKI[[#This Row],[Ulga]]=$K$32,$L$32))))</f>
        <v>0.5</v>
      </c>
      <c r="G1148">
        <f>ROUNDUP(DZIALKI[[#This Row],[StawkaPodatku]]*DZIALKI[[#This Row],[Powierzchnia]],2)</f>
        <v>107.7</v>
      </c>
      <c r="H1148">
        <f>DZIALKI[[#This Row],[Podatek]]*DZIALKI[[#This Row],[Procent Ulgi]]</f>
        <v>53.85</v>
      </c>
      <c r="I1148">
        <f>DZIALKI[[#This Row],[Podatek]]-DZIALKI[[#This Row],[KwotaUlgi]]</f>
        <v>53.85</v>
      </c>
    </row>
    <row r="1149" spans="1:9" x14ac:dyDescent="0.25">
      <c r="A1149" t="s">
        <v>1159</v>
      </c>
      <c r="B1149">
        <v>732.51</v>
      </c>
      <c r="C1149" t="s">
        <v>52</v>
      </c>
      <c r="D1149" t="s">
        <v>5</v>
      </c>
      <c r="E11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49">
        <f>IF(DZIALKI[[#This Row],[Ulga]]=$K$29,$L$29,IF(DZIALKI[[#This Row],[Ulga]]=$K$30,$L$30,IF(DZIALKI[[#This Row],[Ulga]]=$K$31,$L$31,IF(DZIALKI[[#This Row],[Ulga]]=$K$32,$L$32))))</f>
        <v>0.5</v>
      </c>
      <c r="G1149">
        <f>ROUNDUP(DZIALKI[[#This Row],[StawkaPodatku]]*DZIALKI[[#This Row],[Powierzchnia]],2)</f>
        <v>153.82999999999998</v>
      </c>
      <c r="H1149">
        <f>DZIALKI[[#This Row],[Podatek]]*DZIALKI[[#This Row],[Procent Ulgi]]</f>
        <v>76.914999999999992</v>
      </c>
      <c r="I1149">
        <f>DZIALKI[[#This Row],[Podatek]]-DZIALKI[[#This Row],[KwotaUlgi]]</f>
        <v>76.914999999999992</v>
      </c>
    </row>
    <row r="1150" spans="1:9" x14ac:dyDescent="0.25">
      <c r="A1150" t="s">
        <v>1160</v>
      </c>
      <c r="B1150">
        <v>1205.21</v>
      </c>
      <c r="C1150" t="s">
        <v>31</v>
      </c>
      <c r="D1150" t="s">
        <v>11</v>
      </c>
      <c r="E11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50">
        <f>IF(DZIALKI[[#This Row],[Ulga]]=$K$29,$L$29,IF(DZIALKI[[#This Row],[Ulga]]=$K$30,$L$30,IF(DZIALKI[[#This Row],[Ulga]]=$K$31,$L$31,IF(DZIALKI[[#This Row],[Ulga]]=$K$32,$L$32))))</f>
        <v>0.9</v>
      </c>
      <c r="G1150">
        <f>ROUNDUP(DZIALKI[[#This Row],[StawkaPodatku]]*DZIALKI[[#This Row],[Powierzchnia]],2)</f>
        <v>518.25</v>
      </c>
      <c r="H1150">
        <f>DZIALKI[[#This Row],[Podatek]]*DZIALKI[[#This Row],[Procent Ulgi]]</f>
        <v>466.42500000000001</v>
      </c>
      <c r="I1150">
        <f>DZIALKI[[#This Row],[Podatek]]-DZIALKI[[#This Row],[KwotaUlgi]]</f>
        <v>51.824999999999989</v>
      </c>
    </row>
    <row r="1151" spans="1:9" x14ac:dyDescent="0.25">
      <c r="A1151" t="s">
        <v>1161</v>
      </c>
      <c r="B1151">
        <v>563.04</v>
      </c>
      <c r="C1151" t="s">
        <v>31</v>
      </c>
      <c r="D1151" t="s">
        <v>5</v>
      </c>
      <c r="E11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51">
        <f>IF(DZIALKI[[#This Row],[Ulga]]=$K$29,$L$29,IF(DZIALKI[[#This Row],[Ulga]]=$K$30,$L$30,IF(DZIALKI[[#This Row],[Ulga]]=$K$31,$L$31,IF(DZIALKI[[#This Row],[Ulga]]=$K$32,$L$32))))</f>
        <v>0.5</v>
      </c>
      <c r="G1151">
        <f>ROUNDUP(DZIALKI[[#This Row],[StawkaPodatku]]*DZIALKI[[#This Row],[Powierzchnia]],2)</f>
        <v>242.10999999999999</v>
      </c>
      <c r="H1151">
        <f>DZIALKI[[#This Row],[Podatek]]*DZIALKI[[#This Row],[Procent Ulgi]]</f>
        <v>121.05499999999999</v>
      </c>
      <c r="I1151">
        <f>DZIALKI[[#This Row],[Podatek]]-DZIALKI[[#This Row],[KwotaUlgi]]</f>
        <v>121.05499999999999</v>
      </c>
    </row>
    <row r="1152" spans="1:9" x14ac:dyDescent="0.25">
      <c r="A1152" t="s">
        <v>1162</v>
      </c>
      <c r="B1152">
        <v>822.64</v>
      </c>
      <c r="C1152" t="s">
        <v>5</v>
      </c>
      <c r="D1152" t="s">
        <v>7</v>
      </c>
      <c r="E11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52">
        <f>IF(DZIALKI[[#This Row],[Ulga]]=$K$29,$L$29,IF(DZIALKI[[#This Row],[Ulga]]=$K$30,$L$30,IF(DZIALKI[[#This Row],[Ulga]]=$K$31,$L$31,IF(DZIALKI[[#This Row],[Ulga]]=$K$32,$L$32))))</f>
        <v>0.2</v>
      </c>
      <c r="G1152">
        <f>ROUNDUP(DZIALKI[[#This Row],[StawkaPodatku]]*DZIALKI[[#This Row],[Powierzchnia]],2)</f>
        <v>633.43999999999994</v>
      </c>
      <c r="H1152">
        <f>DZIALKI[[#This Row],[Podatek]]*DZIALKI[[#This Row],[Procent Ulgi]]</f>
        <v>126.68799999999999</v>
      </c>
      <c r="I1152">
        <f>DZIALKI[[#This Row],[Podatek]]-DZIALKI[[#This Row],[KwotaUlgi]]</f>
        <v>506.75199999999995</v>
      </c>
    </row>
    <row r="1153" spans="1:9" x14ac:dyDescent="0.25">
      <c r="A1153" t="s">
        <v>1163</v>
      </c>
      <c r="B1153">
        <v>1381.79</v>
      </c>
      <c r="C1153" t="s">
        <v>5</v>
      </c>
      <c r="D1153" t="s">
        <v>5</v>
      </c>
      <c r="E11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53">
        <f>IF(DZIALKI[[#This Row],[Ulga]]=$K$29,$L$29,IF(DZIALKI[[#This Row],[Ulga]]=$K$30,$L$30,IF(DZIALKI[[#This Row],[Ulga]]=$K$31,$L$31,IF(DZIALKI[[#This Row],[Ulga]]=$K$32,$L$32))))</f>
        <v>0.5</v>
      </c>
      <c r="G1153">
        <f>ROUNDUP(DZIALKI[[#This Row],[StawkaPodatku]]*DZIALKI[[#This Row],[Powierzchnia]],2)</f>
        <v>1063.98</v>
      </c>
      <c r="H1153">
        <f>DZIALKI[[#This Row],[Podatek]]*DZIALKI[[#This Row],[Procent Ulgi]]</f>
        <v>531.99</v>
      </c>
      <c r="I1153">
        <f>DZIALKI[[#This Row],[Podatek]]-DZIALKI[[#This Row],[KwotaUlgi]]</f>
        <v>531.99</v>
      </c>
    </row>
    <row r="1154" spans="1:9" x14ac:dyDescent="0.25">
      <c r="A1154" t="s">
        <v>1164</v>
      </c>
      <c r="B1154">
        <v>803.38</v>
      </c>
      <c r="C1154" t="s">
        <v>9</v>
      </c>
      <c r="D1154" t="s">
        <v>21</v>
      </c>
      <c r="E11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54">
        <f>IF(DZIALKI[[#This Row],[Ulga]]=$K$29,$L$29,IF(DZIALKI[[#This Row],[Ulga]]=$K$30,$L$30,IF(DZIALKI[[#This Row],[Ulga]]=$K$31,$L$31,IF(DZIALKI[[#This Row],[Ulga]]=$K$32,$L$32))))</f>
        <v>0</v>
      </c>
      <c r="G1154">
        <f>ROUNDUP(DZIALKI[[#This Row],[StawkaPodatku]]*DZIALKI[[#This Row],[Powierzchnia]],2)</f>
        <v>522.20000000000005</v>
      </c>
      <c r="H1154">
        <f>DZIALKI[[#This Row],[Podatek]]*DZIALKI[[#This Row],[Procent Ulgi]]</f>
        <v>0</v>
      </c>
      <c r="I1154">
        <f>DZIALKI[[#This Row],[Podatek]]-DZIALKI[[#This Row],[KwotaUlgi]]</f>
        <v>522.20000000000005</v>
      </c>
    </row>
    <row r="1155" spans="1:9" x14ac:dyDescent="0.25">
      <c r="A1155" t="s">
        <v>1165</v>
      </c>
      <c r="B1155">
        <v>1164.33</v>
      </c>
      <c r="C1155" t="s">
        <v>31</v>
      </c>
      <c r="D1155" t="s">
        <v>7</v>
      </c>
      <c r="E11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55">
        <f>IF(DZIALKI[[#This Row],[Ulga]]=$K$29,$L$29,IF(DZIALKI[[#This Row],[Ulga]]=$K$30,$L$30,IF(DZIALKI[[#This Row],[Ulga]]=$K$31,$L$31,IF(DZIALKI[[#This Row],[Ulga]]=$K$32,$L$32))))</f>
        <v>0.2</v>
      </c>
      <c r="G1155">
        <f>ROUNDUP(DZIALKI[[#This Row],[StawkaPodatku]]*DZIALKI[[#This Row],[Powierzchnia]],2)</f>
        <v>500.67</v>
      </c>
      <c r="H1155">
        <f>DZIALKI[[#This Row],[Podatek]]*DZIALKI[[#This Row],[Procent Ulgi]]</f>
        <v>100.13400000000001</v>
      </c>
      <c r="I1155">
        <f>DZIALKI[[#This Row],[Podatek]]-DZIALKI[[#This Row],[KwotaUlgi]]</f>
        <v>400.536</v>
      </c>
    </row>
    <row r="1156" spans="1:9" x14ac:dyDescent="0.25">
      <c r="A1156" t="s">
        <v>1166</v>
      </c>
      <c r="B1156">
        <v>1100.04</v>
      </c>
      <c r="C1156" t="s">
        <v>31</v>
      </c>
      <c r="D1156" t="s">
        <v>11</v>
      </c>
      <c r="E11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56">
        <f>IF(DZIALKI[[#This Row],[Ulga]]=$K$29,$L$29,IF(DZIALKI[[#This Row],[Ulga]]=$K$30,$L$30,IF(DZIALKI[[#This Row],[Ulga]]=$K$31,$L$31,IF(DZIALKI[[#This Row],[Ulga]]=$K$32,$L$32))))</f>
        <v>0.9</v>
      </c>
      <c r="G1156">
        <f>ROUNDUP(DZIALKI[[#This Row],[StawkaPodatku]]*DZIALKI[[#This Row],[Powierzchnia]],2)</f>
        <v>473.02</v>
      </c>
      <c r="H1156">
        <f>DZIALKI[[#This Row],[Podatek]]*DZIALKI[[#This Row],[Procent Ulgi]]</f>
        <v>425.71800000000002</v>
      </c>
      <c r="I1156">
        <f>DZIALKI[[#This Row],[Podatek]]-DZIALKI[[#This Row],[KwotaUlgi]]</f>
        <v>47.301999999999964</v>
      </c>
    </row>
    <row r="1157" spans="1:9" x14ac:dyDescent="0.25">
      <c r="A1157" t="s">
        <v>1167</v>
      </c>
      <c r="B1157">
        <v>671.12</v>
      </c>
      <c r="C1157" t="s">
        <v>5</v>
      </c>
      <c r="D1157" t="s">
        <v>11</v>
      </c>
      <c r="E11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57">
        <f>IF(DZIALKI[[#This Row],[Ulga]]=$K$29,$L$29,IF(DZIALKI[[#This Row],[Ulga]]=$K$30,$L$30,IF(DZIALKI[[#This Row],[Ulga]]=$K$31,$L$31,IF(DZIALKI[[#This Row],[Ulga]]=$K$32,$L$32))))</f>
        <v>0.9</v>
      </c>
      <c r="G1157">
        <f>ROUNDUP(DZIALKI[[#This Row],[StawkaPodatku]]*DZIALKI[[#This Row],[Powierzchnia]],2)</f>
        <v>516.77</v>
      </c>
      <c r="H1157">
        <f>DZIALKI[[#This Row],[Podatek]]*DZIALKI[[#This Row],[Procent Ulgi]]</f>
        <v>465.09300000000002</v>
      </c>
      <c r="I1157">
        <f>DZIALKI[[#This Row],[Podatek]]-DZIALKI[[#This Row],[KwotaUlgi]]</f>
        <v>51.676999999999964</v>
      </c>
    </row>
    <row r="1158" spans="1:9" x14ac:dyDescent="0.25">
      <c r="A1158" t="s">
        <v>1168</v>
      </c>
      <c r="B1158">
        <v>1306.06</v>
      </c>
      <c r="C1158" t="s">
        <v>5</v>
      </c>
      <c r="D1158" t="s">
        <v>11</v>
      </c>
      <c r="E11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58">
        <f>IF(DZIALKI[[#This Row],[Ulga]]=$K$29,$L$29,IF(DZIALKI[[#This Row],[Ulga]]=$K$30,$L$30,IF(DZIALKI[[#This Row],[Ulga]]=$K$31,$L$31,IF(DZIALKI[[#This Row],[Ulga]]=$K$32,$L$32))))</f>
        <v>0.9</v>
      </c>
      <c r="G1158">
        <f>ROUNDUP(DZIALKI[[#This Row],[StawkaPodatku]]*DZIALKI[[#This Row],[Powierzchnia]],2)</f>
        <v>1005.67</v>
      </c>
      <c r="H1158">
        <f>DZIALKI[[#This Row],[Podatek]]*DZIALKI[[#This Row],[Procent Ulgi]]</f>
        <v>905.10299999999995</v>
      </c>
      <c r="I1158">
        <f>DZIALKI[[#This Row],[Podatek]]-DZIALKI[[#This Row],[KwotaUlgi]]</f>
        <v>100.56700000000001</v>
      </c>
    </row>
    <row r="1159" spans="1:9" x14ac:dyDescent="0.25">
      <c r="A1159" t="s">
        <v>1169</v>
      </c>
      <c r="B1159">
        <v>1066.22</v>
      </c>
      <c r="C1159" t="s">
        <v>31</v>
      </c>
      <c r="D1159" t="s">
        <v>11</v>
      </c>
      <c r="E11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59">
        <f>IF(DZIALKI[[#This Row],[Ulga]]=$K$29,$L$29,IF(DZIALKI[[#This Row],[Ulga]]=$K$30,$L$30,IF(DZIALKI[[#This Row],[Ulga]]=$K$31,$L$31,IF(DZIALKI[[#This Row],[Ulga]]=$K$32,$L$32))))</f>
        <v>0.9</v>
      </c>
      <c r="G1159">
        <f>ROUNDUP(DZIALKI[[#This Row],[StawkaPodatku]]*DZIALKI[[#This Row],[Powierzchnia]],2)</f>
        <v>458.48</v>
      </c>
      <c r="H1159">
        <f>DZIALKI[[#This Row],[Podatek]]*DZIALKI[[#This Row],[Procent Ulgi]]</f>
        <v>412.63200000000001</v>
      </c>
      <c r="I1159">
        <f>DZIALKI[[#This Row],[Podatek]]-DZIALKI[[#This Row],[KwotaUlgi]]</f>
        <v>45.848000000000013</v>
      </c>
    </row>
    <row r="1160" spans="1:9" x14ac:dyDescent="0.25">
      <c r="A1160" t="s">
        <v>1170</v>
      </c>
      <c r="B1160">
        <v>527.94000000000005</v>
      </c>
      <c r="C1160" t="s">
        <v>5</v>
      </c>
      <c r="D1160" t="s">
        <v>5</v>
      </c>
      <c r="E11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0">
        <f>IF(DZIALKI[[#This Row],[Ulga]]=$K$29,$L$29,IF(DZIALKI[[#This Row],[Ulga]]=$K$30,$L$30,IF(DZIALKI[[#This Row],[Ulga]]=$K$31,$L$31,IF(DZIALKI[[#This Row],[Ulga]]=$K$32,$L$32))))</f>
        <v>0.5</v>
      </c>
      <c r="G1160">
        <f>ROUNDUP(DZIALKI[[#This Row],[StawkaPodatku]]*DZIALKI[[#This Row],[Powierzchnia]],2)</f>
        <v>406.52</v>
      </c>
      <c r="H1160">
        <f>DZIALKI[[#This Row],[Podatek]]*DZIALKI[[#This Row],[Procent Ulgi]]</f>
        <v>203.26</v>
      </c>
      <c r="I1160">
        <f>DZIALKI[[#This Row],[Podatek]]-DZIALKI[[#This Row],[KwotaUlgi]]</f>
        <v>203.26</v>
      </c>
    </row>
    <row r="1161" spans="1:9" x14ac:dyDescent="0.25">
      <c r="A1161" t="s">
        <v>1171</v>
      </c>
      <c r="B1161">
        <v>1099.56</v>
      </c>
      <c r="C1161" t="s">
        <v>9</v>
      </c>
      <c r="D1161" t="s">
        <v>11</v>
      </c>
      <c r="E11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61">
        <f>IF(DZIALKI[[#This Row],[Ulga]]=$K$29,$L$29,IF(DZIALKI[[#This Row],[Ulga]]=$K$30,$L$30,IF(DZIALKI[[#This Row],[Ulga]]=$K$31,$L$31,IF(DZIALKI[[#This Row],[Ulga]]=$K$32,$L$32))))</f>
        <v>0.9</v>
      </c>
      <c r="G1161">
        <f>ROUNDUP(DZIALKI[[#This Row],[StawkaPodatku]]*DZIALKI[[#This Row],[Powierzchnia]],2)</f>
        <v>714.72</v>
      </c>
      <c r="H1161">
        <f>DZIALKI[[#This Row],[Podatek]]*DZIALKI[[#This Row],[Procent Ulgi]]</f>
        <v>643.24800000000005</v>
      </c>
      <c r="I1161">
        <f>DZIALKI[[#This Row],[Podatek]]-DZIALKI[[#This Row],[KwotaUlgi]]</f>
        <v>71.47199999999998</v>
      </c>
    </row>
    <row r="1162" spans="1:9" x14ac:dyDescent="0.25">
      <c r="A1162" t="s">
        <v>1172</v>
      </c>
      <c r="B1162">
        <v>1029.23</v>
      </c>
      <c r="C1162" t="s">
        <v>5</v>
      </c>
      <c r="D1162" t="s">
        <v>11</v>
      </c>
      <c r="E11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2">
        <f>IF(DZIALKI[[#This Row],[Ulga]]=$K$29,$L$29,IF(DZIALKI[[#This Row],[Ulga]]=$K$30,$L$30,IF(DZIALKI[[#This Row],[Ulga]]=$K$31,$L$31,IF(DZIALKI[[#This Row],[Ulga]]=$K$32,$L$32))))</f>
        <v>0.9</v>
      </c>
      <c r="G1162">
        <f>ROUNDUP(DZIALKI[[#This Row],[StawkaPodatku]]*DZIALKI[[#This Row],[Powierzchnia]],2)</f>
        <v>792.51</v>
      </c>
      <c r="H1162">
        <f>DZIALKI[[#This Row],[Podatek]]*DZIALKI[[#This Row],[Procent Ulgi]]</f>
        <v>713.25900000000001</v>
      </c>
      <c r="I1162">
        <f>DZIALKI[[#This Row],[Podatek]]-DZIALKI[[#This Row],[KwotaUlgi]]</f>
        <v>79.250999999999976</v>
      </c>
    </row>
    <row r="1163" spans="1:9" x14ac:dyDescent="0.25">
      <c r="A1163" t="s">
        <v>1173</v>
      </c>
      <c r="B1163">
        <v>1288.52</v>
      </c>
      <c r="C1163" t="s">
        <v>5</v>
      </c>
      <c r="D1163" t="s">
        <v>5</v>
      </c>
      <c r="E11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3">
        <f>IF(DZIALKI[[#This Row],[Ulga]]=$K$29,$L$29,IF(DZIALKI[[#This Row],[Ulga]]=$K$30,$L$30,IF(DZIALKI[[#This Row],[Ulga]]=$K$31,$L$31,IF(DZIALKI[[#This Row],[Ulga]]=$K$32,$L$32))))</f>
        <v>0.5</v>
      </c>
      <c r="G1163">
        <f>ROUNDUP(DZIALKI[[#This Row],[StawkaPodatku]]*DZIALKI[[#This Row],[Powierzchnia]],2)</f>
        <v>992.17</v>
      </c>
      <c r="H1163">
        <f>DZIALKI[[#This Row],[Podatek]]*DZIALKI[[#This Row],[Procent Ulgi]]</f>
        <v>496.08499999999998</v>
      </c>
      <c r="I1163">
        <f>DZIALKI[[#This Row],[Podatek]]-DZIALKI[[#This Row],[KwotaUlgi]]</f>
        <v>496.08499999999998</v>
      </c>
    </row>
    <row r="1164" spans="1:9" x14ac:dyDescent="0.25">
      <c r="A1164" t="s">
        <v>1174</v>
      </c>
      <c r="B1164">
        <v>717.7</v>
      </c>
      <c r="C1164" t="s">
        <v>5</v>
      </c>
      <c r="D1164" t="s">
        <v>7</v>
      </c>
      <c r="E11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4">
        <f>IF(DZIALKI[[#This Row],[Ulga]]=$K$29,$L$29,IF(DZIALKI[[#This Row],[Ulga]]=$K$30,$L$30,IF(DZIALKI[[#This Row],[Ulga]]=$K$31,$L$31,IF(DZIALKI[[#This Row],[Ulga]]=$K$32,$L$32))))</f>
        <v>0.2</v>
      </c>
      <c r="G1164">
        <f>ROUNDUP(DZIALKI[[#This Row],[StawkaPodatku]]*DZIALKI[[#This Row],[Powierzchnia]],2)</f>
        <v>552.63</v>
      </c>
      <c r="H1164">
        <f>DZIALKI[[#This Row],[Podatek]]*DZIALKI[[#This Row],[Procent Ulgi]]</f>
        <v>110.52600000000001</v>
      </c>
      <c r="I1164">
        <f>DZIALKI[[#This Row],[Podatek]]-DZIALKI[[#This Row],[KwotaUlgi]]</f>
        <v>442.10399999999998</v>
      </c>
    </row>
    <row r="1165" spans="1:9" x14ac:dyDescent="0.25">
      <c r="A1165" t="s">
        <v>1175</v>
      </c>
      <c r="B1165">
        <v>752.72</v>
      </c>
      <c r="C1165" t="s">
        <v>52</v>
      </c>
      <c r="D1165" t="s">
        <v>11</v>
      </c>
      <c r="E11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65">
        <f>IF(DZIALKI[[#This Row],[Ulga]]=$K$29,$L$29,IF(DZIALKI[[#This Row],[Ulga]]=$K$30,$L$30,IF(DZIALKI[[#This Row],[Ulga]]=$K$31,$L$31,IF(DZIALKI[[#This Row],[Ulga]]=$K$32,$L$32))))</f>
        <v>0.9</v>
      </c>
      <c r="G1165">
        <f>ROUNDUP(DZIALKI[[#This Row],[StawkaPodatku]]*DZIALKI[[#This Row],[Powierzchnia]],2)</f>
        <v>158.07999999999998</v>
      </c>
      <c r="H1165">
        <f>DZIALKI[[#This Row],[Podatek]]*DZIALKI[[#This Row],[Procent Ulgi]]</f>
        <v>142.27199999999999</v>
      </c>
      <c r="I1165">
        <f>DZIALKI[[#This Row],[Podatek]]-DZIALKI[[#This Row],[KwotaUlgi]]</f>
        <v>15.807999999999993</v>
      </c>
    </row>
    <row r="1166" spans="1:9" x14ac:dyDescent="0.25">
      <c r="A1166" t="s">
        <v>1176</v>
      </c>
      <c r="B1166">
        <v>682.48</v>
      </c>
      <c r="C1166" t="s">
        <v>5</v>
      </c>
      <c r="D1166" t="s">
        <v>5</v>
      </c>
      <c r="E11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6">
        <f>IF(DZIALKI[[#This Row],[Ulga]]=$K$29,$L$29,IF(DZIALKI[[#This Row],[Ulga]]=$K$30,$L$30,IF(DZIALKI[[#This Row],[Ulga]]=$K$31,$L$31,IF(DZIALKI[[#This Row],[Ulga]]=$K$32,$L$32))))</f>
        <v>0.5</v>
      </c>
      <c r="G1166">
        <f>ROUNDUP(DZIALKI[[#This Row],[StawkaPodatku]]*DZIALKI[[#This Row],[Powierzchnia]],2)</f>
        <v>525.51</v>
      </c>
      <c r="H1166">
        <f>DZIALKI[[#This Row],[Podatek]]*DZIALKI[[#This Row],[Procent Ulgi]]</f>
        <v>262.755</v>
      </c>
      <c r="I1166">
        <f>DZIALKI[[#This Row],[Podatek]]-DZIALKI[[#This Row],[KwotaUlgi]]</f>
        <v>262.755</v>
      </c>
    </row>
    <row r="1167" spans="1:9" x14ac:dyDescent="0.25">
      <c r="A1167" t="s">
        <v>1177</v>
      </c>
      <c r="B1167">
        <v>878.69</v>
      </c>
      <c r="C1167" t="s">
        <v>5</v>
      </c>
      <c r="D1167" t="s">
        <v>7</v>
      </c>
      <c r="E11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7">
        <f>IF(DZIALKI[[#This Row],[Ulga]]=$K$29,$L$29,IF(DZIALKI[[#This Row],[Ulga]]=$K$30,$L$30,IF(DZIALKI[[#This Row],[Ulga]]=$K$31,$L$31,IF(DZIALKI[[#This Row],[Ulga]]=$K$32,$L$32))))</f>
        <v>0.2</v>
      </c>
      <c r="G1167">
        <f>ROUNDUP(DZIALKI[[#This Row],[StawkaPodatku]]*DZIALKI[[#This Row],[Powierzchnia]],2)</f>
        <v>676.6</v>
      </c>
      <c r="H1167">
        <f>DZIALKI[[#This Row],[Podatek]]*DZIALKI[[#This Row],[Procent Ulgi]]</f>
        <v>135.32000000000002</v>
      </c>
      <c r="I1167">
        <f>DZIALKI[[#This Row],[Podatek]]-DZIALKI[[#This Row],[KwotaUlgi]]</f>
        <v>541.28</v>
      </c>
    </row>
    <row r="1168" spans="1:9" x14ac:dyDescent="0.25">
      <c r="A1168" t="s">
        <v>1178</v>
      </c>
      <c r="B1168">
        <v>847.89</v>
      </c>
      <c r="C1168" t="s">
        <v>9</v>
      </c>
      <c r="D1168" t="s">
        <v>11</v>
      </c>
      <c r="E11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68">
        <f>IF(DZIALKI[[#This Row],[Ulga]]=$K$29,$L$29,IF(DZIALKI[[#This Row],[Ulga]]=$K$30,$L$30,IF(DZIALKI[[#This Row],[Ulga]]=$K$31,$L$31,IF(DZIALKI[[#This Row],[Ulga]]=$K$32,$L$32))))</f>
        <v>0.9</v>
      </c>
      <c r="G1168">
        <f>ROUNDUP(DZIALKI[[#This Row],[StawkaPodatku]]*DZIALKI[[#This Row],[Powierzchnia]],2)</f>
        <v>551.13</v>
      </c>
      <c r="H1168">
        <f>DZIALKI[[#This Row],[Podatek]]*DZIALKI[[#This Row],[Procent Ulgi]]</f>
        <v>496.017</v>
      </c>
      <c r="I1168">
        <f>DZIALKI[[#This Row],[Podatek]]-DZIALKI[[#This Row],[KwotaUlgi]]</f>
        <v>55.113</v>
      </c>
    </row>
    <row r="1169" spans="1:9" x14ac:dyDescent="0.25">
      <c r="A1169" t="s">
        <v>1179</v>
      </c>
      <c r="B1169">
        <v>1378.96</v>
      </c>
      <c r="C1169" t="s">
        <v>5</v>
      </c>
      <c r="D1169" t="s">
        <v>5</v>
      </c>
      <c r="E11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9">
        <f>IF(DZIALKI[[#This Row],[Ulga]]=$K$29,$L$29,IF(DZIALKI[[#This Row],[Ulga]]=$K$30,$L$30,IF(DZIALKI[[#This Row],[Ulga]]=$K$31,$L$31,IF(DZIALKI[[#This Row],[Ulga]]=$K$32,$L$32))))</f>
        <v>0.5</v>
      </c>
      <c r="G1169">
        <f>ROUNDUP(DZIALKI[[#This Row],[StawkaPodatku]]*DZIALKI[[#This Row],[Powierzchnia]],2)</f>
        <v>1061.8</v>
      </c>
      <c r="H1169">
        <f>DZIALKI[[#This Row],[Podatek]]*DZIALKI[[#This Row],[Procent Ulgi]]</f>
        <v>530.9</v>
      </c>
      <c r="I1169">
        <f>DZIALKI[[#This Row],[Podatek]]-DZIALKI[[#This Row],[KwotaUlgi]]</f>
        <v>530.9</v>
      </c>
    </row>
    <row r="1170" spans="1:9" x14ac:dyDescent="0.25">
      <c r="A1170" t="s">
        <v>1180</v>
      </c>
      <c r="B1170">
        <v>946.91</v>
      </c>
      <c r="C1170" t="s">
        <v>5</v>
      </c>
      <c r="D1170" t="s">
        <v>11</v>
      </c>
      <c r="E11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70">
        <f>IF(DZIALKI[[#This Row],[Ulga]]=$K$29,$L$29,IF(DZIALKI[[#This Row],[Ulga]]=$K$30,$L$30,IF(DZIALKI[[#This Row],[Ulga]]=$K$31,$L$31,IF(DZIALKI[[#This Row],[Ulga]]=$K$32,$L$32))))</f>
        <v>0.9</v>
      </c>
      <c r="G1170">
        <f>ROUNDUP(DZIALKI[[#This Row],[StawkaPodatku]]*DZIALKI[[#This Row],[Powierzchnia]],2)</f>
        <v>729.13</v>
      </c>
      <c r="H1170">
        <f>DZIALKI[[#This Row],[Podatek]]*DZIALKI[[#This Row],[Procent Ulgi]]</f>
        <v>656.21699999999998</v>
      </c>
      <c r="I1170">
        <f>DZIALKI[[#This Row],[Podatek]]-DZIALKI[[#This Row],[KwotaUlgi]]</f>
        <v>72.913000000000011</v>
      </c>
    </row>
    <row r="1171" spans="1:9" x14ac:dyDescent="0.25">
      <c r="A1171" t="s">
        <v>1181</v>
      </c>
      <c r="B1171">
        <v>853.95</v>
      </c>
      <c r="C1171" t="s">
        <v>5</v>
      </c>
      <c r="D1171" t="s">
        <v>5</v>
      </c>
      <c r="E11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71">
        <f>IF(DZIALKI[[#This Row],[Ulga]]=$K$29,$L$29,IF(DZIALKI[[#This Row],[Ulga]]=$K$30,$L$30,IF(DZIALKI[[#This Row],[Ulga]]=$K$31,$L$31,IF(DZIALKI[[#This Row],[Ulga]]=$K$32,$L$32))))</f>
        <v>0.5</v>
      </c>
      <c r="G1171">
        <f>ROUNDUP(DZIALKI[[#This Row],[StawkaPodatku]]*DZIALKI[[#This Row],[Powierzchnia]],2)</f>
        <v>657.55</v>
      </c>
      <c r="H1171">
        <f>DZIALKI[[#This Row],[Podatek]]*DZIALKI[[#This Row],[Procent Ulgi]]</f>
        <v>328.77499999999998</v>
      </c>
      <c r="I1171">
        <f>DZIALKI[[#This Row],[Podatek]]-DZIALKI[[#This Row],[KwotaUlgi]]</f>
        <v>328.77499999999998</v>
      </c>
    </row>
    <row r="1172" spans="1:9" x14ac:dyDescent="0.25">
      <c r="A1172" t="s">
        <v>1182</v>
      </c>
      <c r="B1172">
        <v>882.09</v>
      </c>
      <c r="C1172" t="s">
        <v>52</v>
      </c>
      <c r="D1172" t="s">
        <v>7</v>
      </c>
      <c r="E11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72">
        <f>IF(DZIALKI[[#This Row],[Ulga]]=$K$29,$L$29,IF(DZIALKI[[#This Row],[Ulga]]=$K$30,$L$30,IF(DZIALKI[[#This Row],[Ulga]]=$K$31,$L$31,IF(DZIALKI[[#This Row],[Ulga]]=$K$32,$L$32))))</f>
        <v>0.2</v>
      </c>
      <c r="G1172">
        <f>ROUNDUP(DZIALKI[[#This Row],[StawkaPodatku]]*DZIALKI[[#This Row],[Powierzchnia]],2)</f>
        <v>185.23999999999998</v>
      </c>
      <c r="H1172">
        <f>DZIALKI[[#This Row],[Podatek]]*DZIALKI[[#This Row],[Procent Ulgi]]</f>
        <v>37.047999999999995</v>
      </c>
      <c r="I1172">
        <f>DZIALKI[[#This Row],[Podatek]]-DZIALKI[[#This Row],[KwotaUlgi]]</f>
        <v>148.19199999999998</v>
      </c>
    </row>
    <row r="1173" spans="1:9" x14ac:dyDescent="0.25">
      <c r="A1173" t="s">
        <v>1183</v>
      </c>
      <c r="B1173">
        <v>1230.48</v>
      </c>
      <c r="C1173" t="s">
        <v>5</v>
      </c>
      <c r="D1173" t="s">
        <v>11</v>
      </c>
      <c r="E11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73">
        <f>IF(DZIALKI[[#This Row],[Ulga]]=$K$29,$L$29,IF(DZIALKI[[#This Row],[Ulga]]=$K$30,$L$30,IF(DZIALKI[[#This Row],[Ulga]]=$K$31,$L$31,IF(DZIALKI[[#This Row],[Ulga]]=$K$32,$L$32))))</f>
        <v>0.9</v>
      </c>
      <c r="G1173">
        <f>ROUNDUP(DZIALKI[[#This Row],[StawkaPodatku]]*DZIALKI[[#This Row],[Powierzchnia]],2)</f>
        <v>947.47</v>
      </c>
      <c r="H1173">
        <f>DZIALKI[[#This Row],[Podatek]]*DZIALKI[[#This Row],[Procent Ulgi]]</f>
        <v>852.72300000000007</v>
      </c>
      <c r="I1173">
        <f>DZIALKI[[#This Row],[Podatek]]-DZIALKI[[#This Row],[KwotaUlgi]]</f>
        <v>94.746999999999957</v>
      </c>
    </row>
    <row r="1174" spans="1:9" x14ac:dyDescent="0.25">
      <c r="A1174" t="s">
        <v>1184</v>
      </c>
      <c r="B1174">
        <v>745.47</v>
      </c>
      <c r="C1174" t="s">
        <v>9</v>
      </c>
      <c r="D1174" t="s">
        <v>7</v>
      </c>
      <c r="E11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74">
        <f>IF(DZIALKI[[#This Row],[Ulga]]=$K$29,$L$29,IF(DZIALKI[[#This Row],[Ulga]]=$K$30,$L$30,IF(DZIALKI[[#This Row],[Ulga]]=$K$31,$L$31,IF(DZIALKI[[#This Row],[Ulga]]=$K$32,$L$32))))</f>
        <v>0.2</v>
      </c>
      <c r="G1174">
        <f>ROUNDUP(DZIALKI[[#This Row],[StawkaPodatku]]*DZIALKI[[#This Row],[Powierzchnia]],2)</f>
        <v>484.56</v>
      </c>
      <c r="H1174">
        <f>DZIALKI[[#This Row],[Podatek]]*DZIALKI[[#This Row],[Procent Ulgi]]</f>
        <v>96.912000000000006</v>
      </c>
      <c r="I1174">
        <f>DZIALKI[[#This Row],[Podatek]]-DZIALKI[[#This Row],[KwotaUlgi]]</f>
        <v>387.64800000000002</v>
      </c>
    </row>
    <row r="1175" spans="1:9" x14ac:dyDescent="0.25">
      <c r="A1175" t="s">
        <v>1185</v>
      </c>
      <c r="B1175">
        <v>508.62</v>
      </c>
      <c r="C1175" t="s">
        <v>5</v>
      </c>
      <c r="D1175" t="s">
        <v>11</v>
      </c>
      <c r="E11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75">
        <f>IF(DZIALKI[[#This Row],[Ulga]]=$K$29,$L$29,IF(DZIALKI[[#This Row],[Ulga]]=$K$30,$L$30,IF(DZIALKI[[#This Row],[Ulga]]=$K$31,$L$31,IF(DZIALKI[[#This Row],[Ulga]]=$K$32,$L$32))))</f>
        <v>0.9</v>
      </c>
      <c r="G1175">
        <f>ROUNDUP(DZIALKI[[#This Row],[StawkaPodatku]]*DZIALKI[[#This Row],[Powierzchnia]],2)</f>
        <v>391.64</v>
      </c>
      <c r="H1175">
        <f>DZIALKI[[#This Row],[Podatek]]*DZIALKI[[#This Row],[Procent Ulgi]]</f>
        <v>352.476</v>
      </c>
      <c r="I1175">
        <f>DZIALKI[[#This Row],[Podatek]]-DZIALKI[[#This Row],[KwotaUlgi]]</f>
        <v>39.163999999999987</v>
      </c>
    </row>
    <row r="1176" spans="1:9" x14ac:dyDescent="0.25">
      <c r="A1176" t="s">
        <v>1186</v>
      </c>
      <c r="B1176">
        <v>1335.26</v>
      </c>
      <c r="C1176" t="s">
        <v>31</v>
      </c>
      <c r="D1176" t="s">
        <v>7</v>
      </c>
      <c r="E11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76">
        <f>IF(DZIALKI[[#This Row],[Ulga]]=$K$29,$L$29,IF(DZIALKI[[#This Row],[Ulga]]=$K$30,$L$30,IF(DZIALKI[[#This Row],[Ulga]]=$K$31,$L$31,IF(DZIALKI[[#This Row],[Ulga]]=$K$32,$L$32))))</f>
        <v>0.2</v>
      </c>
      <c r="G1176">
        <f>ROUNDUP(DZIALKI[[#This Row],[StawkaPodatku]]*DZIALKI[[#This Row],[Powierzchnia]],2)</f>
        <v>574.16999999999996</v>
      </c>
      <c r="H1176">
        <f>DZIALKI[[#This Row],[Podatek]]*DZIALKI[[#This Row],[Procent Ulgi]]</f>
        <v>114.834</v>
      </c>
      <c r="I1176">
        <f>DZIALKI[[#This Row],[Podatek]]-DZIALKI[[#This Row],[KwotaUlgi]]</f>
        <v>459.33599999999996</v>
      </c>
    </row>
    <row r="1177" spans="1:9" x14ac:dyDescent="0.25">
      <c r="A1177" t="s">
        <v>1187</v>
      </c>
      <c r="B1177">
        <v>811.8</v>
      </c>
      <c r="C1177" t="s">
        <v>52</v>
      </c>
      <c r="D1177" t="s">
        <v>5</v>
      </c>
      <c r="E11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77">
        <f>IF(DZIALKI[[#This Row],[Ulga]]=$K$29,$L$29,IF(DZIALKI[[#This Row],[Ulga]]=$K$30,$L$30,IF(DZIALKI[[#This Row],[Ulga]]=$K$31,$L$31,IF(DZIALKI[[#This Row],[Ulga]]=$K$32,$L$32))))</f>
        <v>0.5</v>
      </c>
      <c r="G1177">
        <f>ROUNDUP(DZIALKI[[#This Row],[StawkaPodatku]]*DZIALKI[[#This Row],[Powierzchnia]],2)</f>
        <v>170.48</v>
      </c>
      <c r="H1177">
        <f>DZIALKI[[#This Row],[Podatek]]*DZIALKI[[#This Row],[Procent Ulgi]]</f>
        <v>85.24</v>
      </c>
      <c r="I1177">
        <f>DZIALKI[[#This Row],[Podatek]]-DZIALKI[[#This Row],[KwotaUlgi]]</f>
        <v>85.24</v>
      </c>
    </row>
    <row r="1178" spans="1:9" x14ac:dyDescent="0.25">
      <c r="A1178" t="s">
        <v>1188</v>
      </c>
      <c r="B1178">
        <v>920.65</v>
      </c>
      <c r="C1178" t="s">
        <v>9</v>
      </c>
      <c r="D1178" t="s">
        <v>11</v>
      </c>
      <c r="E11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78">
        <f>IF(DZIALKI[[#This Row],[Ulga]]=$K$29,$L$29,IF(DZIALKI[[#This Row],[Ulga]]=$K$30,$L$30,IF(DZIALKI[[#This Row],[Ulga]]=$K$31,$L$31,IF(DZIALKI[[#This Row],[Ulga]]=$K$32,$L$32))))</f>
        <v>0.9</v>
      </c>
      <c r="G1178">
        <f>ROUNDUP(DZIALKI[[#This Row],[StawkaPodatku]]*DZIALKI[[#This Row],[Powierzchnia]],2)</f>
        <v>598.42999999999995</v>
      </c>
      <c r="H1178">
        <f>DZIALKI[[#This Row],[Podatek]]*DZIALKI[[#This Row],[Procent Ulgi]]</f>
        <v>538.58699999999999</v>
      </c>
      <c r="I1178">
        <f>DZIALKI[[#This Row],[Podatek]]-DZIALKI[[#This Row],[KwotaUlgi]]</f>
        <v>59.842999999999961</v>
      </c>
    </row>
    <row r="1179" spans="1:9" x14ac:dyDescent="0.25">
      <c r="A1179" t="s">
        <v>1189</v>
      </c>
      <c r="B1179">
        <v>931.43</v>
      </c>
      <c r="C1179" t="s">
        <v>5</v>
      </c>
      <c r="D1179" t="s">
        <v>5</v>
      </c>
      <c r="E11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79">
        <f>IF(DZIALKI[[#This Row],[Ulga]]=$K$29,$L$29,IF(DZIALKI[[#This Row],[Ulga]]=$K$30,$L$30,IF(DZIALKI[[#This Row],[Ulga]]=$K$31,$L$31,IF(DZIALKI[[#This Row],[Ulga]]=$K$32,$L$32))))</f>
        <v>0.5</v>
      </c>
      <c r="G1179">
        <f>ROUNDUP(DZIALKI[[#This Row],[StawkaPodatku]]*DZIALKI[[#This Row],[Powierzchnia]],2)</f>
        <v>717.21</v>
      </c>
      <c r="H1179">
        <f>DZIALKI[[#This Row],[Podatek]]*DZIALKI[[#This Row],[Procent Ulgi]]</f>
        <v>358.60500000000002</v>
      </c>
      <c r="I1179">
        <f>DZIALKI[[#This Row],[Podatek]]-DZIALKI[[#This Row],[KwotaUlgi]]</f>
        <v>358.60500000000002</v>
      </c>
    </row>
    <row r="1180" spans="1:9" x14ac:dyDescent="0.25">
      <c r="A1180" t="s">
        <v>1190</v>
      </c>
      <c r="B1180">
        <v>787.63</v>
      </c>
      <c r="C1180" t="s">
        <v>5</v>
      </c>
      <c r="D1180" t="s">
        <v>5</v>
      </c>
      <c r="E11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80">
        <f>IF(DZIALKI[[#This Row],[Ulga]]=$K$29,$L$29,IF(DZIALKI[[#This Row],[Ulga]]=$K$30,$L$30,IF(DZIALKI[[#This Row],[Ulga]]=$K$31,$L$31,IF(DZIALKI[[#This Row],[Ulga]]=$K$32,$L$32))))</f>
        <v>0.5</v>
      </c>
      <c r="G1180">
        <f>ROUNDUP(DZIALKI[[#This Row],[StawkaPodatku]]*DZIALKI[[#This Row],[Powierzchnia]],2)</f>
        <v>606.48</v>
      </c>
      <c r="H1180">
        <f>DZIALKI[[#This Row],[Podatek]]*DZIALKI[[#This Row],[Procent Ulgi]]</f>
        <v>303.24</v>
      </c>
      <c r="I1180">
        <f>DZIALKI[[#This Row],[Podatek]]-DZIALKI[[#This Row],[KwotaUlgi]]</f>
        <v>303.24</v>
      </c>
    </row>
    <row r="1181" spans="1:9" x14ac:dyDescent="0.25">
      <c r="A1181" t="s">
        <v>1191</v>
      </c>
      <c r="B1181">
        <v>540.29999999999995</v>
      </c>
      <c r="C1181" t="s">
        <v>5</v>
      </c>
      <c r="D1181" t="s">
        <v>5</v>
      </c>
      <c r="E11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81">
        <f>IF(DZIALKI[[#This Row],[Ulga]]=$K$29,$L$29,IF(DZIALKI[[#This Row],[Ulga]]=$K$30,$L$30,IF(DZIALKI[[#This Row],[Ulga]]=$K$31,$L$31,IF(DZIALKI[[#This Row],[Ulga]]=$K$32,$L$32))))</f>
        <v>0.5</v>
      </c>
      <c r="G1181">
        <f>ROUNDUP(DZIALKI[[#This Row],[StawkaPodatku]]*DZIALKI[[#This Row],[Powierzchnia]],2)</f>
        <v>416.03999999999996</v>
      </c>
      <c r="H1181">
        <f>DZIALKI[[#This Row],[Podatek]]*DZIALKI[[#This Row],[Procent Ulgi]]</f>
        <v>208.01999999999998</v>
      </c>
      <c r="I1181">
        <f>DZIALKI[[#This Row],[Podatek]]-DZIALKI[[#This Row],[KwotaUlgi]]</f>
        <v>208.01999999999998</v>
      </c>
    </row>
    <row r="1182" spans="1:9" x14ac:dyDescent="0.25">
      <c r="A1182" t="s">
        <v>1192</v>
      </c>
      <c r="B1182">
        <v>533.35</v>
      </c>
      <c r="C1182" t="s">
        <v>52</v>
      </c>
      <c r="D1182" t="s">
        <v>11</v>
      </c>
      <c r="E11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82">
        <f>IF(DZIALKI[[#This Row],[Ulga]]=$K$29,$L$29,IF(DZIALKI[[#This Row],[Ulga]]=$K$30,$L$30,IF(DZIALKI[[#This Row],[Ulga]]=$K$31,$L$31,IF(DZIALKI[[#This Row],[Ulga]]=$K$32,$L$32))))</f>
        <v>0.9</v>
      </c>
      <c r="G1182">
        <f>ROUNDUP(DZIALKI[[#This Row],[StawkaPodatku]]*DZIALKI[[#This Row],[Powierzchnia]],2)</f>
        <v>112.01</v>
      </c>
      <c r="H1182">
        <f>DZIALKI[[#This Row],[Podatek]]*DZIALKI[[#This Row],[Procent Ulgi]]</f>
        <v>100.80900000000001</v>
      </c>
      <c r="I1182">
        <f>DZIALKI[[#This Row],[Podatek]]-DZIALKI[[#This Row],[KwotaUlgi]]</f>
        <v>11.200999999999993</v>
      </c>
    </row>
    <row r="1183" spans="1:9" x14ac:dyDescent="0.25">
      <c r="A1183" t="s">
        <v>1193</v>
      </c>
      <c r="B1183">
        <v>1211.9000000000001</v>
      </c>
      <c r="C1183" t="s">
        <v>52</v>
      </c>
      <c r="D1183" t="s">
        <v>7</v>
      </c>
      <c r="E11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83">
        <f>IF(DZIALKI[[#This Row],[Ulga]]=$K$29,$L$29,IF(DZIALKI[[#This Row],[Ulga]]=$K$30,$L$30,IF(DZIALKI[[#This Row],[Ulga]]=$K$31,$L$31,IF(DZIALKI[[#This Row],[Ulga]]=$K$32,$L$32))))</f>
        <v>0.2</v>
      </c>
      <c r="G1183">
        <f>ROUNDUP(DZIALKI[[#This Row],[StawkaPodatku]]*DZIALKI[[#This Row],[Powierzchnia]],2)</f>
        <v>254.5</v>
      </c>
      <c r="H1183">
        <f>DZIALKI[[#This Row],[Podatek]]*DZIALKI[[#This Row],[Procent Ulgi]]</f>
        <v>50.900000000000006</v>
      </c>
      <c r="I1183">
        <f>DZIALKI[[#This Row],[Podatek]]-DZIALKI[[#This Row],[KwotaUlgi]]</f>
        <v>203.6</v>
      </c>
    </row>
    <row r="1184" spans="1:9" x14ac:dyDescent="0.25">
      <c r="A1184" t="s">
        <v>1194</v>
      </c>
      <c r="B1184">
        <v>1291.18</v>
      </c>
      <c r="C1184" t="s">
        <v>5</v>
      </c>
      <c r="D1184" t="s">
        <v>21</v>
      </c>
      <c r="E11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84">
        <f>IF(DZIALKI[[#This Row],[Ulga]]=$K$29,$L$29,IF(DZIALKI[[#This Row],[Ulga]]=$K$30,$L$30,IF(DZIALKI[[#This Row],[Ulga]]=$K$31,$L$31,IF(DZIALKI[[#This Row],[Ulga]]=$K$32,$L$32))))</f>
        <v>0</v>
      </c>
      <c r="G1184">
        <f>ROUNDUP(DZIALKI[[#This Row],[StawkaPodatku]]*DZIALKI[[#This Row],[Powierzchnia]],2)</f>
        <v>994.21</v>
      </c>
      <c r="H1184">
        <f>DZIALKI[[#This Row],[Podatek]]*DZIALKI[[#This Row],[Procent Ulgi]]</f>
        <v>0</v>
      </c>
      <c r="I1184">
        <f>DZIALKI[[#This Row],[Podatek]]-DZIALKI[[#This Row],[KwotaUlgi]]</f>
        <v>994.21</v>
      </c>
    </row>
    <row r="1185" spans="1:9" x14ac:dyDescent="0.25">
      <c r="A1185" t="s">
        <v>1195</v>
      </c>
      <c r="B1185">
        <v>937.97</v>
      </c>
      <c r="C1185" t="s">
        <v>31</v>
      </c>
      <c r="D1185" t="s">
        <v>11</v>
      </c>
      <c r="E11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85">
        <f>IF(DZIALKI[[#This Row],[Ulga]]=$K$29,$L$29,IF(DZIALKI[[#This Row],[Ulga]]=$K$30,$L$30,IF(DZIALKI[[#This Row],[Ulga]]=$K$31,$L$31,IF(DZIALKI[[#This Row],[Ulga]]=$K$32,$L$32))))</f>
        <v>0.9</v>
      </c>
      <c r="G1185">
        <f>ROUNDUP(DZIALKI[[#This Row],[StawkaPodatku]]*DZIALKI[[#This Row],[Powierzchnia]],2)</f>
        <v>403.33</v>
      </c>
      <c r="H1185">
        <f>DZIALKI[[#This Row],[Podatek]]*DZIALKI[[#This Row],[Procent Ulgi]]</f>
        <v>362.99700000000001</v>
      </c>
      <c r="I1185">
        <f>DZIALKI[[#This Row],[Podatek]]-DZIALKI[[#This Row],[KwotaUlgi]]</f>
        <v>40.33299999999997</v>
      </c>
    </row>
    <row r="1186" spans="1:9" x14ac:dyDescent="0.25">
      <c r="A1186" t="s">
        <v>1196</v>
      </c>
      <c r="B1186">
        <v>987.41</v>
      </c>
      <c r="C1186" t="s">
        <v>31</v>
      </c>
      <c r="D1186" t="s">
        <v>11</v>
      </c>
      <c r="E11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86">
        <f>IF(DZIALKI[[#This Row],[Ulga]]=$K$29,$L$29,IF(DZIALKI[[#This Row],[Ulga]]=$K$30,$L$30,IF(DZIALKI[[#This Row],[Ulga]]=$K$31,$L$31,IF(DZIALKI[[#This Row],[Ulga]]=$K$32,$L$32))))</f>
        <v>0.9</v>
      </c>
      <c r="G1186">
        <f>ROUNDUP(DZIALKI[[#This Row],[StawkaPodatku]]*DZIALKI[[#This Row],[Powierzchnia]],2)</f>
        <v>424.59</v>
      </c>
      <c r="H1186">
        <f>DZIALKI[[#This Row],[Podatek]]*DZIALKI[[#This Row],[Procent Ulgi]]</f>
        <v>382.13099999999997</v>
      </c>
      <c r="I1186">
        <f>DZIALKI[[#This Row],[Podatek]]-DZIALKI[[#This Row],[KwotaUlgi]]</f>
        <v>42.459000000000003</v>
      </c>
    </row>
    <row r="1187" spans="1:9" x14ac:dyDescent="0.25">
      <c r="A1187" t="s">
        <v>1197</v>
      </c>
      <c r="B1187">
        <v>529.44000000000005</v>
      </c>
      <c r="C1187" t="s">
        <v>9</v>
      </c>
      <c r="D1187" t="s">
        <v>7</v>
      </c>
      <c r="E11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87">
        <f>IF(DZIALKI[[#This Row],[Ulga]]=$K$29,$L$29,IF(DZIALKI[[#This Row],[Ulga]]=$K$30,$L$30,IF(DZIALKI[[#This Row],[Ulga]]=$K$31,$L$31,IF(DZIALKI[[#This Row],[Ulga]]=$K$32,$L$32))))</f>
        <v>0.2</v>
      </c>
      <c r="G1187">
        <f>ROUNDUP(DZIALKI[[#This Row],[StawkaPodatku]]*DZIALKI[[#This Row],[Powierzchnia]],2)</f>
        <v>344.14</v>
      </c>
      <c r="H1187">
        <f>DZIALKI[[#This Row],[Podatek]]*DZIALKI[[#This Row],[Procent Ulgi]]</f>
        <v>68.828000000000003</v>
      </c>
      <c r="I1187">
        <f>DZIALKI[[#This Row],[Podatek]]-DZIALKI[[#This Row],[KwotaUlgi]]</f>
        <v>275.31200000000001</v>
      </c>
    </row>
    <row r="1188" spans="1:9" x14ac:dyDescent="0.25">
      <c r="A1188" t="s">
        <v>1198</v>
      </c>
      <c r="B1188">
        <v>799.77</v>
      </c>
      <c r="C1188" t="s">
        <v>52</v>
      </c>
      <c r="D1188" t="s">
        <v>11</v>
      </c>
      <c r="E11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88">
        <f>IF(DZIALKI[[#This Row],[Ulga]]=$K$29,$L$29,IF(DZIALKI[[#This Row],[Ulga]]=$K$30,$L$30,IF(DZIALKI[[#This Row],[Ulga]]=$K$31,$L$31,IF(DZIALKI[[#This Row],[Ulga]]=$K$32,$L$32))))</f>
        <v>0.9</v>
      </c>
      <c r="G1188">
        <f>ROUNDUP(DZIALKI[[#This Row],[StawkaPodatku]]*DZIALKI[[#This Row],[Powierzchnia]],2)</f>
        <v>167.95999999999998</v>
      </c>
      <c r="H1188">
        <f>DZIALKI[[#This Row],[Podatek]]*DZIALKI[[#This Row],[Procent Ulgi]]</f>
        <v>151.16399999999999</v>
      </c>
      <c r="I1188">
        <f>DZIALKI[[#This Row],[Podatek]]-DZIALKI[[#This Row],[KwotaUlgi]]</f>
        <v>16.795999999999992</v>
      </c>
    </row>
    <row r="1189" spans="1:9" x14ac:dyDescent="0.25">
      <c r="A1189" t="s">
        <v>1199</v>
      </c>
      <c r="B1189">
        <v>784.83</v>
      </c>
      <c r="C1189" t="s">
        <v>31</v>
      </c>
      <c r="D1189" t="s">
        <v>11</v>
      </c>
      <c r="E11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89">
        <f>IF(DZIALKI[[#This Row],[Ulga]]=$K$29,$L$29,IF(DZIALKI[[#This Row],[Ulga]]=$K$30,$L$30,IF(DZIALKI[[#This Row],[Ulga]]=$K$31,$L$31,IF(DZIALKI[[#This Row],[Ulga]]=$K$32,$L$32))))</f>
        <v>0.9</v>
      </c>
      <c r="G1189">
        <f>ROUNDUP(DZIALKI[[#This Row],[StawkaPodatku]]*DZIALKI[[#This Row],[Powierzchnia]],2)</f>
        <v>337.48</v>
      </c>
      <c r="H1189">
        <f>DZIALKI[[#This Row],[Podatek]]*DZIALKI[[#This Row],[Procent Ulgi]]</f>
        <v>303.73200000000003</v>
      </c>
      <c r="I1189">
        <f>DZIALKI[[#This Row],[Podatek]]-DZIALKI[[#This Row],[KwotaUlgi]]</f>
        <v>33.74799999999999</v>
      </c>
    </row>
    <row r="1190" spans="1:9" x14ac:dyDescent="0.25">
      <c r="A1190" t="s">
        <v>1200</v>
      </c>
      <c r="B1190">
        <v>998.04</v>
      </c>
      <c r="C1190" t="s">
        <v>31</v>
      </c>
      <c r="D1190" t="s">
        <v>11</v>
      </c>
      <c r="E11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90">
        <f>IF(DZIALKI[[#This Row],[Ulga]]=$K$29,$L$29,IF(DZIALKI[[#This Row],[Ulga]]=$K$30,$L$30,IF(DZIALKI[[#This Row],[Ulga]]=$K$31,$L$31,IF(DZIALKI[[#This Row],[Ulga]]=$K$32,$L$32))))</f>
        <v>0.9</v>
      </c>
      <c r="G1190">
        <f>ROUNDUP(DZIALKI[[#This Row],[StawkaPodatku]]*DZIALKI[[#This Row],[Powierzchnia]],2)</f>
        <v>429.15999999999997</v>
      </c>
      <c r="H1190">
        <f>DZIALKI[[#This Row],[Podatek]]*DZIALKI[[#This Row],[Procent Ulgi]]</f>
        <v>386.24399999999997</v>
      </c>
      <c r="I1190">
        <f>DZIALKI[[#This Row],[Podatek]]-DZIALKI[[#This Row],[KwotaUlgi]]</f>
        <v>42.915999999999997</v>
      </c>
    </row>
    <row r="1191" spans="1:9" x14ac:dyDescent="0.25">
      <c r="A1191" t="s">
        <v>1201</v>
      </c>
      <c r="B1191">
        <v>949.37</v>
      </c>
      <c r="C1191" t="s">
        <v>5</v>
      </c>
      <c r="D1191" t="s">
        <v>5</v>
      </c>
      <c r="E11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91">
        <f>IF(DZIALKI[[#This Row],[Ulga]]=$K$29,$L$29,IF(DZIALKI[[#This Row],[Ulga]]=$K$30,$L$30,IF(DZIALKI[[#This Row],[Ulga]]=$K$31,$L$31,IF(DZIALKI[[#This Row],[Ulga]]=$K$32,$L$32))))</f>
        <v>0.5</v>
      </c>
      <c r="G1191">
        <f>ROUNDUP(DZIALKI[[#This Row],[StawkaPodatku]]*DZIALKI[[#This Row],[Powierzchnia]],2)</f>
        <v>731.02</v>
      </c>
      <c r="H1191">
        <f>DZIALKI[[#This Row],[Podatek]]*DZIALKI[[#This Row],[Procent Ulgi]]</f>
        <v>365.51</v>
      </c>
      <c r="I1191">
        <f>DZIALKI[[#This Row],[Podatek]]-DZIALKI[[#This Row],[KwotaUlgi]]</f>
        <v>365.51</v>
      </c>
    </row>
    <row r="1192" spans="1:9" x14ac:dyDescent="0.25">
      <c r="A1192" t="s">
        <v>1202</v>
      </c>
      <c r="B1192">
        <v>1016.95</v>
      </c>
      <c r="C1192" t="s">
        <v>5</v>
      </c>
      <c r="D1192" t="s">
        <v>11</v>
      </c>
      <c r="E11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92">
        <f>IF(DZIALKI[[#This Row],[Ulga]]=$K$29,$L$29,IF(DZIALKI[[#This Row],[Ulga]]=$K$30,$L$30,IF(DZIALKI[[#This Row],[Ulga]]=$K$31,$L$31,IF(DZIALKI[[#This Row],[Ulga]]=$K$32,$L$32))))</f>
        <v>0.9</v>
      </c>
      <c r="G1192">
        <f>ROUNDUP(DZIALKI[[#This Row],[StawkaPodatku]]*DZIALKI[[#This Row],[Powierzchnia]],2)</f>
        <v>783.06</v>
      </c>
      <c r="H1192">
        <f>DZIALKI[[#This Row],[Podatek]]*DZIALKI[[#This Row],[Procent Ulgi]]</f>
        <v>704.75400000000002</v>
      </c>
      <c r="I1192">
        <f>DZIALKI[[#This Row],[Podatek]]-DZIALKI[[#This Row],[KwotaUlgi]]</f>
        <v>78.305999999999926</v>
      </c>
    </row>
    <row r="1193" spans="1:9" x14ac:dyDescent="0.25">
      <c r="A1193" t="s">
        <v>1203</v>
      </c>
      <c r="B1193">
        <v>647.83000000000004</v>
      </c>
      <c r="C1193" t="s">
        <v>9</v>
      </c>
      <c r="D1193" t="s">
        <v>11</v>
      </c>
      <c r="E11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93">
        <f>IF(DZIALKI[[#This Row],[Ulga]]=$K$29,$L$29,IF(DZIALKI[[#This Row],[Ulga]]=$K$30,$L$30,IF(DZIALKI[[#This Row],[Ulga]]=$K$31,$L$31,IF(DZIALKI[[#This Row],[Ulga]]=$K$32,$L$32))))</f>
        <v>0.9</v>
      </c>
      <c r="G1193">
        <f>ROUNDUP(DZIALKI[[#This Row],[StawkaPodatku]]*DZIALKI[[#This Row],[Powierzchnia]],2)</f>
        <v>421.09</v>
      </c>
      <c r="H1193">
        <f>DZIALKI[[#This Row],[Podatek]]*DZIALKI[[#This Row],[Procent Ulgi]]</f>
        <v>378.98099999999999</v>
      </c>
      <c r="I1193">
        <f>DZIALKI[[#This Row],[Podatek]]-DZIALKI[[#This Row],[KwotaUlgi]]</f>
        <v>42.10899999999998</v>
      </c>
    </row>
    <row r="1194" spans="1:9" x14ac:dyDescent="0.25">
      <c r="A1194" t="s">
        <v>1204</v>
      </c>
      <c r="B1194">
        <v>522.76</v>
      </c>
      <c r="C1194" t="s">
        <v>52</v>
      </c>
      <c r="D1194" t="s">
        <v>5</v>
      </c>
      <c r="E11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94">
        <f>IF(DZIALKI[[#This Row],[Ulga]]=$K$29,$L$29,IF(DZIALKI[[#This Row],[Ulga]]=$K$30,$L$30,IF(DZIALKI[[#This Row],[Ulga]]=$K$31,$L$31,IF(DZIALKI[[#This Row],[Ulga]]=$K$32,$L$32))))</f>
        <v>0.5</v>
      </c>
      <c r="G1194">
        <f>ROUNDUP(DZIALKI[[#This Row],[StawkaPodatku]]*DZIALKI[[#This Row],[Powierzchnia]],2)</f>
        <v>109.78</v>
      </c>
      <c r="H1194">
        <f>DZIALKI[[#This Row],[Podatek]]*DZIALKI[[#This Row],[Procent Ulgi]]</f>
        <v>54.89</v>
      </c>
      <c r="I1194">
        <f>DZIALKI[[#This Row],[Podatek]]-DZIALKI[[#This Row],[KwotaUlgi]]</f>
        <v>54.89</v>
      </c>
    </row>
    <row r="1195" spans="1:9" x14ac:dyDescent="0.25">
      <c r="A1195" t="s">
        <v>1205</v>
      </c>
      <c r="B1195">
        <v>1241.8699999999999</v>
      </c>
      <c r="C1195" t="s">
        <v>9</v>
      </c>
      <c r="D1195" t="s">
        <v>21</v>
      </c>
      <c r="E11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95">
        <f>IF(DZIALKI[[#This Row],[Ulga]]=$K$29,$L$29,IF(DZIALKI[[#This Row],[Ulga]]=$K$30,$L$30,IF(DZIALKI[[#This Row],[Ulga]]=$K$31,$L$31,IF(DZIALKI[[#This Row],[Ulga]]=$K$32,$L$32))))</f>
        <v>0</v>
      </c>
      <c r="G1195">
        <f>ROUNDUP(DZIALKI[[#This Row],[StawkaPodatku]]*DZIALKI[[#This Row],[Powierzchnia]],2)</f>
        <v>807.22</v>
      </c>
      <c r="H1195">
        <f>DZIALKI[[#This Row],[Podatek]]*DZIALKI[[#This Row],[Procent Ulgi]]</f>
        <v>0</v>
      </c>
      <c r="I1195">
        <f>DZIALKI[[#This Row],[Podatek]]-DZIALKI[[#This Row],[KwotaUlgi]]</f>
        <v>807.22</v>
      </c>
    </row>
    <row r="1196" spans="1:9" x14ac:dyDescent="0.25">
      <c r="A1196" t="s">
        <v>1206</v>
      </c>
      <c r="B1196">
        <v>653.38</v>
      </c>
      <c r="C1196" t="s">
        <v>31</v>
      </c>
      <c r="D1196" t="s">
        <v>7</v>
      </c>
      <c r="E11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96">
        <f>IF(DZIALKI[[#This Row],[Ulga]]=$K$29,$L$29,IF(DZIALKI[[#This Row],[Ulga]]=$K$30,$L$30,IF(DZIALKI[[#This Row],[Ulga]]=$K$31,$L$31,IF(DZIALKI[[#This Row],[Ulga]]=$K$32,$L$32))))</f>
        <v>0.2</v>
      </c>
      <c r="G1196">
        <f>ROUNDUP(DZIALKI[[#This Row],[StawkaPodatku]]*DZIALKI[[#This Row],[Powierzchnia]],2)</f>
        <v>280.95999999999998</v>
      </c>
      <c r="H1196">
        <f>DZIALKI[[#This Row],[Podatek]]*DZIALKI[[#This Row],[Procent Ulgi]]</f>
        <v>56.192</v>
      </c>
      <c r="I1196">
        <f>DZIALKI[[#This Row],[Podatek]]-DZIALKI[[#This Row],[KwotaUlgi]]</f>
        <v>224.76799999999997</v>
      </c>
    </row>
    <row r="1197" spans="1:9" x14ac:dyDescent="0.25">
      <c r="A1197" t="s">
        <v>1207</v>
      </c>
      <c r="B1197">
        <v>1103.3699999999999</v>
      </c>
      <c r="C1197" t="s">
        <v>5</v>
      </c>
      <c r="D1197" t="s">
        <v>11</v>
      </c>
      <c r="E11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97">
        <f>IF(DZIALKI[[#This Row],[Ulga]]=$K$29,$L$29,IF(DZIALKI[[#This Row],[Ulga]]=$K$30,$L$30,IF(DZIALKI[[#This Row],[Ulga]]=$K$31,$L$31,IF(DZIALKI[[#This Row],[Ulga]]=$K$32,$L$32))))</f>
        <v>0.9</v>
      </c>
      <c r="G1197">
        <f>ROUNDUP(DZIALKI[[#This Row],[StawkaPodatku]]*DZIALKI[[#This Row],[Powierzchnia]],2)</f>
        <v>849.6</v>
      </c>
      <c r="H1197">
        <f>DZIALKI[[#This Row],[Podatek]]*DZIALKI[[#This Row],[Procent Ulgi]]</f>
        <v>764.64</v>
      </c>
      <c r="I1197">
        <f>DZIALKI[[#This Row],[Podatek]]-DZIALKI[[#This Row],[KwotaUlgi]]</f>
        <v>84.960000000000036</v>
      </c>
    </row>
    <row r="1198" spans="1:9" x14ac:dyDescent="0.25">
      <c r="A1198" t="s">
        <v>1208</v>
      </c>
      <c r="B1198">
        <v>1455.53</v>
      </c>
      <c r="C1198" t="s">
        <v>31</v>
      </c>
      <c r="D1198" t="s">
        <v>11</v>
      </c>
      <c r="E11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98">
        <f>IF(DZIALKI[[#This Row],[Ulga]]=$K$29,$L$29,IF(DZIALKI[[#This Row],[Ulga]]=$K$30,$L$30,IF(DZIALKI[[#This Row],[Ulga]]=$K$31,$L$31,IF(DZIALKI[[#This Row],[Ulga]]=$K$32,$L$32))))</f>
        <v>0.9</v>
      </c>
      <c r="G1198">
        <f>ROUNDUP(DZIALKI[[#This Row],[StawkaPodatku]]*DZIALKI[[#This Row],[Powierzchnia]],2)</f>
        <v>625.88</v>
      </c>
      <c r="H1198">
        <f>DZIALKI[[#This Row],[Podatek]]*DZIALKI[[#This Row],[Procent Ulgi]]</f>
        <v>563.29200000000003</v>
      </c>
      <c r="I1198">
        <f>DZIALKI[[#This Row],[Podatek]]-DZIALKI[[#This Row],[KwotaUlgi]]</f>
        <v>62.587999999999965</v>
      </c>
    </row>
    <row r="1199" spans="1:9" x14ac:dyDescent="0.25">
      <c r="A1199" t="s">
        <v>1209</v>
      </c>
      <c r="B1199">
        <v>1019.18</v>
      </c>
      <c r="C1199" t="s">
        <v>31</v>
      </c>
      <c r="D1199" t="s">
        <v>21</v>
      </c>
      <c r="E11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99">
        <f>IF(DZIALKI[[#This Row],[Ulga]]=$K$29,$L$29,IF(DZIALKI[[#This Row],[Ulga]]=$K$30,$L$30,IF(DZIALKI[[#This Row],[Ulga]]=$K$31,$L$31,IF(DZIALKI[[#This Row],[Ulga]]=$K$32,$L$32))))</f>
        <v>0</v>
      </c>
      <c r="G1199">
        <f>ROUNDUP(DZIALKI[[#This Row],[StawkaPodatku]]*DZIALKI[[#This Row],[Powierzchnia]],2)</f>
        <v>438.25</v>
      </c>
      <c r="H1199">
        <f>DZIALKI[[#This Row],[Podatek]]*DZIALKI[[#This Row],[Procent Ulgi]]</f>
        <v>0</v>
      </c>
      <c r="I1199">
        <f>DZIALKI[[#This Row],[Podatek]]-DZIALKI[[#This Row],[KwotaUlgi]]</f>
        <v>438.25</v>
      </c>
    </row>
    <row r="1200" spans="1:9" x14ac:dyDescent="0.25">
      <c r="A1200" t="s">
        <v>1210</v>
      </c>
      <c r="B1200">
        <v>557.33000000000004</v>
      </c>
      <c r="C1200" t="s">
        <v>52</v>
      </c>
      <c r="D1200" t="s">
        <v>11</v>
      </c>
      <c r="E12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00">
        <f>IF(DZIALKI[[#This Row],[Ulga]]=$K$29,$L$29,IF(DZIALKI[[#This Row],[Ulga]]=$K$30,$L$30,IF(DZIALKI[[#This Row],[Ulga]]=$K$31,$L$31,IF(DZIALKI[[#This Row],[Ulga]]=$K$32,$L$32))))</f>
        <v>0.9</v>
      </c>
      <c r="G1200">
        <f>ROUNDUP(DZIALKI[[#This Row],[StawkaPodatku]]*DZIALKI[[#This Row],[Powierzchnia]],2)</f>
        <v>117.04</v>
      </c>
      <c r="H1200">
        <f>DZIALKI[[#This Row],[Podatek]]*DZIALKI[[#This Row],[Procent Ulgi]]</f>
        <v>105.33600000000001</v>
      </c>
      <c r="I1200">
        <f>DZIALKI[[#This Row],[Podatek]]-DZIALKI[[#This Row],[KwotaUlgi]]</f>
        <v>11.703999999999994</v>
      </c>
    </row>
    <row r="1201" spans="1:9" x14ac:dyDescent="0.25">
      <c r="A1201" t="s">
        <v>1211</v>
      </c>
      <c r="B1201">
        <v>757.29</v>
      </c>
      <c r="C1201" t="s">
        <v>5</v>
      </c>
      <c r="D1201" t="s">
        <v>5</v>
      </c>
      <c r="E12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01">
        <f>IF(DZIALKI[[#This Row],[Ulga]]=$K$29,$L$29,IF(DZIALKI[[#This Row],[Ulga]]=$K$30,$L$30,IF(DZIALKI[[#This Row],[Ulga]]=$K$31,$L$31,IF(DZIALKI[[#This Row],[Ulga]]=$K$32,$L$32))))</f>
        <v>0.5</v>
      </c>
      <c r="G1201">
        <f>ROUNDUP(DZIALKI[[#This Row],[StawkaPodatku]]*DZIALKI[[#This Row],[Powierzchnia]],2)</f>
        <v>583.12</v>
      </c>
      <c r="H1201">
        <f>DZIALKI[[#This Row],[Podatek]]*DZIALKI[[#This Row],[Procent Ulgi]]</f>
        <v>291.56</v>
      </c>
      <c r="I1201">
        <f>DZIALKI[[#This Row],[Podatek]]-DZIALKI[[#This Row],[KwotaUlgi]]</f>
        <v>291.56</v>
      </c>
    </row>
    <row r="1202" spans="1:9" x14ac:dyDescent="0.25">
      <c r="A1202" t="s">
        <v>1212</v>
      </c>
      <c r="B1202">
        <v>567.36</v>
      </c>
      <c r="C1202" t="s">
        <v>9</v>
      </c>
      <c r="D1202" t="s">
        <v>11</v>
      </c>
      <c r="E12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02">
        <f>IF(DZIALKI[[#This Row],[Ulga]]=$K$29,$L$29,IF(DZIALKI[[#This Row],[Ulga]]=$K$30,$L$30,IF(DZIALKI[[#This Row],[Ulga]]=$K$31,$L$31,IF(DZIALKI[[#This Row],[Ulga]]=$K$32,$L$32))))</f>
        <v>0.9</v>
      </c>
      <c r="G1202">
        <f>ROUNDUP(DZIALKI[[#This Row],[StawkaPodatku]]*DZIALKI[[#This Row],[Powierzchnia]],2)</f>
        <v>368.78999999999996</v>
      </c>
      <c r="H1202">
        <f>DZIALKI[[#This Row],[Podatek]]*DZIALKI[[#This Row],[Procent Ulgi]]</f>
        <v>331.911</v>
      </c>
      <c r="I1202">
        <f>DZIALKI[[#This Row],[Podatek]]-DZIALKI[[#This Row],[KwotaUlgi]]</f>
        <v>36.878999999999962</v>
      </c>
    </row>
    <row r="1203" spans="1:9" x14ac:dyDescent="0.25">
      <c r="A1203" t="s">
        <v>1213</v>
      </c>
      <c r="B1203">
        <v>1241.54</v>
      </c>
      <c r="C1203" t="s">
        <v>52</v>
      </c>
      <c r="D1203" t="s">
        <v>11</v>
      </c>
      <c r="E12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03">
        <f>IF(DZIALKI[[#This Row],[Ulga]]=$K$29,$L$29,IF(DZIALKI[[#This Row],[Ulga]]=$K$30,$L$30,IF(DZIALKI[[#This Row],[Ulga]]=$K$31,$L$31,IF(DZIALKI[[#This Row],[Ulga]]=$K$32,$L$32))))</f>
        <v>0.9</v>
      </c>
      <c r="G1203">
        <f>ROUNDUP(DZIALKI[[#This Row],[StawkaPodatku]]*DZIALKI[[#This Row],[Powierzchnia]],2)</f>
        <v>260.73</v>
      </c>
      <c r="H1203">
        <f>DZIALKI[[#This Row],[Podatek]]*DZIALKI[[#This Row],[Procent Ulgi]]</f>
        <v>234.65700000000001</v>
      </c>
      <c r="I1203">
        <f>DZIALKI[[#This Row],[Podatek]]-DZIALKI[[#This Row],[KwotaUlgi]]</f>
        <v>26.073000000000008</v>
      </c>
    </row>
    <row r="1204" spans="1:9" x14ac:dyDescent="0.25">
      <c r="A1204" t="s">
        <v>1214</v>
      </c>
      <c r="B1204">
        <v>1389.85</v>
      </c>
      <c r="C1204" t="s">
        <v>9</v>
      </c>
      <c r="D1204" t="s">
        <v>5</v>
      </c>
      <c r="E120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04">
        <f>IF(DZIALKI[[#This Row],[Ulga]]=$K$29,$L$29,IF(DZIALKI[[#This Row],[Ulga]]=$K$30,$L$30,IF(DZIALKI[[#This Row],[Ulga]]=$K$31,$L$31,IF(DZIALKI[[#This Row],[Ulga]]=$K$32,$L$32))))</f>
        <v>0.5</v>
      </c>
      <c r="G1204">
        <f>ROUNDUP(DZIALKI[[#This Row],[StawkaPodatku]]*DZIALKI[[#This Row],[Powierzchnia]],2)</f>
        <v>903.41</v>
      </c>
      <c r="H1204">
        <f>DZIALKI[[#This Row],[Podatek]]*DZIALKI[[#This Row],[Procent Ulgi]]</f>
        <v>451.70499999999998</v>
      </c>
      <c r="I1204">
        <f>DZIALKI[[#This Row],[Podatek]]-DZIALKI[[#This Row],[KwotaUlgi]]</f>
        <v>451.70499999999998</v>
      </c>
    </row>
    <row r="1205" spans="1:9" x14ac:dyDescent="0.25">
      <c r="A1205" t="s">
        <v>1215</v>
      </c>
      <c r="B1205">
        <v>968.72</v>
      </c>
      <c r="C1205" t="s">
        <v>52</v>
      </c>
      <c r="D1205" t="s">
        <v>21</v>
      </c>
      <c r="E12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05">
        <f>IF(DZIALKI[[#This Row],[Ulga]]=$K$29,$L$29,IF(DZIALKI[[#This Row],[Ulga]]=$K$30,$L$30,IF(DZIALKI[[#This Row],[Ulga]]=$K$31,$L$31,IF(DZIALKI[[#This Row],[Ulga]]=$K$32,$L$32))))</f>
        <v>0</v>
      </c>
      <c r="G1205">
        <f>ROUNDUP(DZIALKI[[#This Row],[StawkaPodatku]]*DZIALKI[[#This Row],[Powierzchnia]],2)</f>
        <v>203.44</v>
      </c>
      <c r="H1205">
        <f>DZIALKI[[#This Row],[Podatek]]*DZIALKI[[#This Row],[Procent Ulgi]]</f>
        <v>0</v>
      </c>
      <c r="I1205">
        <f>DZIALKI[[#This Row],[Podatek]]-DZIALKI[[#This Row],[KwotaUlgi]]</f>
        <v>203.44</v>
      </c>
    </row>
    <row r="1206" spans="1:9" x14ac:dyDescent="0.25">
      <c r="A1206" t="s">
        <v>1216</v>
      </c>
      <c r="B1206">
        <v>1050.46</v>
      </c>
      <c r="C1206" t="s">
        <v>5</v>
      </c>
      <c r="D1206" t="s">
        <v>5</v>
      </c>
      <c r="E12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06">
        <f>IF(DZIALKI[[#This Row],[Ulga]]=$K$29,$L$29,IF(DZIALKI[[#This Row],[Ulga]]=$K$30,$L$30,IF(DZIALKI[[#This Row],[Ulga]]=$K$31,$L$31,IF(DZIALKI[[#This Row],[Ulga]]=$K$32,$L$32))))</f>
        <v>0.5</v>
      </c>
      <c r="G1206">
        <f>ROUNDUP(DZIALKI[[#This Row],[StawkaPodatku]]*DZIALKI[[#This Row],[Powierzchnia]],2)</f>
        <v>808.86</v>
      </c>
      <c r="H1206">
        <f>DZIALKI[[#This Row],[Podatek]]*DZIALKI[[#This Row],[Procent Ulgi]]</f>
        <v>404.43</v>
      </c>
      <c r="I1206">
        <f>DZIALKI[[#This Row],[Podatek]]-DZIALKI[[#This Row],[KwotaUlgi]]</f>
        <v>404.43</v>
      </c>
    </row>
    <row r="1207" spans="1:9" x14ac:dyDescent="0.25">
      <c r="A1207" t="s">
        <v>1217</v>
      </c>
      <c r="B1207">
        <v>790.64</v>
      </c>
      <c r="C1207" t="s">
        <v>31</v>
      </c>
      <c r="D1207" t="s">
        <v>21</v>
      </c>
      <c r="E12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07">
        <f>IF(DZIALKI[[#This Row],[Ulga]]=$K$29,$L$29,IF(DZIALKI[[#This Row],[Ulga]]=$K$30,$L$30,IF(DZIALKI[[#This Row],[Ulga]]=$K$31,$L$31,IF(DZIALKI[[#This Row],[Ulga]]=$K$32,$L$32))))</f>
        <v>0</v>
      </c>
      <c r="G1207">
        <f>ROUNDUP(DZIALKI[[#This Row],[StawkaPodatku]]*DZIALKI[[#This Row],[Powierzchnia]],2)</f>
        <v>339.98</v>
      </c>
      <c r="H1207">
        <f>DZIALKI[[#This Row],[Podatek]]*DZIALKI[[#This Row],[Procent Ulgi]]</f>
        <v>0</v>
      </c>
      <c r="I1207">
        <f>DZIALKI[[#This Row],[Podatek]]-DZIALKI[[#This Row],[KwotaUlgi]]</f>
        <v>339.98</v>
      </c>
    </row>
    <row r="1208" spans="1:9" x14ac:dyDescent="0.25">
      <c r="A1208" t="s">
        <v>1218</v>
      </c>
      <c r="B1208">
        <v>1119.05</v>
      </c>
      <c r="C1208" t="s">
        <v>31</v>
      </c>
      <c r="D1208" t="s">
        <v>5</v>
      </c>
      <c r="E12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08">
        <f>IF(DZIALKI[[#This Row],[Ulga]]=$K$29,$L$29,IF(DZIALKI[[#This Row],[Ulga]]=$K$30,$L$30,IF(DZIALKI[[#This Row],[Ulga]]=$K$31,$L$31,IF(DZIALKI[[#This Row],[Ulga]]=$K$32,$L$32))))</f>
        <v>0.5</v>
      </c>
      <c r="G1208">
        <f>ROUNDUP(DZIALKI[[#This Row],[StawkaPodatku]]*DZIALKI[[#This Row],[Powierzchnia]],2)</f>
        <v>481.2</v>
      </c>
      <c r="H1208">
        <f>DZIALKI[[#This Row],[Podatek]]*DZIALKI[[#This Row],[Procent Ulgi]]</f>
        <v>240.6</v>
      </c>
      <c r="I1208">
        <f>DZIALKI[[#This Row],[Podatek]]-DZIALKI[[#This Row],[KwotaUlgi]]</f>
        <v>240.6</v>
      </c>
    </row>
    <row r="1209" spans="1:9" x14ac:dyDescent="0.25">
      <c r="A1209" t="s">
        <v>1219</v>
      </c>
      <c r="B1209">
        <v>1406.36</v>
      </c>
      <c r="C1209" t="s">
        <v>5</v>
      </c>
      <c r="D1209" t="s">
        <v>5</v>
      </c>
      <c r="E12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09">
        <f>IF(DZIALKI[[#This Row],[Ulga]]=$K$29,$L$29,IF(DZIALKI[[#This Row],[Ulga]]=$K$30,$L$30,IF(DZIALKI[[#This Row],[Ulga]]=$K$31,$L$31,IF(DZIALKI[[#This Row],[Ulga]]=$K$32,$L$32))))</f>
        <v>0.5</v>
      </c>
      <c r="G1209">
        <f>ROUNDUP(DZIALKI[[#This Row],[StawkaPodatku]]*DZIALKI[[#This Row],[Powierzchnia]],2)</f>
        <v>1082.9000000000001</v>
      </c>
      <c r="H1209">
        <f>DZIALKI[[#This Row],[Podatek]]*DZIALKI[[#This Row],[Procent Ulgi]]</f>
        <v>541.45000000000005</v>
      </c>
      <c r="I1209">
        <f>DZIALKI[[#This Row],[Podatek]]-DZIALKI[[#This Row],[KwotaUlgi]]</f>
        <v>541.45000000000005</v>
      </c>
    </row>
    <row r="1210" spans="1:9" x14ac:dyDescent="0.25">
      <c r="A1210" t="s">
        <v>1220</v>
      </c>
      <c r="B1210">
        <v>1113.31</v>
      </c>
      <c r="C1210" t="s">
        <v>5</v>
      </c>
      <c r="D1210" t="s">
        <v>5</v>
      </c>
      <c r="E12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10">
        <f>IF(DZIALKI[[#This Row],[Ulga]]=$K$29,$L$29,IF(DZIALKI[[#This Row],[Ulga]]=$K$30,$L$30,IF(DZIALKI[[#This Row],[Ulga]]=$K$31,$L$31,IF(DZIALKI[[#This Row],[Ulga]]=$K$32,$L$32))))</f>
        <v>0.5</v>
      </c>
      <c r="G1210">
        <f>ROUNDUP(DZIALKI[[#This Row],[StawkaPodatku]]*DZIALKI[[#This Row],[Powierzchnia]],2)</f>
        <v>857.25</v>
      </c>
      <c r="H1210">
        <f>DZIALKI[[#This Row],[Podatek]]*DZIALKI[[#This Row],[Procent Ulgi]]</f>
        <v>428.625</v>
      </c>
      <c r="I1210">
        <f>DZIALKI[[#This Row],[Podatek]]-DZIALKI[[#This Row],[KwotaUlgi]]</f>
        <v>428.625</v>
      </c>
    </row>
    <row r="1211" spans="1:9" x14ac:dyDescent="0.25">
      <c r="A1211" t="s">
        <v>1221</v>
      </c>
      <c r="B1211">
        <v>989.54</v>
      </c>
      <c r="C1211" t="s">
        <v>52</v>
      </c>
      <c r="D1211" t="s">
        <v>5</v>
      </c>
      <c r="E12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11">
        <f>IF(DZIALKI[[#This Row],[Ulga]]=$K$29,$L$29,IF(DZIALKI[[#This Row],[Ulga]]=$K$30,$L$30,IF(DZIALKI[[#This Row],[Ulga]]=$K$31,$L$31,IF(DZIALKI[[#This Row],[Ulga]]=$K$32,$L$32))))</f>
        <v>0.5</v>
      </c>
      <c r="G1211">
        <f>ROUNDUP(DZIALKI[[#This Row],[StawkaPodatku]]*DZIALKI[[#This Row],[Powierzchnia]],2)</f>
        <v>207.81</v>
      </c>
      <c r="H1211">
        <f>DZIALKI[[#This Row],[Podatek]]*DZIALKI[[#This Row],[Procent Ulgi]]</f>
        <v>103.905</v>
      </c>
      <c r="I1211">
        <f>DZIALKI[[#This Row],[Podatek]]-DZIALKI[[#This Row],[KwotaUlgi]]</f>
        <v>103.905</v>
      </c>
    </row>
    <row r="1212" spans="1:9" x14ac:dyDescent="0.25">
      <c r="A1212" t="s">
        <v>1222</v>
      </c>
      <c r="B1212">
        <v>1463.78</v>
      </c>
      <c r="C1212" t="s">
        <v>31</v>
      </c>
      <c r="D1212" t="s">
        <v>11</v>
      </c>
      <c r="E12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12">
        <f>IF(DZIALKI[[#This Row],[Ulga]]=$K$29,$L$29,IF(DZIALKI[[#This Row],[Ulga]]=$K$30,$L$30,IF(DZIALKI[[#This Row],[Ulga]]=$K$31,$L$31,IF(DZIALKI[[#This Row],[Ulga]]=$K$32,$L$32))))</f>
        <v>0.9</v>
      </c>
      <c r="G1212">
        <f>ROUNDUP(DZIALKI[[#This Row],[StawkaPodatku]]*DZIALKI[[#This Row],[Powierzchnia]],2)</f>
        <v>629.42999999999995</v>
      </c>
      <c r="H1212">
        <f>DZIALKI[[#This Row],[Podatek]]*DZIALKI[[#This Row],[Procent Ulgi]]</f>
        <v>566.48699999999997</v>
      </c>
      <c r="I1212">
        <f>DZIALKI[[#This Row],[Podatek]]-DZIALKI[[#This Row],[KwotaUlgi]]</f>
        <v>62.942999999999984</v>
      </c>
    </row>
    <row r="1213" spans="1:9" x14ac:dyDescent="0.25">
      <c r="A1213" t="s">
        <v>1223</v>
      </c>
      <c r="B1213">
        <v>1023.17</v>
      </c>
      <c r="C1213" t="s">
        <v>9</v>
      </c>
      <c r="D1213" t="s">
        <v>21</v>
      </c>
      <c r="E12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13">
        <f>IF(DZIALKI[[#This Row],[Ulga]]=$K$29,$L$29,IF(DZIALKI[[#This Row],[Ulga]]=$K$30,$L$30,IF(DZIALKI[[#This Row],[Ulga]]=$K$31,$L$31,IF(DZIALKI[[#This Row],[Ulga]]=$K$32,$L$32))))</f>
        <v>0</v>
      </c>
      <c r="G1213">
        <f>ROUNDUP(DZIALKI[[#This Row],[StawkaPodatku]]*DZIALKI[[#This Row],[Powierzchnia]],2)</f>
        <v>665.06999999999994</v>
      </c>
      <c r="H1213">
        <f>DZIALKI[[#This Row],[Podatek]]*DZIALKI[[#This Row],[Procent Ulgi]]</f>
        <v>0</v>
      </c>
      <c r="I1213">
        <f>DZIALKI[[#This Row],[Podatek]]-DZIALKI[[#This Row],[KwotaUlgi]]</f>
        <v>665.06999999999994</v>
      </c>
    </row>
    <row r="1214" spans="1:9" x14ac:dyDescent="0.25">
      <c r="A1214" t="s">
        <v>1224</v>
      </c>
      <c r="B1214">
        <v>744.56</v>
      </c>
      <c r="C1214" t="s">
        <v>5</v>
      </c>
      <c r="D1214" t="s">
        <v>11</v>
      </c>
      <c r="E12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14">
        <f>IF(DZIALKI[[#This Row],[Ulga]]=$K$29,$L$29,IF(DZIALKI[[#This Row],[Ulga]]=$K$30,$L$30,IF(DZIALKI[[#This Row],[Ulga]]=$K$31,$L$31,IF(DZIALKI[[#This Row],[Ulga]]=$K$32,$L$32))))</f>
        <v>0.9</v>
      </c>
      <c r="G1214">
        <f>ROUNDUP(DZIALKI[[#This Row],[StawkaPodatku]]*DZIALKI[[#This Row],[Powierzchnia]],2)</f>
        <v>573.31999999999994</v>
      </c>
      <c r="H1214">
        <f>DZIALKI[[#This Row],[Podatek]]*DZIALKI[[#This Row],[Procent Ulgi]]</f>
        <v>515.98799999999994</v>
      </c>
      <c r="I1214">
        <f>DZIALKI[[#This Row],[Podatek]]-DZIALKI[[#This Row],[KwotaUlgi]]</f>
        <v>57.331999999999994</v>
      </c>
    </row>
    <row r="1215" spans="1:9" x14ac:dyDescent="0.25">
      <c r="A1215" t="s">
        <v>1225</v>
      </c>
      <c r="B1215">
        <v>526.79999999999995</v>
      </c>
      <c r="C1215" t="s">
        <v>52</v>
      </c>
      <c r="D1215" t="s">
        <v>5</v>
      </c>
      <c r="E12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15">
        <f>IF(DZIALKI[[#This Row],[Ulga]]=$K$29,$L$29,IF(DZIALKI[[#This Row],[Ulga]]=$K$30,$L$30,IF(DZIALKI[[#This Row],[Ulga]]=$K$31,$L$31,IF(DZIALKI[[#This Row],[Ulga]]=$K$32,$L$32))))</f>
        <v>0.5</v>
      </c>
      <c r="G1215">
        <f>ROUNDUP(DZIALKI[[#This Row],[StawkaPodatku]]*DZIALKI[[#This Row],[Powierzchnia]],2)</f>
        <v>110.63000000000001</v>
      </c>
      <c r="H1215">
        <f>DZIALKI[[#This Row],[Podatek]]*DZIALKI[[#This Row],[Procent Ulgi]]</f>
        <v>55.315000000000005</v>
      </c>
      <c r="I1215">
        <f>DZIALKI[[#This Row],[Podatek]]-DZIALKI[[#This Row],[KwotaUlgi]]</f>
        <v>55.315000000000005</v>
      </c>
    </row>
    <row r="1216" spans="1:9" x14ac:dyDescent="0.25">
      <c r="A1216" t="s">
        <v>1226</v>
      </c>
      <c r="B1216">
        <v>961.18</v>
      </c>
      <c r="C1216" t="s">
        <v>52</v>
      </c>
      <c r="D1216" t="s">
        <v>21</v>
      </c>
      <c r="E12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16">
        <f>IF(DZIALKI[[#This Row],[Ulga]]=$K$29,$L$29,IF(DZIALKI[[#This Row],[Ulga]]=$K$30,$L$30,IF(DZIALKI[[#This Row],[Ulga]]=$K$31,$L$31,IF(DZIALKI[[#This Row],[Ulga]]=$K$32,$L$32))))</f>
        <v>0</v>
      </c>
      <c r="G1216">
        <f>ROUNDUP(DZIALKI[[#This Row],[StawkaPodatku]]*DZIALKI[[#This Row],[Powierzchnia]],2)</f>
        <v>201.85</v>
      </c>
      <c r="H1216">
        <f>DZIALKI[[#This Row],[Podatek]]*DZIALKI[[#This Row],[Procent Ulgi]]</f>
        <v>0</v>
      </c>
      <c r="I1216">
        <f>DZIALKI[[#This Row],[Podatek]]-DZIALKI[[#This Row],[KwotaUlgi]]</f>
        <v>201.85</v>
      </c>
    </row>
    <row r="1217" spans="1:9" x14ac:dyDescent="0.25">
      <c r="A1217" t="s">
        <v>1227</v>
      </c>
      <c r="B1217">
        <v>991.89</v>
      </c>
      <c r="C1217" t="s">
        <v>52</v>
      </c>
      <c r="D1217" t="s">
        <v>5</v>
      </c>
      <c r="E12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17">
        <f>IF(DZIALKI[[#This Row],[Ulga]]=$K$29,$L$29,IF(DZIALKI[[#This Row],[Ulga]]=$K$30,$L$30,IF(DZIALKI[[#This Row],[Ulga]]=$K$31,$L$31,IF(DZIALKI[[#This Row],[Ulga]]=$K$32,$L$32))))</f>
        <v>0.5</v>
      </c>
      <c r="G1217">
        <f>ROUNDUP(DZIALKI[[#This Row],[StawkaPodatku]]*DZIALKI[[#This Row],[Powierzchnia]],2)</f>
        <v>208.29999999999998</v>
      </c>
      <c r="H1217">
        <f>DZIALKI[[#This Row],[Podatek]]*DZIALKI[[#This Row],[Procent Ulgi]]</f>
        <v>104.14999999999999</v>
      </c>
      <c r="I1217">
        <f>DZIALKI[[#This Row],[Podatek]]-DZIALKI[[#This Row],[KwotaUlgi]]</f>
        <v>104.14999999999999</v>
      </c>
    </row>
    <row r="1218" spans="1:9" x14ac:dyDescent="0.25">
      <c r="A1218" t="s">
        <v>1228</v>
      </c>
      <c r="B1218">
        <v>590.01</v>
      </c>
      <c r="C1218" t="s">
        <v>5</v>
      </c>
      <c r="D1218" t="s">
        <v>11</v>
      </c>
      <c r="E12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18">
        <f>IF(DZIALKI[[#This Row],[Ulga]]=$K$29,$L$29,IF(DZIALKI[[#This Row],[Ulga]]=$K$30,$L$30,IF(DZIALKI[[#This Row],[Ulga]]=$K$31,$L$31,IF(DZIALKI[[#This Row],[Ulga]]=$K$32,$L$32))))</f>
        <v>0.9</v>
      </c>
      <c r="G1218">
        <f>ROUNDUP(DZIALKI[[#This Row],[StawkaPodatku]]*DZIALKI[[#This Row],[Powierzchnia]],2)</f>
        <v>454.31</v>
      </c>
      <c r="H1218">
        <f>DZIALKI[[#This Row],[Podatek]]*DZIALKI[[#This Row],[Procent Ulgi]]</f>
        <v>408.87900000000002</v>
      </c>
      <c r="I1218">
        <f>DZIALKI[[#This Row],[Podatek]]-DZIALKI[[#This Row],[KwotaUlgi]]</f>
        <v>45.430999999999983</v>
      </c>
    </row>
    <row r="1219" spans="1:9" x14ac:dyDescent="0.25">
      <c r="A1219" t="s">
        <v>1229</v>
      </c>
      <c r="B1219">
        <v>652.57000000000005</v>
      </c>
      <c r="C1219" t="s">
        <v>5</v>
      </c>
      <c r="D1219" t="s">
        <v>11</v>
      </c>
      <c r="E12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19">
        <f>IF(DZIALKI[[#This Row],[Ulga]]=$K$29,$L$29,IF(DZIALKI[[#This Row],[Ulga]]=$K$30,$L$30,IF(DZIALKI[[#This Row],[Ulga]]=$K$31,$L$31,IF(DZIALKI[[#This Row],[Ulga]]=$K$32,$L$32))))</f>
        <v>0.9</v>
      </c>
      <c r="G1219">
        <f>ROUNDUP(DZIALKI[[#This Row],[StawkaPodatku]]*DZIALKI[[#This Row],[Powierzchnia]],2)</f>
        <v>502.48</v>
      </c>
      <c r="H1219">
        <f>DZIALKI[[#This Row],[Podatek]]*DZIALKI[[#This Row],[Procent Ulgi]]</f>
        <v>452.23200000000003</v>
      </c>
      <c r="I1219">
        <f>DZIALKI[[#This Row],[Podatek]]-DZIALKI[[#This Row],[KwotaUlgi]]</f>
        <v>50.24799999999999</v>
      </c>
    </row>
    <row r="1220" spans="1:9" x14ac:dyDescent="0.25">
      <c r="A1220" t="s">
        <v>1230</v>
      </c>
      <c r="B1220">
        <v>1056.97</v>
      </c>
      <c r="C1220" t="s">
        <v>52</v>
      </c>
      <c r="D1220" t="s">
        <v>7</v>
      </c>
      <c r="E12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20">
        <f>IF(DZIALKI[[#This Row],[Ulga]]=$K$29,$L$29,IF(DZIALKI[[#This Row],[Ulga]]=$K$30,$L$30,IF(DZIALKI[[#This Row],[Ulga]]=$K$31,$L$31,IF(DZIALKI[[#This Row],[Ulga]]=$K$32,$L$32))))</f>
        <v>0.2</v>
      </c>
      <c r="G1220">
        <f>ROUNDUP(DZIALKI[[#This Row],[StawkaPodatku]]*DZIALKI[[#This Row],[Powierzchnia]],2)</f>
        <v>221.97</v>
      </c>
      <c r="H1220">
        <f>DZIALKI[[#This Row],[Podatek]]*DZIALKI[[#This Row],[Procent Ulgi]]</f>
        <v>44.394000000000005</v>
      </c>
      <c r="I1220">
        <f>DZIALKI[[#This Row],[Podatek]]-DZIALKI[[#This Row],[KwotaUlgi]]</f>
        <v>177.57599999999999</v>
      </c>
    </row>
    <row r="1221" spans="1:9" x14ac:dyDescent="0.25">
      <c r="A1221" t="s">
        <v>1231</v>
      </c>
      <c r="B1221">
        <v>690.67</v>
      </c>
      <c r="C1221" t="s">
        <v>9</v>
      </c>
      <c r="D1221" t="s">
        <v>11</v>
      </c>
      <c r="E12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21">
        <f>IF(DZIALKI[[#This Row],[Ulga]]=$K$29,$L$29,IF(DZIALKI[[#This Row],[Ulga]]=$K$30,$L$30,IF(DZIALKI[[#This Row],[Ulga]]=$K$31,$L$31,IF(DZIALKI[[#This Row],[Ulga]]=$K$32,$L$32))))</f>
        <v>0.9</v>
      </c>
      <c r="G1221">
        <f>ROUNDUP(DZIALKI[[#This Row],[StawkaPodatku]]*DZIALKI[[#This Row],[Powierzchnia]],2)</f>
        <v>448.94</v>
      </c>
      <c r="H1221">
        <f>DZIALKI[[#This Row],[Podatek]]*DZIALKI[[#This Row],[Procent Ulgi]]</f>
        <v>404.04599999999999</v>
      </c>
      <c r="I1221">
        <f>DZIALKI[[#This Row],[Podatek]]-DZIALKI[[#This Row],[KwotaUlgi]]</f>
        <v>44.894000000000005</v>
      </c>
    </row>
    <row r="1222" spans="1:9" x14ac:dyDescent="0.25">
      <c r="A1222" t="s">
        <v>1232</v>
      </c>
      <c r="B1222">
        <v>1300.98</v>
      </c>
      <c r="C1222" t="s">
        <v>5</v>
      </c>
      <c r="D1222" t="s">
        <v>5</v>
      </c>
      <c r="E12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2">
        <f>IF(DZIALKI[[#This Row],[Ulga]]=$K$29,$L$29,IF(DZIALKI[[#This Row],[Ulga]]=$K$30,$L$30,IF(DZIALKI[[#This Row],[Ulga]]=$K$31,$L$31,IF(DZIALKI[[#This Row],[Ulga]]=$K$32,$L$32))))</f>
        <v>0.5</v>
      </c>
      <c r="G1222">
        <f>ROUNDUP(DZIALKI[[#This Row],[StawkaPodatku]]*DZIALKI[[#This Row],[Powierzchnia]],2)</f>
        <v>1001.76</v>
      </c>
      <c r="H1222">
        <f>DZIALKI[[#This Row],[Podatek]]*DZIALKI[[#This Row],[Procent Ulgi]]</f>
        <v>500.88</v>
      </c>
      <c r="I1222">
        <f>DZIALKI[[#This Row],[Podatek]]-DZIALKI[[#This Row],[KwotaUlgi]]</f>
        <v>500.88</v>
      </c>
    </row>
    <row r="1223" spans="1:9" x14ac:dyDescent="0.25">
      <c r="A1223" t="s">
        <v>1233</v>
      </c>
      <c r="B1223">
        <v>1097.6199999999999</v>
      </c>
      <c r="C1223" t="s">
        <v>5</v>
      </c>
      <c r="D1223" t="s">
        <v>5</v>
      </c>
      <c r="E12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3">
        <f>IF(DZIALKI[[#This Row],[Ulga]]=$K$29,$L$29,IF(DZIALKI[[#This Row],[Ulga]]=$K$30,$L$30,IF(DZIALKI[[#This Row],[Ulga]]=$K$31,$L$31,IF(DZIALKI[[#This Row],[Ulga]]=$K$32,$L$32))))</f>
        <v>0.5</v>
      </c>
      <c r="G1223">
        <f>ROUNDUP(DZIALKI[[#This Row],[StawkaPodatku]]*DZIALKI[[#This Row],[Powierzchnia]],2)</f>
        <v>845.17</v>
      </c>
      <c r="H1223">
        <f>DZIALKI[[#This Row],[Podatek]]*DZIALKI[[#This Row],[Procent Ulgi]]</f>
        <v>422.58499999999998</v>
      </c>
      <c r="I1223">
        <f>DZIALKI[[#This Row],[Podatek]]-DZIALKI[[#This Row],[KwotaUlgi]]</f>
        <v>422.58499999999998</v>
      </c>
    </row>
    <row r="1224" spans="1:9" x14ac:dyDescent="0.25">
      <c r="A1224" t="s">
        <v>1234</v>
      </c>
      <c r="B1224">
        <v>937.64</v>
      </c>
      <c r="C1224" t="s">
        <v>31</v>
      </c>
      <c r="D1224" t="s">
        <v>21</v>
      </c>
      <c r="E12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24">
        <f>IF(DZIALKI[[#This Row],[Ulga]]=$K$29,$L$29,IF(DZIALKI[[#This Row],[Ulga]]=$K$30,$L$30,IF(DZIALKI[[#This Row],[Ulga]]=$K$31,$L$31,IF(DZIALKI[[#This Row],[Ulga]]=$K$32,$L$32))))</f>
        <v>0</v>
      </c>
      <c r="G1224">
        <f>ROUNDUP(DZIALKI[[#This Row],[StawkaPodatku]]*DZIALKI[[#This Row],[Powierzchnia]],2)</f>
        <v>403.19</v>
      </c>
      <c r="H1224">
        <f>DZIALKI[[#This Row],[Podatek]]*DZIALKI[[#This Row],[Procent Ulgi]]</f>
        <v>0</v>
      </c>
      <c r="I1224">
        <f>DZIALKI[[#This Row],[Podatek]]-DZIALKI[[#This Row],[KwotaUlgi]]</f>
        <v>403.19</v>
      </c>
    </row>
    <row r="1225" spans="1:9" x14ac:dyDescent="0.25">
      <c r="A1225" t="s">
        <v>1235</v>
      </c>
      <c r="B1225">
        <v>783.59</v>
      </c>
      <c r="C1225" t="s">
        <v>5</v>
      </c>
      <c r="D1225" t="s">
        <v>11</v>
      </c>
      <c r="E12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5">
        <f>IF(DZIALKI[[#This Row],[Ulga]]=$K$29,$L$29,IF(DZIALKI[[#This Row],[Ulga]]=$K$30,$L$30,IF(DZIALKI[[#This Row],[Ulga]]=$K$31,$L$31,IF(DZIALKI[[#This Row],[Ulga]]=$K$32,$L$32))))</f>
        <v>0.9</v>
      </c>
      <c r="G1225">
        <f>ROUNDUP(DZIALKI[[#This Row],[StawkaPodatku]]*DZIALKI[[#This Row],[Powierzchnia]],2)</f>
        <v>603.37</v>
      </c>
      <c r="H1225">
        <f>DZIALKI[[#This Row],[Podatek]]*DZIALKI[[#This Row],[Procent Ulgi]]</f>
        <v>543.03300000000002</v>
      </c>
      <c r="I1225">
        <f>DZIALKI[[#This Row],[Podatek]]-DZIALKI[[#This Row],[KwotaUlgi]]</f>
        <v>60.336999999999989</v>
      </c>
    </row>
    <row r="1226" spans="1:9" x14ac:dyDescent="0.25">
      <c r="A1226" t="s">
        <v>1236</v>
      </c>
      <c r="B1226">
        <v>868.91</v>
      </c>
      <c r="C1226" t="s">
        <v>5</v>
      </c>
      <c r="D1226" t="s">
        <v>11</v>
      </c>
      <c r="E12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6">
        <f>IF(DZIALKI[[#This Row],[Ulga]]=$K$29,$L$29,IF(DZIALKI[[#This Row],[Ulga]]=$K$30,$L$30,IF(DZIALKI[[#This Row],[Ulga]]=$K$31,$L$31,IF(DZIALKI[[#This Row],[Ulga]]=$K$32,$L$32))))</f>
        <v>0.9</v>
      </c>
      <c r="G1226">
        <f>ROUNDUP(DZIALKI[[#This Row],[StawkaPodatku]]*DZIALKI[[#This Row],[Powierzchnia]],2)</f>
        <v>669.06999999999994</v>
      </c>
      <c r="H1226">
        <f>DZIALKI[[#This Row],[Podatek]]*DZIALKI[[#This Row],[Procent Ulgi]]</f>
        <v>602.16300000000001</v>
      </c>
      <c r="I1226">
        <f>DZIALKI[[#This Row],[Podatek]]-DZIALKI[[#This Row],[KwotaUlgi]]</f>
        <v>66.906999999999925</v>
      </c>
    </row>
    <row r="1227" spans="1:9" x14ac:dyDescent="0.25">
      <c r="A1227" t="s">
        <v>1237</v>
      </c>
      <c r="B1227">
        <v>819.3</v>
      </c>
      <c r="C1227" t="s">
        <v>31</v>
      </c>
      <c r="D1227" t="s">
        <v>5</v>
      </c>
      <c r="E12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27">
        <f>IF(DZIALKI[[#This Row],[Ulga]]=$K$29,$L$29,IF(DZIALKI[[#This Row],[Ulga]]=$K$30,$L$30,IF(DZIALKI[[#This Row],[Ulga]]=$K$31,$L$31,IF(DZIALKI[[#This Row],[Ulga]]=$K$32,$L$32))))</f>
        <v>0.5</v>
      </c>
      <c r="G1227">
        <f>ROUNDUP(DZIALKI[[#This Row],[StawkaPodatku]]*DZIALKI[[#This Row],[Powierzchnia]],2)</f>
        <v>352.3</v>
      </c>
      <c r="H1227">
        <f>DZIALKI[[#This Row],[Podatek]]*DZIALKI[[#This Row],[Procent Ulgi]]</f>
        <v>176.15</v>
      </c>
      <c r="I1227">
        <f>DZIALKI[[#This Row],[Podatek]]-DZIALKI[[#This Row],[KwotaUlgi]]</f>
        <v>176.15</v>
      </c>
    </row>
    <row r="1228" spans="1:9" x14ac:dyDescent="0.25">
      <c r="A1228" t="s">
        <v>1238</v>
      </c>
      <c r="B1228">
        <v>535.37</v>
      </c>
      <c r="C1228" t="s">
        <v>31</v>
      </c>
      <c r="D1228" t="s">
        <v>11</v>
      </c>
      <c r="E12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28">
        <f>IF(DZIALKI[[#This Row],[Ulga]]=$K$29,$L$29,IF(DZIALKI[[#This Row],[Ulga]]=$K$30,$L$30,IF(DZIALKI[[#This Row],[Ulga]]=$K$31,$L$31,IF(DZIALKI[[#This Row],[Ulga]]=$K$32,$L$32))))</f>
        <v>0.9</v>
      </c>
      <c r="G1228">
        <f>ROUNDUP(DZIALKI[[#This Row],[StawkaPodatku]]*DZIALKI[[#This Row],[Powierzchnia]],2)</f>
        <v>230.20999999999998</v>
      </c>
      <c r="H1228">
        <f>DZIALKI[[#This Row],[Podatek]]*DZIALKI[[#This Row],[Procent Ulgi]]</f>
        <v>207.18899999999999</v>
      </c>
      <c r="I1228">
        <f>DZIALKI[[#This Row],[Podatek]]-DZIALKI[[#This Row],[KwotaUlgi]]</f>
        <v>23.020999999999987</v>
      </c>
    </row>
    <row r="1229" spans="1:9" x14ac:dyDescent="0.25">
      <c r="A1229" t="s">
        <v>1239</v>
      </c>
      <c r="B1229">
        <v>1039.8699999999999</v>
      </c>
      <c r="C1229" t="s">
        <v>5</v>
      </c>
      <c r="D1229" t="s">
        <v>5</v>
      </c>
      <c r="E12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9">
        <f>IF(DZIALKI[[#This Row],[Ulga]]=$K$29,$L$29,IF(DZIALKI[[#This Row],[Ulga]]=$K$30,$L$30,IF(DZIALKI[[#This Row],[Ulga]]=$K$31,$L$31,IF(DZIALKI[[#This Row],[Ulga]]=$K$32,$L$32))))</f>
        <v>0.5</v>
      </c>
      <c r="G1229">
        <f>ROUNDUP(DZIALKI[[#This Row],[StawkaPodatku]]*DZIALKI[[#This Row],[Powierzchnia]],2)</f>
        <v>800.7</v>
      </c>
      <c r="H1229">
        <f>DZIALKI[[#This Row],[Podatek]]*DZIALKI[[#This Row],[Procent Ulgi]]</f>
        <v>400.35</v>
      </c>
      <c r="I1229">
        <f>DZIALKI[[#This Row],[Podatek]]-DZIALKI[[#This Row],[KwotaUlgi]]</f>
        <v>400.35</v>
      </c>
    </row>
    <row r="1230" spans="1:9" x14ac:dyDescent="0.25">
      <c r="A1230" t="s">
        <v>1240</v>
      </c>
      <c r="B1230">
        <v>769.64</v>
      </c>
      <c r="C1230" t="s">
        <v>5</v>
      </c>
      <c r="D1230" t="s">
        <v>7</v>
      </c>
      <c r="E12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30">
        <f>IF(DZIALKI[[#This Row],[Ulga]]=$K$29,$L$29,IF(DZIALKI[[#This Row],[Ulga]]=$K$30,$L$30,IF(DZIALKI[[#This Row],[Ulga]]=$K$31,$L$31,IF(DZIALKI[[#This Row],[Ulga]]=$K$32,$L$32))))</f>
        <v>0.2</v>
      </c>
      <c r="G1230">
        <f>ROUNDUP(DZIALKI[[#This Row],[StawkaPodatku]]*DZIALKI[[#This Row],[Powierzchnia]],2)</f>
        <v>592.63</v>
      </c>
      <c r="H1230">
        <f>DZIALKI[[#This Row],[Podatek]]*DZIALKI[[#This Row],[Procent Ulgi]]</f>
        <v>118.52600000000001</v>
      </c>
      <c r="I1230">
        <f>DZIALKI[[#This Row],[Podatek]]-DZIALKI[[#This Row],[KwotaUlgi]]</f>
        <v>474.10399999999998</v>
      </c>
    </row>
    <row r="1231" spans="1:9" x14ac:dyDescent="0.25">
      <c r="A1231" t="s">
        <v>1241</v>
      </c>
      <c r="B1231">
        <v>827.72</v>
      </c>
      <c r="C1231" t="s">
        <v>9</v>
      </c>
      <c r="D1231" t="s">
        <v>21</v>
      </c>
      <c r="E12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31">
        <f>IF(DZIALKI[[#This Row],[Ulga]]=$K$29,$L$29,IF(DZIALKI[[#This Row],[Ulga]]=$K$30,$L$30,IF(DZIALKI[[#This Row],[Ulga]]=$K$31,$L$31,IF(DZIALKI[[#This Row],[Ulga]]=$K$32,$L$32))))</f>
        <v>0</v>
      </c>
      <c r="G1231">
        <f>ROUNDUP(DZIALKI[[#This Row],[StawkaPodatku]]*DZIALKI[[#This Row],[Powierzchnia]],2)</f>
        <v>538.02</v>
      </c>
      <c r="H1231">
        <f>DZIALKI[[#This Row],[Podatek]]*DZIALKI[[#This Row],[Procent Ulgi]]</f>
        <v>0</v>
      </c>
      <c r="I1231">
        <f>DZIALKI[[#This Row],[Podatek]]-DZIALKI[[#This Row],[KwotaUlgi]]</f>
        <v>538.02</v>
      </c>
    </row>
    <row r="1232" spans="1:9" x14ac:dyDescent="0.25">
      <c r="A1232" t="s">
        <v>1242</v>
      </c>
      <c r="B1232">
        <v>1285.1099999999999</v>
      </c>
      <c r="C1232" t="s">
        <v>31</v>
      </c>
      <c r="D1232" t="s">
        <v>11</v>
      </c>
      <c r="E12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32">
        <f>IF(DZIALKI[[#This Row],[Ulga]]=$K$29,$L$29,IF(DZIALKI[[#This Row],[Ulga]]=$K$30,$L$30,IF(DZIALKI[[#This Row],[Ulga]]=$K$31,$L$31,IF(DZIALKI[[#This Row],[Ulga]]=$K$32,$L$32))))</f>
        <v>0.9</v>
      </c>
      <c r="G1232">
        <f>ROUNDUP(DZIALKI[[#This Row],[StawkaPodatku]]*DZIALKI[[#This Row],[Powierzchnia]],2)</f>
        <v>552.6</v>
      </c>
      <c r="H1232">
        <f>DZIALKI[[#This Row],[Podatek]]*DZIALKI[[#This Row],[Procent Ulgi]]</f>
        <v>497.34000000000003</v>
      </c>
      <c r="I1232">
        <f>DZIALKI[[#This Row],[Podatek]]-DZIALKI[[#This Row],[KwotaUlgi]]</f>
        <v>55.259999999999991</v>
      </c>
    </row>
    <row r="1233" spans="1:9" x14ac:dyDescent="0.25">
      <c r="A1233" t="s">
        <v>1243</v>
      </c>
      <c r="B1233">
        <v>1278.1199999999999</v>
      </c>
      <c r="C1233" t="s">
        <v>52</v>
      </c>
      <c r="D1233" t="s">
        <v>5</v>
      </c>
      <c r="E12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33">
        <f>IF(DZIALKI[[#This Row],[Ulga]]=$K$29,$L$29,IF(DZIALKI[[#This Row],[Ulga]]=$K$30,$L$30,IF(DZIALKI[[#This Row],[Ulga]]=$K$31,$L$31,IF(DZIALKI[[#This Row],[Ulga]]=$K$32,$L$32))))</f>
        <v>0.5</v>
      </c>
      <c r="G1233">
        <f>ROUNDUP(DZIALKI[[#This Row],[StawkaPodatku]]*DZIALKI[[#This Row],[Powierzchnia]],2)</f>
        <v>268.40999999999997</v>
      </c>
      <c r="H1233">
        <f>DZIALKI[[#This Row],[Podatek]]*DZIALKI[[#This Row],[Procent Ulgi]]</f>
        <v>134.20499999999998</v>
      </c>
      <c r="I1233">
        <f>DZIALKI[[#This Row],[Podatek]]-DZIALKI[[#This Row],[KwotaUlgi]]</f>
        <v>134.20499999999998</v>
      </c>
    </row>
    <row r="1234" spans="1:9" x14ac:dyDescent="0.25">
      <c r="A1234" t="s">
        <v>1244</v>
      </c>
      <c r="B1234">
        <v>593.33000000000004</v>
      </c>
      <c r="C1234" t="s">
        <v>31</v>
      </c>
      <c r="D1234" t="s">
        <v>5</v>
      </c>
      <c r="E12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34">
        <f>IF(DZIALKI[[#This Row],[Ulga]]=$K$29,$L$29,IF(DZIALKI[[#This Row],[Ulga]]=$K$30,$L$30,IF(DZIALKI[[#This Row],[Ulga]]=$K$31,$L$31,IF(DZIALKI[[#This Row],[Ulga]]=$K$32,$L$32))))</f>
        <v>0.5</v>
      </c>
      <c r="G1234">
        <f>ROUNDUP(DZIALKI[[#This Row],[StawkaPodatku]]*DZIALKI[[#This Row],[Powierzchnia]],2)</f>
        <v>255.14</v>
      </c>
      <c r="H1234">
        <f>DZIALKI[[#This Row],[Podatek]]*DZIALKI[[#This Row],[Procent Ulgi]]</f>
        <v>127.57</v>
      </c>
      <c r="I1234">
        <f>DZIALKI[[#This Row],[Podatek]]-DZIALKI[[#This Row],[KwotaUlgi]]</f>
        <v>127.57</v>
      </c>
    </row>
    <row r="1235" spans="1:9" x14ac:dyDescent="0.25">
      <c r="A1235" t="s">
        <v>1245</v>
      </c>
      <c r="B1235">
        <v>1263.03</v>
      </c>
      <c r="C1235" t="s">
        <v>52</v>
      </c>
      <c r="D1235" t="s">
        <v>5</v>
      </c>
      <c r="E12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35">
        <f>IF(DZIALKI[[#This Row],[Ulga]]=$K$29,$L$29,IF(DZIALKI[[#This Row],[Ulga]]=$K$30,$L$30,IF(DZIALKI[[#This Row],[Ulga]]=$K$31,$L$31,IF(DZIALKI[[#This Row],[Ulga]]=$K$32,$L$32))))</f>
        <v>0.5</v>
      </c>
      <c r="G1235">
        <f>ROUNDUP(DZIALKI[[#This Row],[StawkaPodatku]]*DZIALKI[[#This Row],[Powierzchnia]],2)</f>
        <v>265.24</v>
      </c>
      <c r="H1235">
        <f>DZIALKI[[#This Row],[Podatek]]*DZIALKI[[#This Row],[Procent Ulgi]]</f>
        <v>132.62</v>
      </c>
      <c r="I1235">
        <f>DZIALKI[[#This Row],[Podatek]]-DZIALKI[[#This Row],[KwotaUlgi]]</f>
        <v>132.62</v>
      </c>
    </row>
    <row r="1236" spans="1:9" x14ac:dyDescent="0.25">
      <c r="A1236" t="s">
        <v>1246</v>
      </c>
      <c r="B1236">
        <v>1432.62</v>
      </c>
      <c r="C1236" t="s">
        <v>31</v>
      </c>
      <c r="D1236" t="s">
        <v>5</v>
      </c>
      <c r="E12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36">
        <f>IF(DZIALKI[[#This Row],[Ulga]]=$K$29,$L$29,IF(DZIALKI[[#This Row],[Ulga]]=$K$30,$L$30,IF(DZIALKI[[#This Row],[Ulga]]=$K$31,$L$31,IF(DZIALKI[[#This Row],[Ulga]]=$K$32,$L$32))))</f>
        <v>0.5</v>
      </c>
      <c r="G1236">
        <f>ROUNDUP(DZIALKI[[#This Row],[StawkaPodatku]]*DZIALKI[[#This Row],[Powierzchnia]],2)</f>
        <v>616.03</v>
      </c>
      <c r="H1236">
        <f>DZIALKI[[#This Row],[Podatek]]*DZIALKI[[#This Row],[Procent Ulgi]]</f>
        <v>308.01499999999999</v>
      </c>
      <c r="I1236">
        <f>DZIALKI[[#This Row],[Podatek]]-DZIALKI[[#This Row],[KwotaUlgi]]</f>
        <v>308.01499999999999</v>
      </c>
    </row>
    <row r="1237" spans="1:9" x14ac:dyDescent="0.25">
      <c r="A1237" t="s">
        <v>1247</v>
      </c>
      <c r="B1237">
        <v>975.86</v>
      </c>
      <c r="C1237" t="s">
        <v>5</v>
      </c>
      <c r="D1237" t="s">
        <v>11</v>
      </c>
      <c r="E12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37">
        <f>IF(DZIALKI[[#This Row],[Ulga]]=$K$29,$L$29,IF(DZIALKI[[#This Row],[Ulga]]=$K$30,$L$30,IF(DZIALKI[[#This Row],[Ulga]]=$K$31,$L$31,IF(DZIALKI[[#This Row],[Ulga]]=$K$32,$L$32))))</f>
        <v>0.9</v>
      </c>
      <c r="G1237">
        <f>ROUNDUP(DZIALKI[[#This Row],[StawkaPodatku]]*DZIALKI[[#This Row],[Powierzchnia]],2)</f>
        <v>751.42</v>
      </c>
      <c r="H1237">
        <f>DZIALKI[[#This Row],[Podatek]]*DZIALKI[[#This Row],[Procent Ulgi]]</f>
        <v>676.27800000000002</v>
      </c>
      <c r="I1237">
        <f>DZIALKI[[#This Row],[Podatek]]-DZIALKI[[#This Row],[KwotaUlgi]]</f>
        <v>75.141999999999939</v>
      </c>
    </row>
    <row r="1238" spans="1:9" x14ac:dyDescent="0.25">
      <c r="A1238" t="s">
        <v>1248</v>
      </c>
      <c r="B1238">
        <v>1092.77</v>
      </c>
      <c r="C1238" t="s">
        <v>5</v>
      </c>
      <c r="D1238" t="s">
        <v>11</v>
      </c>
      <c r="E12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38">
        <f>IF(DZIALKI[[#This Row],[Ulga]]=$K$29,$L$29,IF(DZIALKI[[#This Row],[Ulga]]=$K$30,$L$30,IF(DZIALKI[[#This Row],[Ulga]]=$K$31,$L$31,IF(DZIALKI[[#This Row],[Ulga]]=$K$32,$L$32))))</f>
        <v>0.9</v>
      </c>
      <c r="G1238">
        <f>ROUNDUP(DZIALKI[[#This Row],[StawkaPodatku]]*DZIALKI[[#This Row],[Powierzchnia]],2)</f>
        <v>841.43999999999994</v>
      </c>
      <c r="H1238">
        <f>DZIALKI[[#This Row],[Podatek]]*DZIALKI[[#This Row],[Procent Ulgi]]</f>
        <v>757.29599999999994</v>
      </c>
      <c r="I1238">
        <f>DZIALKI[[#This Row],[Podatek]]-DZIALKI[[#This Row],[KwotaUlgi]]</f>
        <v>84.144000000000005</v>
      </c>
    </row>
    <row r="1239" spans="1:9" x14ac:dyDescent="0.25">
      <c r="A1239" t="s">
        <v>1249</v>
      </c>
      <c r="B1239">
        <v>1282.32</v>
      </c>
      <c r="C1239" t="s">
        <v>5</v>
      </c>
      <c r="D1239" t="s">
        <v>7</v>
      </c>
      <c r="E12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39">
        <f>IF(DZIALKI[[#This Row],[Ulga]]=$K$29,$L$29,IF(DZIALKI[[#This Row],[Ulga]]=$K$30,$L$30,IF(DZIALKI[[#This Row],[Ulga]]=$K$31,$L$31,IF(DZIALKI[[#This Row],[Ulga]]=$K$32,$L$32))))</f>
        <v>0.2</v>
      </c>
      <c r="G1239">
        <f>ROUNDUP(DZIALKI[[#This Row],[StawkaPodatku]]*DZIALKI[[#This Row],[Powierzchnia]],2)</f>
        <v>987.39</v>
      </c>
      <c r="H1239">
        <f>DZIALKI[[#This Row],[Podatek]]*DZIALKI[[#This Row],[Procent Ulgi]]</f>
        <v>197.47800000000001</v>
      </c>
      <c r="I1239">
        <f>DZIALKI[[#This Row],[Podatek]]-DZIALKI[[#This Row],[KwotaUlgi]]</f>
        <v>789.91200000000003</v>
      </c>
    </row>
    <row r="1240" spans="1:9" x14ac:dyDescent="0.25">
      <c r="A1240" t="s">
        <v>1250</v>
      </c>
      <c r="B1240">
        <v>892.93</v>
      </c>
      <c r="C1240" t="s">
        <v>5</v>
      </c>
      <c r="D1240" t="s">
        <v>7</v>
      </c>
      <c r="E12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0">
        <f>IF(DZIALKI[[#This Row],[Ulga]]=$K$29,$L$29,IF(DZIALKI[[#This Row],[Ulga]]=$K$30,$L$30,IF(DZIALKI[[#This Row],[Ulga]]=$K$31,$L$31,IF(DZIALKI[[#This Row],[Ulga]]=$K$32,$L$32))))</f>
        <v>0.2</v>
      </c>
      <c r="G1240">
        <f>ROUNDUP(DZIALKI[[#This Row],[StawkaPodatku]]*DZIALKI[[#This Row],[Powierzchnia]],2)</f>
        <v>687.56</v>
      </c>
      <c r="H1240">
        <f>DZIALKI[[#This Row],[Podatek]]*DZIALKI[[#This Row],[Procent Ulgi]]</f>
        <v>137.512</v>
      </c>
      <c r="I1240">
        <f>DZIALKI[[#This Row],[Podatek]]-DZIALKI[[#This Row],[KwotaUlgi]]</f>
        <v>550.048</v>
      </c>
    </row>
    <row r="1241" spans="1:9" x14ac:dyDescent="0.25">
      <c r="A1241" t="s">
        <v>1251</v>
      </c>
      <c r="B1241">
        <v>643.55999999999995</v>
      </c>
      <c r="C1241" t="s">
        <v>5</v>
      </c>
      <c r="D1241" t="s">
        <v>5</v>
      </c>
      <c r="E12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1">
        <f>IF(DZIALKI[[#This Row],[Ulga]]=$K$29,$L$29,IF(DZIALKI[[#This Row],[Ulga]]=$K$30,$L$30,IF(DZIALKI[[#This Row],[Ulga]]=$K$31,$L$31,IF(DZIALKI[[#This Row],[Ulga]]=$K$32,$L$32))))</f>
        <v>0.5</v>
      </c>
      <c r="G1241">
        <f>ROUNDUP(DZIALKI[[#This Row],[StawkaPodatku]]*DZIALKI[[#This Row],[Powierzchnia]],2)</f>
        <v>495.55</v>
      </c>
      <c r="H1241">
        <f>DZIALKI[[#This Row],[Podatek]]*DZIALKI[[#This Row],[Procent Ulgi]]</f>
        <v>247.77500000000001</v>
      </c>
      <c r="I1241">
        <f>DZIALKI[[#This Row],[Podatek]]-DZIALKI[[#This Row],[KwotaUlgi]]</f>
        <v>247.77500000000001</v>
      </c>
    </row>
    <row r="1242" spans="1:9" x14ac:dyDescent="0.25">
      <c r="A1242" t="s">
        <v>1252</v>
      </c>
      <c r="B1242">
        <v>649.9</v>
      </c>
      <c r="C1242" t="s">
        <v>31</v>
      </c>
      <c r="D1242" t="s">
        <v>11</v>
      </c>
      <c r="E12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42">
        <f>IF(DZIALKI[[#This Row],[Ulga]]=$K$29,$L$29,IF(DZIALKI[[#This Row],[Ulga]]=$K$30,$L$30,IF(DZIALKI[[#This Row],[Ulga]]=$K$31,$L$31,IF(DZIALKI[[#This Row],[Ulga]]=$K$32,$L$32))))</f>
        <v>0.9</v>
      </c>
      <c r="G1242">
        <f>ROUNDUP(DZIALKI[[#This Row],[StawkaPodatku]]*DZIALKI[[#This Row],[Powierzchnia]],2)</f>
        <v>279.45999999999998</v>
      </c>
      <c r="H1242">
        <f>DZIALKI[[#This Row],[Podatek]]*DZIALKI[[#This Row],[Procent Ulgi]]</f>
        <v>251.51399999999998</v>
      </c>
      <c r="I1242">
        <f>DZIALKI[[#This Row],[Podatek]]-DZIALKI[[#This Row],[KwotaUlgi]]</f>
        <v>27.945999999999998</v>
      </c>
    </row>
    <row r="1243" spans="1:9" x14ac:dyDescent="0.25">
      <c r="A1243" t="s">
        <v>1253</v>
      </c>
      <c r="B1243">
        <v>890.57</v>
      </c>
      <c r="C1243" t="s">
        <v>31</v>
      </c>
      <c r="D1243" t="s">
        <v>21</v>
      </c>
      <c r="E12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43">
        <f>IF(DZIALKI[[#This Row],[Ulga]]=$K$29,$L$29,IF(DZIALKI[[#This Row],[Ulga]]=$K$30,$L$30,IF(DZIALKI[[#This Row],[Ulga]]=$K$31,$L$31,IF(DZIALKI[[#This Row],[Ulga]]=$K$32,$L$32))))</f>
        <v>0</v>
      </c>
      <c r="G1243">
        <f>ROUNDUP(DZIALKI[[#This Row],[StawkaPodatku]]*DZIALKI[[#This Row],[Powierzchnia]],2)</f>
        <v>382.95</v>
      </c>
      <c r="H1243">
        <f>DZIALKI[[#This Row],[Podatek]]*DZIALKI[[#This Row],[Procent Ulgi]]</f>
        <v>0</v>
      </c>
      <c r="I1243">
        <f>DZIALKI[[#This Row],[Podatek]]-DZIALKI[[#This Row],[KwotaUlgi]]</f>
        <v>382.95</v>
      </c>
    </row>
    <row r="1244" spans="1:9" x14ac:dyDescent="0.25">
      <c r="A1244" t="s">
        <v>1254</v>
      </c>
      <c r="B1244">
        <v>509.11</v>
      </c>
      <c r="C1244" t="s">
        <v>5</v>
      </c>
      <c r="D1244" t="s">
        <v>11</v>
      </c>
      <c r="E12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4">
        <f>IF(DZIALKI[[#This Row],[Ulga]]=$K$29,$L$29,IF(DZIALKI[[#This Row],[Ulga]]=$K$30,$L$30,IF(DZIALKI[[#This Row],[Ulga]]=$K$31,$L$31,IF(DZIALKI[[#This Row],[Ulga]]=$K$32,$L$32))))</f>
        <v>0.9</v>
      </c>
      <c r="G1244">
        <f>ROUNDUP(DZIALKI[[#This Row],[StawkaPodatku]]*DZIALKI[[#This Row],[Powierzchnia]],2)</f>
        <v>392.02</v>
      </c>
      <c r="H1244">
        <f>DZIALKI[[#This Row],[Podatek]]*DZIALKI[[#This Row],[Procent Ulgi]]</f>
        <v>352.81799999999998</v>
      </c>
      <c r="I1244">
        <f>DZIALKI[[#This Row],[Podatek]]-DZIALKI[[#This Row],[KwotaUlgi]]</f>
        <v>39.201999999999998</v>
      </c>
    </row>
    <row r="1245" spans="1:9" x14ac:dyDescent="0.25">
      <c r="A1245" t="s">
        <v>1255</v>
      </c>
      <c r="B1245">
        <v>1223.3699999999999</v>
      </c>
      <c r="C1245" t="s">
        <v>5</v>
      </c>
      <c r="D1245" t="s">
        <v>11</v>
      </c>
      <c r="E12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5">
        <f>IF(DZIALKI[[#This Row],[Ulga]]=$K$29,$L$29,IF(DZIALKI[[#This Row],[Ulga]]=$K$30,$L$30,IF(DZIALKI[[#This Row],[Ulga]]=$K$31,$L$31,IF(DZIALKI[[#This Row],[Ulga]]=$K$32,$L$32))))</f>
        <v>0.9</v>
      </c>
      <c r="G1245">
        <f>ROUNDUP(DZIALKI[[#This Row],[StawkaPodatku]]*DZIALKI[[#This Row],[Powierzchnia]],2)</f>
        <v>942</v>
      </c>
      <c r="H1245">
        <f>DZIALKI[[#This Row],[Podatek]]*DZIALKI[[#This Row],[Procent Ulgi]]</f>
        <v>847.80000000000007</v>
      </c>
      <c r="I1245">
        <f>DZIALKI[[#This Row],[Podatek]]-DZIALKI[[#This Row],[KwotaUlgi]]</f>
        <v>94.199999999999932</v>
      </c>
    </row>
    <row r="1246" spans="1:9" x14ac:dyDescent="0.25">
      <c r="A1246" t="s">
        <v>1256</v>
      </c>
      <c r="B1246">
        <v>926.3</v>
      </c>
      <c r="C1246" t="s">
        <v>5</v>
      </c>
      <c r="D1246" t="s">
        <v>11</v>
      </c>
      <c r="E12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6">
        <f>IF(DZIALKI[[#This Row],[Ulga]]=$K$29,$L$29,IF(DZIALKI[[#This Row],[Ulga]]=$K$30,$L$30,IF(DZIALKI[[#This Row],[Ulga]]=$K$31,$L$31,IF(DZIALKI[[#This Row],[Ulga]]=$K$32,$L$32))))</f>
        <v>0.9</v>
      </c>
      <c r="G1246">
        <f>ROUNDUP(DZIALKI[[#This Row],[StawkaPodatku]]*DZIALKI[[#This Row],[Powierzchnia]],2)</f>
        <v>713.26</v>
      </c>
      <c r="H1246">
        <f>DZIALKI[[#This Row],[Podatek]]*DZIALKI[[#This Row],[Procent Ulgi]]</f>
        <v>641.93399999999997</v>
      </c>
      <c r="I1246">
        <f>DZIALKI[[#This Row],[Podatek]]-DZIALKI[[#This Row],[KwotaUlgi]]</f>
        <v>71.326000000000022</v>
      </c>
    </row>
    <row r="1247" spans="1:9" x14ac:dyDescent="0.25">
      <c r="A1247" t="s">
        <v>1257</v>
      </c>
      <c r="B1247">
        <v>1419.04</v>
      </c>
      <c r="C1247" t="s">
        <v>5</v>
      </c>
      <c r="D1247" t="s">
        <v>21</v>
      </c>
      <c r="E12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7">
        <f>IF(DZIALKI[[#This Row],[Ulga]]=$K$29,$L$29,IF(DZIALKI[[#This Row],[Ulga]]=$K$30,$L$30,IF(DZIALKI[[#This Row],[Ulga]]=$K$31,$L$31,IF(DZIALKI[[#This Row],[Ulga]]=$K$32,$L$32))))</f>
        <v>0</v>
      </c>
      <c r="G1247">
        <f>ROUNDUP(DZIALKI[[#This Row],[StawkaPodatku]]*DZIALKI[[#This Row],[Powierzchnia]],2)</f>
        <v>1092.67</v>
      </c>
      <c r="H1247">
        <f>DZIALKI[[#This Row],[Podatek]]*DZIALKI[[#This Row],[Procent Ulgi]]</f>
        <v>0</v>
      </c>
      <c r="I1247">
        <f>DZIALKI[[#This Row],[Podatek]]-DZIALKI[[#This Row],[KwotaUlgi]]</f>
        <v>1092.67</v>
      </c>
    </row>
    <row r="1248" spans="1:9" x14ac:dyDescent="0.25">
      <c r="A1248" t="s">
        <v>1258</v>
      </c>
      <c r="B1248">
        <v>574.45000000000005</v>
      </c>
      <c r="C1248" t="s">
        <v>5</v>
      </c>
      <c r="D1248" t="s">
        <v>5</v>
      </c>
      <c r="E12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8">
        <f>IF(DZIALKI[[#This Row],[Ulga]]=$K$29,$L$29,IF(DZIALKI[[#This Row],[Ulga]]=$K$30,$L$30,IF(DZIALKI[[#This Row],[Ulga]]=$K$31,$L$31,IF(DZIALKI[[#This Row],[Ulga]]=$K$32,$L$32))))</f>
        <v>0.5</v>
      </c>
      <c r="G1248">
        <f>ROUNDUP(DZIALKI[[#This Row],[StawkaPodatku]]*DZIALKI[[#This Row],[Powierzchnia]],2)</f>
        <v>442.33</v>
      </c>
      <c r="H1248">
        <f>DZIALKI[[#This Row],[Podatek]]*DZIALKI[[#This Row],[Procent Ulgi]]</f>
        <v>221.16499999999999</v>
      </c>
      <c r="I1248">
        <f>DZIALKI[[#This Row],[Podatek]]-DZIALKI[[#This Row],[KwotaUlgi]]</f>
        <v>221.16499999999999</v>
      </c>
    </row>
    <row r="1249" spans="1:9" x14ac:dyDescent="0.25">
      <c r="A1249" t="s">
        <v>1259</v>
      </c>
      <c r="B1249">
        <v>905.78</v>
      </c>
      <c r="C1249" t="s">
        <v>5</v>
      </c>
      <c r="D1249" t="s">
        <v>21</v>
      </c>
      <c r="E12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9">
        <f>IF(DZIALKI[[#This Row],[Ulga]]=$K$29,$L$29,IF(DZIALKI[[#This Row],[Ulga]]=$K$30,$L$30,IF(DZIALKI[[#This Row],[Ulga]]=$K$31,$L$31,IF(DZIALKI[[#This Row],[Ulga]]=$K$32,$L$32))))</f>
        <v>0</v>
      </c>
      <c r="G1249">
        <f>ROUNDUP(DZIALKI[[#This Row],[StawkaPodatku]]*DZIALKI[[#This Row],[Powierzchnia]],2)</f>
        <v>697.46</v>
      </c>
      <c r="H1249">
        <f>DZIALKI[[#This Row],[Podatek]]*DZIALKI[[#This Row],[Procent Ulgi]]</f>
        <v>0</v>
      </c>
      <c r="I1249">
        <f>DZIALKI[[#This Row],[Podatek]]-DZIALKI[[#This Row],[KwotaUlgi]]</f>
        <v>697.46</v>
      </c>
    </row>
    <row r="1250" spans="1:9" x14ac:dyDescent="0.25">
      <c r="A1250" t="s">
        <v>1260</v>
      </c>
      <c r="B1250">
        <v>871.98</v>
      </c>
      <c r="C1250" t="s">
        <v>52</v>
      </c>
      <c r="D1250" t="s">
        <v>11</v>
      </c>
      <c r="E12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50">
        <f>IF(DZIALKI[[#This Row],[Ulga]]=$K$29,$L$29,IF(DZIALKI[[#This Row],[Ulga]]=$K$30,$L$30,IF(DZIALKI[[#This Row],[Ulga]]=$K$31,$L$31,IF(DZIALKI[[#This Row],[Ulga]]=$K$32,$L$32))))</f>
        <v>0.9</v>
      </c>
      <c r="G1250">
        <f>ROUNDUP(DZIALKI[[#This Row],[StawkaPodatku]]*DZIALKI[[#This Row],[Powierzchnia]],2)</f>
        <v>183.12</v>
      </c>
      <c r="H1250">
        <f>DZIALKI[[#This Row],[Podatek]]*DZIALKI[[#This Row],[Procent Ulgi]]</f>
        <v>164.80800000000002</v>
      </c>
      <c r="I1250">
        <f>DZIALKI[[#This Row],[Podatek]]-DZIALKI[[#This Row],[KwotaUlgi]]</f>
        <v>18.311999999999983</v>
      </c>
    </row>
    <row r="1251" spans="1:9" x14ac:dyDescent="0.25">
      <c r="A1251" t="s">
        <v>1261</v>
      </c>
      <c r="B1251">
        <v>882.88</v>
      </c>
      <c r="C1251" t="s">
        <v>31</v>
      </c>
      <c r="D1251" t="s">
        <v>11</v>
      </c>
      <c r="E12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51">
        <f>IF(DZIALKI[[#This Row],[Ulga]]=$K$29,$L$29,IF(DZIALKI[[#This Row],[Ulga]]=$K$30,$L$30,IF(DZIALKI[[#This Row],[Ulga]]=$K$31,$L$31,IF(DZIALKI[[#This Row],[Ulga]]=$K$32,$L$32))))</f>
        <v>0.9</v>
      </c>
      <c r="G1251">
        <f>ROUNDUP(DZIALKI[[#This Row],[StawkaPodatku]]*DZIALKI[[#This Row],[Powierzchnia]],2)</f>
        <v>379.64</v>
      </c>
      <c r="H1251">
        <f>DZIALKI[[#This Row],[Podatek]]*DZIALKI[[#This Row],[Procent Ulgi]]</f>
        <v>341.67599999999999</v>
      </c>
      <c r="I1251">
        <f>DZIALKI[[#This Row],[Podatek]]-DZIALKI[[#This Row],[KwotaUlgi]]</f>
        <v>37.963999999999999</v>
      </c>
    </row>
    <row r="1252" spans="1:9" x14ac:dyDescent="0.25">
      <c r="A1252" t="s">
        <v>1262</v>
      </c>
      <c r="B1252">
        <v>962.64</v>
      </c>
      <c r="C1252" t="s">
        <v>5</v>
      </c>
      <c r="D1252" t="s">
        <v>5</v>
      </c>
      <c r="E12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52">
        <f>IF(DZIALKI[[#This Row],[Ulga]]=$K$29,$L$29,IF(DZIALKI[[#This Row],[Ulga]]=$K$30,$L$30,IF(DZIALKI[[#This Row],[Ulga]]=$K$31,$L$31,IF(DZIALKI[[#This Row],[Ulga]]=$K$32,$L$32))))</f>
        <v>0.5</v>
      </c>
      <c r="G1252">
        <f>ROUNDUP(DZIALKI[[#This Row],[StawkaPodatku]]*DZIALKI[[#This Row],[Powierzchnia]],2)</f>
        <v>741.24</v>
      </c>
      <c r="H1252">
        <f>DZIALKI[[#This Row],[Podatek]]*DZIALKI[[#This Row],[Procent Ulgi]]</f>
        <v>370.62</v>
      </c>
      <c r="I1252">
        <f>DZIALKI[[#This Row],[Podatek]]-DZIALKI[[#This Row],[KwotaUlgi]]</f>
        <v>370.62</v>
      </c>
    </row>
    <row r="1253" spans="1:9" x14ac:dyDescent="0.25">
      <c r="A1253" t="s">
        <v>1263</v>
      </c>
      <c r="B1253">
        <v>1336.35</v>
      </c>
      <c r="C1253" t="s">
        <v>31</v>
      </c>
      <c r="D1253" t="s">
        <v>5</v>
      </c>
      <c r="E12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53">
        <f>IF(DZIALKI[[#This Row],[Ulga]]=$K$29,$L$29,IF(DZIALKI[[#This Row],[Ulga]]=$K$30,$L$30,IF(DZIALKI[[#This Row],[Ulga]]=$K$31,$L$31,IF(DZIALKI[[#This Row],[Ulga]]=$K$32,$L$32))))</f>
        <v>0.5</v>
      </c>
      <c r="G1253">
        <f>ROUNDUP(DZIALKI[[#This Row],[StawkaPodatku]]*DZIALKI[[#This Row],[Powierzchnia]],2)</f>
        <v>574.64</v>
      </c>
      <c r="H1253">
        <f>DZIALKI[[#This Row],[Podatek]]*DZIALKI[[#This Row],[Procent Ulgi]]</f>
        <v>287.32</v>
      </c>
      <c r="I1253">
        <f>DZIALKI[[#This Row],[Podatek]]-DZIALKI[[#This Row],[KwotaUlgi]]</f>
        <v>287.32</v>
      </c>
    </row>
    <row r="1254" spans="1:9" x14ac:dyDescent="0.25">
      <c r="A1254" t="s">
        <v>1264</v>
      </c>
      <c r="B1254">
        <v>1487.59</v>
      </c>
      <c r="C1254" t="s">
        <v>31</v>
      </c>
      <c r="D1254" t="s">
        <v>11</v>
      </c>
      <c r="E125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54">
        <f>IF(DZIALKI[[#This Row],[Ulga]]=$K$29,$L$29,IF(DZIALKI[[#This Row],[Ulga]]=$K$30,$L$30,IF(DZIALKI[[#This Row],[Ulga]]=$K$31,$L$31,IF(DZIALKI[[#This Row],[Ulga]]=$K$32,$L$32))))</f>
        <v>0.9</v>
      </c>
      <c r="G1254">
        <f>ROUNDUP(DZIALKI[[#This Row],[StawkaPodatku]]*DZIALKI[[#This Row],[Powierzchnia]],2)</f>
        <v>639.66999999999996</v>
      </c>
      <c r="H1254">
        <f>DZIALKI[[#This Row],[Podatek]]*DZIALKI[[#This Row],[Procent Ulgi]]</f>
        <v>575.70299999999997</v>
      </c>
      <c r="I1254">
        <f>DZIALKI[[#This Row],[Podatek]]-DZIALKI[[#This Row],[KwotaUlgi]]</f>
        <v>63.966999999999985</v>
      </c>
    </row>
    <row r="1255" spans="1:9" x14ac:dyDescent="0.25">
      <c r="A1255" t="s">
        <v>1265</v>
      </c>
      <c r="B1255">
        <v>860</v>
      </c>
      <c r="C1255" t="s">
        <v>31</v>
      </c>
      <c r="D1255" t="s">
        <v>11</v>
      </c>
      <c r="E12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55">
        <f>IF(DZIALKI[[#This Row],[Ulga]]=$K$29,$L$29,IF(DZIALKI[[#This Row],[Ulga]]=$K$30,$L$30,IF(DZIALKI[[#This Row],[Ulga]]=$K$31,$L$31,IF(DZIALKI[[#This Row],[Ulga]]=$K$32,$L$32))))</f>
        <v>0.9</v>
      </c>
      <c r="G1255">
        <f>ROUNDUP(DZIALKI[[#This Row],[StawkaPodatku]]*DZIALKI[[#This Row],[Powierzchnia]],2)</f>
        <v>369.8</v>
      </c>
      <c r="H1255">
        <f>DZIALKI[[#This Row],[Podatek]]*DZIALKI[[#This Row],[Procent Ulgi]]</f>
        <v>332.82</v>
      </c>
      <c r="I1255">
        <f>DZIALKI[[#This Row],[Podatek]]-DZIALKI[[#This Row],[KwotaUlgi]]</f>
        <v>36.980000000000018</v>
      </c>
    </row>
    <row r="1256" spans="1:9" x14ac:dyDescent="0.25">
      <c r="A1256" t="s">
        <v>1266</v>
      </c>
      <c r="B1256">
        <v>1239.98</v>
      </c>
      <c r="C1256" t="s">
        <v>5</v>
      </c>
      <c r="D1256" t="s">
        <v>11</v>
      </c>
      <c r="E12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56">
        <f>IF(DZIALKI[[#This Row],[Ulga]]=$K$29,$L$29,IF(DZIALKI[[#This Row],[Ulga]]=$K$30,$L$30,IF(DZIALKI[[#This Row],[Ulga]]=$K$31,$L$31,IF(DZIALKI[[#This Row],[Ulga]]=$K$32,$L$32))))</f>
        <v>0.9</v>
      </c>
      <c r="G1256">
        <f>ROUNDUP(DZIALKI[[#This Row],[StawkaPodatku]]*DZIALKI[[#This Row],[Powierzchnia]],2)</f>
        <v>954.79</v>
      </c>
      <c r="H1256">
        <f>DZIALKI[[#This Row],[Podatek]]*DZIALKI[[#This Row],[Procent Ulgi]]</f>
        <v>859.31100000000004</v>
      </c>
      <c r="I1256">
        <f>DZIALKI[[#This Row],[Podatek]]-DZIALKI[[#This Row],[KwotaUlgi]]</f>
        <v>95.478999999999928</v>
      </c>
    </row>
    <row r="1257" spans="1:9" x14ac:dyDescent="0.25">
      <c r="A1257" t="s">
        <v>1267</v>
      </c>
      <c r="B1257">
        <v>1100.3499999999999</v>
      </c>
      <c r="C1257" t="s">
        <v>52</v>
      </c>
      <c r="D1257" t="s">
        <v>5</v>
      </c>
      <c r="E12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57">
        <f>IF(DZIALKI[[#This Row],[Ulga]]=$K$29,$L$29,IF(DZIALKI[[#This Row],[Ulga]]=$K$30,$L$30,IF(DZIALKI[[#This Row],[Ulga]]=$K$31,$L$31,IF(DZIALKI[[#This Row],[Ulga]]=$K$32,$L$32))))</f>
        <v>0.5</v>
      </c>
      <c r="G1257">
        <f>ROUNDUP(DZIALKI[[#This Row],[StawkaPodatku]]*DZIALKI[[#This Row],[Powierzchnia]],2)</f>
        <v>231.07999999999998</v>
      </c>
      <c r="H1257">
        <f>DZIALKI[[#This Row],[Podatek]]*DZIALKI[[#This Row],[Procent Ulgi]]</f>
        <v>115.53999999999999</v>
      </c>
      <c r="I1257">
        <f>DZIALKI[[#This Row],[Podatek]]-DZIALKI[[#This Row],[KwotaUlgi]]</f>
        <v>115.53999999999999</v>
      </c>
    </row>
    <row r="1258" spans="1:9" x14ac:dyDescent="0.25">
      <c r="A1258" t="s">
        <v>1268</v>
      </c>
      <c r="B1258">
        <v>726.64</v>
      </c>
      <c r="C1258" t="s">
        <v>52</v>
      </c>
      <c r="D1258" t="s">
        <v>11</v>
      </c>
      <c r="E12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58">
        <f>IF(DZIALKI[[#This Row],[Ulga]]=$K$29,$L$29,IF(DZIALKI[[#This Row],[Ulga]]=$K$30,$L$30,IF(DZIALKI[[#This Row],[Ulga]]=$K$31,$L$31,IF(DZIALKI[[#This Row],[Ulga]]=$K$32,$L$32))))</f>
        <v>0.9</v>
      </c>
      <c r="G1258">
        <f>ROUNDUP(DZIALKI[[#This Row],[StawkaPodatku]]*DZIALKI[[#This Row],[Powierzchnia]],2)</f>
        <v>152.6</v>
      </c>
      <c r="H1258">
        <f>DZIALKI[[#This Row],[Podatek]]*DZIALKI[[#This Row],[Procent Ulgi]]</f>
        <v>137.34</v>
      </c>
      <c r="I1258">
        <f>DZIALKI[[#This Row],[Podatek]]-DZIALKI[[#This Row],[KwotaUlgi]]</f>
        <v>15.259999999999991</v>
      </c>
    </row>
    <row r="1259" spans="1:9" x14ac:dyDescent="0.25">
      <c r="A1259" t="s">
        <v>1269</v>
      </c>
      <c r="B1259">
        <v>526</v>
      </c>
      <c r="C1259" t="s">
        <v>52</v>
      </c>
      <c r="D1259" t="s">
        <v>5</v>
      </c>
      <c r="E125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59">
        <f>IF(DZIALKI[[#This Row],[Ulga]]=$K$29,$L$29,IF(DZIALKI[[#This Row],[Ulga]]=$K$30,$L$30,IF(DZIALKI[[#This Row],[Ulga]]=$K$31,$L$31,IF(DZIALKI[[#This Row],[Ulga]]=$K$32,$L$32))))</f>
        <v>0.5</v>
      </c>
      <c r="G1259">
        <f>ROUNDUP(DZIALKI[[#This Row],[StawkaPodatku]]*DZIALKI[[#This Row],[Powierzchnia]],2)</f>
        <v>110.46</v>
      </c>
      <c r="H1259">
        <f>DZIALKI[[#This Row],[Podatek]]*DZIALKI[[#This Row],[Procent Ulgi]]</f>
        <v>55.23</v>
      </c>
      <c r="I1259">
        <f>DZIALKI[[#This Row],[Podatek]]-DZIALKI[[#This Row],[KwotaUlgi]]</f>
        <v>55.23</v>
      </c>
    </row>
    <row r="1260" spans="1:9" x14ac:dyDescent="0.25">
      <c r="A1260" t="s">
        <v>1270</v>
      </c>
      <c r="B1260">
        <v>1076.98</v>
      </c>
      <c r="C1260" t="s">
        <v>5</v>
      </c>
      <c r="D1260" t="s">
        <v>11</v>
      </c>
      <c r="E12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0">
        <f>IF(DZIALKI[[#This Row],[Ulga]]=$K$29,$L$29,IF(DZIALKI[[#This Row],[Ulga]]=$K$30,$L$30,IF(DZIALKI[[#This Row],[Ulga]]=$K$31,$L$31,IF(DZIALKI[[#This Row],[Ulga]]=$K$32,$L$32))))</f>
        <v>0.9</v>
      </c>
      <c r="G1260">
        <f>ROUNDUP(DZIALKI[[#This Row],[StawkaPodatku]]*DZIALKI[[#This Row],[Powierzchnia]],2)</f>
        <v>829.28</v>
      </c>
      <c r="H1260">
        <f>DZIALKI[[#This Row],[Podatek]]*DZIALKI[[#This Row],[Procent Ulgi]]</f>
        <v>746.35199999999998</v>
      </c>
      <c r="I1260">
        <f>DZIALKI[[#This Row],[Podatek]]-DZIALKI[[#This Row],[KwotaUlgi]]</f>
        <v>82.927999999999997</v>
      </c>
    </row>
    <row r="1261" spans="1:9" x14ac:dyDescent="0.25">
      <c r="A1261" t="s">
        <v>1271</v>
      </c>
      <c r="B1261">
        <v>1205.27</v>
      </c>
      <c r="C1261" t="s">
        <v>5</v>
      </c>
      <c r="D1261" t="s">
        <v>7</v>
      </c>
      <c r="E12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1">
        <f>IF(DZIALKI[[#This Row],[Ulga]]=$K$29,$L$29,IF(DZIALKI[[#This Row],[Ulga]]=$K$30,$L$30,IF(DZIALKI[[#This Row],[Ulga]]=$K$31,$L$31,IF(DZIALKI[[#This Row],[Ulga]]=$K$32,$L$32))))</f>
        <v>0.2</v>
      </c>
      <c r="G1261">
        <f>ROUNDUP(DZIALKI[[#This Row],[StawkaPodatku]]*DZIALKI[[#This Row],[Powierzchnia]],2)</f>
        <v>928.06</v>
      </c>
      <c r="H1261">
        <f>DZIALKI[[#This Row],[Podatek]]*DZIALKI[[#This Row],[Procent Ulgi]]</f>
        <v>185.61199999999999</v>
      </c>
      <c r="I1261">
        <f>DZIALKI[[#This Row],[Podatek]]-DZIALKI[[#This Row],[KwotaUlgi]]</f>
        <v>742.44799999999998</v>
      </c>
    </row>
    <row r="1262" spans="1:9" x14ac:dyDescent="0.25">
      <c r="A1262" t="s">
        <v>1272</v>
      </c>
      <c r="B1262">
        <v>1211.18</v>
      </c>
      <c r="C1262" t="s">
        <v>9</v>
      </c>
      <c r="D1262" t="s">
        <v>11</v>
      </c>
      <c r="E12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62">
        <f>IF(DZIALKI[[#This Row],[Ulga]]=$K$29,$L$29,IF(DZIALKI[[#This Row],[Ulga]]=$K$30,$L$30,IF(DZIALKI[[#This Row],[Ulga]]=$K$31,$L$31,IF(DZIALKI[[#This Row],[Ulga]]=$K$32,$L$32))))</f>
        <v>0.9</v>
      </c>
      <c r="G1262">
        <f>ROUNDUP(DZIALKI[[#This Row],[StawkaPodatku]]*DZIALKI[[#This Row],[Powierzchnia]],2)</f>
        <v>787.27</v>
      </c>
      <c r="H1262">
        <f>DZIALKI[[#This Row],[Podatek]]*DZIALKI[[#This Row],[Procent Ulgi]]</f>
        <v>708.54300000000001</v>
      </c>
      <c r="I1262">
        <f>DZIALKI[[#This Row],[Podatek]]-DZIALKI[[#This Row],[KwotaUlgi]]</f>
        <v>78.726999999999975</v>
      </c>
    </row>
    <row r="1263" spans="1:9" x14ac:dyDescent="0.25">
      <c r="A1263" t="s">
        <v>1273</v>
      </c>
      <c r="B1263">
        <v>1190.3399999999999</v>
      </c>
      <c r="C1263" t="s">
        <v>5</v>
      </c>
      <c r="D1263" t="s">
        <v>5</v>
      </c>
      <c r="E12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3">
        <f>IF(DZIALKI[[#This Row],[Ulga]]=$K$29,$L$29,IF(DZIALKI[[#This Row],[Ulga]]=$K$30,$L$30,IF(DZIALKI[[#This Row],[Ulga]]=$K$31,$L$31,IF(DZIALKI[[#This Row],[Ulga]]=$K$32,$L$32))))</f>
        <v>0.5</v>
      </c>
      <c r="G1263">
        <f>ROUNDUP(DZIALKI[[#This Row],[StawkaPodatku]]*DZIALKI[[#This Row],[Powierzchnia]],2)</f>
        <v>916.56999999999994</v>
      </c>
      <c r="H1263">
        <f>DZIALKI[[#This Row],[Podatek]]*DZIALKI[[#This Row],[Procent Ulgi]]</f>
        <v>458.28499999999997</v>
      </c>
      <c r="I1263">
        <f>DZIALKI[[#This Row],[Podatek]]-DZIALKI[[#This Row],[KwotaUlgi]]</f>
        <v>458.28499999999997</v>
      </c>
    </row>
    <row r="1264" spans="1:9" x14ac:dyDescent="0.25">
      <c r="A1264" t="s">
        <v>1274</v>
      </c>
      <c r="B1264">
        <v>535.88</v>
      </c>
      <c r="C1264" t="s">
        <v>5</v>
      </c>
      <c r="D1264" t="s">
        <v>21</v>
      </c>
      <c r="E12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4">
        <f>IF(DZIALKI[[#This Row],[Ulga]]=$K$29,$L$29,IF(DZIALKI[[#This Row],[Ulga]]=$K$30,$L$30,IF(DZIALKI[[#This Row],[Ulga]]=$K$31,$L$31,IF(DZIALKI[[#This Row],[Ulga]]=$K$32,$L$32))))</f>
        <v>0</v>
      </c>
      <c r="G1264">
        <f>ROUNDUP(DZIALKI[[#This Row],[StawkaPodatku]]*DZIALKI[[#This Row],[Powierzchnia]],2)</f>
        <v>412.63</v>
      </c>
      <c r="H1264">
        <f>DZIALKI[[#This Row],[Podatek]]*DZIALKI[[#This Row],[Procent Ulgi]]</f>
        <v>0</v>
      </c>
      <c r="I1264">
        <f>DZIALKI[[#This Row],[Podatek]]-DZIALKI[[#This Row],[KwotaUlgi]]</f>
        <v>412.63</v>
      </c>
    </row>
    <row r="1265" spans="1:9" x14ac:dyDescent="0.25">
      <c r="A1265" t="s">
        <v>1275</v>
      </c>
      <c r="B1265">
        <v>1072.08</v>
      </c>
      <c r="C1265" t="s">
        <v>31</v>
      </c>
      <c r="D1265" t="s">
        <v>11</v>
      </c>
      <c r="E12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65">
        <f>IF(DZIALKI[[#This Row],[Ulga]]=$K$29,$L$29,IF(DZIALKI[[#This Row],[Ulga]]=$K$30,$L$30,IF(DZIALKI[[#This Row],[Ulga]]=$K$31,$L$31,IF(DZIALKI[[#This Row],[Ulga]]=$K$32,$L$32))))</f>
        <v>0.9</v>
      </c>
      <c r="G1265">
        <f>ROUNDUP(DZIALKI[[#This Row],[StawkaPodatku]]*DZIALKI[[#This Row],[Powierzchnia]],2)</f>
        <v>461</v>
      </c>
      <c r="H1265">
        <f>DZIALKI[[#This Row],[Podatek]]*DZIALKI[[#This Row],[Procent Ulgi]]</f>
        <v>414.90000000000003</v>
      </c>
      <c r="I1265">
        <f>DZIALKI[[#This Row],[Podatek]]-DZIALKI[[#This Row],[KwotaUlgi]]</f>
        <v>46.099999999999966</v>
      </c>
    </row>
    <row r="1266" spans="1:9" x14ac:dyDescent="0.25">
      <c r="A1266" t="s">
        <v>1276</v>
      </c>
      <c r="B1266">
        <v>1144.8599999999999</v>
      </c>
      <c r="C1266" t="s">
        <v>5</v>
      </c>
      <c r="D1266" t="s">
        <v>5</v>
      </c>
      <c r="E12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6">
        <f>IF(DZIALKI[[#This Row],[Ulga]]=$K$29,$L$29,IF(DZIALKI[[#This Row],[Ulga]]=$K$30,$L$30,IF(DZIALKI[[#This Row],[Ulga]]=$K$31,$L$31,IF(DZIALKI[[#This Row],[Ulga]]=$K$32,$L$32))))</f>
        <v>0.5</v>
      </c>
      <c r="G1266">
        <f>ROUNDUP(DZIALKI[[#This Row],[StawkaPodatku]]*DZIALKI[[#This Row],[Powierzchnia]],2)</f>
        <v>881.55</v>
      </c>
      <c r="H1266">
        <f>DZIALKI[[#This Row],[Podatek]]*DZIALKI[[#This Row],[Procent Ulgi]]</f>
        <v>440.77499999999998</v>
      </c>
      <c r="I1266">
        <f>DZIALKI[[#This Row],[Podatek]]-DZIALKI[[#This Row],[KwotaUlgi]]</f>
        <v>440.77499999999998</v>
      </c>
    </row>
    <row r="1267" spans="1:9" x14ac:dyDescent="0.25">
      <c r="A1267" t="s">
        <v>1277</v>
      </c>
      <c r="B1267">
        <v>858.07</v>
      </c>
      <c r="C1267" t="s">
        <v>31</v>
      </c>
      <c r="D1267" t="s">
        <v>21</v>
      </c>
      <c r="E12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67">
        <f>IF(DZIALKI[[#This Row],[Ulga]]=$K$29,$L$29,IF(DZIALKI[[#This Row],[Ulga]]=$K$30,$L$30,IF(DZIALKI[[#This Row],[Ulga]]=$K$31,$L$31,IF(DZIALKI[[#This Row],[Ulga]]=$K$32,$L$32))))</f>
        <v>0</v>
      </c>
      <c r="G1267">
        <f>ROUNDUP(DZIALKI[[#This Row],[StawkaPodatku]]*DZIALKI[[#This Row],[Powierzchnia]],2)</f>
        <v>368.98</v>
      </c>
      <c r="H1267">
        <f>DZIALKI[[#This Row],[Podatek]]*DZIALKI[[#This Row],[Procent Ulgi]]</f>
        <v>0</v>
      </c>
      <c r="I1267">
        <f>DZIALKI[[#This Row],[Podatek]]-DZIALKI[[#This Row],[KwotaUlgi]]</f>
        <v>368.98</v>
      </c>
    </row>
    <row r="1268" spans="1:9" x14ac:dyDescent="0.25">
      <c r="A1268" t="s">
        <v>1278</v>
      </c>
      <c r="B1268">
        <v>1279.1300000000001</v>
      </c>
      <c r="C1268" t="s">
        <v>31</v>
      </c>
      <c r="D1268" t="s">
        <v>7</v>
      </c>
      <c r="E12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68">
        <f>IF(DZIALKI[[#This Row],[Ulga]]=$K$29,$L$29,IF(DZIALKI[[#This Row],[Ulga]]=$K$30,$L$30,IF(DZIALKI[[#This Row],[Ulga]]=$K$31,$L$31,IF(DZIALKI[[#This Row],[Ulga]]=$K$32,$L$32))))</f>
        <v>0.2</v>
      </c>
      <c r="G1268">
        <f>ROUNDUP(DZIALKI[[#This Row],[StawkaPodatku]]*DZIALKI[[#This Row],[Powierzchnia]],2)</f>
        <v>550.03</v>
      </c>
      <c r="H1268">
        <f>DZIALKI[[#This Row],[Podatek]]*DZIALKI[[#This Row],[Procent Ulgi]]</f>
        <v>110.006</v>
      </c>
      <c r="I1268">
        <f>DZIALKI[[#This Row],[Podatek]]-DZIALKI[[#This Row],[KwotaUlgi]]</f>
        <v>440.024</v>
      </c>
    </row>
    <row r="1269" spans="1:9" x14ac:dyDescent="0.25">
      <c r="A1269" t="s">
        <v>1279</v>
      </c>
      <c r="B1269">
        <v>524.05999999999995</v>
      </c>
      <c r="C1269" t="s">
        <v>5</v>
      </c>
      <c r="D1269" t="s">
        <v>11</v>
      </c>
      <c r="E12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9">
        <f>IF(DZIALKI[[#This Row],[Ulga]]=$K$29,$L$29,IF(DZIALKI[[#This Row],[Ulga]]=$K$30,$L$30,IF(DZIALKI[[#This Row],[Ulga]]=$K$31,$L$31,IF(DZIALKI[[#This Row],[Ulga]]=$K$32,$L$32))))</f>
        <v>0.9</v>
      </c>
      <c r="G1269">
        <f>ROUNDUP(DZIALKI[[#This Row],[StawkaPodatku]]*DZIALKI[[#This Row],[Powierzchnia]],2)</f>
        <v>403.53</v>
      </c>
      <c r="H1269">
        <f>DZIALKI[[#This Row],[Podatek]]*DZIALKI[[#This Row],[Procent Ulgi]]</f>
        <v>363.17699999999996</v>
      </c>
      <c r="I1269">
        <f>DZIALKI[[#This Row],[Podatek]]-DZIALKI[[#This Row],[KwotaUlgi]]</f>
        <v>40.353000000000009</v>
      </c>
    </row>
    <row r="1270" spans="1:9" x14ac:dyDescent="0.25">
      <c r="A1270" t="s">
        <v>1280</v>
      </c>
      <c r="B1270">
        <v>1011.15</v>
      </c>
      <c r="C1270" t="s">
        <v>5</v>
      </c>
      <c r="D1270" t="s">
        <v>5</v>
      </c>
      <c r="E12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70">
        <f>IF(DZIALKI[[#This Row],[Ulga]]=$K$29,$L$29,IF(DZIALKI[[#This Row],[Ulga]]=$K$30,$L$30,IF(DZIALKI[[#This Row],[Ulga]]=$K$31,$L$31,IF(DZIALKI[[#This Row],[Ulga]]=$K$32,$L$32))))</f>
        <v>0.5</v>
      </c>
      <c r="G1270">
        <f>ROUNDUP(DZIALKI[[#This Row],[StawkaPodatku]]*DZIALKI[[#This Row],[Powierzchnia]],2)</f>
        <v>778.59</v>
      </c>
      <c r="H1270">
        <f>DZIALKI[[#This Row],[Podatek]]*DZIALKI[[#This Row],[Procent Ulgi]]</f>
        <v>389.29500000000002</v>
      </c>
      <c r="I1270">
        <f>DZIALKI[[#This Row],[Podatek]]-DZIALKI[[#This Row],[KwotaUlgi]]</f>
        <v>389.29500000000002</v>
      </c>
    </row>
    <row r="1271" spans="1:9" x14ac:dyDescent="0.25">
      <c r="A1271" t="s">
        <v>1281</v>
      </c>
      <c r="B1271">
        <v>706.34</v>
      </c>
      <c r="C1271" t="s">
        <v>5</v>
      </c>
      <c r="D1271" t="s">
        <v>11</v>
      </c>
      <c r="E12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71">
        <f>IF(DZIALKI[[#This Row],[Ulga]]=$K$29,$L$29,IF(DZIALKI[[#This Row],[Ulga]]=$K$30,$L$30,IF(DZIALKI[[#This Row],[Ulga]]=$K$31,$L$31,IF(DZIALKI[[#This Row],[Ulga]]=$K$32,$L$32))))</f>
        <v>0.9</v>
      </c>
      <c r="G1271">
        <f>ROUNDUP(DZIALKI[[#This Row],[StawkaPodatku]]*DZIALKI[[#This Row],[Powierzchnia]],2)</f>
        <v>543.89</v>
      </c>
      <c r="H1271">
        <f>DZIALKI[[#This Row],[Podatek]]*DZIALKI[[#This Row],[Procent Ulgi]]</f>
        <v>489.50099999999998</v>
      </c>
      <c r="I1271">
        <f>DZIALKI[[#This Row],[Podatek]]-DZIALKI[[#This Row],[KwotaUlgi]]</f>
        <v>54.38900000000001</v>
      </c>
    </row>
    <row r="1272" spans="1:9" x14ac:dyDescent="0.25">
      <c r="A1272" t="s">
        <v>1282</v>
      </c>
      <c r="B1272">
        <v>1187.32</v>
      </c>
      <c r="C1272" t="s">
        <v>31</v>
      </c>
      <c r="D1272" t="s">
        <v>7</v>
      </c>
      <c r="E12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72">
        <f>IF(DZIALKI[[#This Row],[Ulga]]=$K$29,$L$29,IF(DZIALKI[[#This Row],[Ulga]]=$K$30,$L$30,IF(DZIALKI[[#This Row],[Ulga]]=$K$31,$L$31,IF(DZIALKI[[#This Row],[Ulga]]=$K$32,$L$32))))</f>
        <v>0.2</v>
      </c>
      <c r="G1272">
        <f>ROUNDUP(DZIALKI[[#This Row],[StawkaPodatku]]*DZIALKI[[#This Row],[Powierzchnia]],2)</f>
        <v>510.55</v>
      </c>
      <c r="H1272">
        <f>DZIALKI[[#This Row],[Podatek]]*DZIALKI[[#This Row],[Procent Ulgi]]</f>
        <v>102.11000000000001</v>
      </c>
      <c r="I1272">
        <f>DZIALKI[[#This Row],[Podatek]]-DZIALKI[[#This Row],[KwotaUlgi]]</f>
        <v>408.44</v>
      </c>
    </row>
    <row r="1273" spans="1:9" x14ac:dyDescent="0.25">
      <c r="A1273" t="s">
        <v>1283</v>
      </c>
      <c r="B1273">
        <v>879.87</v>
      </c>
      <c r="C1273" t="s">
        <v>31</v>
      </c>
      <c r="D1273" t="s">
        <v>21</v>
      </c>
      <c r="E12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73">
        <f>IF(DZIALKI[[#This Row],[Ulga]]=$K$29,$L$29,IF(DZIALKI[[#This Row],[Ulga]]=$K$30,$L$30,IF(DZIALKI[[#This Row],[Ulga]]=$K$31,$L$31,IF(DZIALKI[[#This Row],[Ulga]]=$K$32,$L$32))))</f>
        <v>0</v>
      </c>
      <c r="G1273">
        <f>ROUNDUP(DZIALKI[[#This Row],[StawkaPodatku]]*DZIALKI[[#This Row],[Powierzchnia]],2)</f>
        <v>378.34999999999997</v>
      </c>
      <c r="H1273">
        <f>DZIALKI[[#This Row],[Podatek]]*DZIALKI[[#This Row],[Procent Ulgi]]</f>
        <v>0</v>
      </c>
      <c r="I1273">
        <f>DZIALKI[[#This Row],[Podatek]]-DZIALKI[[#This Row],[KwotaUlgi]]</f>
        <v>378.34999999999997</v>
      </c>
    </row>
    <row r="1274" spans="1:9" x14ac:dyDescent="0.25">
      <c r="A1274" t="s">
        <v>1284</v>
      </c>
      <c r="B1274">
        <v>1442.99</v>
      </c>
      <c r="C1274" t="s">
        <v>5</v>
      </c>
      <c r="D1274" t="s">
        <v>21</v>
      </c>
      <c r="E12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74">
        <f>IF(DZIALKI[[#This Row],[Ulga]]=$K$29,$L$29,IF(DZIALKI[[#This Row],[Ulga]]=$K$30,$L$30,IF(DZIALKI[[#This Row],[Ulga]]=$K$31,$L$31,IF(DZIALKI[[#This Row],[Ulga]]=$K$32,$L$32))))</f>
        <v>0</v>
      </c>
      <c r="G1274">
        <f>ROUNDUP(DZIALKI[[#This Row],[StawkaPodatku]]*DZIALKI[[#This Row],[Powierzchnia]],2)</f>
        <v>1111.1099999999999</v>
      </c>
      <c r="H1274">
        <f>DZIALKI[[#This Row],[Podatek]]*DZIALKI[[#This Row],[Procent Ulgi]]</f>
        <v>0</v>
      </c>
      <c r="I1274">
        <f>DZIALKI[[#This Row],[Podatek]]-DZIALKI[[#This Row],[KwotaUlgi]]</f>
        <v>1111.1099999999999</v>
      </c>
    </row>
    <row r="1275" spans="1:9" x14ac:dyDescent="0.25">
      <c r="A1275" t="s">
        <v>1285</v>
      </c>
      <c r="B1275">
        <v>858.86</v>
      </c>
      <c r="C1275" t="s">
        <v>5</v>
      </c>
      <c r="D1275" t="s">
        <v>7</v>
      </c>
      <c r="E12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75">
        <f>IF(DZIALKI[[#This Row],[Ulga]]=$K$29,$L$29,IF(DZIALKI[[#This Row],[Ulga]]=$K$30,$L$30,IF(DZIALKI[[#This Row],[Ulga]]=$K$31,$L$31,IF(DZIALKI[[#This Row],[Ulga]]=$K$32,$L$32))))</f>
        <v>0.2</v>
      </c>
      <c r="G1275">
        <f>ROUNDUP(DZIALKI[[#This Row],[StawkaPodatku]]*DZIALKI[[#This Row],[Powierzchnia]],2)</f>
        <v>661.33</v>
      </c>
      <c r="H1275">
        <f>DZIALKI[[#This Row],[Podatek]]*DZIALKI[[#This Row],[Procent Ulgi]]</f>
        <v>132.26600000000002</v>
      </c>
      <c r="I1275">
        <f>DZIALKI[[#This Row],[Podatek]]-DZIALKI[[#This Row],[KwotaUlgi]]</f>
        <v>529.06400000000008</v>
      </c>
    </row>
    <row r="1276" spans="1:9" x14ac:dyDescent="0.25">
      <c r="A1276" t="s">
        <v>1286</v>
      </c>
      <c r="B1276">
        <v>1065.27</v>
      </c>
      <c r="C1276" t="s">
        <v>31</v>
      </c>
      <c r="D1276" t="s">
        <v>21</v>
      </c>
      <c r="E12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76">
        <f>IF(DZIALKI[[#This Row],[Ulga]]=$K$29,$L$29,IF(DZIALKI[[#This Row],[Ulga]]=$K$30,$L$30,IF(DZIALKI[[#This Row],[Ulga]]=$K$31,$L$31,IF(DZIALKI[[#This Row],[Ulga]]=$K$32,$L$32))))</f>
        <v>0</v>
      </c>
      <c r="G1276">
        <f>ROUNDUP(DZIALKI[[#This Row],[StawkaPodatku]]*DZIALKI[[#This Row],[Powierzchnia]],2)</f>
        <v>458.07</v>
      </c>
      <c r="H1276">
        <f>DZIALKI[[#This Row],[Podatek]]*DZIALKI[[#This Row],[Procent Ulgi]]</f>
        <v>0</v>
      </c>
      <c r="I1276">
        <f>DZIALKI[[#This Row],[Podatek]]-DZIALKI[[#This Row],[KwotaUlgi]]</f>
        <v>458.07</v>
      </c>
    </row>
    <row r="1277" spans="1:9" x14ac:dyDescent="0.25">
      <c r="A1277" t="s">
        <v>1287</v>
      </c>
      <c r="B1277">
        <v>1193.25</v>
      </c>
      <c r="C1277" t="s">
        <v>31</v>
      </c>
      <c r="D1277" t="s">
        <v>7</v>
      </c>
      <c r="E12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77">
        <f>IF(DZIALKI[[#This Row],[Ulga]]=$K$29,$L$29,IF(DZIALKI[[#This Row],[Ulga]]=$K$30,$L$30,IF(DZIALKI[[#This Row],[Ulga]]=$K$31,$L$31,IF(DZIALKI[[#This Row],[Ulga]]=$K$32,$L$32))))</f>
        <v>0.2</v>
      </c>
      <c r="G1277">
        <f>ROUNDUP(DZIALKI[[#This Row],[StawkaPodatku]]*DZIALKI[[#This Row],[Powierzchnia]],2)</f>
        <v>513.1</v>
      </c>
      <c r="H1277">
        <f>DZIALKI[[#This Row],[Podatek]]*DZIALKI[[#This Row],[Procent Ulgi]]</f>
        <v>102.62</v>
      </c>
      <c r="I1277">
        <f>DZIALKI[[#This Row],[Podatek]]-DZIALKI[[#This Row],[KwotaUlgi]]</f>
        <v>410.48</v>
      </c>
    </row>
    <row r="1278" spans="1:9" x14ac:dyDescent="0.25">
      <c r="A1278" t="s">
        <v>1288</v>
      </c>
      <c r="B1278">
        <v>1112.74</v>
      </c>
      <c r="C1278" t="s">
        <v>5</v>
      </c>
      <c r="D1278" t="s">
        <v>7</v>
      </c>
      <c r="E12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78">
        <f>IF(DZIALKI[[#This Row],[Ulga]]=$K$29,$L$29,IF(DZIALKI[[#This Row],[Ulga]]=$K$30,$L$30,IF(DZIALKI[[#This Row],[Ulga]]=$K$31,$L$31,IF(DZIALKI[[#This Row],[Ulga]]=$K$32,$L$32))))</f>
        <v>0.2</v>
      </c>
      <c r="G1278">
        <f>ROUNDUP(DZIALKI[[#This Row],[StawkaPodatku]]*DZIALKI[[#This Row],[Powierzchnia]],2)</f>
        <v>856.81</v>
      </c>
      <c r="H1278">
        <f>DZIALKI[[#This Row],[Podatek]]*DZIALKI[[#This Row],[Procent Ulgi]]</f>
        <v>171.36199999999999</v>
      </c>
      <c r="I1278">
        <f>DZIALKI[[#This Row],[Podatek]]-DZIALKI[[#This Row],[KwotaUlgi]]</f>
        <v>685.44799999999998</v>
      </c>
    </row>
    <row r="1279" spans="1:9" x14ac:dyDescent="0.25">
      <c r="A1279" t="s">
        <v>1289</v>
      </c>
      <c r="B1279">
        <v>1424.04</v>
      </c>
      <c r="C1279" t="s">
        <v>52</v>
      </c>
      <c r="D1279" t="s">
        <v>7</v>
      </c>
      <c r="E12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79">
        <f>IF(DZIALKI[[#This Row],[Ulga]]=$K$29,$L$29,IF(DZIALKI[[#This Row],[Ulga]]=$K$30,$L$30,IF(DZIALKI[[#This Row],[Ulga]]=$K$31,$L$31,IF(DZIALKI[[#This Row],[Ulga]]=$K$32,$L$32))))</f>
        <v>0.2</v>
      </c>
      <c r="G1279">
        <f>ROUNDUP(DZIALKI[[#This Row],[StawkaPodatku]]*DZIALKI[[#This Row],[Powierzchnia]],2)</f>
        <v>299.05</v>
      </c>
      <c r="H1279">
        <f>DZIALKI[[#This Row],[Podatek]]*DZIALKI[[#This Row],[Procent Ulgi]]</f>
        <v>59.81</v>
      </c>
      <c r="I1279">
        <f>DZIALKI[[#This Row],[Podatek]]-DZIALKI[[#This Row],[KwotaUlgi]]</f>
        <v>239.24</v>
      </c>
    </row>
    <row r="1280" spans="1:9" x14ac:dyDescent="0.25">
      <c r="A1280" t="s">
        <v>1290</v>
      </c>
      <c r="B1280">
        <v>669.28</v>
      </c>
      <c r="C1280" t="s">
        <v>5</v>
      </c>
      <c r="D1280" t="s">
        <v>21</v>
      </c>
      <c r="E12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0">
        <f>IF(DZIALKI[[#This Row],[Ulga]]=$K$29,$L$29,IF(DZIALKI[[#This Row],[Ulga]]=$K$30,$L$30,IF(DZIALKI[[#This Row],[Ulga]]=$K$31,$L$31,IF(DZIALKI[[#This Row],[Ulga]]=$K$32,$L$32))))</f>
        <v>0</v>
      </c>
      <c r="G1280">
        <f>ROUNDUP(DZIALKI[[#This Row],[StawkaPodatku]]*DZIALKI[[#This Row],[Powierzchnia]],2)</f>
        <v>515.35</v>
      </c>
      <c r="H1280">
        <f>DZIALKI[[#This Row],[Podatek]]*DZIALKI[[#This Row],[Procent Ulgi]]</f>
        <v>0</v>
      </c>
      <c r="I1280">
        <f>DZIALKI[[#This Row],[Podatek]]-DZIALKI[[#This Row],[KwotaUlgi]]</f>
        <v>515.35</v>
      </c>
    </row>
    <row r="1281" spans="1:9" x14ac:dyDescent="0.25">
      <c r="A1281" t="s">
        <v>1291</v>
      </c>
      <c r="B1281">
        <v>1254.8399999999999</v>
      </c>
      <c r="C1281" t="s">
        <v>5</v>
      </c>
      <c r="D1281" t="s">
        <v>11</v>
      </c>
      <c r="E12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1">
        <f>IF(DZIALKI[[#This Row],[Ulga]]=$K$29,$L$29,IF(DZIALKI[[#This Row],[Ulga]]=$K$30,$L$30,IF(DZIALKI[[#This Row],[Ulga]]=$K$31,$L$31,IF(DZIALKI[[#This Row],[Ulga]]=$K$32,$L$32))))</f>
        <v>0.9</v>
      </c>
      <c r="G1281">
        <f>ROUNDUP(DZIALKI[[#This Row],[StawkaPodatku]]*DZIALKI[[#This Row],[Powierzchnia]],2)</f>
        <v>966.23</v>
      </c>
      <c r="H1281">
        <f>DZIALKI[[#This Row],[Podatek]]*DZIALKI[[#This Row],[Procent Ulgi]]</f>
        <v>869.60700000000008</v>
      </c>
      <c r="I1281">
        <f>DZIALKI[[#This Row],[Podatek]]-DZIALKI[[#This Row],[KwotaUlgi]]</f>
        <v>96.622999999999934</v>
      </c>
    </row>
    <row r="1282" spans="1:9" x14ac:dyDescent="0.25">
      <c r="A1282" t="s">
        <v>1292</v>
      </c>
      <c r="B1282">
        <v>959.37</v>
      </c>
      <c r="C1282" t="s">
        <v>5</v>
      </c>
      <c r="D1282" t="s">
        <v>21</v>
      </c>
      <c r="E12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2">
        <f>IF(DZIALKI[[#This Row],[Ulga]]=$K$29,$L$29,IF(DZIALKI[[#This Row],[Ulga]]=$K$30,$L$30,IF(DZIALKI[[#This Row],[Ulga]]=$K$31,$L$31,IF(DZIALKI[[#This Row],[Ulga]]=$K$32,$L$32))))</f>
        <v>0</v>
      </c>
      <c r="G1282">
        <f>ROUNDUP(DZIALKI[[#This Row],[StawkaPodatku]]*DZIALKI[[#This Row],[Powierzchnia]],2)</f>
        <v>738.72</v>
      </c>
      <c r="H1282">
        <f>DZIALKI[[#This Row],[Podatek]]*DZIALKI[[#This Row],[Procent Ulgi]]</f>
        <v>0</v>
      </c>
      <c r="I1282">
        <f>DZIALKI[[#This Row],[Podatek]]-DZIALKI[[#This Row],[KwotaUlgi]]</f>
        <v>738.72</v>
      </c>
    </row>
    <row r="1283" spans="1:9" x14ac:dyDescent="0.25">
      <c r="A1283" t="s">
        <v>1293</v>
      </c>
      <c r="B1283">
        <v>1176.01</v>
      </c>
      <c r="C1283" t="s">
        <v>5</v>
      </c>
      <c r="D1283" t="s">
        <v>11</v>
      </c>
      <c r="E12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3">
        <f>IF(DZIALKI[[#This Row],[Ulga]]=$K$29,$L$29,IF(DZIALKI[[#This Row],[Ulga]]=$K$30,$L$30,IF(DZIALKI[[#This Row],[Ulga]]=$K$31,$L$31,IF(DZIALKI[[#This Row],[Ulga]]=$K$32,$L$32))))</f>
        <v>0.9</v>
      </c>
      <c r="G1283">
        <f>ROUNDUP(DZIALKI[[#This Row],[StawkaPodatku]]*DZIALKI[[#This Row],[Powierzchnia]],2)</f>
        <v>905.53</v>
      </c>
      <c r="H1283">
        <f>DZIALKI[[#This Row],[Podatek]]*DZIALKI[[#This Row],[Procent Ulgi]]</f>
        <v>814.97699999999998</v>
      </c>
      <c r="I1283">
        <f>DZIALKI[[#This Row],[Podatek]]-DZIALKI[[#This Row],[KwotaUlgi]]</f>
        <v>90.552999999999997</v>
      </c>
    </row>
    <row r="1284" spans="1:9" x14ac:dyDescent="0.25">
      <c r="A1284" t="s">
        <v>1294</v>
      </c>
      <c r="B1284">
        <v>836.23</v>
      </c>
      <c r="C1284" t="s">
        <v>9</v>
      </c>
      <c r="D1284" t="s">
        <v>7</v>
      </c>
      <c r="E12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84">
        <f>IF(DZIALKI[[#This Row],[Ulga]]=$K$29,$L$29,IF(DZIALKI[[#This Row],[Ulga]]=$K$30,$L$30,IF(DZIALKI[[#This Row],[Ulga]]=$K$31,$L$31,IF(DZIALKI[[#This Row],[Ulga]]=$K$32,$L$32))))</f>
        <v>0.2</v>
      </c>
      <c r="G1284">
        <f>ROUNDUP(DZIALKI[[#This Row],[StawkaPodatku]]*DZIALKI[[#This Row],[Powierzchnia]],2)</f>
        <v>543.54999999999995</v>
      </c>
      <c r="H1284">
        <f>DZIALKI[[#This Row],[Podatek]]*DZIALKI[[#This Row],[Procent Ulgi]]</f>
        <v>108.71</v>
      </c>
      <c r="I1284">
        <f>DZIALKI[[#This Row],[Podatek]]-DZIALKI[[#This Row],[KwotaUlgi]]</f>
        <v>434.84</v>
      </c>
    </row>
    <row r="1285" spans="1:9" x14ac:dyDescent="0.25">
      <c r="A1285" t="s">
        <v>1295</v>
      </c>
      <c r="B1285">
        <v>863.84</v>
      </c>
      <c r="C1285" t="s">
        <v>5</v>
      </c>
      <c r="D1285" t="s">
        <v>5</v>
      </c>
      <c r="E12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5">
        <f>IF(DZIALKI[[#This Row],[Ulga]]=$K$29,$L$29,IF(DZIALKI[[#This Row],[Ulga]]=$K$30,$L$30,IF(DZIALKI[[#This Row],[Ulga]]=$K$31,$L$31,IF(DZIALKI[[#This Row],[Ulga]]=$K$32,$L$32))))</f>
        <v>0.5</v>
      </c>
      <c r="G1285">
        <f>ROUNDUP(DZIALKI[[#This Row],[StawkaPodatku]]*DZIALKI[[#This Row],[Powierzchnia]],2)</f>
        <v>665.16</v>
      </c>
      <c r="H1285">
        <f>DZIALKI[[#This Row],[Podatek]]*DZIALKI[[#This Row],[Procent Ulgi]]</f>
        <v>332.58</v>
      </c>
      <c r="I1285">
        <f>DZIALKI[[#This Row],[Podatek]]-DZIALKI[[#This Row],[KwotaUlgi]]</f>
        <v>332.58</v>
      </c>
    </row>
    <row r="1286" spans="1:9" x14ac:dyDescent="0.25">
      <c r="A1286" t="s">
        <v>1296</v>
      </c>
      <c r="B1286">
        <v>944.68</v>
      </c>
      <c r="C1286" t="s">
        <v>52</v>
      </c>
      <c r="D1286" t="s">
        <v>5</v>
      </c>
      <c r="E12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86">
        <f>IF(DZIALKI[[#This Row],[Ulga]]=$K$29,$L$29,IF(DZIALKI[[#This Row],[Ulga]]=$K$30,$L$30,IF(DZIALKI[[#This Row],[Ulga]]=$K$31,$L$31,IF(DZIALKI[[#This Row],[Ulga]]=$K$32,$L$32))))</f>
        <v>0.5</v>
      </c>
      <c r="G1286">
        <f>ROUNDUP(DZIALKI[[#This Row],[StawkaPodatku]]*DZIALKI[[#This Row],[Powierzchnia]],2)</f>
        <v>198.39</v>
      </c>
      <c r="H1286">
        <f>DZIALKI[[#This Row],[Podatek]]*DZIALKI[[#This Row],[Procent Ulgi]]</f>
        <v>99.194999999999993</v>
      </c>
      <c r="I1286">
        <f>DZIALKI[[#This Row],[Podatek]]-DZIALKI[[#This Row],[KwotaUlgi]]</f>
        <v>99.194999999999993</v>
      </c>
    </row>
    <row r="1287" spans="1:9" x14ac:dyDescent="0.25">
      <c r="A1287" t="s">
        <v>1297</v>
      </c>
      <c r="B1287">
        <v>939.67</v>
      </c>
      <c r="C1287" t="s">
        <v>5</v>
      </c>
      <c r="D1287" t="s">
        <v>7</v>
      </c>
      <c r="E12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7">
        <f>IF(DZIALKI[[#This Row],[Ulga]]=$K$29,$L$29,IF(DZIALKI[[#This Row],[Ulga]]=$K$30,$L$30,IF(DZIALKI[[#This Row],[Ulga]]=$K$31,$L$31,IF(DZIALKI[[#This Row],[Ulga]]=$K$32,$L$32))))</f>
        <v>0.2</v>
      </c>
      <c r="G1287">
        <f>ROUNDUP(DZIALKI[[#This Row],[StawkaPodatku]]*DZIALKI[[#This Row],[Powierzchnia]],2)</f>
        <v>723.55</v>
      </c>
      <c r="H1287">
        <f>DZIALKI[[#This Row],[Podatek]]*DZIALKI[[#This Row],[Procent Ulgi]]</f>
        <v>144.71</v>
      </c>
      <c r="I1287">
        <f>DZIALKI[[#This Row],[Podatek]]-DZIALKI[[#This Row],[KwotaUlgi]]</f>
        <v>578.83999999999992</v>
      </c>
    </row>
    <row r="1288" spans="1:9" x14ac:dyDescent="0.25">
      <c r="A1288" t="s">
        <v>1298</v>
      </c>
      <c r="B1288">
        <v>738.2</v>
      </c>
      <c r="C1288" t="s">
        <v>5</v>
      </c>
      <c r="D1288" t="s">
        <v>5</v>
      </c>
      <c r="E12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8">
        <f>IF(DZIALKI[[#This Row],[Ulga]]=$K$29,$L$29,IF(DZIALKI[[#This Row],[Ulga]]=$K$30,$L$30,IF(DZIALKI[[#This Row],[Ulga]]=$K$31,$L$31,IF(DZIALKI[[#This Row],[Ulga]]=$K$32,$L$32))))</f>
        <v>0.5</v>
      </c>
      <c r="G1288">
        <f>ROUNDUP(DZIALKI[[#This Row],[StawkaPodatku]]*DZIALKI[[#This Row],[Powierzchnia]],2)</f>
        <v>568.41999999999996</v>
      </c>
      <c r="H1288">
        <f>DZIALKI[[#This Row],[Podatek]]*DZIALKI[[#This Row],[Procent Ulgi]]</f>
        <v>284.20999999999998</v>
      </c>
      <c r="I1288">
        <f>DZIALKI[[#This Row],[Podatek]]-DZIALKI[[#This Row],[KwotaUlgi]]</f>
        <v>284.20999999999998</v>
      </c>
    </row>
    <row r="1289" spans="1:9" x14ac:dyDescent="0.25">
      <c r="A1289" t="s">
        <v>1299</v>
      </c>
      <c r="B1289">
        <v>1031.19</v>
      </c>
      <c r="C1289" t="s">
        <v>31</v>
      </c>
      <c r="D1289" t="s">
        <v>5</v>
      </c>
      <c r="E12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89">
        <f>IF(DZIALKI[[#This Row],[Ulga]]=$K$29,$L$29,IF(DZIALKI[[#This Row],[Ulga]]=$K$30,$L$30,IF(DZIALKI[[#This Row],[Ulga]]=$K$31,$L$31,IF(DZIALKI[[#This Row],[Ulga]]=$K$32,$L$32))))</f>
        <v>0.5</v>
      </c>
      <c r="G1289">
        <f>ROUNDUP(DZIALKI[[#This Row],[StawkaPodatku]]*DZIALKI[[#This Row],[Powierzchnia]],2)</f>
        <v>443.42</v>
      </c>
      <c r="H1289">
        <f>DZIALKI[[#This Row],[Podatek]]*DZIALKI[[#This Row],[Procent Ulgi]]</f>
        <v>221.71</v>
      </c>
      <c r="I1289">
        <f>DZIALKI[[#This Row],[Podatek]]-DZIALKI[[#This Row],[KwotaUlgi]]</f>
        <v>221.71</v>
      </c>
    </row>
    <row r="1290" spans="1:9" x14ac:dyDescent="0.25">
      <c r="A1290" t="s">
        <v>1300</v>
      </c>
      <c r="B1290">
        <v>539.58000000000004</v>
      </c>
      <c r="C1290" t="s">
        <v>9</v>
      </c>
      <c r="D1290" t="s">
        <v>11</v>
      </c>
      <c r="E12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90">
        <f>IF(DZIALKI[[#This Row],[Ulga]]=$K$29,$L$29,IF(DZIALKI[[#This Row],[Ulga]]=$K$30,$L$30,IF(DZIALKI[[#This Row],[Ulga]]=$K$31,$L$31,IF(DZIALKI[[#This Row],[Ulga]]=$K$32,$L$32))))</f>
        <v>0.9</v>
      </c>
      <c r="G1290">
        <f>ROUNDUP(DZIALKI[[#This Row],[StawkaPodatku]]*DZIALKI[[#This Row],[Powierzchnia]],2)</f>
        <v>350.73</v>
      </c>
      <c r="H1290">
        <f>DZIALKI[[#This Row],[Podatek]]*DZIALKI[[#This Row],[Procent Ulgi]]</f>
        <v>315.65700000000004</v>
      </c>
      <c r="I1290">
        <f>DZIALKI[[#This Row],[Podatek]]-DZIALKI[[#This Row],[KwotaUlgi]]</f>
        <v>35.072999999999979</v>
      </c>
    </row>
    <row r="1291" spans="1:9" x14ac:dyDescent="0.25">
      <c r="A1291" t="s">
        <v>1301</v>
      </c>
      <c r="B1291">
        <v>1405.87</v>
      </c>
      <c r="C1291" t="s">
        <v>5</v>
      </c>
      <c r="D1291" t="s">
        <v>11</v>
      </c>
      <c r="E12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1">
        <f>IF(DZIALKI[[#This Row],[Ulga]]=$K$29,$L$29,IF(DZIALKI[[#This Row],[Ulga]]=$K$30,$L$30,IF(DZIALKI[[#This Row],[Ulga]]=$K$31,$L$31,IF(DZIALKI[[#This Row],[Ulga]]=$K$32,$L$32))))</f>
        <v>0.9</v>
      </c>
      <c r="G1291">
        <f>ROUNDUP(DZIALKI[[#This Row],[StawkaPodatku]]*DZIALKI[[#This Row],[Powierzchnia]],2)</f>
        <v>1082.52</v>
      </c>
      <c r="H1291">
        <f>DZIALKI[[#This Row],[Podatek]]*DZIALKI[[#This Row],[Procent Ulgi]]</f>
        <v>974.26800000000003</v>
      </c>
      <c r="I1291">
        <f>DZIALKI[[#This Row],[Podatek]]-DZIALKI[[#This Row],[KwotaUlgi]]</f>
        <v>108.25199999999995</v>
      </c>
    </row>
    <row r="1292" spans="1:9" x14ac:dyDescent="0.25">
      <c r="A1292" t="s">
        <v>1302</v>
      </c>
      <c r="B1292">
        <v>1254.1300000000001</v>
      </c>
      <c r="C1292" t="s">
        <v>5</v>
      </c>
      <c r="D1292" t="s">
        <v>11</v>
      </c>
      <c r="E12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2">
        <f>IF(DZIALKI[[#This Row],[Ulga]]=$K$29,$L$29,IF(DZIALKI[[#This Row],[Ulga]]=$K$30,$L$30,IF(DZIALKI[[#This Row],[Ulga]]=$K$31,$L$31,IF(DZIALKI[[#This Row],[Ulga]]=$K$32,$L$32))))</f>
        <v>0.9</v>
      </c>
      <c r="G1292">
        <f>ROUNDUP(DZIALKI[[#This Row],[StawkaPodatku]]*DZIALKI[[#This Row],[Powierzchnia]],2)</f>
        <v>965.68999999999994</v>
      </c>
      <c r="H1292">
        <f>DZIALKI[[#This Row],[Podatek]]*DZIALKI[[#This Row],[Procent Ulgi]]</f>
        <v>869.12099999999998</v>
      </c>
      <c r="I1292">
        <f>DZIALKI[[#This Row],[Podatek]]-DZIALKI[[#This Row],[KwotaUlgi]]</f>
        <v>96.56899999999996</v>
      </c>
    </row>
    <row r="1293" spans="1:9" x14ac:dyDescent="0.25">
      <c r="A1293" t="s">
        <v>1303</v>
      </c>
      <c r="B1293">
        <v>1033.42</v>
      </c>
      <c r="C1293" t="s">
        <v>5</v>
      </c>
      <c r="D1293" t="s">
        <v>5</v>
      </c>
      <c r="E12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3">
        <f>IF(DZIALKI[[#This Row],[Ulga]]=$K$29,$L$29,IF(DZIALKI[[#This Row],[Ulga]]=$K$30,$L$30,IF(DZIALKI[[#This Row],[Ulga]]=$K$31,$L$31,IF(DZIALKI[[#This Row],[Ulga]]=$K$32,$L$32))))</f>
        <v>0.5</v>
      </c>
      <c r="G1293">
        <f>ROUNDUP(DZIALKI[[#This Row],[StawkaPodatku]]*DZIALKI[[#This Row],[Powierzchnia]],2)</f>
        <v>795.74</v>
      </c>
      <c r="H1293">
        <f>DZIALKI[[#This Row],[Podatek]]*DZIALKI[[#This Row],[Procent Ulgi]]</f>
        <v>397.87</v>
      </c>
      <c r="I1293">
        <f>DZIALKI[[#This Row],[Podatek]]-DZIALKI[[#This Row],[KwotaUlgi]]</f>
        <v>397.87</v>
      </c>
    </row>
    <row r="1294" spans="1:9" x14ac:dyDescent="0.25">
      <c r="A1294" t="s">
        <v>1304</v>
      </c>
      <c r="B1294">
        <v>1440.51</v>
      </c>
      <c r="C1294" t="s">
        <v>5</v>
      </c>
      <c r="D1294" t="s">
        <v>5</v>
      </c>
      <c r="E12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4">
        <f>IF(DZIALKI[[#This Row],[Ulga]]=$K$29,$L$29,IF(DZIALKI[[#This Row],[Ulga]]=$K$30,$L$30,IF(DZIALKI[[#This Row],[Ulga]]=$K$31,$L$31,IF(DZIALKI[[#This Row],[Ulga]]=$K$32,$L$32))))</f>
        <v>0.5</v>
      </c>
      <c r="G1294">
        <f>ROUNDUP(DZIALKI[[#This Row],[StawkaPodatku]]*DZIALKI[[#This Row],[Powierzchnia]],2)</f>
        <v>1109.2</v>
      </c>
      <c r="H1294">
        <f>DZIALKI[[#This Row],[Podatek]]*DZIALKI[[#This Row],[Procent Ulgi]]</f>
        <v>554.6</v>
      </c>
      <c r="I1294">
        <f>DZIALKI[[#This Row],[Podatek]]-DZIALKI[[#This Row],[KwotaUlgi]]</f>
        <v>554.6</v>
      </c>
    </row>
    <row r="1295" spans="1:9" x14ac:dyDescent="0.25">
      <c r="A1295" t="s">
        <v>1305</v>
      </c>
      <c r="B1295">
        <v>1424.3</v>
      </c>
      <c r="C1295" t="s">
        <v>31</v>
      </c>
      <c r="D1295" t="s">
        <v>11</v>
      </c>
      <c r="E12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95">
        <f>IF(DZIALKI[[#This Row],[Ulga]]=$K$29,$L$29,IF(DZIALKI[[#This Row],[Ulga]]=$K$30,$L$30,IF(DZIALKI[[#This Row],[Ulga]]=$K$31,$L$31,IF(DZIALKI[[#This Row],[Ulga]]=$K$32,$L$32))))</f>
        <v>0.9</v>
      </c>
      <c r="G1295">
        <f>ROUNDUP(DZIALKI[[#This Row],[StawkaPodatku]]*DZIALKI[[#This Row],[Powierzchnia]],2)</f>
        <v>612.45000000000005</v>
      </c>
      <c r="H1295">
        <f>DZIALKI[[#This Row],[Podatek]]*DZIALKI[[#This Row],[Procent Ulgi]]</f>
        <v>551.20500000000004</v>
      </c>
      <c r="I1295">
        <f>DZIALKI[[#This Row],[Podatek]]-DZIALKI[[#This Row],[KwotaUlgi]]</f>
        <v>61.245000000000005</v>
      </c>
    </row>
    <row r="1296" spans="1:9" x14ac:dyDescent="0.25">
      <c r="A1296" t="s">
        <v>1306</v>
      </c>
      <c r="B1296">
        <v>1216.03</v>
      </c>
      <c r="C1296" t="s">
        <v>52</v>
      </c>
      <c r="D1296" t="s">
        <v>5</v>
      </c>
      <c r="E12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96">
        <f>IF(DZIALKI[[#This Row],[Ulga]]=$K$29,$L$29,IF(DZIALKI[[#This Row],[Ulga]]=$K$30,$L$30,IF(DZIALKI[[#This Row],[Ulga]]=$K$31,$L$31,IF(DZIALKI[[#This Row],[Ulga]]=$K$32,$L$32))))</f>
        <v>0.5</v>
      </c>
      <c r="G1296">
        <f>ROUNDUP(DZIALKI[[#This Row],[StawkaPodatku]]*DZIALKI[[#This Row],[Powierzchnia]],2)</f>
        <v>255.37</v>
      </c>
      <c r="H1296">
        <f>DZIALKI[[#This Row],[Podatek]]*DZIALKI[[#This Row],[Procent Ulgi]]</f>
        <v>127.685</v>
      </c>
      <c r="I1296">
        <f>DZIALKI[[#This Row],[Podatek]]-DZIALKI[[#This Row],[KwotaUlgi]]</f>
        <v>127.685</v>
      </c>
    </row>
    <row r="1297" spans="1:9" x14ac:dyDescent="0.25">
      <c r="A1297" t="s">
        <v>1307</v>
      </c>
      <c r="B1297">
        <v>803.38</v>
      </c>
      <c r="C1297" t="s">
        <v>5</v>
      </c>
      <c r="D1297" t="s">
        <v>5</v>
      </c>
      <c r="E12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7">
        <f>IF(DZIALKI[[#This Row],[Ulga]]=$K$29,$L$29,IF(DZIALKI[[#This Row],[Ulga]]=$K$30,$L$30,IF(DZIALKI[[#This Row],[Ulga]]=$K$31,$L$31,IF(DZIALKI[[#This Row],[Ulga]]=$K$32,$L$32))))</f>
        <v>0.5</v>
      </c>
      <c r="G1297">
        <f>ROUNDUP(DZIALKI[[#This Row],[StawkaPodatku]]*DZIALKI[[#This Row],[Powierzchnia]],2)</f>
        <v>618.61</v>
      </c>
      <c r="H1297">
        <f>DZIALKI[[#This Row],[Podatek]]*DZIALKI[[#This Row],[Procent Ulgi]]</f>
        <v>309.30500000000001</v>
      </c>
      <c r="I1297">
        <f>DZIALKI[[#This Row],[Podatek]]-DZIALKI[[#This Row],[KwotaUlgi]]</f>
        <v>309.30500000000001</v>
      </c>
    </row>
    <row r="1298" spans="1:9" x14ac:dyDescent="0.25">
      <c r="A1298" t="s">
        <v>1308</v>
      </c>
      <c r="B1298">
        <v>1225.3499999999999</v>
      </c>
      <c r="C1298" t="s">
        <v>31</v>
      </c>
      <c r="D1298" t="s">
        <v>11</v>
      </c>
      <c r="E12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98">
        <f>IF(DZIALKI[[#This Row],[Ulga]]=$K$29,$L$29,IF(DZIALKI[[#This Row],[Ulga]]=$K$30,$L$30,IF(DZIALKI[[#This Row],[Ulga]]=$K$31,$L$31,IF(DZIALKI[[#This Row],[Ulga]]=$K$32,$L$32))))</f>
        <v>0.9</v>
      </c>
      <c r="G1298">
        <f>ROUNDUP(DZIALKI[[#This Row],[StawkaPodatku]]*DZIALKI[[#This Row],[Powierzchnia]],2)</f>
        <v>526.91</v>
      </c>
      <c r="H1298">
        <f>DZIALKI[[#This Row],[Podatek]]*DZIALKI[[#This Row],[Procent Ulgi]]</f>
        <v>474.21899999999999</v>
      </c>
      <c r="I1298">
        <f>DZIALKI[[#This Row],[Podatek]]-DZIALKI[[#This Row],[KwotaUlgi]]</f>
        <v>52.690999999999974</v>
      </c>
    </row>
    <row r="1299" spans="1:9" x14ac:dyDescent="0.25">
      <c r="A1299" t="s">
        <v>1309</v>
      </c>
      <c r="B1299">
        <v>1375.34</v>
      </c>
      <c r="C1299" t="s">
        <v>9</v>
      </c>
      <c r="D1299" t="s">
        <v>11</v>
      </c>
      <c r="E12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99">
        <f>IF(DZIALKI[[#This Row],[Ulga]]=$K$29,$L$29,IF(DZIALKI[[#This Row],[Ulga]]=$K$30,$L$30,IF(DZIALKI[[#This Row],[Ulga]]=$K$31,$L$31,IF(DZIALKI[[#This Row],[Ulga]]=$K$32,$L$32))))</f>
        <v>0.9</v>
      </c>
      <c r="G1299">
        <f>ROUNDUP(DZIALKI[[#This Row],[StawkaPodatku]]*DZIALKI[[#This Row],[Powierzchnia]],2)</f>
        <v>893.98</v>
      </c>
      <c r="H1299">
        <f>DZIALKI[[#This Row],[Podatek]]*DZIALKI[[#This Row],[Procent Ulgi]]</f>
        <v>804.58199999999999</v>
      </c>
      <c r="I1299">
        <f>DZIALKI[[#This Row],[Podatek]]-DZIALKI[[#This Row],[KwotaUlgi]]</f>
        <v>89.398000000000025</v>
      </c>
    </row>
    <row r="1300" spans="1:9" x14ac:dyDescent="0.25">
      <c r="A1300" t="s">
        <v>1310</v>
      </c>
      <c r="B1300">
        <v>1470.81</v>
      </c>
      <c r="C1300" t="s">
        <v>5</v>
      </c>
      <c r="D1300" t="s">
        <v>7</v>
      </c>
      <c r="E13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0">
        <f>IF(DZIALKI[[#This Row],[Ulga]]=$K$29,$L$29,IF(DZIALKI[[#This Row],[Ulga]]=$K$30,$L$30,IF(DZIALKI[[#This Row],[Ulga]]=$K$31,$L$31,IF(DZIALKI[[#This Row],[Ulga]]=$K$32,$L$32))))</f>
        <v>0.2</v>
      </c>
      <c r="G1300">
        <f>ROUNDUP(DZIALKI[[#This Row],[StawkaPodatku]]*DZIALKI[[#This Row],[Powierzchnia]],2)</f>
        <v>1132.53</v>
      </c>
      <c r="H1300">
        <f>DZIALKI[[#This Row],[Podatek]]*DZIALKI[[#This Row],[Procent Ulgi]]</f>
        <v>226.506</v>
      </c>
      <c r="I1300">
        <f>DZIALKI[[#This Row],[Podatek]]-DZIALKI[[#This Row],[KwotaUlgi]]</f>
        <v>906.024</v>
      </c>
    </row>
    <row r="1301" spans="1:9" x14ac:dyDescent="0.25">
      <c r="A1301" t="s">
        <v>1311</v>
      </c>
      <c r="B1301">
        <v>1022.25</v>
      </c>
      <c r="C1301" t="s">
        <v>5</v>
      </c>
      <c r="D1301" t="s">
        <v>11</v>
      </c>
      <c r="E13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1">
        <f>IF(DZIALKI[[#This Row],[Ulga]]=$K$29,$L$29,IF(DZIALKI[[#This Row],[Ulga]]=$K$30,$L$30,IF(DZIALKI[[#This Row],[Ulga]]=$K$31,$L$31,IF(DZIALKI[[#This Row],[Ulga]]=$K$32,$L$32))))</f>
        <v>0.9</v>
      </c>
      <c r="G1301">
        <f>ROUNDUP(DZIALKI[[#This Row],[StawkaPodatku]]*DZIALKI[[#This Row],[Powierzchnia]],2)</f>
        <v>787.14</v>
      </c>
      <c r="H1301">
        <f>DZIALKI[[#This Row],[Podatek]]*DZIALKI[[#This Row],[Procent Ulgi]]</f>
        <v>708.42600000000004</v>
      </c>
      <c r="I1301">
        <f>DZIALKI[[#This Row],[Podatek]]-DZIALKI[[#This Row],[KwotaUlgi]]</f>
        <v>78.713999999999942</v>
      </c>
    </row>
    <row r="1302" spans="1:9" x14ac:dyDescent="0.25">
      <c r="A1302" t="s">
        <v>1312</v>
      </c>
      <c r="B1302">
        <v>761.42</v>
      </c>
      <c r="C1302" t="s">
        <v>5</v>
      </c>
      <c r="D1302" t="s">
        <v>11</v>
      </c>
      <c r="E13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2">
        <f>IF(DZIALKI[[#This Row],[Ulga]]=$K$29,$L$29,IF(DZIALKI[[#This Row],[Ulga]]=$K$30,$L$30,IF(DZIALKI[[#This Row],[Ulga]]=$K$31,$L$31,IF(DZIALKI[[#This Row],[Ulga]]=$K$32,$L$32))))</f>
        <v>0.9</v>
      </c>
      <c r="G1302">
        <f>ROUNDUP(DZIALKI[[#This Row],[StawkaPodatku]]*DZIALKI[[#This Row],[Powierzchnia]],2)</f>
        <v>586.29999999999995</v>
      </c>
      <c r="H1302">
        <f>DZIALKI[[#This Row],[Podatek]]*DZIALKI[[#This Row],[Procent Ulgi]]</f>
        <v>527.66999999999996</v>
      </c>
      <c r="I1302">
        <f>DZIALKI[[#This Row],[Podatek]]-DZIALKI[[#This Row],[KwotaUlgi]]</f>
        <v>58.629999999999995</v>
      </c>
    </row>
    <row r="1303" spans="1:9" x14ac:dyDescent="0.25">
      <c r="A1303" t="s">
        <v>1313</v>
      </c>
      <c r="B1303">
        <v>1075.76</v>
      </c>
      <c r="C1303" t="s">
        <v>31</v>
      </c>
      <c r="D1303" t="s">
        <v>11</v>
      </c>
      <c r="E13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03">
        <f>IF(DZIALKI[[#This Row],[Ulga]]=$K$29,$L$29,IF(DZIALKI[[#This Row],[Ulga]]=$K$30,$L$30,IF(DZIALKI[[#This Row],[Ulga]]=$K$31,$L$31,IF(DZIALKI[[#This Row],[Ulga]]=$K$32,$L$32))))</f>
        <v>0.9</v>
      </c>
      <c r="G1303">
        <f>ROUNDUP(DZIALKI[[#This Row],[StawkaPodatku]]*DZIALKI[[#This Row],[Powierzchnia]],2)</f>
        <v>462.58</v>
      </c>
      <c r="H1303">
        <f>DZIALKI[[#This Row],[Podatek]]*DZIALKI[[#This Row],[Procent Ulgi]]</f>
        <v>416.322</v>
      </c>
      <c r="I1303">
        <f>DZIALKI[[#This Row],[Podatek]]-DZIALKI[[#This Row],[KwotaUlgi]]</f>
        <v>46.257999999999981</v>
      </c>
    </row>
    <row r="1304" spans="1:9" x14ac:dyDescent="0.25">
      <c r="A1304" t="s">
        <v>1314</v>
      </c>
      <c r="B1304">
        <v>1208.3900000000001</v>
      </c>
      <c r="C1304" t="s">
        <v>31</v>
      </c>
      <c r="D1304" t="s">
        <v>5</v>
      </c>
      <c r="E13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04">
        <f>IF(DZIALKI[[#This Row],[Ulga]]=$K$29,$L$29,IF(DZIALKI[[#This Row],[Ulga]]=$K$30,$L$30,IF(DZIALKI[[#This Row],[Ulga]]=$K$31,$L$31,IF(DZIALKI[[#This Row],[Ulga]]=$K$32,$L$32))))</f>
        <v>0.5</v>
      </c>
      <c r="G1304">
        <f>ROUNDUP(DZIALKI[[#This Row],[StawkaPodatku]]*DZIALKI[[#This Row],[Powierzchnia]],2)</f>
        <v>519.61</v>
      </c>
      <c r="H1304">
        <f>DZIALKI[[#This Row],[Podatek]]*DZIALKI[[#This Row],[Procent Ulgi]]</f>
        <v>259.80500000000001</v>
      </c>
      <c r="I1304">
        <f>DZIALKI[[#This Row],[Podatek]]-DZIALKI[[#This Row],[KwotaUlgi]]</f>
        <v>259.80500000000001</v>
      </c>
    </row>
    <row r="1305" spans="1:9" x14ac:dyDescent="0.25">
      <c r="A1305" t="s">
        <v>1315</v>
      </c>
      <c r="B1305">
        <v>771.26</v>
      </c>
      <c r="C1305" t="s">
        <v>52</v>
      </c>
      <c r="D1305" t="s">
        <v>5</v>
      </c>
      <c r="E13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05">
        <f>IF(DZIALKI[[#This Row],[Ulga]]=$K$29,$L$29,IF(DZIALKI[[#This Row],[Ulga]]=$K$30,$L$30,IF(DZIALKI[[#This Row],[Ulga]]=$K$31,$L$31,IF(DZIALKI[[#This Row],[Ulga]]=$K$32,$L$32))))</f>
        <v>0.5</v>
      </c>
      <c r="G1305">
        <f>ROUNDUP(DZIALKI[[#This Row],[StawkaPodatku]]*DZIALKI[[#This Row],[Powierzchnia]],2)</f>
        <v>161.97</v>
      </c>
      <c r="H1305">
        <f>DZIALKI[[#This Row],[Podatek]]*DZIALKI[[#This Row],[Procent Ulgi]]</f>
        <v>80.984999999999999</v>
      </c>
      <c r="I1305">
        <f>DZIALKI[[#This Row],[Podatek]]-DZIALKI[[#This Row],[KwotaUlgi]]</f>
        <v>80.984999999999999</v>
      </c>
    </row>
    <row r="1306" spans="1:9" x14ac:dyDescent="0.25">
      <c r="A1306" t="s">
        <v>1316</v>
      </c>
      <c r="B1306">
        <v>755.69</v>
      </c>
      <c r="C1306" t="s">
        <v>5</v>
      </c>
      <c r="D1306" t="s">
        <v>7</v>
      </c>
      <c r="E13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6">
        <f>IF(DZIALKI[[#This Row],[Ulga]]=$K$29,$L$29,IF(DZIALKI[[#This Row],[Ulga]]=$K$30,$L$30,IF(DZIALKI[[#This Row],[Ulga]]=$K$31,$L$31,IF(DZIALKI[[#This Row],[Ulga]]=$K$32,$L$32))))</f>
        <v>0.2</v>
      </c>
      <c r="G1306">
        <f>ROUNDUP(DZIALKI[[#This Row],[StawkaPodatku]]*DZIALKI[[#This Row],[Powierzchnia]],2)</f>
        <v>581.89</v>
      </c>
      <c r="H1306">
        <f>DZIALKI[[#This Row],[Podatek]]*DZIALKI[[#This Row],[Procent Ulgi]]</f>
        <v>116.378</v>
      </c>
      <c r="I1306">
        <f>DZIALKI[[#This Row],[Podatek]]-DZIALKI[[#This Row],[KwotaUlgi]]</f>
        <v>465.512</v>
      </c>
    </row>
    <row r="1307" spans="1:9" x14ac:dyDescent="0.25">
      <c r="A1307" t="s">
        <v>1317</v>
      </c>
      <c r="B1307">
        <v>875.63</v>
      </c>
      <c r="C1307" t="s">
        <v>5</v>
      </c>
      <c r="D1307" t="s">
        <v>5</v>
      </c>
      <c r="E13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7">
        <f>IF(DZIALKI[[#This Row],[Ulga]]=$K$29,$L$29,IF(DZIALKI[[#This Row],[Ulga]]=$K$30,$L$30,IF(DZIALKI[[#This Row],[Ulga]]=$K$31,$L$31,IF(DZIALKI[[#This Row],[Ulga]]=$K$32,$L$32))))</f>
        <v>0.5</v>
      </c>
      <c r="G1307">
        <f>ROUNDUP(DZIALKI[[#This Row],[StawkaPodatku]]*DZIALKI[[#This Row],[Powierzchnia]],2)</f>
        <v>674.24</v>
      </c>
      <c r="H1307">
        <f>DZIALKI[[#This Row],[Podatek]]*DZIALKI[[#This Row],[Procent Ulgi]]</f>
        <v>337.12</v>
      </c>
      <c r="I1307">
        <f>DZIALKI[[#This Row],[Podatek]]-DZIALKI[[#This Row],[KwotaUlgi]]</f>
        <v>337.12</v>
      </c>
    </row>
    <row r="1308" spans="1:9" x14ac:dyDescent="0.25">
      <c r="A1308" t="s">
        <v>1318</v>
      </c>
      <c r="B1308">
        <v>731.18</v>
      </c>
      <c r="C1308" t="s">
        <v>5</v>
      </c>
      <c r="D1308" t="s">
        <v>5</v>
      </c>
      <c r="E13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8">
        <f>IF(DZIALKI[[#This Row],[Ulga]]=$K$29,$L$29,IF(DZIALKI[[#This Row],[Ulga]]=$K$30,$L$30,IF(DZIALKI[[#This Row],[Ulga]]=$K$31,$L$31,IF(DZIALKI[[#This Row],[Ulga]]=$K$32,$L$32))))</f>
        <v>0.5</v>
      </c>
      <c r="G1308">
        <f>ROUNDUP(DZIALKI[[#This Row],[StawkaPodatku]]*DZIALKI[[#This Row],[Powierzchnia]],2)</f>
        <v>563.01</v>
      </c>
      <c r="H1308">
        <f>DZIALKI[[#This Row],[Podatek]]*DZIALKI[[#This Row],[Procent Ulgi]]</f>
        <v>281.505</v>
      </c>
      <c r="I1308">
        <f>DZIALKI[[#This Row],[Podatek]]-DZIALKI[[#This Row],[KwotaUlgi]]</f>
        <v>281.505</v>
      </c>
    </row>
    <row r="1309" spans="1:9" x14ac:dyDescent="0.25">
      <c r="A1309" t="s">
        <v>1319</v>
      </c>
      <c r="B1309">
        <v>1117.69</v>
      </c>
      <c r="C1309" t="s">
        <v>52</v>
      </c>
      <c r="D1309" t="s">
        <v>5</v>
      </c>
      <c r="E13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09">
        <f>IF(DZIALKI[[#This Row],[Ulga]]=$K$29,$L$29,IF(DZIALKI[[#This Row],[Ulga]]=$K$30,$L$30,IF(DZIALKI[[#This Row],[Ulga]]=$K$31,$L$31,IF(DZIALKI[[#This Row],[Ulga]]=$K$32,$L$32))))</f>
        <v>0.5</v>
      </c>
      <c r="G1309">
        <f>ROUNDUP(DZIALKI[[#This Row],[StawkaPodatku]]*DZIALKI[[#This Row],[Powierzchnia]],2)</f>
        <v>234.72</v>
      </c>
      <c r="H1309">
        <f>DZIALKI[[#This Row],[Podatek]]*DZIALKI[[#This Row],[Procent Ulgi]]</f>
        <v>117.36</v>
      </c>
      <c r="I1309">
        <f>DZIALKI[[#This Row],[Podatek]]-DZIALKI[[#This Row],[KwotaUlgi]]</f>
        <v>117.36</v>
      </c>
    </row>
    <row r="1310" spans="1:9" x14ac:dyDescent="0.25">
      <c r="A1310" t="s">
        <v>1320</v>
      </c>
      <c r="B1310">
        <v>1087.21</v>
      </c>
      <c r="C1310" t="s">
        <v>31</v>
      </c>
      <c r="D1310" t="s">
        <v>5</v>
      </c>
      <c r="E13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10">
        <f>IF(DZIALKI[[#This Row],[Ulga]]=$K$29,$L$29,IF(DZIALKI[[#This Row],[Ulga]]=$K$30,$L$30,IF(DZIALKI[[#This Row],[Ulga]]=$K$31,$L$31,IF(DZIALKI[[#This Row],[Ulga]]=$K$32,$L$32))))</f>
        <v>0.5</v>
      </c>
      <c r="G1310">
        <f>ROUNDUP(DZIALKI[[#This Row],[StawkaPodatku]]*DZIALKI[[#This Row],[Powierzchnia]],2)</f>
        <v>467.51</v>
      </c>
      <c r="H1310">
        <f>DZIALKI[[#This Row],[Podatek]]*DZIALKI[[#This Row],[Procent Ulgi]]</f>
        <v>233.755</v>
      </c>
      <c r="I1310">
        <f>DZIALKI[[#This Row],[Podatek]]-DZIALKI[[#This Row],[KwotaUlgi]]</f>
        <v>233.755</v>
      </c>
    </row>
    <row r="1311" spans="1:9" x14ac:dyDescent="0.25">
      <c r="A1311" t="s">
        <v>1321</v>
      </c>
      <c r="B1311">
        <v>743.33</v>
      </c>
      <c r="C1311" t="s">
        <v>52</v>
      </c>
      <c r="D1311" t="s">
        <v>5</v>
      </c>
      <c r="E13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11">
        <f>IF(DZIALKI[[#This Row],[Ulga]]=$K$29,$L$29,IF(DZIALKI[[#This Row],[Ulga]]=$K$30,$L$30,IF(DZIALKI[[#This Row],[Ulga]]=$K$31,$L$31,IF(DZIALKI[[#This Row],[Ulga]]=$K$32,$L$32))))</f>
        <v>0.5</v>
      </c>
      <c r="G1311">
        <f>ROUNDUP(DZIALKI[[#This Row],[StawkaPodatku]]*DZIALKI[[#This Row],[Powierzchnia]],2)</f>
        <v>156.1</v>
      </c>
      <c r="H1311">
        <f>DZIALKI[[#This Row],[Podatek]]*DZIALKI[[#This Row],[Procent Ulgi]]</f>
        <v>78.05</v>
      </c>
      <c r="I1311">
        <f>DZIALKI[[#This Row],[Podatek]]-DZIALKI[[#This Row],[KwotaUlgi]]</f>
        <v>78.05</v>
      </c>
    </row>
    <row r="1312" spans="1:9" x14ac:dyDescent="0.25">
      <c r="A1312" t="s">
        <v>1322</v>
      </c>
      <c r="B1312">
        <v>1443.71</v>
      </c>
      <c r="C1312" t="s">
        <v>5</v>
      </c>
      <c r="D1312" t="s">
        <v>21</v>
      </c>
      <c r="E13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12">
        <f>IF(DZIALKI[[#This Row],[Ulga]]=$K$29,$L$29,IF(DZIALKI[[#This Row],[Ulga]]=$K$30,$L$30,IF(DZIALKI[[#This Row],[Ulga]]=$K$31,$L$31,IF(DZIALKI[[#This Row],[Ulga]]=$K$32,$L$32))))</f>
        <v>0</v>
      </c>
      <c r="G1312">
        <f>ROUNDUP(DZIALKI[[#This Row],[StawkaPodatku]]*DZIALKI[[#This Row],[Powierzchnia]],2)</f>
        <v>1111.6600000000001</v>
      </c>
      <c r="H1312">
        <f>DZIALKI[[#This Row],[Podatek]]*DZIALKI[[#This Row],[Procent Ulgi]]</f>
        <v>0</v>
      </c>
      <c r="I1312">
        <f>DZIALKI[[#This Row],[Podatek]]-DZIALKI[[#This Row],[KwotaUlgi]]</f>
        <v>1111.6600000000001</v>
      </c>
    </row>
    <row r="1313" spans="1:9" x14ac:dyDescent="0.25">
      <c r="A1313" t="s">
        <v>1323</v>
      </c>
      <c r="B1313">
        <v>907.79</v>
      </c>
      <c r="C1313" t="s">
        <v>5</v>
      </c>
      <c r="D1313" t="s">
        <v>7</v>
      </c>
      <c r="E13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13">
        <f>IF(DZIALKI[[#This Row],[Ulga]]=$K$29,$L$29,IF(DZIALKI[[#This Row],[Ulga]]=$K$30,$L$30,IF(DZIALKI[[#This Row],[Ulga]]=$K$31,$L$31,IF(DZIALKI[[#This Row],[Ulga]]=$K$32,$L$32))))</f>
        <v>0.2</v>
      </c>
      <c r="G1313">
        <f>ROUNDUP(DZIALKI[[#This Row],[StawkaPodatku]]*DZIALKI[[#This Row],[Powierzchnia]],2)</f>
        <v>699</v>
      </c>
      <c r="H1313">
        <f>DZIALKI[[#This Row],[Podatek]]*DZIALKI[[#This Row],[Procent Ulgi]]</f>
        <v>139.80000000000001</v>
      </c>
      <c r="I1313">
        <f>DZIALKI[[#This Row],[Podatek]]-DZIALKI[[#This Row],[KwotaUlgi]]</f>
        <v>559.20000000000005</v>
      </c>
    </row>
    <row r="1314" spans="1:9" x14ac:dyDescent="0.25">
      <c r="A1314" t="s">
        <v>1324</v>
      </c>
      <c r="B1314">
        <v>623.39</v>
      </c>
      <c r="C1314" t="s">
        <v>31</v>
      </c>
      <c r="D1314" t="s">
        <v>11</v>
      </c>
      <c r="E13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14">
        <f>IF(DZIALKI[[#This Row],[Ulga]]=$K$29,$L$29,IF(DZIALKI[[#This Row],[Ulga]]=$K$30,$L$30,IF(DZIALKI[[#This Row],[Ulga]]=$K$31,$L$31,IF(DZIALKI[[#This Row],[Ulga]]=$K$32,$L$32))))</f>
        <v>0.9</v>
      </c>
      <c r="G1314">
        <f>ROUNDUP(DZIALKI[[#This Row],[StawkaPodatku]]*DZIALKI[[#This Row],[Powierzchnia]],2)</f>
        <v>268.06</v>
      </c>
      <c r="H1314">
        <f>DZIALKI[[#This Row],[Podatek]]*DZIALKI[[#This Row],[Procent Ulgi]]</f>
        <v>241.25400000000002</v>
      </c>
      <c r="I1314">
        <f>DZIALKI[[#This Row],[Podatek]]-DZIALKI[[#This Row],[KwotaUlgi]]</f>
        <v>26.805999999999983</v>
      </c>
    </row>
    <row r="1315" spans="1:9" x14ac:dyDescent="0.25">
      <c r="A1315" t="s">
        <v>1325</v>
      </c>
      <c r="B1315">
        <v>514.42999999999995</v>
      </c>
      <c r="C1315" t="s">
        <v>52</v>
      </c>
      <c r="D1315" t="s">
        <v>11</v>
      </c>
      <c r="E13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15">
        <f>IF(DZIALKI[[#This Row],[Ulga]]=$K$29,$L$29,IF(DZIALKI[[#This Row],[Ulga]]=$K$30,$L$30,IF(DZIALKI[[#This Row],[Ulga]]=$K$31,$L$31,IF(DZIALKI[[#This Row],[Ulga]]=$K$32,$L$32))))</f>
        <v>0.9</v>
      </c>
      <c r="G1315">
        <f>ROUNDUP(DZIALKI[[#This Row],[StawkaPodatku]]*DZIALKI[[#This Row],[Powierzchnia]],2)</f>
        <v>108.04</v>
      </c>
      <c r="H1315">
        <f>DZIALKI[[#This Row],[Podatek]]*DZIALKI[[#This Row],[Procent Ulgi]]</f>
        <v>97.236000000000004</v>
      </c>
      <c r="I1315">
        <f>DZIALKI[[#This Row],[Podatek]]-DZIALKI[[#This Row],[KwotaUlgi]]</f>
        <v>10.804000000000002</v>
      </c>
    </row>
    <row r="1316" spans="1:9" x14ac:dyDescent="0.25">
      <c r="A1316" t="s">
        <v>1326</v>
      </c>
      <c r="B1316">
        <v>1387.01</v>
      </c>
      <c r="C1316" t="s">
        <v>9</v>
      </c>
      <c r="D1316" t="s">
        <v>5</v>
      </c>
      <c r="E131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16">
        <f>IF(DZIALKI[[#This Row],[Ulga]]=$K$29,$L$29,IF(DZIALKI[[#This Row],[Ulga]]=$K$30,$L$30,IF(DZIALKI[[#This Row],[Ulga]]=$K$31,$L$31,IF(DZIALKI[[#This Row],[Ulga]]=$K$32,$L$32))))</f>
        <v>0.5</v>
      </c>
      <c r="G1316">
        <f>ROUNDUP(DZIALKI[[#This Row],[StawkaPodatku]]*DZIALKI[[#This Row],[Powierzchnia]],2)</f>
        <v>901.56</v>
      </c>
      <c r="H1316">
        <f>DZIALKI[[#This Row],[Podatek]]*DZIALKI[[#This Row],[Procent Ulgi]]</f>
        <v>450.78</v>
      </c>
      <c r="I1316">
        <f>DZIALKI[[#This Row],[Podatek]]-DZIALKI[[#This Row],[KwotaUlgi]]</f>
        <v>450.78</v>
      </c>
    </row>
    <row r="1317" spans="1:9" x14ac:dyDescent="0.25">
      <c r="A1317" t="s">
        <v>1327</v>
      </c>
      <c r="B1317">
        <v>1001.3</v>
      </c>
      <c r="C1317" t="s">
        <v>9</v>
      </c>
      <c r="D1317" t="s">
        <v>5</v>
      </c>
      <c r="E13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17">
        <f>IF(DZIALKI[[#This Row],[Ulga]]=$K$29,$L$29,IF(DZIALKI[[#This Row],[Ulga]]=$K$30,$L$30,IF(DZIALKI[[#This Row],[Ulga]]=$K$31,$L$31,IF(DZIALKI[[#This Row],[Ulga]]=$K$32,$L$32))))</f>
        <v>0.5</v>
      </c>
      <c r="G1317">
        <f>ROUNDUP(DZIALKI[[#This Row],[StawkaPodatku]]*DZIALKI[[#This Row],[Powierzchnia]],2)</f>
        <v>650.85</v>
      </c>
      <c r="H1317">
        <f>DZIALKI[[#This Row],[Podatek]]*DZIALKI[[#This Row],[Procent Ulgi]]</f>
        <v>325.42500000000001</v>
      </c>
      <c r="I1317">
        <f>DZIALKI[[#This Row],[Podatek]]-DZIALKI[[#This Row],[KwotaUlgi]]</f>
        <v>325.42500000000001</v>
      </c>
    </row>
    <row r="1318" spans="1:9" x14ac:dyDescent="0.25">
      <c r="A1318" t="s">
        <v>1328</v>
      </c>
      <c r="B1318">
        <v>988</v>
      </c>
      <c r="C1318" t="s">
        <v>5</v>
      </c>
      <c r="D1318" t="s">
        <v>5</v>
      </c>
      <c r="E13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18">
        <f>IF(DZIALKI[[#This Row],[Ulga]]=$K$29,$L$29,IF(DZIALKI[[#This Row],[Ulga]]=$K$30,$L$30,IF(DZIALKI[[#This Row],[Ulga]]=$K$31,$L$31,IF(DZIALKI[[#This Row],[Ulga]]=$K$32,$L$32))))</f>
        <v>0.5</v>
      </c>
      <c r="G1318">
        <f>ROUNDUP(DZIALKI[[#This Row],[StawkaPodatku]]*DZIALKI[[#This Row],[Powierzchnia]],2)</f>
        <v>760.76</v>
      </c>
      <c r="H1318">
        <f>DZIALKI[[#This Row],[Podatek]]*DZIALKI[[#This Row],[Procent Ulgi]]</f>
        <v>380.38</v>
      </c>
      <c r="I1318">
        <f>DZIALKI[[#This Row],[Podatek]]-DZIALKI[[#This Row],[KwotaUlgi]]</f>
        <v>380.38</v>
      </c>
    </row>
    <row r="1319" spans="1:9" x14ac:dyDescent="0.25">
      <c r="A1319" t="s">
        <v>1329</v>
      </c>
      <c r="B1319">
        <v>1341.49</v>
      </c>
      <c r="C1319" t="s">
        <v>5</v>
      </c>
      <c r="D1319" t="s">
        <v>7</v>
      </c>
      <c r="E13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19">
        <f>IF(DZIALKI[[#This Row],[Ulga]]=$K$29,$L$29,IF(DZIALKI[[#This Row],[Ulga]]=$K$30,$L$30,IF(DZIALKI[[#This Row],[Ulga]]=$K$31,$L$31,IF(DZIALKI[[#This Row],[Ulga]]=$K$32,$L$32))))</f>
        <v>0.2</v>
      </c>
      <c r="G1319">
        <f>ROUNDUP(DZIALKI[[#This Row],[StawkaPodatku]]*DZIALKI[[#This Row],[Powierzchnia]],2)</f>
        <v>1032.95</v>
      </c>
      <c r="H1319">
        <f>DZIALKI[[#This Row],[Podatek]]*DZIALKI[[#This Row],[Procent Ulgi]]</f>
        <v>206.59000000000003</v>
      </c>
      <c r="I1319">
        <f>DZIALKI[[#This Row],[Podatek]]-DZIALKI[[#This Row],[KwotaUlgi]]</f>
        <v>826.36</v>
      </c>
    </row>
    <row r="1320" spans="1:9" x14ac:dyDescent="0.25">
      <c r="A1320" t="s">
        <v>1330</v>
      </c>
      <c r="B1320">
        <v>984.19</v>
      </c>
      <c r="C1320" t="s">
        <v>5</v>
      </c>
      <c r="D1320" t="s">
        <v>7</v>
      </c>
      <c r="E13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0">
        <f>IF(DZIALKI[[#This Row],[Ulga]]=$K$29,$L$29,IF(DZIALKI[[#This Row],[Ulga]]=$K$30,$L$30,IF(DZIALKI[[#This Row],[Ulga]]=$K$31,$L$31,IF(DZIALKI[[#This Row],[Ulga]]=$K$32,$L$32))))</f>
        <v>0.2</v>
      </c>
      <c r="G1320">
        <f>ROUNDUP(DZIALKI[[#This Row],[StawkaPodatku]]*DZIALKI[[#This Row],[Powierzchnia]],2)</f>
        <v>757.83</v>
      </c>
      <c r="H1320">
        <f>DZIALKI[[#This Row],[Podatek]]*DZIALKI[[#This Row],[Procent Ulgi]]</f>
        <v>151.566</v>
      </c>
      <c r="I1320">
        <f>DZIALKI[[#This Row],[Podatek]]-DZIALKI[[#This Row],[KwotaUlgi]]</f>
        <v>606.26400000000001</v>
      </c>
    </row>
    <row r="1321" spans="1:9" x14ac:dyDescent="0.25">
      <c r="A1321" t="s">
        <v>1331</v>
      </c>
      <c r="B1321">
        <v>925.34</v>
      </c>
      <c r="C1321" t="s">
        <v>5</v>
      </c>
      <c r="D1321" t="s">
        <v>11</v>
      </c>
      <c r="E13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1">
        <f>IF(DZIALKI[[#This Row],[Ulga]]=$K$29,$L$29,IF(DZIALKI[[#This Row],[Ulga]]=$K$30,$L$30,IF(DZIALKI[[#This Row],[Ulga]]=$K$31,$L$31,IF(DZIALKI[[#This Row],[Ulga]]=$K$32,$L$32))))</f>
        <v>0.9</v>
      </c>
      <c r="G1321">
        <f>ROUNDUP(DZIALKI[[#This Row],[StawkaPodatku]]*DZIALKI[[#This Row],[Powierzchnia]],2)</f>
        <v>712.52</v>
      </c>
      <c r="H1321">
        <f>DZIALKI[[#This Row],[Podatek]]*DZIALKI[[#This Row],[Procent Ulgi]]</f>
        <v>641.26800000000003</v>
      </c>
      <c r="I1321">
        <f>DZIALKI[[#This Row],[Podatek]]-DZIALKI[[#This Row],[KwotaUlgi]]</f>
        <v>71.251999999999953</v>
      </c>
    </row>
    <row r="1322" spans="1:9" x14ac:dyDescent="0.25">
      <c r="A1322" t="s">
        <v>1332</v>
      </c>
      <c r="B1322">
        <v>1009.32</v>
      </c>
      <c r="C1322" t="s">
        <v>5</v>
      </c>
      <c r="D1322" t="s">
        <v>21</v>
      </c>
      <c r="E13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2">
        <f>IF(DZIALKI[[#This Row],[Ulga]]=$K$29,$L$29,IF(DZIALKI[[#This Row],[Ulga]]=$K$30,$L$30,IF(DZIALKI[[#This Row],[Ulga]]=$K$31,$L$31,IF(DZIALKI[[#This Row],[Ulga]]=$K$32,$L$32))))</f>
        <v>0</v>
      </c>
      <c r="G1322">
        <f>ROUNDUP(DZIALKI[[#This Row],[StawkaPodatku]]*DZIALKI[[#This Row],[Powierzchnia]],2)</f>
        <v>777.18</v>
      </c>
      <c r="H1322">
        <f>DZIALKI[[#This Row],[Podatek]]*DZIALKI[[#This Row],[Procent Ulgi]]</f>
        <v>0</v>
      </c>
      <c r="I1322">
        <f>DZIALKI[[#This Row],[Podatek]]-DZIALKI[[#This Row],[KwotaUlgi]]</f>
        <v>777.18</v>
      </c>
    </row>
    <row r="1323" spans="1:9" x14ac:dyDescent="0.25">
      <c r="A1323" t="s">
        <v>1333</v>
      </c>
      <c r="B1323">
        <v>740.81</v>
      </c>
      <c r="C1323" t="s">
        <v>94</v>
      </c>
      <c r="D1323" t="s">
        <v>11</v>
      </c>
      <c r="E13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23">
        <f>IF(DZIALKI[[#This Row],[Ulga]]=$K$29,$L$29,IF(DZIALKI[[#This Row],[Ulga]]=$K$30,$L$30,IF(DZIALKI[[#This Row],[Ulga]]=$K$31,$L$31,IF(DZIALKI[[#This Row],[Ulga]]=$K$32,$L$32))))</f>
        <v>0.9</v>
      </c>
      <c r="G1323">
        <f>ROUNDUP(DZIALKI[[#This Row],[StawkaPodatku]]*DZIALKI[[#This Row],[Powierzchnia]],2)</f>
        <v>29.64</v>
      </c>
      <c r="H1323">
        <f>DZIALKI[[#This Row],[Podatek]]*DZIALKI[[#This Row],[Procent Ulgi]]</f>
        <v>26.676000000000002</v>
      </c>
      <c r="I1323">
        <f>DZIALKI[[#This Row],[Podatek]]-DZIALKI[[#This Row],[KwotaUlgi]]</f>
        <v>2.9639999999999986</v>
      </c>
    </row>
    <row r="1324" spans="1:9" x14ac:dyDescent="0.25">
      <c r="A1324" t="s">
        <v>1334</v>
      </c>
      <c r="B1324">
        <v>702.91</v>
      </c>
      <c r="C1324" t="s">
        <v>52</v>
      </c>
      <c r="D1324" t="s">
        <v>11</v>
      </c>
      <c r="E13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24">
        <f>IF(DZIALKI[[#This Row],[Ulga]]=$K$29,$L$29,IF(DZIALKI[[#This Row],[Ulga]]=$K$30,$L$30,IF(DZIALKI[[#This Row],[Ulga]]=$K$31,$L$31,IF(DZIALKI[[#This Row],[Ulga]]=$K$32,$L$32))))</f>
        <v>0.9</v>
      </c>
      <c r="G1324">
        <f>ROUNDUP(DZIALKI[[#This Row],[StawkaPodatku]]*DZIALKI[[#This Row],[Powierzchnia]],2)</f>
        <v>147.62</v>
      </c>
      <c r="H1324">
        <f>DZIALKI[[#This Row],[Podatek]]*DZIALKI[[#This Row],[Procent Ulgi]]</f>
        <v>132.858</v>
      </c>
      <c r="I1324">
        <f>DZIALKI[[#This Row],[Podatek]]-DZIALKI[[#This Row],[KwotaUlgi]]</f>
        <v>14.762</v>
      </c>
    </row>
    <row r="1325" spans="1:9" x14ac:dyDescent="0.25">
      <c r="A1325" t="s">
        <v>1335</v>
      </c>
      <c r="B1325">
        <v>505.19</v>
      </c>
      <c r="C1325" t="s">
        <v>5</v>
      </c>
      <c r="D1325" t="s">
        <v>11</v>
      </c>
      <c r="E13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5">
        <f>IF(DZIALKI[[#This Row],[Ulga]]=$K$29,$L$29,IF(DZIALKI[[#This Row],[Ulga]]=$K$30,$L$30,IF(DZIALKI[[#This Row],[Ulga]]=$K$31,$L$31,IF(DZIALKI[[#This Row],[Ulga]]=$K$32,$L$32))))</f>
        <v>0.9</v>
      </c>
      <c r="G1325">
        <f>ROUNDUP(DZIALKI[[#This Row],[StawkaPodatku]]*DZIALKI[[#This Row],[Powierzchnia]],2)</f>
        <v>389</v>
      </c>
      <c r="H1325">
        <f>DZIALKI[[#This Row],[Podatek]]*DZIALKI[[#This Row],[Procent Ulgi]]</f>
        <v>350.1</v>
      </c>
      <c r="I1325">
        <f>DZIALKI[[#This Row],[Podatek]]-DZIALKI[[#This Row],[KwotaUlgi]]</f>
        <v>38.899999999999977</v>
      </c>
    </row>
    <row r="1326" spans="1:9" x14ac:dyDescent="0.25">
      <c r="A1326" t="s">
        <v>1336</v>
      </c>
      <c r="B1326">
        <v>695.31</v>
      </c>
      <c r="C1326" t="s">
        <v>31</v>
      </c>
      <c r="D1326" t="s">
        <v>7</v>
      </c>
      <c r="E13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26">
        <f>IF(DZIALKI[[#This Row],[Ulga]]=$K$29,$L$29,IF(DZIALKI[[#This Row],[Ulga]]=$K$30,$L$30,IF(DZIALKI[[#This Row],[Ulga]]=$K$31,$L$31,IF(DZIALKI[[#This Row],[Ulga]]=$K$32,$L$32))))</f>
        <v>0.2</v>
      </c>
      <c r="G1326">
        <f>ROUNDUP(DZIALKI[[#This Row],[StawkaPodatku]]*DZIALKI[[#This Row],[Powierzchnia]],2)</f>
        <v>298.99</v>
      </c>
      <c r="H1326">
        <f>DZIALKI[[#This Row],[Podatek]]*DZIALKI[[#This Row],[Procent Ulgi]]</f>
        <v>59.798000000000002</v>
      </c>
      <c r="I1326">
        <f>DZIALKI[[#This Row],[Podatek]]-DZIALKI[[#This Row],[KwotaUlgi]]</f>
        <v>239.19200000000001</v>
      </c>
    </row>
    <row r="1327" spans="1:9" x14ac:dyDescent="0.25">
      <c r="A1327" t="s">
        <v>1337</v>
      </c>
      <c r="B1327">
        <v>834.01</v>
      </c>
      <c r="C1327" t="s">
        <v>5</v>
      </c>
      <c r="D1327" t="s">
        <v>5</v>
      </c>
      <c r="E13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7">
        <f>IF(DZIALKI[[#This Row],[Ulga]]=$K$29,$L$29,IF(DZIALKI[[#This Row],[Ulga]]=$K$30,$L$30,IF(DZIALKI[[#This Row],[Ulga]]=$K$31,$L$31,IF(DZIALKI[[#This Row],[Ulga]]=$K$32,$L$32))))</f>
        <v>0.5</v>
      </c>
      <c r="G1327">
        <f>ROUNDUP(DZIALKI[[#This Row],[StawkaPodatku]]*DZIALKI[[#This Row],[Powierzchnia]],2)</f>
        <v>642.18999999999994</v>
      </c>
      <c r="H1327">
        <f>DZIALKI[[#This Row],[Podatek]]*DZIALKI[[#This Row],[Procent Ulgi]]</f>
        <v>321.09499999999997</v>
      </c>
      <c r="I1327">
        <f>DZIALKI[[#This Row],[Podatek]]-DZIALKI[[#This Row],[KwotaUlgi]]</f>
        <v>321.09499999999997</v>
      </c>
    </row>
    <row r="1328" spans="1:9" x14ac:dyDescent="0.25">
      <c r="A1328" t="s">
        <v>1338</v>
      </c>
      <c r="B1328">
        <v>1056.57</v>
      </c>
      <c r="C1328" t="s">
        <v>5</v>
      </c>
      <c r="D1328" t="s">
        <v>21</v>
      </c>
      <c r="E13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8">
        <f>IF(DZIALKI[[#This Row],[Ulga]]=$K$29,$L$29,IF(DZIALKI[[#This Row],[Ulga]]=$K$30,$L$30,IF(DZIALKI[[#This Row],[Ulga]]=$K$31,$L$31,IF(DZIALKI[[#This Row],[Ulga]]=$K$32,$L$32))))</f>
        <v>0</v>
      </c>
      <c r="G1328">
        <f>ROUNDUP(DZIALKI[[#This Row],[StawkaPodatku]]*DZIALKI[[#This Row],[Powierzchnia]],2)</f>
        <v>813.56</v>
      </c>
      <c r="H1328">
        <f>DZIALKI[[#This Row],[Podatek]]*DZIALKI[[#This Row],[Procent Ulgi]]</f>
        <v>0</v>
      </c>
      <c r="I1328">
        <f>DZIALKI[[#This Row],[Podatek]]-DZIALKI[[#This Row],[KwotaUlgi]]</f>
        <v>813.56</v>
      </c>
    </row>
    <row r="1329" spans="1:9" x14ac:dyDescent="0.25">
      <c r="A1329" t="s">
        <v>1339</v>
      </c>
      <c r="B1329">
        <v>749.65</v>
      </c>
      <c r="C1329" t="s">
        <v>52</v>
      </c>
      <c r="D1329" t="s">
        <v>11</v>
      </c>
      <c r="E13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29">
        <f>IF(DZIALKI[[#This Row],[Ulga]]=$K$29,$L$29,IF(DZIALKI[[#This Row],[Ulga]]=$K$30,$L$30,IF(DZIALKI[[#This Row],[Ulga]]=$K$31,$L$31,IF(DZIALKI[[#This Row],[Ulga]]=$K$32,$L$32))))</f>
        <v>0.9</v>
      </c>
      <c r="G1329">
        <f>ROUNDUP(DZIALKI[[#This Row],[StawkaPodatku]]*DZIALKI[[#This Row],[Powierzchnia]],2)</f>
        <v>157.42999999999998</v>
      </c>
      <c r="H1329">
        <f>DZIALKI[[#This Row],[Podatek]]*DZIALKI[[#This Row],[Procent Ulgi]]</f>
        <v>141.68699999999998</v>
      </c>
      <c r="I1329">
        <f>DZIALKI[[#This Row],[Podatek]]-DZIALKI[[#This Row],[KwotaUlgi]]</f>
        <v>15.742999999999995</v>
      </c>
    </row>
    <row r="1330" spans="1:9" x14ac:dyDescent="0.25">
      <c r="A1330" t="s">
        <v>1340</v>
      </c>
      <c r="B1330">
        <v>508.08</v>
      </c>
      <c r="C1330" t="s">
        <v>9</v>
      </c>
      <c r="D1330" t="s">
        <v>11</v>
      </c>
      <c r="E13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30">
        <f>IF(DZIALKI[[#This Row],[Ulga]]=$K$29,$L$29,IF(DZIALKI[[#This Row],[Ulga]]=$K$30,$L$30,IF(DZIALKI[[#This Row],[Ulga]]=$K$31,$L$31,IF(DZIALKI[[#This Row],[Ulga]]=$K$32,$L$32))))</f>
        <v>0.9</v>
      </c>
      <c r="G1330">
        <f>ROUNDUP(DZIALKI[[#This Row],[StawkaPodatku]]*DZIALKI[[#This Row],[Powierzchnia]],2)</f>
        <v>330.26</v>
      </c>
      <c r="H1330">
        <f>DZIALKI[[#This Row],[Podatek]]*DZIALKI[[#This Row],[Procent Ulgi]]</f>
        <v>297.23399999999998</v>
      </c>
      <c r="I1330">
        <f>DZIALKI[[#This Row],[Podatek]]-DZIALKI[[#This Row],[KwotaUlgi]]</f>
        <v>33.02600000000001</v>
      </c>
    </row>
    <row r="1331" spans="1:9" x14ac:dyDescent="0.25">
      <c r="A1331" t="s">
        <v>1341</v>
      </c>
      <c r="B1331">
        <v>1061.94</v>
      </c>
      <c r="C1331" t="s">
        <v>94</v>
      </c>
      <c r="D1331" t="s">
        <v>7</v>
      </c>
      <c r="E13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31">
        <f>IF(DZIALKI[[#This Row],[Ulga]]=$K$29,$L$29,IF(DZIALKI[[#This Row],[Ulga]]=$K$30,$L$30,IF(DZIALKI[[#This Row],[Ulga]]=$K$31,$L$31,IF(DZIALKI[[#This Row],[Ulga]]=$K$32,$L$32))))</f>
        <v>0.2</v>
      </c>
      <c r="G1331">
        <f>ROUNDUP(DZIALKI[[#This Row],[StawkaPodatku]]*DZIALKI[[#This Row],[Powierzchnia]],2)</f>
        <v>42.48</v>
      </c>
      <c r="H1331">
        <f>DZIALKI[[#This Row],[Podatek]]*DZIALKI[[#This Row],[Procent Ulgi]]</f>
        <v>8.4960000000000004</v>
      </c>
      <c r="I1331">
        <f>DZIALKI[[#This Row],[Podatek]]-DZIALKI[[#This Row],[KwotaUlgi]]</f>
        <v>33.983999999999995</v>
      </c>
    </row>
    <row r="1332" spans="1:9" x14ac:dyDescent="0.25">
      <c r="A1332" t="s">
        <v>1342</v>
      </c>
      <c r="B1332">
        <v>562.89</v>
      </c>
      <c r="C1332" t="s">
        <v>5</v>
      </c>
      <c r="D1332" t="s">
        <v>5</v>
      </c>
      <c r="E13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32">
        <f>IF(DZIALKI[[#This Row],[Ulga]]=$K$29,$L$29,IF(DZIALKI[[#This Row],[Ulga]]=$K$30,$L$30,IF(DZIALKI[[#This Row],[Ulga]]=$K$31,$L$31,IF(DZIALKI[[#This Row],[Ulga]]=$K$32,$L$32))))</f>
        <v>0.5</v>
      </c>
      <c r="G1332">
        <f>ROUNDUP(DZIALKI[[#This Row],[StawkaPodatku]]*DZIALKI[[#This Row],[Powierzchnia]],2)</f>
        <v>433.43</v>
      </c>
      <c r="H1332">
        <f>DZIALKI[[#This Row],[Podatek]]*DZIALKI[[#This Row],[Procent Ulgi]]</f>
        <v>216.715</v>
      </c>
      <c r="I1332">
        <f>DZIALKI[[#This Row],[Podatek]]-DZIALKI[[#This Row],[KwotaUlgi]]</f>
        <v>216.715</v>
      </c>
    </row>
    <row r="1333" spans="1:9" x14ac:dyDescent="0.25">
      <c r="A1333" t="s">
        <v>1343</v>
      </c>
      <c r="B1333">
        <v>1359</v>
      </c>
      <c r="C1333" t="s">
        <v>52</v>
      </c>
      <c r="D1333" t="s">
        <v>11</v>
      </c>
      <c r="E13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33">
        <f>IF(DZIALKI[[#This Row],[Ulga]]=$K$29,$L$29,IF(DZIALKI[[#This Row],[Ulga]]=$K$30,$L$30,IF(DZIALKI[[#This Row],[Ulga]]=$K$31,$L$31,IF(DZIALKI[[#This Row],[Ulga]]=$K$32,$L$32))))</f>
        <v>0.9</v>
      </c>
      <c r="G1333">
        <f>ROUNDUP(DZIALKI[[#This Row],[StawkaPodatku]]*DZIALKI[[#This Row],[Powierzchnia]],2)</f>
        <v>285.39</v>
      </c>
      <c r="H1333">
        <f>DZIALKI[[#This Row],[Podatek]]*DZIALKI[[#This Row],[Procent Ulgi]]</f>
        <v>256.851</v>
      </c>
      <c r="I1333">
        <f>DZIALKI[[#This Row],[Podatek]]-DZIALKI[[#This Row],[KwotaUlgi]]</f>
        <v>28.538999999999987</v>
      </c>
    </row>
    <row r="1334" spans="1:9" x14ac:dyDescent="0.25">
      <c r="A1334" t="s">
        <v>1344</v>
      </c>
      <c r="B1334">
        <v>993.97</v>
      </c>
      <c r="C1334" t="s">
        <v>5</v>
      </c>
      <c r="D1334" t="s">
        <v>21</v>
      </c>
      <c r="E13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34">
        <f>IF(DZIALKI[[#This Row],[Ulga]]=$K$29,$L$29,IF(DZIALKI[[#This Row],[Ulga]]=$K$30,$L$30,IF(DZIALKI[[#This Row],[Ulga]]=$K$31,$L$31,IF(DZIALKI[[#This Row],[Ulga]]=$K$32,$L$32))))</f>
        <v>0</v>
      </c>
      <c r="G1334">
        <f>ROUNDUP(DZIALKI[[#This Row],[StawkaPodatku]]*DZIALKI[[#This Row],[Powierzchnia]],2)</f>
        <v>765.36</v>
      </c>
      <c r="H1334">
        <f>DZIALKI[[#This Row],[Podatek]]*DZIALKI[[#This Row],[Procent Ulgi]]</f>
        <v>0</v>
      </c>
      <c r="I1334">
        <f>DZIALKI[[#This Row],[Podatek]]-DZIALKI[[#This Row],[KwotaUlgi]]</f>
        <v>765.36</v>
      </c>
    </row>
    <row r="1335" spans="1:9" x14ac:dyDescent="0.25">
      <c r="A1335" t="s">
        <v>1345</v>
      </c>
      <c r="B1335">
        <v>970.7</v>
      </c>
      <c r="C1335" t="s">
        <v>5</v>
      </c>
      <c r="D1335" t="s">
        <v>7</v>
      </c>
      <c r="E13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35">
        <f>IF(DZIALKI[[#This Row],[Ulga]]=$K$29,$L$29,IF(DZIALKI[[#This Row],[Ulga]]=$K$30,$L$30,IF(DZIALKI[[#This Row],[Ulga]]=$K$31,$L$31,IF(DZIALKI[[#This Row],[Ulga]]=$K$32,$L$32))))</f>
        <v>0.2</v>
      </c>
      <c r="G1335">
        <f>ROUNDUP(DZIALKI[[#This Row],[StawkaPodatku]]*DZIALKI[[#This Row],[Powierzchnia]],2)</f>
        <v>747.43999999999994</v>
      </c>
      <c r="H1335">
        <f>DZIALKI[[#This Row],[Podatek]]*DZIALKI[[#This Row],[Procent Ulgi]]</f>
        <v>149.488</v>
      </c>
      <c r="I1335">
        <f>DZIALKI[[#This Row],[Podatek]]-DZIALKI[[#This Row],[KwotaUlgi]]</f>
        <v>597.952</v>
      </c>
    </row>
    <row r="1336" spans="1:9" x14ac:dyDescent="0.25">
      <c r="A1336" t="s">
        <v>1346</v>
      </c>
      <c r="B1336">
        <v>1482.02</v>
      </c>
      <c r="C1336" t="s">
        <v>52</v>
      </c>
      <c r="D1336" t="s">
        <v>21</v>
      </c>
      <c r="E13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36">
        <f>IF(DZIALKI[[#This Row],[Ulga]]=$K$29,$L$29,IF(DZIALKI[[#This Row],[Ulga]]=$K$30,$L$30,IF(DZIALKI[[#This Row],[Ulga]]=$K$31,$L$31,IF(DZIALKI[[#This Row],[Ulga]]=$K$32,$L$32))))</f>
        <v>0</v>
      </c>
      <c r="G1336">
        <f>ROUNDUP(DZIALKI[[#This Row],[StawkaPodatku]]*DZIALKI[[#This Row],[Powierzchnia]],2)</f>
        <v>311.23</v>
      </c>
      <c r="H1336">
        <f>DZIALKI[[#This Row],[Podatek]]*DZIALKI[[#This Row],[Procent Ulgi]]</f>
        <v>0</v>
      </c>
      <c r="I1336">
        <f>DZIALKI[[#This Row],[Podatek]]-DZIALKI[[#This Row],[KwotaUlgi]]</f>
        <v>311.23</v>
      </c>
    </row>
    <row r="1337" spans="1:9" x14ac:dyDescent="0.25">
      <c r="A1337" t="s">
        <v>1347</v>
      </c>
      <c r="B1337">
        <v>1173.6099999999999</v>
      </c>
      <c r="C1337" t="s">
        <v>9</v>
      </c>
      <c r="D1337" t="s">
        <v>11</v>
      </c>
      <c r="E133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37">
        <f>IF(DZIALKI[[#This Row],[Ulga]]=$K$29,$L$29,IF(DZIALKI[[#This Row],[Ulga]]=$K$30,$L$30,IF(DZIALKI[[#This Row],[Ulga]]=$K$31,$L$31,IF(DZIALKI[[#This Row],[Ulga]]=$K$32,$L$32))))</f>
        <v>0.9</v>
      </c>
      <c r="G1337">
        <f>ROUNDUP(DZIALKI[[#This Row],[StawkaPodatku]]*DZIALKI[[#This Row],[Powierzchnia]],2)</f>
        <v>762.85</v>
      </c>
      <c r="H1337">
        <f>DZIALKI[[#This Row],[Podatek]]*DZIALKI[[#This Row],[Procent Ulgi]]</f>
        <v>686.56500000000005</v>
      </c>
      <c r="I1337">
        <f>DZIALKI[[#This Row],[Podatek]]-DZIALKI[[#This Row],[KwotaUlgi]]</f>
        <v>76.284999999999968</v>
      </c>
    </row>
    <row r="1338" spans="1:9" x14ac:dyDescent="0.25">
      <c r="A1338" t="s">
        <v>1348</v>
      </c>
      <c r="B1338">
        <v>1188.92</v>
      </c>
      <c r="C1338" t="s">
        <v>52</v>
      </c>
      <c r="D1338" t="s">
        <v>7</v>
      </c>
      <c r="E13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38">
        <f>IF(DZIALKI[[#This Row],[Ulga]]=$K$29,$L$29,IF(DZIALKI[[#This Row],[Ulga]]=$K$30,$L$30,IF(DZIALKI[[#This Row],[Ulga]]=$K$31,$L$31,IF(DZIALKI[[#This Row],[Ulga]]=$K$32,$L$32))))</f>
        <v>0.2</v>
      </c>
      <c r="G1338">
        <f>ROUNDUP(DZIALKI[[#This Row],[StawkaPodatku]]*DZIALKI[[#This Row],[Powierzchnia]],2)</f>
        <v>249.67999999999998</v>
      </c>
      <c r="H1338">
        <f>DZIALKI[[#This Row],[Podatek]]*DZIALKI[[#This Row],[Procent Ulgi]]</f>
        <v>49.936</v>
      </c>
      <c r="I1338">
        <f>DZIALKI[[#This Row],[Podatek]]-DZIALKI[[#This Row],[KwotaUlgi]]</f>
        <v>199.74399999999997</v>
      </c>
    </row>
    <row r="1339" spans="1:9" x14ac:dyDescent="0.25">
      <c r="A1339" t="s">
        <v>1349</v>
      </c>
      <c r="B1339">
        <v>590.25</v>
      </c>
      <c r="C1339" t="s">
        <v>31</v>
      </c>
      <c r="D1339" t="s">
        <v>21</v>
      </c>
      <c r="E13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39">
        <f>IF(DZIALKI[[#This Row],[Ulga]]=$K$29,$L$29,IF(DZIALKI[[#This Row],[Ulga]]=$K$30,$L$30,IF(DZIALKI[[#This Row],[Ulga]]=$K$31,$L$31,IF(DZIALKI[[#This Row],[Ulga]]=$K$32,$L$32))))</f>
        <v>0</v>
      </c>
      <c r="G1339">
        <f>ROUNDUP(DZIALKI[[#This Row],[StawkaPodatku]]*DZIALKI[[#This Row],[Powierzchnia]],2)</f>
        <v>253.81</v>
      </c>
      <c r="H1339">
        <f>DZIALKI[[#This Row],[Podatek]]*DZIALKI[[#This Row],[Procent Ulgi]]</f>
        <v>0</v>
      </c>
      <c r="I1339">
        <f>DZIALKI[[#This Row],[Podatek]]-DZIALKI[[#This Row],[KwotaUlgi]]</f>
        <v>253.81</v>
      </c>
    </row>
    <row r="1340" spans="1:9" x14ac:dyDescent="0.25">
      <c r="A1340" t="s">
        <v>1350</v>
      </c>
      <c r="B1340">
        <v>1020.89</v>
      </c>
      <c r="C1340" t="s">
        <v>5</v>
      </c>
      <c r="D1340" t="s">
        <v>21</v>
      </c>
      <c r="E13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0">
        <f>IF(DZIALKI[[#This Row],[Ulga]]=$K$29,$L$29,IF(DZIALKI[[#This Row],[Ulga]]=$K$30,$L$30,IF(DZIALKI[[#This Row],[Ulga]]=$K$31,$L$31,IF(DZIALKI[[#This Row],[Ulga]]=$K$32,$L$32))))</f>
        <v>0</v>
      </c>
      <c r="G1340">
        <f>ROUNDUP(DZIALKI[[#This Row],[StawkaPodatku]]*DZIALKI[[#This Row],[Powierzchnia]],2)</f>
        <v>786.09</v>
      </c>
      <c r="H1340">
        <f>DZIALKI[[#This Row],[Podatek]]*DZIALKI[[#This Row],[Procent Ulgi]]</f>
        <v>0</v>
      </c>
      <c r="I1340">
        <f>DZIALKI[[#This Row],[Podatek]]-DZIALKI[[#This Row],[KwotaUlgi]]</f>
        <v>786.09</v>
      </c>
    </row>
    <row r="1341" spans="1:9" x14ac:dyDescent="0.25">
      <c r="A1341" t="s">
        <v>1351</v>
      </c>
      <c r="B1341">
        <v>1345.73</v>
      </c>
      <c r="C1341" t="s">
        <v>31</v>
      </c>
      <c r="D1341" t="s">
        <v>5</v>
      </c>
      <c r="E134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41">
        <f>IF(DZIALKI[[#This Row],[Ulga]]=$K$29,$L$29,IF(DZIALKI[[#This Row],[Ulga]]=$K$30,$L$30,IF(DZIALKI[[#This Row],[Ulga]]=$K$31,$L$31,IF(DZIALKI[[#This Row],[Ulga]]=$K$32,$L$32))))</f>
        <v>0.5</v>
      </c>
      <c r="G1341">
        <f>ROUNDUP(DZIALKI[[#This Row],[StawkaPodatku]]*DZIALKI[[#This Row],[Powierzchnia]],2)</f>
        <v>578.66999999999996</v>
      </c>
      <c r="H1341">
        <f>DZIALKI[[#This Row],[Podatek]]*DZIALKI[[#This Row],[Procent Ulgi]]</f>
        <v>289.33499999999998</v>
      </c>
      <c r="I1341">
        <f>DZIALKI[[#This Row],[Podatek]]-DZIALKI[[#This Row],[KwotaUlgi]]</f>
        <v>289.33499999999998</v>
      </c>
    </row>
    <row r="1342" spans="1:9" x14ac:dyDescent="0.25">
      <c r="A1342" t="s">
        <v>1352</v>
      </c>
      <c r="B1342">
        <v>617.04</v>
      </c>
      <c r="C1342" t="s">
        <v>31</v>
      </c>
      <c r="D1342" t="s">
        <v>5</v>
      </c>
      <c r="E13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42">
        <f>IF(DZIALKI[[#This Row],[Ulga]]=$K$29,$L$29,IF(DZIALKI[[#This Row],[Ulga]]=$K$30,$L$30,IF(DZIALKI[[#This Row],[Ulga]]=$K$31,$L$31,IF(DZIALKI[[#This Row],[Ulga]]=$K$32,$L$32))))</f>
        <v>0.5</v>
      </c>
      <c r="G1342">
        <f>ROUNDUP(DZIALKI[[#This Row],[StawkaPodatku]]*DZIALKI[[#This Row],[Powierzchnia]],2)</f>
        <v>265.33</v>
      </c>
      <c r="H1342">
        <f>DZIALKI[[#This Row],[Podatek]]*DZIALKI[[#This Row],[Procent Ulgi]]</f>
        <v>132.66499999999999</v>
      </c>
      <c r="I1342">
        <f>DZIALKI[[#This Row],[Podatek]]-DZIALKI[[#This Row],[KwotaUlgi]]</f>
        <v>132.66499999999999</v>
      </c>
    </row>
    <row r="1343" spans="1:9" x14ac:dyDescent="0.25">
      <c r="A1343" t="s">
        <v>1353</v>
      </c>
      <c r="B1343">
        <v>1123.49</v>
      </c>
      <c r="C1343" t="s">
        <v>9</v>
      </c>
      <c r="D1343" t="s">
        <v>11</v>
      </c>
      <c r="E13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43">
        <f>IF(DZIALKI[[#This Row],[Ulga]]=$K$29,$L$29,IF(DZIALKI[[#This Row],[Ulga]]=$K$30,$L$30,IF(DZIALKI[[#This Row],[Ulga]]=$K$31,$L$31,IF(DZIALKI[[#This Row],[Ulga]]=$K$32,$L$32))))</f>
        <v>0.9</v>
      </c>
      <c r="G1343">
        <f>ROUNDUP(DZIALKI[[#This Row],[StawkaPodatku]]*DZIALKI[[#This Row],[Powierzchnia]],2)</f>
        <v>730.27</v>
      </c>
      <c r="H1343">
        <f>DZIALKI[[#This Row],[Podatek]]*DZIALKI[[#This Row],[Procent Ulgi]]</f>
        <v>657.24300000000005</v>
      </c>
      <c r="I1343">
        <f>DZIALKI[[#This Row],[Podatek]]-DZIALKI[[#This Row],[KwotaUlgi]]</f>
        <v>73.02699999999993</v>
      </c>
    </row>
    <row r="1344" spans="1:9" x14ac:dyDescent="0.25">
      <c r="A1344" t="s">
        <v>1354</v>
      </c>
      <c r="B1344">
        <v>1024.2</v>
      </c>
      <c r="C1344" t="s">
        <v>5</v>
      </c>
      <c r="D1344" t="s">
        <v>7</v>
      </c>
      <c r="E13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4">
        <f>IF(DZIALKI[[#This Row],[Ulga]]=$K$29,$L$29,IF(DZIALKI[[#This Row],[Ulga]]=$K$30,$L$30,IF(DZIALKI[[#This Row],[Ulga]]=$K$31,$L$31,IF(DZIALKI[[#This Row],[Ulga]]=$K$32,$L$32))))</f>
        <v>0.2</v>
      </c>
      <c r="G1344">
        <f>ROUNDUP(DZIALKI[[#This Row],[StawkaPodatku]]*DZIALKI[[#This Row],[Powierzchnia]],2)</f>
        <v>788.64</v>
      </c>
      <c r="H1344">
        <f>DZIALKI[[#This Row],[Podatek]]*DZIALKI[[#This Row],[Procent Ulgi]]</f>
        <v>157.72800000000001</v>
      </c>
      <c r="I1344">
        <f>DZIALKI[[#This Row],[Podatek]]-DZIALKI[[#This Row],[KwotaUlgi]]</f>
        <v>630.91200000000003</v>
      </c>
    </row>
    <row r="1345" spans="1:9" x14ac:dyDescent="0.25">
      <c r="A1345" t="s">
        <v>1355</v>
      </c>
      <c r="B1345">
        <v>864.01</v>
      </c>
      <c r="C1345" t="s">
        <v>52</v>
      </c>
      <c r="D1345" t="s">
        <v>11</v>
      </c>
      <c r="E13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45">
        <f>IF(DZIALKI[[#This Row],[Ulga]]=$K$29,$L$29,IF(DZIALKI[[#This Row],[Ulga]]=$K$30,$L$30,IF(DZIALKI[[#This Row],[Ulga]]=$K$31,$L$31,IF(DZIALKI[[#This Row],[Ulga]]=$K$32,$L$32))))</f>
        <v>0.9</v>
      </c>
      <c r="G1345">
        <f>ROUNDUP(DZIALKI[[#This Row],[StawkaPodatku]]*DZIALKI[[#This Row],[Powierzchnia]],2)</f>
        <v>181.45</v>
      </c>
      <c r="H1345">
        <f>DZIALKI[[#This Row],[Podatek]]*DZIALKI[[#This Row],[Procent Ulgi]]</f>
        <v>163.30500000000001</v>
      </c>
      <c r="I1345">
        <f>DZIALKI[[#This Row],[Podatek]]-DZIALKI[[#This Row],[KwotaUlgi]]</f>
        <v>18.144999999999982</v>
      </c>
    </row>
    <row r="1346" spans="1:9" x14ac:dyDescent="0.25">
      <c r="A1346" t="s">
        <v>1356</v>
      </c>
      <c r="B1346">
        <v>628.51</v>
      </c>
      <c r="C1346" t="s">
        <v>5</v>
      </c>
      <c r="D1346" t="s">
        <v>5</v>
      </c>
      <c r="E13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6">
        <f>IF(DZIALKI[[#This Row],[Ulga]]=$K$29,$L$29,IF(DZIALKI[[#This Row],[Ulga]]=$K$30,$L$30,IF(DZIALKI[[#This Row],[Ulga]]=$K$31,$L$31,IF(DZIALKI[[#This Row],[Ulga]]=$K$32,$L$32))))</f>
        <v>0.5</v>
      </c>
      <c r="G1346">
        <f>ROUNDUP(DZIALKI[[#This Row],[StawkaPodatku]]*DZIALKI[[#This Row],[Powierzchnia]],2)</f>
        <v>483.96</v>
      </c>
      <c r="H1346">
        <f>DZIALKI[[#This Row],[Podatek]]*DZIALKI[[#This Row],[Procent Ulgi]]</f>
        <v>241.98</v>
      </c>
      <c r="I1346">
        <f>DZIALKI[[#This Row],[Podatek]]-DZIALKI[[#This Row],[KwotaUlgi]]</f>
        <v>241.98</v>
      </c>
    </row>
    <row r="1347" spans="1:9" x14ac:dyDescent="0.25">
      <c r="A1347" t="s">
        <v>1357</v>
      </c>
      <c r="B1347">
        <v>774.26</v>
      </c>
      <c r="C1347" t="s">
        <v>5</v>
      </c>
      <c r="D1347" t="s">
        <v>21</v>
      </c>
      <c r="E13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7">
        <f>IF(DZIALKI[[#This Row],[Ulga]]=$K$29,$L$29,IF(DZIALKI[[#This Row],[Ulga]]=$K$30,$L$30,IF(DZIALKI[[#This Row],[Ulga]]=$K$31,$L$31,IF(DZIALKI[[#This Row],[Ulga]]=$K$32,$L$32))))</f>
        <v>0</v>
      </c>
      <c r="G1347">
        <f>ROUNDUP(DZIALKI[[#This Row],[StawkaPodatku]]*DZIALKI[[#This Row],[Powierzchnia]],2)</f>
        <v>596.18999999999994</v>
      </c>
      <c r="H1347">
        <f>DZIALKI[[#This Row],[Podatek]]*DZIALKI[[#This Row],[Procent Ulgi]]</f>
        <v>0</v>
      </c>
      <c r="I1347">
        <f>DZIALKI[[#This Row],[Podatek]]-DZIALKI[[#This Row],[KwotaUlgi]]</f>
        <v>596.18999999999994</v>
      </c>
    </row>
    <row r="1348" spans="1:9" x14ac:dyDescent="0.25">
      <c r="A1348" t="s">
        <v>1358</v>
      </c>
      <c r="B1348">
        <v>1267.29</v>
      </c>
      <c r="C1348" t="s">
        <v>5</v>
      </c>
      <c r="D1348" t="s">
        <v>21</v>
      </c>
      <c r="E13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8">
        <f>IF(DZIALKI[[#This Row],[Ulga]]=$K$29,$L$29,IF(DZIALKI[[#This Row],[Ulga]]=$K$30,$L$30,IF(DZIALKI[[#This Row],[Ulga]]=$K$31,$L$31,IF(DZIALKI[[#This Row],[Ulga]]=$K$32,$L$32))))</f>
        <v>0</v>
      </c>
      <c r="G1348">
        <f>ROUNDUP(DZIALKI[[#This Row],[StawkaPodatku]]*DZIALKI[[#This Row],[Powierzchnia]],2)</f>
        <v>975.81999999999994</v>
      </c>
      <c r="H1348">
        <f>DZIALKI[[#This Row],[Podatek]]*DZIALKI[[#This Row],[Procent Ulgi]]</f>
        <v>0</v>
      </c>
      <c r="I1348">
        <f>DZIALKI[[#This Row],[Podatek]]-DZIALKI[[#This Row],[KwotaUlgi]]</f>
        <v>975.81999999999994</v>
      </c>
    </row>
    <row r="1349" spans="1:9" x14ac:dyDescent="0.25">
      <c r="A1349" t="s">
        <v>1359</v>
      </c>
      <c r="B1349">
        <v>1278.46</v>
      </c>
      <c r="C1349" t="s">
        <v>5</v>
      </c>
      <c r="D1349" t="s">
        <v>5</v>
      </c>
      <c r="E13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9">
        <f>IF(DZIALKI[[#This Row],[Ulga]]=$K$29,$L$29,IF(DZIALKI[[#This Row],[Ulga]]=$K$30,$L$30,IF(DZIALKI[[#This Row],[Ulga]]=$K$31,$L$31,IF(DZIALKI[[#This Row],[Ulga]]=$K$32,$L$32))))</f>
        <v>0.5</v>
      </c>
      <c r="G1349">
        <f>ROUNDUP(DZIALKI[[#This Row],[StawkaPodatku]]*DZIALKI[[#This Row],[Powierzchnia]],2)</f>
        <v>984.42</v>
      </c>
      <c r="H1349">
        <f>DZIALKI[[#This Row],[Podatek]]*DZIALKI[[#This Row],[Procent Ulgi]]</f>
        <v>492.21</v>
      </c>
      <c r="I1349">
        <f>DZIALKI[[#This Row],[Podatek]]-DZIALKI[[#This Row],[KwotaUlgi]]</f>
        <v>492.21</v>
      </c>
    </row>
    <row r="1350" spans="1:9" x14ac:dyDescent="0.25">
      <c r="A1350" t="s">
        <v>1360</v>
      </c>
      <c r="B1350">
        <v>944.23</v>
      </c>
      <c r="C1350" t="s">
        <v>5</v>
      </c>
      <c r="D1350" t="s">
        <v>5</v>
      </c>
      <c r="E13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50">
        <f>IF(DZIALKI[[#This Row],[Ulga]]=$K$29,$L$29,IF(DZIALKI[[#This Row],[Ulga]]=$K$30,$L$30,IF(DZIALKI[[#This Row],[Ulga]]=$K$31,$L$31,IF(DZIALKI[[#This Row],[Ulga]]=$K$32,$L$32))))</f>
        <v>0.5</v>
      </c>
      <c r="G1350">
        <f>ROUNDUP(DZIALKI[[#This Row],[StawkaPodatku]]*DZIALKI[[#This Row],[Powierzchnia]],2)</f>
        <v>727.06</v>
      </c>
      <c r="H1350">
        <f>DZIALKI[[#This Row],[Podatek]]*DZIALKI[[#This Row],[Procent Ulgi]]</f>
        <v>363.53</v>
      </c>
      <c r="I1350">
        <f>DZIALKI[[#This Row],[Podatek]]-DZIALKI[[#This Row],[KwotaUlgi]]</f>
        <v>363.53</v>
      </c>
    </row>
    <row r="1351" spans="1:9" x14ac:dyDescent="0.25">
      <c r="A1351" t="s">
        <v>1361</v>
      </c>
      <c r="B1351">
        <v>1470.07</v>
      </c>
      <c r="C1351" t="s">
        <v>5</v>
      </c>
      <c r="D1351" t="s">
        <v>5</v>
      </c>
      <c r="E13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51">
        <f>IF(DZIALKI[[#This Row],[Ulga]]=$K$29,$L$29,IF(DZIALKI[[#This Row],[Ulga]]=$K$30,$L$30,IF(DZIALKI[[#This Row],[Ulga]]=$K$31,$L$31,IF(DZIALKI[[#This Row],[Ulga]]=$K$32,$L$32))))</f>
        <v>0.5</v>
      </c>
      <c r="G1351">
        <f>ROUNDUP(DZIALKI[[#This Row],[StawkaPodatku]]*DZIALKI[[#This Row],[Powierzchnia]],2)</f>
        <v>1131.96</v>
      </c>
      <c r="H1351">
        <f>DZIALKI[[#This Row],[Podatek]]*DZIALKI[[#This Row],[Procent Ulgi]]</f>
        <v>565.98</v>
      </c>
      <c r="I1351">
        <f>DZIALKI[[#This Row],[Podatek]]-DZIALKI[[#This Row],[KwotaUlgi]]</f>
        <v>565.98</v>
      </c>
    </row>
    <row r="1352" spans="1:9" x14ac:dyDescent="0.25">
      <c r="A1352" t="s">
        <v>1362</v>
      </c>
      <c r="B1352">
        <v>788.64</v>
      </c>
      <c r="C1352" t="s">
        <v>94</v>
      </c>
      <c r="D1352" t="s">
        <v>21</v>
      </c>
      <c r="E135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52">
        <f>IF(DZIALKI[[#This Row],[Ulga]]=$K$29,$L$29,IF(DZIALKI[[#This Row],[Ulga]]=$K$30,$L$30,IF(DZIALKI[[#This Row],[Ulga]]=$K$31,$L$31,IF(DZIALKI[[#This Row],[Ulga]]=$K$32,$L$32))))</f>
        <v>0</v>
      </c>
      <c r="G1352">
        <f>ROUNDUP(DZIALKI[[#This Row],[StawkaPodatku]]*DZIALKI[[#This Row],[Powierzchnia]],2)</f>
        <v>31.55</v>
      </c>
      <c r="H1352">
        <f>DZIALKI[[#This Row],[Podatek]]*DZIALKI[[#This Row],[Procent Ulgi]]</f>
        <v>0</v>
      </c>
      <c r="I1352">
        <f>DZIALKI[[#This Row],[Podatek]]-DZIALKI[[#This Row],[KwotaUlgi]]</f>
        <v>31.55</v>
      </c>
    </row>
    <row r="1353" spans="1:9" x14ac:dyDescent="0.25">
      <c r="A1353" t="s">
        <v>1363</v>
      </c>
      <c r="B1353">
        <v>1423.46</v>
      </c>
      <c r="C1353" t="s">
        <v>31</v>
      </c>
      <c r="D1353" t="s">
        <v>11</v>
      </c>
      <c r="E13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53">
        <f>IF(DZIALKI[[#This Row],[Ulga]]=$K$29,$L$29,IF(DZIALKI[[#This Row],[Ulga]]=$K$30,$L$30,IF(DZIALKI[[#This Row],[Ulga]]=$K$31,$L$31,IF(DZIALKI[[#This Row],[Ulga]]=$K$32,$L$32))))</f>
        <v>0.9</v>
      </c>
      <c r="G1353">
        <f>ROUNDUP(DZIALKI[[#This Row],[StawkaPodatku]]*DZIALKI[[#This Row],[Powierzchnia]],2)</f>
        <v>612.09</v>
      </c>
      <c r="H1353">
        <f>DZIALKI[[#This Row],[Podatek]]*DZIALKI[[#This Row],[Procent Ulgi]]</f>
        <v>550.88100000000009</v>
      </c>
      <c r="I1353">
        <f>DZIALKI[[#This Row],[Podatek]]-DZIALKI[[#This Row],[KwotaUlgi]]</f>
        <v>61.208999999999946</v>
      </c>
    </row>
    <row r="1354" spans="1:9" x14ac:dyDescent="0.25">
      <c r="A1354" t="s">
        <v>1364</v>
      </c>
      <c r="B1354">
        <v>1039.8699999999999</v>
      </c>
      <c r="C1354" t="s">
        <v>5</v>
      </c>
      <c r="D1354" t="s">
        <v>5</v>
      </c>
      <c r="E13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54">
        <f>IF(DZIALKI[[#This Row],[Ulga]]=$K$29,$L$29,IF(DZIALKI[[#This Row],[Ulga]]=$K$30,$L$30,IF(DZIALKI[[#This Row],[Ulga]]=$K$31,$L$31,IF(DZIALKI[[#This Row],[Ulga]]=$K$32,$L$32))))</f>
        <v>0.5</v>
      </c>
      <c r="G1354">
        <f>ROUNDUP(DZIALKI[[#This Row],[StawkaPodatku]]*DZIALKI[[#This Row],[Powierzchnia]],2)</f>
        <v>800.7</v>
      </c>
      <c r="H1354">
        <f>DZIALKI[[#This Row],[Podatek]]*DZIALKI[[#This Row],[Procent Ulgi]]</f>
        <v>400.35</v>
      </c>
      <c r="I1354">
        <f>DZIALKI[[#This Row],[Podatek]]-DZIALKI[[#This Row],[KwotaUlgi]]</f>
        <v>400.35</v>
      </c>
    </row>
    <row r="1355" spans="1:9" x14ac:dyDescent="0.25">
      <c r="A1355" t="s">
        <v>1365</v>
      </c>
      <c r="B1355">
        <v>807.3</v>
      </c>
      <c r="C1355" t="s">
        <v>31</v>
      </c>
      <c r="D1355" t="s">
        <v>11</v>
      </c>
      <c r="E13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55">
        <f>IF(DZIALKI[[#This Row],[Ulga]]=$K$29,$L$29,IF(DZIALKI[[#This Row],[Ulga]]=$K$30,$L$30,IF(DZIALKI[[#This Row],[Ulga]]=$K$31,$L$31,IF(DZIALKI[[#This Row],[Ulga]]=$K$32,$L$32))))</f>
        <v>0.9</v>
      </c>
      <c r="G1355">
        <f>ROUNDUP(DZIALKI[[#This Row],[StawkaPodatku]]*DZIALKI[[#This Row],[Powierzchnia]],2)</f>
        <v>347.14</v>
      </c>
      <c r="H1355">
        <f>DZIALKI[[#This Row],[Podatek]]*DZIALKI[[#This Row],[Procent Ulgi]]</f>
        <v>312.42599999999999</v>
      </c>
      <c r="I1355">
        <f>DZIALKI[[#This Row],[Podatek]]-DZIALKI[[#This Row],[KwotaUlgi]]</f>
        <v>34.713999999999999</v>
      </c>
    </row>
    <row r="1356" spans="1:9" x14ac:dyDescent="0.25">
      <c r="A1356" t="s">
        <v>1366</v>
      </c>
      <c r="B1356">
        <v>707.64</v>
      </c>
      <c r="C1356" t="s">
        <v>5</v>
      </c>
      <c r="D1356" t="s">
        <v>11</v>
      </c>
      <c r="E13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56">
        <f>IF(DZIALKI[[#This Row],[Ulga]]=$K$29,$L$29,IF(DZIALKI[[#This Row],[Ulga]]=$K$30,$L$30,IF(DZIALKI[[#This Row],[Ulga]]=$K$31,$L$31,IF(DZIALKI[[#This Row],[Ulga]]=$K$32,$L$32))))</f>
        <v>0.9</v>
      </c>
      <c r="G1356">
        <f>ROUNDUP(DZIALKI[[#This Row],[StawkaPodatku]]*DZIALKI[[#This Row],[Powierzchnia]],2)</f>
        <v>544.89</v>
      </c>
      <c r="H1356">
        <f>DZIALKI[[#This Row],[Podatek]]*DZIALKI[[#This Row],[Procent Ulgi]]</f>
        <v>490.40100000000001</v>
      </c>
      <c r="I1356">
        <f>DZIALKI[[#This Row],[Podatek]]-DZIALKI[[#This Row],[KwotaUlgi]]</f>
        <v>54.488999999999976</v>
      </c>
    </row>
    <row r="1357" spans="1:9" x14ac:dyDescent="0.25">
      <c r="A1357" t="s">
        <v>1367</v>
      </c>
      <c r="B1357">
        <v>932.58</v>
      </c>
      <c r="C1357" t="s">
        <v>52</v>
      </c>
      <c r="D1357" t="s">
        <v>11</v>
      </c>
      <c r="E13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57">
        <f>IF(DZIALKI[[#This Row],[Ulga]]=$K$29,$L$29,IF(DZIALKI[[#This Row],[Ulga]]=$K$30,$L$30,IF(DZIALKI[[#This Row],[Ulga]]=$K$31,$L$31,IF(DZIALKI[[#This Row],[Ulga]]=$K$32,$L$32))))</f>
        <v>0.9</v>
      </c>
      <c r="G1357">
        <f>ROUNDUP(DZIALKI[[#This Row],[StawkaPodatku]]*DZIALKI[[#This Row],[Powierzchnia]],2)</f>
        <v>195.85</v>
      </c>
      <c r="H1357">
        <f>DZIALKI[[#This Row],[Podatek]]*DZIALKI[[#This Row],[Procent Ulgi]]</f>
        <v>176.26499999999999</v>
      </c>
      <c r="I1357">
        <f>DZIALKI[[#This Row],[Podatek]]-DZIALKI[[#This Row],[KwotaUlgi]]</f>
        <v>19.585000000000008</v>
      </c>
    </row>
    <row r="1358" spans="1:9" x14ac:dyDescent="0.25">
      <c r="A1358" t="s">
        <v>1368</v>
      </c>
      <c r="B1358">
        <v>1122.5899999999999</v>
      </c>
      <c r="C1358" t="s">
        <v>94</v>
      </c>
      <c r="D1358" t="s">
        <v>5</v>
      </c>
      <c r="E13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58">
        <f>IF(DZIALKI[[#This Row],[Ulga]]=$K$29,$L$29,IF(DZIALKI[[#This Row],[Ulga]]=$K$30,$L$30,IF(DZIALKI[[#This Row],[Ulga]]=$K$31,$L$31,IF(DZIALKI[[#This Row],[Ulga]]=$K$32,$L$32))))</f>
        <v>0.5</v>
      </c>
      <c r="G1358">
        <f>ROUNDUP(DZIALKI[[#This Row],[StawkaPodatku]]*DZIALKI[[#This Row],[Powierzchnia]],2)</f>
        <v>44.91</v>
      </c>
      <c r="H1358">
        <f>DZIALKI[[#This Row],[Podatek]]*DZIALKI[[#This Row],[Procent Ulgi]]</f>
        <v>22.454999999999998</v>
      </c>
      <c r="I1358">
        <f>DZIALKI[[#This Row],[Podatek]]-DZIALKI[[#This Row],[KwotaUlgi]]</f>
        <v>22.454999999999998</v>
      </c>
    </row>
    <row r="1359" spans="1:9" x14ac:dyDescent="0.25">
      <c r="A1359" t="s">
        <v>1369</v>
      </c>
      <c r="B1359">
        <v>1164.95</v>
      </c>
      <c r="C1359" t="s">
        <v>9</v>
      </c>
      <c r="D1359" t="s">
        <v>5</v>
      </c>
      <c r="E13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59">
        <f>IF(DZIALKI[[#This Row],[Ulga]]=$K$29,$L$29,IF(DZIALKI[[#This Row],[Ulga]]=$K$30,$L$30,IF(DZIALKI[[#This Row],[Ulga]]=$K$31,$L$31,IF(DZIALKI[[#This Row],[Ulga]]=$K$32,$L$32))))</f>
        <v>0.5</v>
      </c>
      <c r="G1359">
        <f>ROUNDUP(DZIALKI[[#This Row],[StawkaPodatku]]*DZIALKI[[#This Row],[Powierzchnia]],2)</f>
        <v>757.22</v>
      </c>
      <c r="H1359">
        <f>DZIALKI[[#This Row],[Podatek]]*DZIALKI[[#This Row],[Procent Ulgi]]</f>
        <v>378.61</v>
      </c>
      <c r="I1359">
        <f>DZIALKI[[#This Row],[Podatek]]-DZIALKI[[#This Row],[KwotaUlgi]]</f>
        <v>378.61</v>
      </c>
    </row>
    <row r="1360" spans="1:9" x14ac:dyDescent="0.25">
      <c r="A1360" t="s">
        <v>1370</v>
      </c>
      <c r="B1360">
        <v>1171.31</v>
      </c>
      <c r="C1360" t="s">
        <v>94</v>
      </c>
      <c r="D1360" t="s">
        <v>7</v>
      </c>
      <c r="E136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60">
        <f>IF(DZIALKI[[#This Row],[Ulga]]=$K$29,$L$29,IF(DZIALKI[[#This Row],[Ulga]]=$K$30,$L$30,IF(DZIALKI[[#This Row],[Ulga]]=$K$31,$L$31,IF(DZIALKI[[#This Row],[Ulga]]=$K$32,$L$32))))</f>
        <v>0.2</v>
      </c>
      <c r="G1360">
        <f>ROUNDUP(DZIALKI[[#This Row],[StawkaPodatku]]*DZIALKI[[#This Row],[Powierzchnia]],2)</f>
        <v>46.86</v>
      </c>
      <c r="H1360">
        <f>DZIALKI[[#This Row],[Podatek]]*DZIALKI[[#This Row],[Procent Ulgi]]</f>
        <v>9.3719999999999999</v>
      </c>
      <c r="I1360">
        <f>DZIALKI[[#This Row],[Podatek]]-DZIALKI[[#This Row],[KwotaUlgi]]</f>
        <v>37.488</v>
      </c>
    </row>
    <row r="1361" spans="1:9" x14ac:dyDescent="0.25">
      <c r="A1361" t="s">
        <v>1371</v>
      </c>
      <c r="B1361">
        <v>643.15</v>
      </c>
      <c r="C1361" t="s">
        <v>52</v>
      </c>
      <c r="D1361" t="s">
        <v>11</v>
      </c>
      <c r="E13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61">
        <f>IF(DZIALKI[[#This Row],[Ulga]]=$K$29,$L$29,IF(DZIALKI[[#This Row],[Ulga]]=$K$30,$L$30,IF(DZIALKI[[#This Row],[Ulga]]=$K$31,$L$31,IF(DZIALKI[[#This Row],[Ulga]]=$K$32,$L$32))))</f>
        <v>0.9</v>
      </c>
      <c r="G1361">
        <f>ROUNDUP(DZIALKI[[#This Row],[StawkaPodatku]]*DZIALKI[[#This Row],[Powierzchnia]],2)</f>
        <v>135.07</v>
      </c>
      <c r="H1361">
        <f>DZIALKI[[#This Row],[Podatek]]*DZIALKI[[#This Row],[Procent Ulgi]]</f>
        <v>121.563</v>
      </c>
      <c r="I1361">
        <f>DZIALKI[[#This Row],[Podatek]]-DZIALKI[[#This Row],[KwotaUlgi]]</f>
        <v>13.506999999999991</v>
      </c>
    </row>
    <row r="1362" spans="1:9" x14ac:dyDescent="0.25">
      <c r="A1362" t="s">
        <v>1372</v>
      </c>
      <c r="B1362">
        <v>560.27</v>
      </c>
      <c r="C1362" t="s">
        <v>52</v>
      </c>
      <c r="D1362" t="s">
        <v>11</v>
      </c>
      <c r="E13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62">
        <f>IF(DZIALKI[[#This Row],[Ulga]]=$K$29,$L$29,IF(DZIALKI[[#This Row],[Ulga]]=$K$30,$L$30,IF(DZIALKI[[#This Row],[Ulga]]=$K$31,$L$31,IF(DZIALKI[[#This Row],[Ulga]]=$K$32,$L$32))))</f>
        <v>0.9</v>
      </c>
      <c r="G1362">
        <f>ROUNDUP(DZIALKI[[#This Row],[StawkaPodatku]]*DZIALKI[[#This Row],[Powierzchnia]],2)</f>
        <v>117.66000000000001</v>
      </c>
      <c r="H1362">
        <f>DZIALKI[[#This Row],[Podatek]]*DZIALKI[[#This Row],[Procent Ulgi]]</f>
        <v>105.89400000000001</v>
      </c>
      <c r="I1362">
        <f>DZIALKI[[#This Row],[Podatek]]-DZIALKI[[#This Row],[KwotaUlgi]]</f>
        <v>11.766000000000005</v>
      </c>
    </row>
    <row r="1363" spans="1:9" x14ac:dyDescent="0.25">
      <c r="A1363" t="s">
        <v>1373</v>
      </c>
      <c r="B1363">
        <v>605.21</v>
      </c>
      <c r="C1363" t="s">
        <v>94</v>
      </c>
      <c r="D1363" t="s">
        <v>11</v>
      </c>
      <c r="E13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63">
        <f>IF(DZIALKI[[#This Row],[Ulga]]=$K$29,$L$29,IF(DZIALKI[[#This Row],[Ulga]]=$K$30,$L$30,IF(DZIALKI[[#This Row],[Ulga]]=$K$31,$L$31,IF(DZIALKI[[#This Row],[Ulga]]=$K$32,$L$32))))</f>
        <v>0.9</v>
      </c>
      <c r="G1363">
        <f>ROUNDUP(DZIALKI[[#This Row],[StawkaPodatku]]*DZIALKI[[#This Row],[Powierzchnia]],2)</f>
        <v>24.21</v>
      </c>
      <c r="H1363">
        <f>DZIALKI[[#This Row],[Podatek]]*DZIALKI[[#This Row],[Procent Ulgi]]</f>
        <v>21.789000000000001</v>
      </c>
      <c r="I1363">
        <f>DZIALKI[[#This Row],[Podatek]]-DZIALKI[[#This Row],[KwotaUlgi]]</f>
        <v>2.4209999999999994</v>
      </c>
    </row>
    <row r="1364" spans="1:9" x14ac:dyDescent="0.25">
      <c r="A1364" t="s">
        <v>1374</v>
      </c>
      <c r="B1364">
        <v>930.26</v>
      </c>
      <c r="C1364" t="s">
        <v>5</v>
      </c>
      <c r="D1364" t="s">
        <v>5</v>
      </c>
      <c r="E13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64">
        <f>IF(DZIALKI[[#This Row],[Ulga]]=$K$29,$L$29,IF(DZIALKI[[#This Row],[Ulga]]=$K$30,$L$30,IF(DZIALKI[[#This Row],[Ulga]]=$K$31,$L$31,IF(DZIALKI[[#This Row],[Ulga]]=$K$32,$L$32))))</f>
        <v>0.5</v>
      </c>
      <c r="G1364">
        <f>ROUNDUP(DZIALKI[[#This Row],[StawkaPodatku]]*DZIALKI[[#This Row],[Powierzchnia]],2)</f>
        <v>716.31</v>
      </c>
      <c r="H1364">
        <f>DZIALKI[[#This Row],[Podatek]]*DZIALKI[[#This Row],[Procent Ulgi]]</f>
        <v>358.15499999999997</v>
      </c>
      <c r="I1364">
        <f>DZIALKI[[#This Row],[Podatek]]-DZIALKI[[#This Row],[KwotaUlgi]]</f>
        <v>358.15499999999997</v>
      </c>
    </row>
    <row r="1365" spans="1:9" x14ac:dyDescent="0.25">
      <c r="A1365" t="s">
        <v>1375</v>
      </c>
      <c r="B1365">
        <v>1340.53</v>
      </c>
      <c r="C1365" t="s">
        <v>52</v>
      </c>
      <c r="D1365" t="s">
        <v>21</v>
      </c>
      <c r="E13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65">
        <f>IF(DZIALKI[[#This Row],[Ulga]]=$K$29,$L$29,IF(DZIALKI[[#This Row],[Ulga]]=$K$30,$L$30,IF(DZIALKI[[#This Row],[Ulga]]=$K$31,$L$31,IF(DZIALKI[[#This Row],[Ulga]]=$K$32,$L$32))))</f>
        <v>0</v>
      </c>
      <c r="G1365">
        <f>ROUNDUP(DZIALKI[[#This Row],[StawkaPodatku]]*DZIALKI[[#This Row],[Powierzchnia]],2)</f>
        <v>281.52</v>
      </c>
      <c r="H1365">
        <f>DZIALKI[[#This Row],[Podatek]]*DZIALKI[[#This Row],[Procent Ulgi]]</f>
        <v>0</v>
      </c>
      <c r="I1365">
        <f>DZIALKI[[#This Row],[Podatek]]-DZIALKI[[#This Row],[KwotaUlgi]]</f>
        <v>281.52</v>
      </c>
    </row>
    <row r="1366" spans="1:9" x14ac:dyDescent="0.25">
      <c r="A1366" t="s">
        <v>1376</v>
      </c>
      <c r="B1366">
        <v>529.26</v>
      </c>
      <c r="C1366" t="s">
        <v>5</v>
      </c>
      <c r="D1366" t="s">
        <v>5</v>
      </c>
      <c r="E13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66">
        <f>IF(DZIALKI[[#This Row],[Ulga]]=$K$29,$L$29,IF(DZIALKI[[#This Row],[Ulga]]=$K$30,$L$30,IF(DZIALKI[[#This Row],[Ulga]]=$K$31,$L$31,IF(DZIALKI[[#This Row],[Ulga]]=$K$32,$L$32))))</f>
        <v>0.5</v>
      </c>
      <c r="G1366">
        <f>ROUNDUP(DZIALKI[[#This Row],[StawkaPodatku]]*DZIALKI[[#This Row],[Powierzchnia]],2)</f>
        <v>407.53999999999996</v>
      </c>
      <c r="H1366">
        <f>DZIALKI[[#This Row],[Podatek]]*DZIALKI[[#This Row],[Procent Ulgi]]</f>
        <v>203.76999999999998</v>
      </c>
      <c r="I1366">
        <f>DZIALKI[[#This Row],[Podatek]]-DZIALKI[[#This Row],[KwotaUlgi]]</f>
        <v>203.76999999999998</v>
      </c>
    </row>
    <row r="1367" spans="1:9" x14ac:dyDescent="0.25">
      <c r="A1367" t="s">
        <v>1377</v>
      </c>
      <c r="B1367">
        <v>1061.27</v>
      </c>
      <c r="C1367" t="s">
        <v>9</v>
      </c>
      <c r="D1367" t="s">
        <v>5</v>
      </c>
      <c r="E13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67">
        <f>IF(DZIALKI[[#This Row],[Ulga]]=$K$29,$L$29,IF(DZIALKI[[#This Row],[Ulga]]=$K$30,$L$30,IF(DZIALKI[[#This Row],[Ulga]]=$K$31,$L$31,IF(DZIALKI[[#This Row],[Ulga]]=$K$32,$L$32))))</f>
        <v>0.5</v>
      </c>
      <c r="G1367">
        <f>ROUNDUP(DZIALKI[[#This Row],[StawkaPodatku]]*DZIALKI[[#This Row],[Powierzchnia]],2)</f>
        <v>689.83</v>
      </c>
      <c r="H1367">
        <f>DZIALKI[[#This Row],[Podatek]]*DZIALKI[[#This Row],[Procent Ulgi]]</f>
        <v>344.91500000000002</v>
      </c>
      <c r="I1367">
        <f>DZIALKI[[#This Row],[Podatek]]-DZIALKI[[#This Row],[KwotaUlgi]]</f>
        <v>344.91500000000002</v>
      </c>
    </row>
    <row r="1368" spans="1:9" x14ac:dyDescent="0.25">
      <c r="A1368" t="s">
        <v>1378</v>
      </c>
      <c r="B1368">
        <v>983.44</v>
      </c>
      <c r="C1368" t="s">
        <v>52</v>
      </c>
      <c r="D1368" t="s">
        <v>21</v>
      </c>
      <c r="E13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68">
        <f>IF(DZIALKI[[#This Row],[Ulga]]=$K$29,$L$29,IF(DZIALKI[[#This Row],[Ulga]]=$K$30,$L$30,IF(DZIALKI[[#This Row],[Ulga]]=$K$31,$L$31,IF(DZIALKI[[#This Row],[Ulga]]=$K$32,$L$32))))</f>
        <v>0</v>
      </c>
      <c r="G1368">
        <f>ROUNDUP(DZIALKI[[#This Row],[StawkaPodatku]]*DZIALKI[[#This Row],[Powierzchnia]],2)</f>
        <v>206.53</v>
      </c>
      <c r="H1368">
        <f>DZIALKI[[#This Row],[Podatek]]*DZIALKI[[#This Row],[Procent Ulgi]]</f>
        <v>0</v>
      </c>
      <c r="I1368">
        <f>DZIALKI[[#This Row],[Podatek]]-DZIALKI[[#This Row],[KwotaUlgi]]</f>
        <v>206.53</v>
      </c>
    </row>
    <row r="1369" spans="1:9" x14ac:dyDescent="0.25">
      <c r="A1369" t="s">
        <v>1379</v>
      </c>
      <c r="B1369">
        <v>552.62</v>
      </c>
      <c r="C1369" t="s">
        <v>52</v>
      </c>
      <c r="D1369" t="s">
        <v>5</v>
      </c>
      <c r="E13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69">
        <f>IF(DZIALKI[[#This Row],[Ulga]]=$K$29,$L$29,IF(DZIALKI[[#This Row],[Ulga]]=$K$30,$L$30,IF(DZIALKI[[#This Row],[Ulga]]=$K$31,$L$31,IF(DZIALKI[[#This Row],[Ulga]]=$K$32,$L$32))))</f>
        <v>0.5</v>
      </c>
      <c r="G1369">
        <f>ROUNDUP(DZIALKI[[#This Row],[StawkaPodatku]]*DZIALKI[[#This Row],[Powierzchnia]],2)</f>
        <v>116.06</v>
      </c>
      <c r="H1369">
        <f>DZIALKI[[#This Row],[Podatek]]*DZIALKI[[#This Row],[Procent Ulgi]]</f>
        <v>58.03</v>
      </c>
      <c r="I1369">
        <f>DZIALKI[[#This Row],[Podatek]]-DZIALKI[[#This Row],[KwotaUlgi]]</f>
        <v>58.03</v>
      </c>
    </row>
    <row r="1370" spans="1:9" x14ac:dyDescent="0.25">
      <c r="A1370" t="s">
        <v>1380</v>
      </c>
      <c r="B1370">
        <v>505.73</v>
      </c>
      <c r="C1370" t="s">
        <v>5</v>
      </c>
      <c r="D1370" t="s">
        <v>7</v>
      </c>
      <c r="E13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70">
        <f>IF(DZIALKI[[#This Row],[Ulga]]=$K$29,$L$29,IF(DZIALKI[[#This Row],[Ulga]]=$K$30,$L$30,IF(DZIALKI[[#This Row],[Ulga]]=$K$31,$L$31,IF(DZIALKI[[#This Row],[Ulga]]=$K$32,$L$32))))</f>
        <v>0.2</v>
      </c>
      <c r="G1370">
        <f>ROUNDUP(DZIALKI[[#This Row],[StawkaPodatku]]*DZIALKI[[#This Row],[Powierzchnia]],2)</f>
        <v>389.42</v>
      </c>
      <c r="H1370">
        <f>DZIALKI[[#This Row],[Podatek]]*DZIALKI[[#This Row],[Procent Ulgi]]</f>
        <v>77.884000000000015</v>
      </c>
      <c r="I1370">
        <f>DZIALKI[[#This Row],[Podatek]]-DZIALKI[[#This Row],[KwotaUlgi]]</f>
        <v>311.536</v>
      </c>
    </row>
    <row r="1371" spans="1:9" x14ac:dyDescent="0.25">
      <c r="A1371" t="s">
        <v>1381</v>
      </c>
      <c r="B1371">
        <v>993.44</v>
      </c>
      <c r="C1371" t="s">
        <v>9</v>
      </c>
      <c r="D1371" t="s">
        <v>5</v>
      </c>
      <c r="E137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71">
        <f>IF(DZIALKI[[#This Row],[Ulga]]=$K$29,$L$29,IF(DZIALKI[[#This Row],[Ulga]]=$K$30,$L$30,IF(DZIALKI[[#This Row],[Ulga]]=$K$31,$L$31,IF(DZIALKI[[#This Row],[Ulga]]=$K$32,$L$32))))</f>
        <v>0.5</v>
      </c>
      <c r="G1371">
        <f>ROUNDUP(DZIALKI[[#This Row],[StawkaPodatku]]*DZIALKI[[#This Row],[Powierzchnia]],2)</f>
        <v>645.74</v>
      </c>
      <c r="H1371">
        <f>DZIALKI[[#This Row],[Podatek]]*DZIALKI[[#This Row],[Procent Ulgi]]</f>
        <v>322.87</v>
      </c>
      <c r="I1371">
        <f>DZIALKI[[#This Row],[Podatek]]-DZIALKI[[#This Row],[KwotaUlgi]]</f>
        <v>322.87</v>
      </c>
    </row>
    <row r="1372" spans="1:9" x14ac:dyDescent="0.25">
      <c r="A1372" t="s">
        <v>1382</v>
      </c>
      <c r="B1372">
        <v>740.08</v>
      </c>
      <c r="C1372" t="s">
        <v>5</v>
      </c>
      <c r="D1372" t="s">
        <v>5</v>
      </c>
      <c r="E13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72">
        <f>IF(DZIALKI[[#This Row],[Ulga]]=$K$29,$L$29,IF(DZIALKI[[#This Row],[Ulga]]=$K$30,$L$30,IF(DZIALKI[[#This Row],[Ulga]]=$K$31,$L$31,IF(DZIALKI[[#This Row],[Ulga]]=$K$32,$L$32))))</f>
        <v>0.5</v>
      </c>
      <c r="G1372">
        <f>ROUNDUP(DZIALKI[[#This Row],[StawkaPodatku]]*DZIALKI[[#This Row],[Powierzchnia]],2)</f>
        <v>569.87</v>
      </c>
      <c r="H1372">
        <f>DZIALKI[[#This Row],[Podatek]]*DZIALKI[[#This Row],[Procent Ulgi]]</f>
        <v>284.935</v>
      </c>
      <c r="I1372">
        <f>DZIALKI[[#This Row],[Podatek]]-DZIALKI[[#This Row],[KwotaUlgi]]</f>
        <v>284.935</v>
      </c>
    </row>
    <row r="1373" spans="1:9" x14ac:dyDescent="0.25">
      <c r="A1373" t="s">
        <v>1383</v>
      </c>
      <c r="B1373">
        <v>502.69</v>
      </c>
      <c r="C1373" t="s">
        <v>94</v>
      </c>
      <c r="D1373" t="s">
        <v>5</v>
      </c>
      <c r="E13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73">
        <f>IF(DZIALKI[[#This Row],[Ulga]]=$K$29,$L$29,IF(DZIALKI[[#This Row],[Ulga]]=$K$30,$L$30,IF(DZIALKI[[#This Row],[Ulga]]=$K$31,$L$31,IF(DZIALKI[[#This Row],[Ulga]]=$K$32,$L$32))))</f>
        <v>0.5</v>
      </c>
      <c r="G1373">
        <f>ROUNDUP(DZIALKI[[#This Row],[StawkaPodatku]]*DZIALKI[[#This Row],[Powierzchnia]],2)</f>
        <v>20.110000000000003</v>
      </c>
      <c r="H1373">
        <f>DZIALKI[[#This Row],[Podatek]]*DZIALKI[[#This Row],[Procent Ulgi]]</f>
        <v>10.055000000000001</v>
      </c>
      <c r="I1373">
        <f>DZIALKI[[#This Row],[Podatek]]-DZIALKI[[#This Row],[KwotaUlgi]]</f>
        <v>10.055000000000001</v>
      </c>
    </row>
    <row r="1374" spans="1:9" x14ac:dyDescent="0.25">
      <c r="A1374" t="s">
        <v>1384</v>
      </c>
      <c r="B1374">
        <v>1126.74</v>
      </c>
      <c r="C1374" t="s">
        <v>94</v>
      </c>
      <c r="D1374" t="s">
        <v>5</v>
      </c>
      <c r="E137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74">
        <f>IF(DZIALKI[[#This Row],[Ulga]]=$K$29,$L$29,IF(DZIALKI[[#This Row],[Ulga]]=$K$30,$L$30,IF(DZIALKI[[#This Row],[Ulga]]=$K$31,$L$31,IF(DZIALKI[[#This Row],[Ulga]]=$K$32,$L$32))))</f>
        <v>0.5</v>
      </c>
      <c r="G1374">
        <f>ROUNDUP(DZIALKI[[#This Row],[StawkaPodatku]]*DZIALKI[[#This Row],[Powierzchnia]],2)</f>
        <v>45.07</v>
      </c>
      <c r="H1374">
        <f>DZIALKI[[#This Row],[Podatek]]*DZIALKI[[#This Row],[Procent Ulgi]]</f>
        <v>22.535</v>
      </c>
      <c r="I1374">
        <f>DZIALKI[[#This Row],[Podatek]]-DZIALKI[[#This Row],[KwotaUlgi]]</f>
        <v>22.535</v>
      </c>
    </row>
    <row r="1375" spans="1:9" x14ac:dyDescent="0.25">
      <c r="A1375" t="s">
        <v>1385</v>
      </c>
      <c r="B1375">
        <v>941.98</v>
      </c>
      <c r="C1375" t="s">
        <v>52</v>
      </c>
      <c r="D1375" t="s">
        <v>11</v>
      </c>
      <c r="E13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75">
        <f>IF(DZIALKI[[#This Row],[Ulga]]=$K$29,$L$29,IF(DZIALKI[[#This Row],[Ulga]]=$K$30,$L$30,IF(DZIALKI[[#This Row],[Ulga]]=$K$31,$L$31,IF(DZIALKI[[#This Row],[Ulga]]=$K$32,$L$32))))</f>
        <v>0.9</v>
      </c>
      <c r="G1375">
        <f>ROUNDUP(DZIALKI[[#This Row],[StawkaPodatku]]*DZIALKI[[#This Row],[Powierzchnia]],2)</f>
        <v>197.82</v>
      </c>
      <c r="H1375">
        <f>DZIALKI[[#This Row],[Podatek]]*DZIALKI[[#This Row],[Procent Ulgi]]</f>
        <v>178.03800000000001</v>
      </c>
      <c r="I1375">
        <f>DZIALKI[[#This Row],[Podatek]]-DZIALKI[[#This Row],[KwotaUlgi]]</f>
        <v>19.781999999999982</v>
      </c>
    </row>
    <row r="1376" spans="1:9" x14ac:dyDescent="0.25">
      <c r="A1376" t="s">
        <v>1386</v>
      </c>
      <c r="B1376">
        <v>1401.34</v>
      </c>
      <c r="C1376" t="s">
        <v>52</v>
      </c>
      <c r="D1376" t="s">
        <v>5</v>
      </c>
      <c r="E13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76">
        <f>IF(DZIALKI[[#This Row],[Ulga]]=$K$29,$L$29,IF(DZIALKI[[#This Row],[Ulga]]=$K$30,$L$30,IF(DZIALKI[[#This Row],[Ulga]]=$K$31,$L$31,IF(DZIALKI[[#This Row],[Ulga]]=$K$32,$L$32))))</f>
        <v>0.5</v>
      </c>
      <c r="G1376">
        <f>ROUNDUP(DZIALKI[[#This Row],[StawkaPodatku]]*DZIALKI[[#This Row],[Powierzchnia]],2)</f>
        <v>294.28999999999996</v>
      </c>
      <c r="H1376">
        <f>DZIALKI[[#This Row],[Podatek]]*DZIALKI[[#This Row],[Procent Ulgi]]</f>
        <v>147.14499999999998</v>
      </c>
      <c r="I1376">
        <f>DZIALKI[[#This Row],[Podatek]]-DZIALKI[[#This Row],[KwotaUlgi]]</f>
        <v>147.14499999999998</v>
      </c>
    </row>
    <row r="1377" spans="1:9" x14ac:dyDescent="0.25">
      <c r="A1377" t="s">
        <v>1387</v>
      </c>
      <c r="B1377">
        <v>778.15</v>
      </c>
      <c r="C1377" t="s">
        <v>9</v>
      </c>
      <c r="D1377" t="s">
        <v>11</v>
      </c>
      <c r="E13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77">
        <f>IF(DZIALKI[[#This Row],[Ulga]]=$K$29,$L$29,IF(DZIALKI[[#This Row],[Ulga]]=$K$30,$L$30,IF(DZIALKI[[#This Row],[Ulga]]=$K$31,$L$31,IF(DZIALKI[[#This Row],[Ulga]]=$K$32,$L$32))))</f>
        <v>0.9</v>
      </c>
      <c r="G1377">
        <f>ROUNDUP(DZIALKI[[#This Row],[StawkaPodatku]]*DZIALKI[[#This Row],[Powierzchnia]],2)</f>
        <v>505.8</v>
      </c>
      <c r="H1377">
        <f>DZIALKI[[#This Row],[Podatek]]*DZIALKI[[#This Row],[Procent Ulgi]]</f>
        <v>455.22</v>
      </c>
      <c r="I1377">
        <f>DZIALKI[[#This Row],[Podatek]]-DZIALKI[[#This Row],[KwotaUlgi]]</f>
        <v>50.579999999999984</v>
      </c>
    </row>
    <row r="1378" spans="1:9" x14ac:dyDescent="0.25">
      <c r="A1378" t="s">
        <v>1388</v>
      </c>
      <c r="B1378">
        <v>1433</v>
      </c>
      <c r="C1378" t="s">
        <v>5</v>
      </c>
      <c r="D1378" t="s">
        <v>11</v>
      </c>
      <c r="E13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78">
        <f>IF(DZIALKI[[#This Row],[Ulga]]=$K$29,$L$29,IF(DZIALKI[[#This Row],[Ulga]]=$K$30,$L$30,IF(DZIALKI[[#This Row],[Ulga]]=$K$31,$L$31,IF(DZIALKI[[#This Row],[Ulga]]=$K$32,$L$32))))</f>
        <v>0.9</v>
      </c>
      <c r="G1378">
        <f>ROUNDUP(DZIALKI[[#This Row],[StawkaPodatku]]*DZIALKI[[#This Row],[Powierzchnia]],2)</f>
        <v>1103.4100000000001</v>
      </c>
      <c r="H1378">
        <f>DZIALKI[[#This Row],[Podatek]]*DZIALKI[[#This Row],[Procent Ulgi]]</f>
        <v>993.06900000000007</v>
      </c>
      <c r="I1378">
        <f>DZIALKI[[#This Row],[Podatek]]-DZIALKI[[#This Row],[KwotaUlgi]]</f>
        <v>110.34100000000001</v>
      </c>
    </row>
    <row r="1379" spans="1:9" x14ac:dyDescent="0.25">
      <c r="A1379" t="s">
        <v>1389</v>
      </c>
      <c r="B1379">
        <v>747.95</v>
      </c>
      <c r="C1379" t="s">
        <v>31</v>
      </c>
      <c r="D1379" t="s">
        <v>21</v>
      </c>
      <c r="E13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79">
        <f>IF(DZIALKI[[#This Row],[Ulga]]=$K$29,$L$29,IF(DZIALKI[[#This Row],[Ulga]]=$K$30,$L$30,IF(DZIALKI[[#This Row],[Ulga]]=$K$31,$L$31,IF(DZIALKI[[#This Row],[Ulga]]=$K$32,$L$32))))</f>
        <v>0</v>
      </c>
      <c r="G1379">
        <f>ROUNDUP(DZIALKI[[#This Row],[StawkaPodatku]]*DZIALKI[[#This Row],[Powierzchnia]],2)</f>
        <v>321.62</v>
      </c>
      <c r="H1379">
        <f>DZIALKI[[#This Row],[Podatek]]*DZIALKI[[#This Row],[Procent Ulgi]]</f>
        <v>0</v>
      </c>
      <c r="I1379">
        <f>DZIALKI[[#This Row],[Podatek]]-DZIALKI[[#This Row],[KwotaUlgi]]</f>
        <v>321.62</v>
      </c>
    </row>
    <row r="1380" spans="1:9" x14ac:dyDescent="0.25">
      <c r="A1380" t="s">
        <v>1390</v>
      </c>
      <c r="B1380">
        <v>857.86</v>
      </c>
      <c r="C1380" t="s">
        <v>94</v>
      </c>
      <c r="D1380" t="s">
        <v>11</v>
      </c>
      <c r="E138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80">
        <f>IF(DZIALKI[[#This Row],[Ulga]]=$K$29,$L$29,IF(DZIALKI[[#This Row],[Ulga]]=$K$30,$L$30,IF(DZIALKI[[#This Row],[Ulga]]=$K$31,$L$31,IF(DZIALKI[[#This Row],[Ulga]]=$K$32,$L$32))))</f>
        <v>0.9</v>
      </c>
      <c r="G1380">
        <f>ROUNDUP(DZIALKI[[#This Row],[StawkaPodatku]]*DZIALKI[[#This Row],[Powierzchnia]],2)</f>
        <v>34.32</v>
      </c>
      <c r="H1380">
        <f>DZIALKI[[#This Row],[Podatek]]*DZIALKI[[#This Row],[Procent Ulgi]]</f>
        <v>30.888000000000002</v>
      </c>
      <c r="I1380">
        <f>DZIALKI[[#This Row],[Podatek]]-DZIALKI[[#This Row],[KwotaUlgi]]</f>
        <v>3.4319999999999986</v>
      </c>
    </row>
    <row r="1381" spans="1:9" x14ac:dyDescent="0.25">
      <c r="A1381" t="s">
        <v>1391</v>
      </c>
      <c r="B1381">
        <v>1272.25</v>
      </c>
      <c r="C1381" t="s">
        <v>5</v>
      </c>
      <c r="D1381" t="s">
        <v>5</v>
      </c>
      <c r="E13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81">
        <f>IF(DZIALKI[[#This Row],[Ulga]]=$K$29,$L$29,IF(DZIALKI[[#This Row],[Ulga]]=$K$30,$L$30,IF(DZIALKI[[#This Row],[Ulga]]=$K$31,$L$31,IF(DZIALKI[[#This Row],[Ulga]]=$K$32,$L$32))))</f>
        <v>0.5</v>
      </c>
      <c r="G1381">
        <f>ROUNDUP(DZIALKI[[#This Row],[StawkaPodatku]]*DZIALKI[[#This Row],[Powierzchnia]],2)</f>
        <v>979.64</v>
      </c>
      <c r="H1381">
        <f>DZIALKI[[#This Row],[Podatek]]*DZIALKI[[#This Row],[Procent Ulgi]]</f>
        <v>489.82</v>
      </c>
      <c r="I1381">
        <f>DZIALKI[[#This Row],[Podatek]]-DZIALKI[[#This Row],[KwotaUlgi]]</f>
        <v>489.82</v>
      </c>
    </row>
    <row r="1382" spans="1:9" x14ac:dyDescent="0.25">
      <c r="A1382" t="s">
        <v>1392</v>
      </c>
      <c r="B1382">
        <v>998.06</v>
      </c>
      <c r="C1382" t="s">
        <v>5</v>
      </c>
      <c r="D1382" t="s">
        <v>5</v>
      </c>
      <c r="E13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82">
        <f>IF(DZIALKI[[#This Row],[Ulga]]=$K$29,$L$29,IF(DZIALKI[[#This Row],[Ulga]]=$K$30,$L$30,IF(DZIALKI[[#This Row],[Ulga]]=$K$31,$L$31,IF(DZIALKI[[#This Row],[Ulga]]=$K$32,$L$32))))</f>
        <v>0.5</v>
      </c>
      <c r="G1382">
        <f>ROUNDUP(DZIALKI[[#This Row],[StawkaPodatku]]*DZIALKI[[#This Row],[Powierzchnia]],2)</f>
        <v>768.51</v>
      </c>
      <c r="H1382">
        <f>DZIALKI[[#This Row],[Podatek]]*DZIALKI[[#This Row],[Procent Ulgi]]</f>
        <v>384.255</v>
      </c>
      <c r="I1382">
        <f>DZIALKI[[#This Row],[Podatek]]-DZIALKI[[#This Row],[KwotaUlgi]]</f>
        <v>384.255</v>
      </c>
    </row>
    <row r="1383" spans="1:9" x14ac:dyDescent="0.25">
      <c r="A1383" t="s">
        <v>1393</v>
      </c>
      <c r="B1383">
        <v>1121.08</v>
      </c>
      <c r="C1383" t="s">
        <v>52</v>
      </c>
      <c r="D1383" t="s">
        <v>7</v>
      </c>
      <c r="E13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83">
        <f>IF(DZIALKI[[#This Row],[Ulga]]=$K$29,$L$29,IF(DZIALKI[[#This Row],[Ulga]]=$K$30,$L$30,IF(DZIALKI[[#This Row],[Ulga]]=$K$31,$L$31,IF(DZIALKI[[#This Row],[Ulga]]=$K$32,$L$32))))</f>
        <v>0.2</v>
      </c>
      <c r="G1383">
        <f>ROUNDUP(DZIALKI[[#This Row],[StawkaPodatku]]*DZIALKI[[#This Row],[Powierzchnia]],2)</f>
        <v>235.42999999999998</v>
      </c>
      <c r="H1383">
        <f>DZIALKI[[#This Row],[Podatek]]*DZIALKI[[#This Row],[Procent Ulgi]]</f>
        <v>47.085999999999999</v>
      </c>
      <c r="I1383">
        <f>DZIALKI[[#This Row],[Podatek]]-DZIALKI[[#This Row],[KwotaUlgi]]</f>
        <v>188.34399999999999</v>
      </c>
    </row>
    <row r="1384" spans="1:9" x14ac:dyDescent="0.25">
      <c r="A1384" t="s">
        <v>1394</v>
      </c>
      <c r="B1384">
        <v>1327.84</v>
      </c>
      <c r="C1384" t="s">
        <v>9</v>
      </c>
      <c r="D1384" t="s">
        <v>7</v>
      </c>
      <c r="E13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84">
        <f>IF(DZIALKI[[#This Row],[Ulga]]=$K$29,$L$29,IF(DZIALKI[[#This Row],[Ulga]]=$K$30,$L$30,IF(DZIALKI[[#This Row],[Ulga]]=$K$31,$L$31,IF(DZIALKI[[#This Row],[Ulga]]=$K$32,$L$32))))</f>
        <v>0.2</v>
      </c>
      <c r="G1384">
        <f>ROUNDUP(DZIALKI[[#This Row],[StawkaPodatku]]*DZIALKI[[#This Row],[Powierzchnia]],2)</f>
        <v>863.1</v>
      </c>
      <c r="H1384">
        <f>DZIALKI[[#This Row],[Podatek]]*DZIALKI[[#This Row],[Procent Ulgi]]</f>
        <v>172.62</v>
      </c>
      <c r="I1384">
        <f>DZIALKI[[#This Row],[Podatek]]-DZIALKI[[#This Row],[KwotaUlgi]]</f>
        <v>690.48</v>
      </c>
    </row>
    <row r="1385" spans="1:9" x14ac:dyDescent="0.25">
      <c r="A1385" t="s">
        <v>1395</v>
      </c>
      <c r="B1385">
        <v>956.83</v>
      </c>
      <c r="C1385" t="s">
        <v>94</v>
      </c>
      <c r="D1385" t="s">
        <v>21</v>
      </c>
      <c r="E138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85">
        <f>IF(DZIALKI[[#This Row],[Ulga]]=$K$29,$L$29,IF(DZIALKI[[#This Row],[Ulga]]=$K$30,$L$30,IF(DZIALKI[[#This Row],[Ulga]]=$K$31,$L$31,IF(DZIALKI[[#This Row],[Ulga]]=$K$32,$L$32))))</f>
        <v>0</v>
      </c>
      <c r="G1385">
        <f>ROUNDUP(DZIALKI[[#This Row],[StawkaPodatku]]*DZIALKI[[#This Row],[Powierzchnia]],2)</f>
        <v>38.28</v>
      </c>
      <c r="H1385">
        <f>DZIALKI[[#This Row],[Podatek]]*DZIALKI[[#This Row],[Procent Ulgi]]</f>
        <v>0</v>
      </c>
      <c r="I1385">
        <f>DZIALKI[[#This Row],[Podatek]]-DZIALKI[[#This Row],[KwotaUlgi]]</f>
        <v>38.28</v>
      </c>
    </row>
    <row r="1386" spans="1:9" x14ac:dyDescent="0.25">
      <c r="A1386" t="s">
        <v>1396</v>
      </c>
      <c r="B1386">
        <v>1282.6199999999999</v>
      </c>
      <c r="C1386" t="s">
        <v>5</v>
      </c>
      <c r="D1386" t="s">
        <v>11</v>
      </c>
      <c r="E13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86">
        <f>IF(DZIALKI[[#This Row],[Ulga]]=$K$29,$L$29,IF(DZIALKI[[#This Row],[Ulga]]=$K$30,$L$30,IF(DZIALKI[[#This Row],[Ulga]]=$K$31,$L$31,IF(DZIALKI[[#This Row],[Ulga]]=$K$32,$L$32))))</f>
        <v>0.9</v>
      </c>
      <c r="G1386">
        <f>ROUNDUP(DZIALKI[[#This Row],[StawkaPodatku]]*DZIALKI[[#This Row],[Powierzchnia]],2)</f>
        <v>987.62</v>
      </c>
      <c r="H1386">
        <f>DZIALKI[[#This Row],[Podatek]]*DZIALKI[[#This Row],[Procent Ulgi]]</f>
        <v>888.85800000000006</v>
      </c>
      <c r="I1386">
        <f>DZIALKI[[#This Row],[Podatek]]-DZIALKI[[#This Row],[KwotaUlgi]]</f>
        <v>98.761999999999944</v>
      </c>
    </row>
    <row r="1387" spans="1:9" x14ac:dyDescent="0.25">
      <c r="A1387" t="s">
        <v>1397</v>
      </c>
      <c r="B1387">
        <v>789.36</v>
      </c>
      <c r="C1387" t="s">
        <v>31</v>
      </c>
      <c r="D1387" t="s">
        <v>5</v>
      </c>
      <c r="E13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87">
        <f>IF(DZIALKI[[#This Row],[Ulga]]=$K$29,$L$29,IF(DZIALKI[[#This Row],[Ulga]]=$K$30,$L$30,IF(DZIALKI[[#This Row],[Ulga]]=$K$31,$L$31,IF(DZIALKI[[#This Row],[Ulga]]=$K$32,$L$32))))</f>
        <v>0.5</v>
      </c>
      <c r="G1387">
        <f>ROUNDUP(DZIALKI[[#This Row],[StawkaPodatku]]*DZIALKI[[#This Row],[Powierzchnia]],2)</f>
        <v>339.43</v>
      </c>
      <c r="H1387">
        <f>DZIALKI[[#This Row],[Podatek]]*DZIALKI[[#This Row],[Procent Ulgi]]</f>
        <v>169.715</v>
      </c>
      <c r="I1387">
        <f>DZIALKI[[#This Row],[Podatek]]-DZIALKI[[#This Row],[KwotaUlgi]]</f>
        <v>169.715</v>
      </c>
    </row>
    <row r="1388" spans="1:9" x14ac:dyDescent="0.25">
      <c r="A1388" t="s">
        <v>1398</v>
      </c>
      <c r="B1388">
        <v>1470.53</v>
      </c>
      <c r="C1388" t="s">
        <v>5</v>
      </c>
      <c r="D1388" t="s">
        <v>11</v>
      </c>
      <c r="E13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88">
        <f>IF(DZIALKI[[#This Row],[Ulga]]=$K$29,$L$29,IF(DZIALKI[[#This Row],[Ulga]]=$K$30,$L$30,IF(DZIALKI[[#This Row],[Ulga]]=$K$31,$L$31,IF(DZIALKI[[#This Row],[Ulga]]=$K$32,$L$32))))</f>
        <v>0.9</v>
      </c>
      <c r="G1388">
        <f>ROUNDUP(DZIALKI[[#This Row],[StawkaPodatku]]*DZIALKI[[#This Row],[Powierzchnia]],2)</f>
        <v>1132.31</v>
      </c>
      <c r="H1388">
        <f>DZIALKI[[#This Row],[Podatek]]*DZIALKI[[#This Row],[Procent Ulgi]]</f>
        <v>1019.079</v>
      </c>
      <c r="I1388">
        <f>DZIALKI[[#This Row],[Podatek]]-DZIALKI[[#This Row],[KwotaUlgi]]</f>
        <v>113.23099999999999</v>
      </c>
    </row>
    <row r="1389" spans="1:9" x14ac:dyDescent="0.25">
      <c r="A1389" t="s">
        <v>1399</v>
      </c>
      <c r="B1389">
        <v>1283.1199999999999</v>
      </c>
      <c r="C1389" t="s">
        <v>52</v>
      </c>
      <c r="D1389" t="s">
        <v>11</v>
      </c>
      <c r="E13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89">
        <f>IF(DZIALKI[[#This Row],[Ulga]]=$K$29,$L$29,IF(DZIALKI[[#This Row],[Ulga]]=$K$30,$L$30,IF(DZIALKI[[#This Row],[Ulga]]=$K$31,$L$31,IF(DZIALKI[[#This Row],[Ulga]]=$K$32,$L$32))))</f>
        <v>0.9</v>
      </c>
      <c r="G1389">
        <f>ROUNDUP(DZIALKI[[#This Row],[StawkaPodatku]]*DZIALKI[[#This Row],[Powierzchnia]],2)</f>
        <v>269.45999999999998</v>
      </c>
      <c r="H1389">
        <f>DZIALKI[[#This Row],[Podatek]]*DZIALKI[[#This Row],[Procent Ulgi]]</f>
        <v>242.51399999999998</v>
      </c>
      <c r="I1389">
        <f>DZIALKI[[#This Row],[Podatek]]-DZIALKI[[#This Row],[KwotaUlgi]]</f>
        <v>26.945999999999998</v>
      </c>
    </row>
    <row r="1390" spans="1:9" x14ac:dyDescent="0.25">
      <c r="A1390" t="s">
        <v>1400</v>
      </c>
      <c r="B1390">
        <v>697.99</v>
      </c>
      <c r="C1390" t="s">
        <v>52</v>
      </c>
      <c r="D1390" t="s">
        <v>5</v>
      </c>
      <c r="E13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90">
        <f>IF(DZIALKI[[#This Row],[Ulga]]=$K$29,$L$29,IF(DZIALKI[[#This Row],[Ulga]]=$K$30,$L$30,IF(DZIALKI[[#This Row],[Ulga]]=$K$31,$L$31,IF(DZIALKI[[#This Row],[Ulga]]=$K$32,$L$32))))</f>
        <v>0.5</v>
      </c>
      <c r="G1390">
        <f>ROUNDUP(DZIALKI[[#This Row],[StawkaPodatku]]*DZIALKI[[#This Row],[Powierzchnia]],2)</f>
        <v>146.57999999999998</v>
      </c>
      <c r="H1390">
        <f>DZIALKI[[#This Row],[Podatek]]*DZIALKI[[#This Row],[Procent Ulgi]]</f>
        <v>73.289999999999992</v>
      </c>
      <c r="I1390">
        <f>DZIALKI[[#This Row],[Podatek]]-DZIALKI[[#This Row],[KwotaUlgi]]</f>
        <v>73.289999999999992</v>
      </c>
    </row>
    <row r="1391" spans="1:9" x14ac:dyDescent="0.25">
      <c r="A1391" t="s">
        <v>1401</v>
      </c>
      <c r="B1391">
        <v>1216.9000000000001</v>
      </c>
      <c r="C1391" t="s">
        <v>94</v>
      </c>
      <c r="D1391" t="s">
        <v>7</v>
      </c>
      <c r="E139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91">
        <f>IF(DZIALKI[[#This Row],[Ulga]]=$K$29,$L$29,IF(DZIALKI[[#This Row],[Ulga]]=$K$30,$L$30,IF(DZIALKI[[#This Row],[Ulga]]=$K$31,$L$31,IF(DZIALKI[[#This Row],[Ulga]]=$K$32,$L$32))))</f>
        <v>0.2</v>
      </c>
      <c r="G1391">
        <f>ROUNDUP(DZIALKI[[#This Row],[StawkaPodatku]]*DZIALKI[[#This Row],[Powierzchnia]],2)</f>
        <v>48.68</v>
      </c>
      <c r="H1391">
        <f>DZIALKI[[#This Row],[Podatek]]*DZIALKI[[#This Row],[Procent Ulgi]]</f>
        <v>9.7360000000000007</v>
      </c>
      <c r="I1391">
        <f>DZIALKI[[#This Row],[Podatek]]-DZIALKI[[#This Row],[KwotaUlgi]]</f>
        <v>38.944000000000003</v>
      </c>
    </row>
    <row r="1392" spans="1:9" x14ac:dyDescent="0.25">
      <c r="A1392" t="s">
        <v>1402</v>
      </c>
      <c r="B1392">
        <v>1341.35</v>
      </c>
      <c r="C1392" t="s">
        <v>52</v>
      </c>
      <c r="D1392" t="s">
        <v>7</v>
      </c>
      <c r="E13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92">
        <f>IF(DZIALKI[[#This Row],[Ulga]]=$K$29,$L$29,IF(DZIALKI[[#This Row],[Ulga]]=$K$30,$L$30,IF(DZIALKI[[#This Row],[Ulga]]=$K$31,$L$31,IF(DZIALKI[[#This Row],[Ulga]]=$K$32,$L$32))))</f>
        <v>0.2</v>
      </c>
      <c r="G1392">
        <f>ROUNDUP(DZIALKI[[#This Row],[StawkaPodatku]]*DZIALKI[[#This Row],[Powierzchnia]],2)</f>
        <v>281.69</v>
      </c>
      <c r="H1392">
        <f>DZIALKI[[#This Row],[Podatek]]*DZIALKI[[#This Row],[Procent Ulgi]]</f>
        <v>56.338000000000001</v>
      </c>
      <c r="I1392">
        <f>DZIALKI[[#This Row],[Podatek]]-DZIALKI[[#This Row],[KwotaUlgi]]</f>
        <v>225.352</v>
      </c>
    </row>
    <row r="1393" spans="1:9" x14ac:dyDescent="0.25">
      <c r="A1393" t="s">
        <v>1403</v>
      </c>
      <c r="B1393">
        <v>621.44000000000005</v>
      </c>
      <c r="C1393" t="s">
        <v>31</v>
      </c>
      <c r="D1393" t="s">
        <v>11</v>
      </c>
      <c r="E13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93">
        <f>IF(DZIALKI[[#This Row],[Ulga]]=$K$29,$L$29,IF(DZIALKI[[#This Row],[Ulga]]=$K$30,$L$30,IF(DZIALKI[[#This Row],[Ulga]]=$K$31,$L$31,IF(DZIALKI[[#This Row],[Ulga]]=$K$32,$L$32))))</f>
        <v>0.9</v>
      </c>
      <c r="G1393">
        <f>ROUNDUP(DZIALKI[[#This Row],[StawkaPodatku]]*DZIALKI[[#This Row],[Powierzchnia]],2)</f>
        <v>267.21999999999997</v>
      </c>
      <c r="H1393">
        <f>DZIALKI[[#This Row],[Podatek]]*DZIALKI[[#This Row],[Procent Ulgi]]</f>
        <v>240.49799999999999</v>
      </c>
      <c r="I1393">
        <f>DZIALKI[[#This Row],[Podatek]]-DZIALKI[[#This Row],[KwotaUlgi]]</f>
        <v>26.72199999999998</v>
      </c>
    </row>
    <row r="1394" spans="1:9" x14ac:dyDescent="0.25">
      <c r="A1394" t="s">
        <v>1404</v>
      </c>
      <c r="B1394">
        <v>1331.38</v>
      </c>
      <c r="C1394" t="s">
        <v>31</v>
      </c>
      <c r="D1394" t="s">
        <v>21</v>
      </c>
      <c r="E13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94">
        <f>IF(DZIALKI[[#This Row],[Ulga]]=$K$29,$L$29,IF(DZIALKI[[#This Row],[Ulga]]=$K$30,$L$30,IF(DZIALKI[[#This Row],[Ulga]]=$K$31,$L$31,IF(DZIALKI[[#This Row],[Ulga]]=$K$32,$L$32))))</f>
        <v>0</v>
      </c>
      <c r="G1394">
        <f>ROUNDUP(DZIALKI[[#This Row],[StawkaPodatku]]*DZIALKI[[#This Row],[Powierzchnia]],2)</f>
        <v>572.5</v>
      </c>
      <c r="H1394">
        <f>DZIALKI[[#This Row],[Podatek]]*DZIALKI[[#This Row],[Procent Ulgi]]</f>
        <v>0</v>
      </c>
      <c r="I1394">
        <f>DZIALKI[[#This Row],[Podatek]]-DZIALKI[[#This Row],[KwotaUlgi]]</f>
        <v>572.5</v>
      </c>
    </row>
    <row r="1395" spans="1:9" x14ac:dyDescent="0.25">
      <c r="A1395" t="s">
        <v>1405</v>
      </c>
      <c r="B1395">
        <v>728.69</v>
      </c>
      <c r="C1395" t="s">
        <v>94</v>
      </c>
      <c r="D1395" t="s">
        <v>5</v>
      </c>
      <c r="E13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95">
        <f>IF(DZIALKI[[#This Row],[Ulga]]=$K$29,$L$29,IF(DZIALKI[[#This Row],[Ulga]]=$K$30,$L$30,IF(DZIALKI[[#This Row],[Ulga]]=$K$31,$L$31,IF(DZIALKI[[#This Row],[Ulga]]=$K$32,$L$32))))</f>
        <v>0.5</v>
      </c>
      <c r="G1395">
        <f>ROUNDUP(DZIALKI[[#This Row],[StawkaPodatku]]*DZIALKI[[#This Row],[Powierzchnia]],2)</f>
        <v>29.150000000000002</v>
      </c>
      <c r="H1395">
        <f>DZIALKI[[#This Row],[Podatek]]*DZIALKI[[#This Row],[Procent Ulgi]]</f>
        <v>14.575000000000001</v>
      </c>
      <c r="I1395">
        <f>DZIALKI[[#This Row],[Podatek]]-DZIALKI[[#This Row],[KwotaUlgi]]</f>
        <v>14.575000000000001</v>
      </c>
    </row>
    <row r="1396" spans="1:9" x14ac:dyDescent="0.25">
      <c r="A1396" t="s">
        <v>1406</v>
      </c>
      <c r="B1396">
        <v>651.20000000000005</v>
      </c>
      <c r="C1396" t="s">
        <v>94</v>
      </c>
      <c r="D1396" t="s">
        <v>11</v>
      </c>
      <c r="E139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96">
        <f>IF(DZIALKI[[#This Row],[Ulga]]=$K$29,$L$29,IF(DZIALKI[[#This Row],[Ulga]]=$K$30,$L$30,IF(DZIALKI[[#This Row],[Ulga]]=$K$31,$L$31,IF(DZIALKI[[#This Row],[Ulga]]=$K$32,$L$32))))</f>
        <v>0.9</v>
      </c>
      <c r="G1396">
        <f>ROUNDUP(DZIALKI[[#This Row],[StawkaPodatku]]*DZIALKI[[#This Row],[Powierzchnia]],2)</f>
        <v>26.05</v>
      </c>
      <c r="H1396">
        <f>DZIALKI[[#This Row],[Podatek]]*DZIALKI[[#This Row],[Procent Ulgi]]</f>
        <v>23.445</v>
      </c>
      <c r="I1396">
        <f>DZIALKI[[#This Row],[Podatek]]-DZIALKI[[#This Row],[KwotaUlgi]]</f>
        <v>2.6050000000000004</v>
      </c>
    </row>
    <row r="1397" spans="1:9" x14ac:dyDescent="0.25">
      <c r="A1397" t="s">
        <v>1407</v>
      </c>
      <c r="B1397">
        <v>635.5</v>
      </c>
      <c r="C1397" t="s">
        <v>52</v>
      </c>
      <c r="D1397" t="s">
        <v>11</v>
      </c>
      <c r="E13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97">
        <f>IF(DZIALKI[[#This Row],[Ulga]]=$K$29,$L$29,IF(DZIALKI[[#This Row],[Ulga]]=$K$30,$L$30,IF(DZIALKI[[#This Row],[Ulga]]=$K$31,$L$31,IF(DZIALKI[[#This Row],[Ulga]]=$K$32,$L$32))))</f>
        <v>0.9</v>
      </c>
      <c r="G1397">
        <f>ROUNDUP(DZIALKI[[#This Row],[StawkaPodatku]]*DZIALKI[[#This Row],[Powierzchnia]],2)</f>
        <v>133.45999999999998</v>
      </c>
      <c r="H1397">
        <f>DZIALKI[[#This Row],[Podatek]]*DZIALKI[[#This Row],[Procent Ulgi]]</f>
        <v>120.11399999999999</v>
      </c>
      <c r="I1397">
        <f>DZIALKI[[#This Row],[Podatek]]-DZIALKI[[#This Row],[KwotaUlgi]]</f>
        <v>13.345999999999989</v>
      </c>
    </row>
    <row r="1398" spans="1:9" x14ac:dyDescent="0.25">
      <c r="A1398" t="s">
        <v>1408</v>
      </c>
      <c r="B1398">
        <v>1432.22</v>
      </c>
      <c r="C1398" t="s">
        <v>5</v>
      </c>
      <c r="D1398" t="s">
        <v>11</v>
      </c>
      <c r="E13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98">
        <f>IF(DZIALKI[[#This Row],[Ulga]]=$K$29,$L$29,IF(DZIALKI[[#This Row],[Ulga]]=$K$30,$L$30,IF(DZIALKI[[#This Row],[Ulga]]=$K$31,$L$31,IF(DZIALKI[[#This Row],[Ulga]]=$K$32,$L$32))))</f>
        <v>0.9</v>
      </c>
      <c r="G1398">
        <f>ROUNDUP(DZIALKI[[#This Row],[StawkaPodatku]]*DZIALKI[[#This Row],[Powierzchnia]],2)</f>
        <v>1102.81</v>
      </c>
      <c r="H1398">
        <f>DZIALKI[[#This Row],[Podatek]]*DZIALKI[[#This Row],[Procent Ulgi]]</f>
        <v>992.529</v>
      </c>
      <c r="I1398">
        <f>DZIALKI[[#This Row],[Podatek]]-DZIALKI[[#This Row],[KwotaUlgi]]</f>
        <v>110.28099999999995</v>
      </c>
    </row>
    <row r="1399" spans="1:9" x14ac:dyDescent="0.25">
      <c r="A1399" t="s">
        <v>1409</v>
      </c>
      <c r="B1399">
        <v>1054.9100000000001</v>
      </c>
      <c r="C1399" t="s">
        <v>31</v>
      </c>
      <c r="D1399" t="s">
        <v>7</v>
      </c>
      <c r="E13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99">
        <f>IF(DZIALKI[[#This Row],[Ulga]]=$K$29,$L$29,IF(DZIALKI[[#This Row],[Ulga]]=$K$30,$L$30,IF(DZIALKI[[#This Row],[Ulga]]=$K$31,$L$31,IF(DZIALKI[[#This Row],[Ulga]]=$K$32,$L$32))))</f>
        <v>0.2</v>
      </c>
      <c r="G1399">
        <f>ROUNDUP(DZIALKI[[#This Row],[StawkaPodatku]]*DZIALKI[[#This Row],[Powierzchnia]],2)</f>
        <v>453.62</v>
      </c>
      <c r="H1399">
        <f>DZIALKI[[#This Row],[Podatek]]*DZIALKI[[#This Row],[Procent Ulgi]]</f>
        <v>90.724000000000004</v>
      </c>
      <c r="I1399">
        <f>DZIALKI[[#This Row],[Podatek]]-DZIALKI[[#This Row],[KwotaUlgi]]</f>
        <v>362.89600000000002</v>
      </c>
    </row>
    <row r="1400" spans="1:9" x14ac:dyDescent="0.25">
      <c r="A1400" t="s">
        <v>1410</v>
      </c>
      <c r="B1400">
        <v>1478.06</v>
      </c>
      <c r="C1400" t="s">
        <v>31</v>
      </c>
      <c r="D1400" t="s">
        <v>21</v>
      </c>
      <c r="E14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00">
        <f>IF(DZIALKI[[#This Row],[Ulga]]=$K$29,$L$29,IF(DZIALKI[[#This Row],[Ulga]]=$K$30,$L$30,IF(DZIALKI[[#This Row],[Ulga]]=$K$31,$L$31,IF(DZIALKI[[#This Row],[Ulga]]=$K$32,$L$32))))</f>
        <v>0</v>
      </c>
      <c r="G1400">
        <f>ROUNDUP(DZIALKI[[#This Row],[StawkaPodatku]]*DZIALKI[[#This Row],[Powierzchnia]],2)</f>
        <v>635.56999999999994</v>
      </c>
      <c r="H1400">
        <f>DZIALKI[[#This Row],[Podatek]]*DZIALKI[[#This Row],[Procent Ulgi]]</f>
        <v>0</v>
      </c>
      <c r="I1400">
        <f>DZIALKI[[#This Row],[Podatek]]-DZIALKI[[#This Row],[KwotaUlgi]]</f>
        <v>635.56999999999994</v>
      </c>
    </row>
    <row r="1401" spans="1:9" x14ac:dyDescent="0.25">
      <c r="A1401" t="s">
        <v>1411</v>
      </c>
      <c r="B1401">
        <v>1271.79</v>
      </c>
      <c r="C1401" t="s">
        <v>52</v>
      </c>
      <c r="D1401" t="s">
        <v>21</v>
      </c>
      <c r="E14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01">
        <f>IF(DZIALKI[[#This Row],[Ulga]]=$K$29,$L$29,IF(DZIALKI[[#This Row],[Ulga]]=$K$30,$L$30,IF(DZIALKI[[#This Row],[Ulga]]=$K$31,$L$31,IF(DZIALKI[[#This Row],[Ulga]]=$K$32,$L$32))))</f>
        <v>0</v>
      </c>
      <c r="G1401">
        <f>ROUNDUP(DZIALKI[[#This Row],[StawkaPodatku]]*DZIALKI[[#This Row],[Powierzchnia]],2)</f>
        <v>267.08</v>
      </c>
      <c r="H1401">
        <f>DZIALKI[[#This Row],[Podatek]]*DZIALKI[[#This Row],[Procent Ulgi]]</f>
        <v>0</v>
      </c>
      <c r="I1401">
        <f>DZIALKI[[#This Row],[Podatek]]-DZIALKI[[#This Row],[KwotaUlgi]]</f>
        <v>267.08</v>
      </c>
    </row>
    <row r="1402" spans="1:9" x14ac:dyDescent="0.25">
      <c r="A1402" t="s">
        <v>1412</v>
      </c>
      <c r="B1402">
        <v>1424.96</v>
      </c>
      <c r="C1402" t="s">
        <v>31</v>
      </c>
      <c r="D1402" t="s">
        <v>5</v>
      </c>
      <c r="E14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02">
        <f>IF(DZIALKI[[#This Row],[Ulga]]=$K$29,$L$29,IF(DZIALKI[[#This Row],[Ulga]]=$K$30,$L$30,IF(DZIALKI[[#This Row],[Ulga]]=$K$31,$L$31,IF(DZIALKI[[#This Row],[Ulga]]=$K$32,$L$32))))</f>
        <v>0.5</v>
      </c>
      <c r="G1402">
        <f>ROUNDUP(DZIALKI[[#This Row],[StawkaPodatku]]*DZIALKI[[#This Row],[Powierzchnia]],2)</f>
        <v>612.74</v>
      </c>
      <c r="H1402">
        <f>DZIALKI[[#This Row],[Podatek]]*DZIALKI[[#This Row],[Procent Ulgi]]</f>
        <v>306.37</v>
      </c>
      <c r="I1402">
        <f>DZIALKI[[#This Row],[Podatek]]-DZIALKI[[#This Row],[KwotaUlgi]]</f>
        <v>306.37</v>
      </c>
    </row>
    <row r="1403" spans="1:9" x14ac:dyDescent="0.25">
      <c r="A1403" t="s">
        <v>1413</v>
      </c>
      <c r="B1403">
        <v>789.99</v>
      </c>
      <c r="C1403" t="s">
        <v>5</v>
      </c>
      <c r="D1403" t="s">
        <v>5</v>
      </c>
      <c r="E14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03">
        <f>IF(DZIALKI[[#This Row],[Ulga]]=$K$29,$L$29,IF(DZIALKI[[#This Row],[Ulga]]=$K$30,$L$30,IF(DZIALKI[[#This Row],[Ulga]]=$K$31,$L$31,IF(DZIALKI[[#This Row],[Ulga]]=$K$32,$L$32))))</f>
        <v>0.5</v>
      </c>
      <c r="G1403">
        <f>ROUNDUP(DZIALKI[[#This Row],[StawkaPodatku]]*DZIALKI[[#This Row],[Powierzchnia]],2)</f>
        <v>608.29999999999995</v>
      </c>
      <c r="H1403">
        <f>DZIALKI[[#This Row],[Podatek]]*DZIALKI[[#This Row],[Procent Ulgi]]</f>
        <v>304.14999999999998</v>
      </c>
      <c r="I1403">
        <f>DZIALKI[[#This Row],[Podatek]]-DZIALKI[[#This Row],[KwotaUlgi]]</f>
        <v>304.14999999999998</v>
      </c>
    </row>
    <row r="1404" spans="1:9" x14ac:dyDescent="0.25">
      <c r="A1404" t="s">
        <v>1414</v>
      </c>
      <c r="B1404">
        <v>664.67</v>
      </c>
      <c r="C1404" t="s">
        <v>5</v>
      </c>
      <c r="D1404" t="s">
        <v>5</v>
      </c>
      <c r="E14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04">
        <f>IF(DZIALKI[[#This Row],[Ulga]]=$K$29,$L$29,IF(DZIALKI[[#This Row],[Ulga]]=$K$30,$L$30,IF(DZIALKI[[#This Row],[Ulga]]=$K$31,$L$31,IF(DZIALKI[[#This Row],[Ulga]]=$K$32,$L$32))))</f>
        <v>0.5</v>
      </c>
      <c r="G1404">
        <f>ROUNDUP(DZIALKI[[#This Row],[StawkaPodatku]]*DZIALKI[[#This Row],[Powierzchnia]],2)</f>
        <v>511.8</v>
      </c>
      <c r="H1404">
        <f>DZIALKI[[#This Row],[Podatek]]*DZIALKI[[#This Row],[Procent Ulgi]]</f>
        <v>255.9</v>
      </c>
      <c r="I1404">
        <f>DZIALKI[[#This Row],[Podatek]]-DZIALKI[[#This Row],[KwotaUlgi]]</f>
        <v>255.9</v>
      </c>
    </row>
    <row r="1405" spans="1:9" x14ac:dyDescent="0.25">
      <c r="A1405" t="s">
        <v>1415</v>
      </c>
      <c r="B1405">
        <v>946.95</v>
      </c>
      <c r="C1405" t="s">
        <v>31</v>
      </c>
      <c r="D1405" t="s">
        <v>7</v>
      </c>
      <c r="E14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05">
        <f>IF(DZIALKI[[#This Row],[Ulga]]=$K$29,$L$29,IF(DZIALKI[[#This Row],[Ulga]]=$K$30,$L$30,IF(DZIALKI[[#This Row],[Ulga]]=$K$31,$L$31,IF(DZIALKI[[#This Row],[Ulga]]=$K$32,$L$32))))</f>
        <v>0.2</v>
      </c>
      <c r="G1405">
        <f>ROUNDUP(DZIALKI[[#This Row],[StawkaPodatku]]*DZIALKI[[#This Row],[Powierzchnia]],2)</f>
        <v>407.19</v>
      </c>
      <c r="H1405">
        <f>DZIALKI[[#This Row],[Podatek]]*DZIALKI[[#This Row],[Procent Ulgi]]</f>
        <v>81.438000000000002</v>
      </c>
      <c r="I1405">
        <f>DZIALKI[[#This Row],[Podatek]]-DZIALKI[[#This Row],[KwotaUlgi]]</f>
        <v>325.75200000000001</v>
      </c>
    </row>
    <row r="1406" spans="1:9" x14ac:dyDescent="0.25">
      <c r="A1406" t="s">
        <v>1416</v>
      </c>
      <c r="B1406">
        <v>1195.96</v>
      </c>
      <c r="C1406" t="s">
        <v>52</v>
      </c>
      <c r="D1406" t="s">
        <v>7</v>
      </c>
      <c r="E14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06">
        <f>IF(DZIALKI[[#This Row],[Ulga]]=$K$29,$L$29,IF(DZIALKI[[#This Row],[Ulga]]=$K$30,$L$30,IF(DZIALKI[[#This Row],[Ulga]]=$K$31,$L$31,IF(DZIALKI[[#This Row],[Ulga]]=$K$32,$L$32))))</f>
        <v>0.2</v>
      </c>
      <c r="G1406">
        <f>ROUNDUP(DZIALKI[[#This Row],[StawkaPodatku]]*DZIALKI[[#This Row],[Powierzchnia]],2)</f>
        <v>251.16</v>
      </c>
      <c r="H1406">
        <f>DZIALKI[[#This Row],[Podatek]]*DZIALKI[[#This Row],[Procent Ulgi]]</f>
        <v>50.231999999999999</v>
      </c>
      <c r="I1406">
        <f>DZIALKI[[#This Row],[Podatek]]-DZIALKI[[#This Row],[KwotaUlgi]]</f>
        <v>200.928</v>
      </c>
    </row>
    <row r="1407" spans="1:9" x14ac:dyDescent="0.25">
      <c r="A1407" t="s">
        <v>1417</v>
      </c>
      <c r="B1407">
        <v>708.55</v>
      </c>
      <c r="C1407" t="s">
        <v>31</v>
      </c>
      <c r="D1407" t="s">
        <v>7</v>
      </c>
      <c r="E14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07">
        <f>IF(DZIALKI[[#This Row],[Ulga]]=$K$29,$L$29,IF(DZIALKI[[#This Row],[Ulga]]=$K$30,$L$30,IF(DZIALKI[[#This Row],[Ulga]]=$K$31,$L$31,IF(DZIALKI[[#This Row],[Ulga]]=$K$32,$L$32))))</f>
        <v>0.2</v>
      </c>
      <c r="G1407">
        <f>ROUNDUP(DZIALKI[[#This Row],[StawkaPodatku]]*DZIALKI[[#This Row],[Powierzchnia]],2)</f>
        <v>304.68</v>
      </c>
      <c r="H1407">
        <f>DZIALKI[[#This Row],[Podatek]]*DZIALKI[[#This Row],[Procent Ulgi]]</f>
        <v>60.936000000000007</v>
      </c>
      <c r="I1407">
        <f>DZIALKI[[#This Row],[Podatek]]-DZIALKI[[#This Row],[KwotaUlgi]]</f>
        <v>243.744</v>
      </c>
    </row>
    <row r="1408" spans="1:9" x14ac:dyDescent="0.25">
      <c r="A1408" t="s">
        <v>1418</v>
      </c>
      <c r="B1408">
        <v>909.39</v>
      </c>
      <c r="C1408" t="s">
        <v>94</v>
      </c>
      <c r="D1408" t="s">
        <v>5</v>
      </c>
      <c r="E14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408">
        <f>IF(DZIALKI[[#This Row],[Ulga]]=$K$29,$L$29,IF(DZIALKI[[#This Row],[Ulga]]=$K$30,$L$30,IF(DZIALKI[[#This Row],[Ulga]]=$K$31,$L$31,IF(DZIALKI[[#This Row],[Ulga]]=$K$32,$L$32))))</f>
        <v>0.5</v>
      </c>
      <c r="G1408">
        <f>ROUNDUP(DZIALKI[[#This Row],[StawkaPodatku]]*DZIALKI[[#This Row],[Powierzchnia]],2)</f>
        <v>36.379999999999995</v>
      </c>
      <c r="H1408">
        <f>DZIALKI[[#This Row],[Podatek]]*DZIALKI[[#This Row],[Procent Ulgi]]</f>
        <v>18.189999999999998</v>
      </c>
      <c r="I1408">
        <f>DZIALKI[[#This Row],[Podatek]]-DZIALKI[[#This Row],[KwotaUlgi]]</f>
        <v>18.189999999999998</v>
      </c>
    </row>
    <row r="1409" spans="1:9" x14ac:dyDescent="0.25">
      <c r="A1409" t="s">
        <v>1419</v>
      </c>
      <c r="B1409">
        <v>1314.98</v>
      </c>
      <c r="C1409" t="s">
        <v>9</v>
      </c>
      <c r="D1409" t="s">
        <v>21</v>
      </c>
      <c r="E14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09">
        <f>IF(DZIALKI[[#This Row],[Ulga]]=$K$29,$L$29,IF(DZIALKI[[#This Row],[Ulga]]=$K$30,$L$30,IF(DZIALKI[[#This Row],[Ulga]]=$K$31,$L$31,IF(DZIALKI[[#This Row],[Ulga]]=$K$32,$L$32))))</f>
        <v>0</v>
      </c>
      <c r="G1409">
        <f>ROUNDUP(DZIALKI[[#This Row],[StawkaPodatku]]*DZIALKI[[#This Row],[Powierzchnia]],2)</f>
        <v>854.74</v>
      </c>
      <c r="H1409">
        <f>DZIALKI[[#This Row],[Podatek]]*DZIALKI[[#This Row],[Procent Ulgi]]</f>
        <v>0</v>
      </c>
      <c r="I1409">
        <f>DZIALKI[[#This Row],[Podatek]]-DZIALKI[[#This Row],[KwotaUlgi]]</f>
        <v>854.74</v>
      </c>
    </row>
    <row r="1410" spans="1:9" x14ac:dyDescent="0.25">
      <c r="A1410" t="s">
        <v>1420</v>
      </c>
      <c r="B1410">
        <v>659.67</v>
      </c>
      <c r="C1410" t="s">
        <v>5</v>
      </c>
      <c r="D1410" t="s">
        <v>5</v>
      </c>
      <c r="E14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10">
        <f>IF(DZIALKI[[#This Row],[Ulga]]=$K$29,$L$29,IF(DZIALKI[[#This Row],[Ulga]]=$K$30,$L$30,IF(DZIALKI[[#This Row],[Ulga]]=$K$31,$L$31,IF(DZIALKI[[#This Row],[Ulga]]=$K$32,$L$32))))</f>
        <v>0.5</v>
      </c>
      <c r="G1410">
        <f>ROUNDUP(DZIALKI[[#This Row],[StawkaPodatku]]*DZIALKI[[#This Row],[Powierzchnia]],2)</f>
        <v>507.95</v>
      </c>
      <c r="H1410">
        <f>DZIALKI[[#This Row],[Podatek]]*DZIALKI[[#This Row],[Procent Ulgi]]</f>
        <v>253.97499999999999</v>
      </c>
      <c r="I1410">
        <f>DZIALKI[[#This Row],[Podatek]]-DZIALKI[[#This Row],[KwotaUlgi]]</f>
        <v>253.97499999999999</v>
      </c>
    </row>
    <row r="1411" spans="1:9" x14ac:dyDescent="0.25">
      <c r="A1411" t="s">
        <v>1421</v>
      </c>
      <c r="B1411">
        <v>862.05</v>
      </c>
      <c r="C1411" t="s">
        <v>5</v>
      </c>
      <c r="D1411" t="s">
        <v>7</v>
      </c>
      <c r="E14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11">
        <f>IF(DZIALKI[[#This Row],[Ulga]]=$K$29,$L$29,IF(DZIALKI[[#This Row],[Ulga]]=$K$30,$L$30,IF(DZIALKI[[#This Row],[Ulga]]=$K$31,$L$31,IF(DZIALKI[[#This Row],[Ulga]]=$K$32,$L$32))))</f>
        <v>0.2</v>
      </c>
      <c r="G1411">
        <f>ROUNDUP(DZIALKI[[#This Row],[StawkaPodatku]]*DZIALKI[[#This Row],[Powierzchnia]],2)</f>
        <v>663.78</v>
      </c>
      <c r="H1411">
        <f>DZIALKI[[#This Row],[Podatek]]*DZIALKI[[#This Row],[Procent Ulgi]]</f>
        <v>132.756</v>
      </c>
      <c r="I1411">
        <f>DZIALKI[[#This Row],[Podatek]]-DZIALKI[[#This Row],[KwotaUlgi]]</f>
        <v>531.024</v>
      </c>
    </row>
    <row r="1412" spans="1:9" x14ac:dyDescent="0.25">
      <c r="A1412" t="s">
        <v>1422</v>
      </c>
      <c r="B1412">
        <v>1444</v>
      </c>
      <c r="C1412" t="s">
        <v>9</v>
      </c>
      <c r="D1412" t="s">
        <v>5</v>
      </c>
      <c r="E14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12">
        <f>IF(DZIALKI[[#This Row],[Ulga]]=$K$29,$L$29,IF(DZIALKI[[#This Row],[Ulga]]=$K$30,$L$30,IF(DZIALKI[[#This Row],[Ulga]]=$K$31,$L$31,IF(DZIALKI[[#This Row],[Ulga]]=$K$32,$L$32))))</f>
        <v>0.5</v>
      </c>
      <c r="G1412">
        <f>ROUNDUP(DZIALKI[[#This Row],[StawkaPodatku]]*DZIALKI[[#This Row],[Powierzchnia]],2)</f>
        <v>938.6</v>
      </c>
      <c r="H1412">
        <f>DZIALKI[[#This Row],[Podatek]]*DZIALKI[[#This Row],[Procent Ulgi]]</f>
        <v>469.3</v>
      </c>
      <c r="I1412">
        <f>DZIALKI[[#This Row],[Podatek]]-DZIALKI[[#This Row],[KwotaUlgi]]</f>
        <v>469.3</v>
      </c>
    </row>
    <row r="1413" spans="1:9" x14ac:dyDescent="0.25">
      <c r="A1413" t="s">
        <v>1423</v>
      </c>
      <c r="B1413">
        <v>775.9</v>
      </c>
      <c r="C1413" t="s">
        <v>52</v>
      </c>
      <c r="D1413" t="s">
        <v>11</v>
      </c>
      <c r="E14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13">
        <f>IF(DZIALKI[[#This Row],[Ulga]]=$K$29,$L$29,IF(DZIALKI[[#This Row],[Ulga]]=$K$30,$L$30,IF(DZIALKI[[#This Row],[Ulga]]=$K$31,$L$31,IF(DZIALKI[[#This Row],[Ulga]]=$K$32,$L$32))))</f>
        <v>0.9</v>
      </c>
      <c r="G1413">
        <f>ROUNDUP(DZIALKI[[#This Row],[StawkaPodatku]]*DZIALKI[[#This Row],[Powierzchnia]],2)</f>
        <v>162.94</v>
      </c>
      <c r="H1413">
        <f>DZIALKI[[#This Row],[Podatek]]*DZIALKI[[#This Row],[Procent Ulgi]]</f>
        <v>146.64600000000002</v>
      </c>
      <c r="I1413">
        <f>DZIALKI[[#This Row],[Podatek]]-DZIALKI[[#This Row],[KwotaUlgi]]</f>
        <v>16.293999999999983</v>
      </c>
    </row>
    <row r="1414" spans="1:9" x14ac:dyDescent="0.25">
      <c r="A1414" t="s">
        <v>1424</v>
      </c>
      <c r="B1414">
        <v>1357.49</v>
      </c>
      <c r="C1414" t="s">
        <v>9</v>
      </c>
      <c r="D1414" t="s">
        <v>7</v>
      </c>
      <c r="E14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14">
        <f>IF(DZIALKI[[#This Row],[Ulga]]=$K$29,$L$29,IF(DZIALKI[[#This Row],[Ulga]]=$K$30,$L$30,IF(DZIALKI[[#This Row],[Ulga]]=$K$31,$L$31,IF(DZIALKI[[#This Row],[Ulga]]=$K$32,$L$32))))</f>
        <v>0.2</v>
      </c>
      <c r="G1414">
        <f>ROUNDUP(DZIALKI[[#This Row],[StawkaPodatku]]*DZIALKI[[#This Row],[Powierzchnia]],2)</f>
        <v>882.37</v>
      </c>
      <c r="H1414">
        <f>DZIALKI[[#This Row],[Podatek]]*DZIALKI[[#This Row],[Procent Ulgi]]</f>
        <v>176.47400000000002</v>
      </c>
      <c r="I1414">
        <f>DZIALKI[[#This Row],[Podatek]]-DZIALKI[[#This Row],[KwotaUlgi]]</f>
        <v>705.89599999999996</v>
      </c>
    </row>
    <row r="1415" spans="1:9" x14ac:dyDescent="0.25">
      <c r="A1415" t="s">
        <v>1425</v>
      </c>
      <c r="B1415">
        <v>1157.4000000000001</v>
      </c>
      <c r="C1415" t="s">
        <v>5</v>
      </c>
      <c r="D1415" t="s">
        <v>11</v>
      </c>
      <c r="E14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15">
        <f>IF(DZIALKI[[#This Row],[Ulga]]=$K$29,$L$29,IF(DZIALKI[[#This Row],[Ulga]]=$K$30,$L$30,IF(DZIALKI[[#This Row],[Ulga]]=$K$31,$L$31,IF(DZIALKI[[#This Row],[Ulga]]=$K$32,$L$32))))</f>
        <v>0.9</v>
      </c>
      <c r="G1415">
        <f>ROUNDUP(DZIALKI[[#This Row],[StawkaPodatku]]*DZIALKI[[#This Row],[Powierzchnia]],2)</f>
        <v>891.2</v>
      </c>
      <c r="H1415">
        <f>DZIALKI[[#This Row],[Podatek]]*DZIALKI[[#This Row],[Procent Ulgi]]</f>
        <v>802.08</v>
      </c>
      <c r="I1415">
        <f>DZIALKI[[#This Row],[Podatek]]-DZIALKI[[#This Row],[KwotaUlgi]]</f>
        <v>89.12</v>
      </c>
    </row>
    <row r="1416" spans="1:9" x14ac:dyDescent="0.25">
      <c r="A1416" t="s">
        <v>1426</v>
      </c>
      <c r="B1416">
        <v>1031.32</v>
      </c>
      <c r="C1416" t="s">
        <v>52</v>
      </c>
      <c r="D1416" t="s">
        <v>11</v>
      </c>
      <c r="E14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16">
        <f>IF(DZIALKI[[#This Row],[Ulga]]=$K$29,$L$29,IF(DZIALKI[[#This Row],[Ulga]]=$K$30,$L$30,IF(DZIALKI[[#This Row],[Ulga]]=$K$31,$L$31,IF(DZIALKI[[#This Row],[Ulga]]=$K$32,$L$32))))</f>
        <v>0.9</v>
      </c>
      <c r="G1416">
        <f>ROUNDUP(DZIALKI[[#This Row],[StawkaPodatku]]*DZIALKI[[#This Row],[Powierzchnia]],2)</f>
        <v>216.57999999999998</v>
      </c>
      <c r="H1416">
        <f>DZIALKI[[#This Row],[Podatek]]*DZIALKI[[#This Row],[Procent Ulgi]]</f>
        <v>194.922</v>
      </c>
      <c r="I1416">
        <f>DZIALKI[[#This Row],[Podatek]]-DZIALKI[[#This Row],[KwotaUlgi]]</f>
        <v>21.657999999999987</v>
      </c>
    </row>
    <row r="1417" spans="1:9" x14ac:dyDescent="0.25">
      <c r="A1417" t="s">
        <v>1427</v>
      </c>
      <c r="B1417">
        <v>837.05</v>
      </c>
      <c r="C1417" t="s">
        <v>52</v>
      </c>
      <c r="D1417" t="s">
        <v>5</v>
      </c>
      <c r="E14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17">
        <f>IF(DZIALKI[[#This Row],[Ulga]]=$K$29,$L$29,IF(DZIALKI[[#This Row],[Ulga]]=$K$30,$L$30,IF(DZIALKI[[#This Row],[Ulga]]=$K$31,$L$31,IF(DZIALKI[[#This Row],[Ulga]]=$K$32,$L$32))))</f>
        <v>0.5</v>
      </c>
      <c r="G1417">
        <f>ROUNDUP(DZIALKI[[#This Row],[StawkaPodatku]]*DZIALKI[[#This Row],[Powierzchnia]],2)</f>
        <v>175.79</v>
      </c>
      <c r="H1417">
        <f>DZIALKI[[#This Row],[Podatek]]*DZIALKI[[#This Row],[Procent Ulgi]]</f>
        <v>87.894999999999996</v>
      </c>
      <c r="I1417">
        <f>DZIALKI[[#This Row],[Podatek]]-DZIALKI[[#This Row],[KwotaUlgi]]</f>
        <v>87.894999999999996</v>
      </c>
    </row>
    <row r="1418" spans="1:9" x14ac:dyDescent="0.25">
      <c r="A1418" t="s">
        <v>1428</v>
      </c>
      <c r="B1418">
        <v>922.31</v>
      </c>
      <c r="C1418" t="s">
        <v>9</v>
      </c>
      <c r="D1418" t="s">
        <v>5</v>
      </c>
      <c r="E14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18">
        <f>IF(DZIALKI[[#This Row],[Ulga]]=$K$29,$L$29,IF(DZIALKI[[#This Row],[Ulga]]=$K$30,$L$30,IF(DZIALKI[[#This Row],[Ulga]]=$K$31,$L$31,IF(DZIALKI[[#This Row],[Ulga]]=$K$32,$L$32))))</f>
        <v>0.5</v>
      </c>
      <c r="G1418">
        <f>ROUNDUP(DZIALKI[[#This Row],[StawkaPodatku]]*DZIALKI[[#This Row],[Powierzchnia]],2)</f>
        <v>599.51</v>
      </c>
      <c r="H1418">
        <f>DZIALKI[[#This Row],[Podatek]]*DZIALKI[[#This Row],[Procent Ulgi]]</f>
        <v>299.755</v>
      </c>
      <c r="I1418">
        <f>DZIALKI[[#This Row],[Podatek]]-DZIALKI[[#This Row],[KwotaUlgi]]</f>
        <v>299.755</v>
      </c>
    </row>
    <row r="1419" spans="1:9" x14ac:dyDescent="0.25">
      <c r="A1419" t="s">
        <v>1429</v>
      </c>
      <c r="B1419">
        <v>1223.28</v>
      </c>
      <c r="C1419" t="s">
        <v>94</v>
      </c>
      <c r="D1419" t="s">
        <v>11</v>
      </c>
      <c r="E141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419">
        <f>IF(DZIALKI[[#This Row],[Ulga]]=$K$29,$L$29,IF(DZIALKI[[#This Row],[Ulga]]=$K$30,$L$30,IF(DZIALKI[[#This Row],[Ulga]]=$K$31,$L$31,IF(DZIALKI[[#This Row],[Ulga]]=$K$32,$L$32))))</f>
        <v>0.9</v>
      </c>
      <c r="G1419">
        <f>ROUNDUP(DZIALKI[[#This Row],[StawkaPodatku]]*DZIALKI[[#This Row],[Powierzchnia]],2)</f>
        <v>48.94</v>
      </c>
      <c r="H1419">
        <f>DZIALKI[[#This Row],[Podatek]]*DZIALKI[[#This Row],[Procent Ulgi]]</f>
        <v>44.045999999999999</v>
      </c>
      <c r="I1419">
        <f>DZIALKI[[#This Row],[Podatek]]-DZIALKI[[#This Row],[KwotaUlgi]]</f>
        <v>4.8939999999999984</v>
      </c>
    </row>
    <row r="1420" spans="1:9" x14ac:dyDescent="0.25">
      <c r="A1420" t="s">
        <v>1430</v>
      </c>
      <c r="B1420">
        <v>1053.24</v>
      </c>
      <c r="C1420" t="s">
        <v>94</v>
      </c>
      <c r="D1420" t="s">
        <v>11</v>
      </c>
      <c r="E14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420">
        <f>IF(DZIALKI[[#This Row],[Ulga]]=$K$29,$L$29,IF(DZIALKI[[#This Row],[Ulga]]=$K$30,$L$30,IF(DZIALKI[[#This Row],[Ulga]]=$K$31,$L$31,IF(DZIALKI[[#This Row],[Ulga]]=$K$32,$L$32))))</f>
        <v>0.9</v>
      </c>
      <c r="G1420">
        <f>ROUNDUP(DZIALKI[[#This Row],[StawkaPodatku]]*DZIALKI[[#This Row],[Powierzchnia]],2)</f>
        <v>42.129999999999995</v>
      </c>
      <c r="H1420">
        <f>DZIALKI[[#This Row],[Podatek]]*DZIALKI[[#This Row],[Procent Ulgi]]</f>
        <v>37.916999999999994</v>
      </c>
      <c r="I1420">
        <f>DZIALKI[[#This Row],[Podatek]]-DZIALKI[[#This Row],[KwotaUlgi]]</f>
        <v>4.213000000000001</v>
      </c>
    </row>
    <row r="1421" spans="1:9" x14ac:dyDescent="0.25">
      <c r="A1421" t="s">
        <v>1431</v>
      </c>
      <c r="B1421">
        <v>1116.6400000000001</v>
      </c>
      <c r="C1421" t="s">
        <v>31</v>
      </c>
      <c r="D1421" t="s">
        <v>11</v>
      </c>
      <c r="E14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21">
        <f>IF(DZIALKI[[#This Row],[Ulga]]=$K$29,$L$29,IF(DZIALKI[[#This Row],[Ulga]]=$K$30,$L$30,IF(DZIALKI[[#This Row],[Ulga]]=$K$31,$L$31,IF(DZIALKI[[#This Row],[Ulga]]=$K$32,$L$32))))</f>
        <v>0.9</v>
      </c>
      <c r="G1421">
        <f>ROUNDUP(DZIALKI[[#This Row],[StawkaPodatku]]*DZIALKI[[#This Row],[Powierzchnia]],2)</f>
        <v>480.15999999999997</v>
      </c>
      <c r="H1421">
        <f>DZIALKI[[#This Row],[Podatek]]*DZIALKI[[#This Row],[Procent Ulgi]]</f>
        <v>432.14400000000001</v>
      </c>
      <c r="I1421">
        <f>DZIALKI[[#This Row],[Podatek]]-DZIALKI[[#This Row],[KwotaUlgi]]</f>
        <v>48.015999999999963</v>
      </c>
    </row>
    <row r="1422" spans="1:9" x14ac:dyDescent="0.25">
      <c r="A1422" t="s">
        <v>1432</v>
      </c>
      <c r="B1422">
        <v>757.97</v>
      </c>
      <c r="C1422" t="s">
        <v>5</v>
      </c>
      <c r="D1422" t="s">
        <v>5</v>
      </c>
      <c r="E14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22">
        <f>IF(DZIALKI[[#This Row],[Ulga]]=$K$29,$L$29,IF(DZIALKI[[#This Row],[Ulga]]=$K$30,$L$30,IF(DZIALKI[[#This Row],[Ulga]]=$K$31,$L$31,IF(DZIALKI[[#This Row],[Ulga]]=$K$32,$L$32))))</f>
        <v>0.5</v>
      </c>
      <c r="G1422">
        <f>ROUNDUP(DZIALKI[[#This Row],[StawkaPodatku]]*DZIALKI[[#This Row],[Powierzchnia]],2)</f>
        <v>583.64</v>
      </c>
      <c r="H1422">
        <f>DZIALKI[[#This Row],[Podatek]]*DZIALKI[[#This Row],[Procent Ulgi]]</f>
        <v>291.82</v>
      </c>
      <c r="I1422">
        <f>DZIALKI[[#This Row],[Podatek]]-DZIALKI[[#This Row],[KwotaUlgi]]</f>
        <v>291.82</v>
      </c>
    </row>
    <row r="1423" spans="1:9" x14ac:dyDescent="0.25">
      <c r="A1423" t="s">
        <v>1433</v>
      </c>
      <c r="B1423">
        <v>1212.49</v>
      </c>
      <c r="C1423" t="s">
        <v>9</v>
      </c>
      <c r="D1423" t="s">
        <v>5</v>
      </c>
      <c r="E14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23">
        <f>IF(DZIALKI[[#This Row],[Ulga]]=$K$29,$L$29,IF(DZIALKI[[#This Row],[Ulga]]=$K$30,$L$30,IF(DZIALKI[[#This Row],[Ulga]]=$K$31,$L$31,IF(DZIALKI[[#This Row],[Ulga]]=$K$32,$L$32))))</f>
        <v>0.5</v>
      </c>
      <c r="G1423">
        <f>ROUNDUP(DZIALKI[[#This Row],[StawkaPodatku]]*DZIALKI[[#This Row],[Powierzchnia]],2)</f>
        <v>788.12</v>
      </c>
      <c r="H1423">
        <f>DZIALKI[[#This Row],[Podatek]]*DZIALKI[[#This Row],[Procent Ulgi]]</f>
        <v>394.06</v>
      </c>
      <c r="I1423">
        <f>DZIALKI[[#This Row],[Podatek]]-DZIALKI[[#This Row],[KwotaUlgi]]</f>
        <v>394.06</v>
      </c>
    </row>
    <row r="1424" spans="1:9" x14ac:dyDescent="0.25">
      <c r="A1424" t="s">
        <v>1434</v>
      </c>
      <c r="B1424">
        <v>1059.1400000000001</v>
      </c>
      <c r="C1424" t="s">
        <v>31</v>
      </c>
      <c r="D1424" t="s">
        <v>5</v>
      </c>
      <c r="E14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24">
        <f>IF(DZIALKI[[#This Row],[Ulga]]=$K$29,$L$29,IF(DZIALKI[[#This Row],[Ulga]]=$K$30,$L$30,IF(DZIALKI[[#This Row],[Ulga]]=$K$31,$L$31,IF(DZIALKI[[#This Row],[Ulga]]=$K$32,$L$32))))</f>
        <v>0.5</v>
      </c>
      <c r="G1424">
        <f>ROUNDUP(DZIALKI[[#This Row],[StawkaPodatku]]*DZIALKI[[#This Row],[Powierzchnia]],2)</f>
        <v>455.44</v>
      </c>
      <c r="H1424">
        <f>DZIALKI[[#This Row],[Podatek]]*DZIALKI[[#This Row],[Procent Ulgi]]</f>
        <v>227.72</v>
      </c>
      <c r="I1424">
        <f>DZIALKI[[#This Row],[Podatek]]-DZIALKI[[#This Row],[KwotaUlgi]]</f>
        <v>227.72</v>
      </c>
    </row>
    <row r="1425" spans="1:9" x14ac:dyDescent="0.25">
      <c r="A1425" t="s">
        <v>1435</v>
      </c>
      <c r="B1425">
        <v>1013.51</v>
      </c>
      <c r="C1425" t="s">
        <v>5</v>
      </c>
      <c r="D1425" t="s">
        <v>7</v>
      </c>
      <c r="E14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25">
        <f>IF(DZIALKI[[#This Row],[Ulga]]=$K$29,$L$29,IF(DZIALKI[[#This Row],[Ulga]]=$K$30,$L$30,IF(DZIALKI[[#This Row],[Ulga]]=$K$31,$L$31,IF(DZIALKI[[#This Row],[Ulga]]=$K$32,$L$32))))</f>
        <v>0.2</v>
      </c>
      <c r="G1425">
        <f>ROUNDUP(DZIALKI[[#This Row],[StawkaPodatku]]*DZIALKI[[#This Row],[Powierzchnia]],2)</f>
        <v>780.41</v>
      </c>
      <c r="H1425">
        <f>DZIALKI[[#This Row],[Podatek]]*DZIALKI[[#This Row],[Procent Ulgi]]</f>
        <v>156.08199999999999</v>
      </c>
      <c r="I1425">
        <f>DZIALKI[[#This Row],[Podatek]]-DZIALKI[[#This Row],[KwotaUlgi]]</f>
        <v>624.32799999999997</v>
      </c>
    </row>
    <row r="1426" spans="1:9" x14ac:dyDescent="0.25">
      <c r="A1426" t="s">
        <v>1436</v>
      </c>
      <c r="B1426">
        <v>873.9</v>
      </c>
      <c r="C1426" t="s">
        <v>94</v>
      </c>
      <c r="D1426" t="s">
        <v>11</v>
      </c>
      <c r="E142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426">
        <f>IF(DZIALKI[[#This Row],[Ulga]]=$K$29,$L$29,IF(DZIALKI[[#This Row],[Ulga]]=$K$30,$L$30,IF(DZIALKI[[#This Row],[Ulga]]=$K$31,$L$31,IF(DZIALKI[[#This Row],[Ulga]]=$K$32,$L$32))))</f>
        <v>0.9</v>
      </c>
      <c r="G1426">
        <f>ROUNDUP(DZIALKI[[#This Row],[StawkaPodatku]]*DZIALKI[[#This Row],[Powierzchnia]],2)</f>
        <v>34.96</v>
      </c>
      <c r="H1426">
        <f>DZIALKI[[#This Row],[Podatek]]*DZIALKI[[#This Row],[Procent Ulgi]]</f>
        <v>31.464000000000002</v>
      </c>
      <c r="I1426">
        <f>DZIALKI[[#This Row],[Podatek]]-DZIALKI[[#This Row],[KwotaUlgi]]</f>
        <v>3.4959999999999987</v>
      </c>
    </row>
    <row r="1427" spans="1:9" x14ac:dyDescent="0.25">
      <c r="A1427" t="s">
        <v>1437</v>
      </c>
      <c r="B1427">
        <v>819.31</v>
      </c>
      <c r="C1427" t="s">
        <v>5</v>
      </c>
      <c r="D1427" t="s">
        <v>11</v>
      </c>
      <c r="E14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27">
        <f>IF(DZIALKI[[#This Row],[Ulga]]=$K$29,$L$29,IF(DZIALKI[[#This Row],[Ulga]]=$K$30,$L$30,IF(DZIALKI[[#This Row],[Ulga]]=$K$31,$L$31,IF(DZIALKI[[#This Row],[Ulga]]=$K$32,$L$32))))</f>
        <v>0.9</v>
      </c>
      <c r="G1427">
        <f>ROUNDUP(DZIALKI[[#This Row],[StawkaPodatku]]*DZIALKI[[#This Row],[Powierzchnia]],2)</f>
        <v>630.87</v>
      </c>
      <c r="H1427">
        <f>DZIALKI[[#This Row],[Podatek]]*DZIALKI[[#This Row],[Procent Ulgi]]</f>
        <v>567.78300000000002</v>
      </c>
      <c r="I1427">
        <f>DZIALKI[[#This Row],[Podatek]]-DZIALKI[[#This Row],[KwotaUlgi]]</f>
        <v>63.086999999999989</v>
      </c>
    </row>
    <row r="1428" spans="1:9" x14ac:dyDescent="0.25">
      <c r="A1428" t="s">
        <v>1438</v>
      </c>
      <c r="B1428">
        <v>610.13</v>
      </c>
      <c r="C1428" t="s">
        <v>52</v>
      </c>
      <c r="D1428" t="s">
        <v>5</v>
      </c>
      <c r="E14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28">
        <f>IF(DZIALKI[[#This Row],[Ulga]]=$K$29,$L$29,IF(DZIALKI[[#This Row],[Ulga]]=$K$30,$L$30,IF(DZIALKI[[#This Row],[Ulga]]=$K$31,$L$31,IF(DZIALKI[[#This Row],[Ulga]]=$K$32,$L$32))))</f>
        <v>0.5</v>
      </c>
      <c r="G1428">
        <f>ROUNDUP(DZIALKI[[#This Row],[StawkaPodatku]]*DZIALKI[[#This Row],[Powierzchnia]],2)</f>
        <v>128.13</v>
      </c>
      <c r="H1428">
        <f>DZIALKI[[#This Row],[Podatek]]*DZIALKI[[#This Row],[Procent Ulgi]]</f>
        <v>64.064999999999998</v>
      </c>
      <c r="I1428">
        <f>DZIALKI[[#This Row],[Podatek]]-DZIALKI[[#This Row],[KwotaUlgi]]</f>
        <v>64.064999999999998</v>
      </c>
    </row>
    <row r="1429" spans="1:9" x14ac:dyDescent="0.25">
      <c r="A1429" t="s">
        <v>1439</v>
      </c>
      <c r="B1429">
        <v>1315.92</v>
      </c>
      <c r="C1429" t="s">
        <v>5</v>
      </c>
      <c r="D1429" t="s">
        <v>11</v>
      </c>
      <c r="E14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29">
        <f>IF(DZIALKI[[#This Row],[Ulga]]=$K$29,$L$29,IF(DZIALKI[[#This Row],[Ulga]]=$K$30,$L$30,IF(DZIALKI[[#This Row],[Ulga]]=$K$31,$L$31,IF(DZIALKI[[#This Row],[Ulga]]=$K$32,$L$32))))</f>
        <v>0.9</v>
      </c>
      <c r="G1429">
        <f>ROUNDUP(DZIALKI[[#This Row],[StawkaPodatku]]*DZIALKI[[#This Row],[Powierzchnia]],2)</f>
        <v>1013.26</v>
      </c>
      <c r="H1429">
        <f>DZIALKI[[#This Row],[Podatek]]*DZIALKI[[#This Row],[Procent Ulgi]]</f>
        <v>911.93399999999997</v>
      </c>
      <c r="I1429">
        <f>DZIALKI[[#This Row],[Podatek]]-DZIALKI[[#This Row],[KwotaUlgi]]</f>
        <v>101.32600000000002</v>
      </c>
    </row>
    <row r="1430" spans="1:9" x14ac:dyDescent="0.25">
      <c r="A1430" t="s">
        <v>1440</v>
      </c>
      <c r="B1430">
        <v>860.97</v>
      </c>
      <c r="C1430" t="s">
        <v>5</v>
      </c>
      <c r="D1430" t="s">
        <v>7</v>
      </c>
      <c r="E14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0">
        <f>IF(DZIALKI[[#This Row],[Ulga]]=$K$29,$L$29,IF(DZIALKI[[#This Row],[Ulga]]=$K$30,$L$30,IF(DZIALKI[[#This Row],[Ulga]]=$K$31,$L$31,IF(DZIALKI[[#This Row],[Ulga]]=$K$32,$L$32))))</f>
        <v>0.2</v>
      </c>
      <c r="G1430">
        <f>ROUNDUP(DZIALKI[[#This Row],[StawkaPodatku]]*DZIALKI[[#This Row],[Powierzchnia]],2)</f>
        <v>662.95</v>
      </c>
      <c r="H1430">
        <f>DZIALKI[[#This Row],[Podatek]]*DZIALKI[[#This Row],[Procent Ulgi]]</f>
        <v>132.59</v>
      </c>
      <c r="I1430">
        <f>DZIALKI[[#This Row],[Podatek]]-DZIALKI[[#This Row],[KwotaUlgi]]</f>
        <v>530.36</v>
      </c>
    </row>
    <row r="1431" spans="1:9" x14ac:dyDescent="0.25">
      <c r="A1431" t="s">
        <v>1441</v>
      </c>
      <c r="B1431">
        <v>803.4</v>
      </c>
      <c r="C1431" t="s">
        <v>5</v>
      </c>
      <c r="D1431" t="s">
        <v>11</v>
      </c>
      <c r="E14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1">
        <f>IF(DZIALKI[[#This Row],[Ulga]]=$K$29,$L$29,IF(DZIALKI[[#This Row],[Ulga]]=$K$30,$L$30,IF(DZIALKI[[#This Row],[Ulga]]=$K$31,$L$31,IF(DZIALKI[[#This Row],[Ulga]]=$K$32,$L$32))))</f>
        <v>0.9</v>
      </c>
      <c r="G1431">
        <f>ROUNDUP(DZIALKI[[#This Row],[StawkaPodatku]]*DZIALKI[[#This Row],[Powierzchnia]],2)</f>
        <v>618.62</v>
      </c>
      <c r="H1431">
        <f>DZIALKI[[#This Row],[Podatek]]*DZIALKI[[#This Row],[Procent Ulgi]]</f>
        <v>556.75800000000004</v>
      </c>
      <c r="I1431">
        <f>DZIALKI[[#This Row],[Podatek]]-DZIALKI[[#This Row],[KwotaUlgi]]</f>
        <v>61.861999999999966</v>
      </c>
    </row>
    <row r="1432" spans="1:9" x14ac:dyDescent="0.25">
      <c r="A1432" t="s">
        <v>1442</v>
      </c>
      <c r="B1432">
        <v>1378.17</v>
      </c>
      <c r="C1432" t="s">
        <v>5</v>
      </c>
      <c r="D1432" t="s">
        <v>5</v>
      </c>
      <c r="E14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2">
        <f>IF(DZIALKI[[#This Row],[Ulga]]=$K$29,$L$29,IF(DZIALKI[[#This Row],[Ulga]]=$K$30,$L$30,IF(DZIALKI[[#This Row],[Ulga]]=$K$31,$L$31,IF(DZIALKI[[#This Row],[Ulga]]=$K$32,$L$32))))</f>
        <v>0.5</v>
      </c>
      <c r="G1432">
        <f>ROUNDUP(DZIALKI[[#This Row],[StawkaPodatku]]*DZIALKI[[#This Row],[Powierzchnia]],2)</f>
        <v>1061.2</v>
      </c>
      <c r="H1432">
        <f>DZIALKI[[#This Row],[Podatek]]*DZIALKI[[#This Row],[Procent Ulgi]]</f>
        <v>530.6</v>
      </c>
      <c r="I1432">
        <f>DZIALKI[[#This Row],[Podatek]]-DZIALKI[[#This Row],[KwotaUlgi]]</f>
        <v>530.6</v>
      </c>
    </row>
    <row r="1433" spans="1:9" x14ac:dyDescent="0.25">
      <c r="A1433" t="s">
        <v>1443</v>
      </c>
      <c r="B1433">
        <v>1253.2</v>
      </c>
      <c r="C1433" t="s">
        <v>52</v>
      </c>
      <c r="D1433" t="s">
        <v>5</v>
      </c>
      <c r="E14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33">
        <f>IF(DZIALKI[[#This Row],[Ulga]]=$K$29,$L$29,IF(DZIALKI[[#This Row],[Ulga]]=$K$30,$L$30,IF(DZIALKI[[#This Row],[Ulga]]=$K$31,$L$31,IF(DZIALKI[[#This Row],[Ulga]]=$K$32,$L$32))))</f>
        <v>0.5</v>
      </c>
      <c r="G1433">
        <f>ROUNDUP(DZIALKI[[#This Row],[StawkaPodatku]]*DZIALKI[[#This Row],[Powierzchnia]],2)</f>
        <v>263.18</v>
      </c>
      <c r="H1433">
        <f>DZIALKI[[#This Row],[Podatek]]*DZIALKI[[#This Row],[Procent Ulgi]]</f>
        <v>131.59</v>
      </c>
      <c r="I1433">
        <f>DZIALKI[[#This Row],[Podatek]]-DZIALKI[[#This Row],[KwotaUlgi]]</f>
        <v>131.59</v>
      </c>
    </row>
    <row r="1434" spans="1:9" x14ac:dyDescent="0.25">
      <c r="A1434" t="s">
        <v>1444</v>
      </c>
      <c r="B1434">
        <v>889.6</v>
      </c>
      <c r="C1434" t="s">
        <v>5</v>
      </c>
      <c r="D1434" t="s">
        <v>5</v>
      </c>
      <c r="E14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4">
        <f>IF(DZIALKI[[#This Row],[Ulga]]=$K$29,$L$29,IF(DZIALKI[[#This Row],[Ulga]]=$K$30,$L$30,IF(DZIALKI[[#This Row],[Ulga]]=$K$31,$L$31,IF(DZIALKI[[#This Row],[Ulga]]=$K$32,$L$32))))</f>
        <v>0.5</v>
      </c>
      <c r="G1434">
        <f>ROUNDUP(DZIALKI[[#This Row],[StawkaPodatku]]*DZIALKI[[#This Row],[Powierzchnia]],2)</f>
        <v>685</v>
      </c>
      <c r="H1434">
        <f>DZIALKI[[#This Row],[Podatek]]*DZIALKI[[#This Row],[Procent Ulgi]]</f>
        <v>342.5</v>
      </c>
      <c r="I1434">
        <f>DZIALKI[[#This Row],[Podatek]]-DZIALKI[[#This Row],[KwotaUlgi]]</f>
        <v>342.5</v>
      </c>
    </row>
    <row r="1435" spans="1:9" x14ac:dyDescent="0.25">
      <c r="A1435" t="s">
        <v>1445</v>
      </c>
      <c r="B1435">
        <v>983.07</v>
      </c>
      <c r="C1435" t="s">
        <v>52</v>
      </c>
      <c r="D1435" t="s">
        <v>5</v>
      </c>
      <c r="E14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35">
        <f>IF(DZIALKI[[#This Row],[Ulga]]=$K$29,$L$29,IF(DZIALKI[[#This Row],[Ulga]]=$K$30,$L$30,IF(DZIALKI[[#This Row],[Ulga]]=$K$31,$L$31,IF(DZIALKI[[#This Row],[Ulga]]=$K$32,$L$32))))</f>
        <v>0.5</v>
      </c>
      <c r="G1435">
        <f>ROUNDUP(DZIALKI[[#This Row],[StawkaPodatku]]*DZIALKI[[#This Row],[Powierzchnia]],2)</f>
        <v>206.45</v>
      </c>
      <c r="H1435">
        <f>DZIALKI[[#This Row],[Podatek]]*DZIALKI[[#This Row],[Procent Ulgi]]</f>
        <v>103.22499999999999</v>
      </c>
      <c r="I1435">
        <f>DZIALKI[[#This Row],[Podatek]]-DZIALKI[[#This Row],[KwotaUlgi]]</f>
        <v>103.22499999999999</v>
      </c>
    </row>
    <row r="1436" spans="1:9" x14ac:dyDescent="0.25">
      <c r="A1436" t="s">
        <v>1446</v>
      </c>
      <c r="B1436">
        <v>938.13</v>
      </c>
      <c r="C1436" t="s">
        <v>52</v>
      </c>
      <c r="D1436" t="s">
        <v>5</v>
      </c>
      <c r="E14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36">
        <f>IF(DZIALKI[[#This Row],[Ulga]]=$K$29,$L$29,IF(DZIALKI[[#This Row],[Ulga]]=$K$30,$L$30,IF(DZIALKI[[#This Row],[Ulga]]=$K$31,$L$31,IF(DZIALKI[[#This Row],[Ulga]]=$K$32,$L$32))))</f>
        <v>0.5</v>
      </c>
      <c r="G1436">
        <f>ROUNDUP(DZIALKI[[#This Row],[StawkaPodatku]]*DZIALKI[[#This Row],[Powierzchnia]],2)</f>
        <v>197.01</v>
      </c>
      <c r="H1436">
        <f>DZIALKI[[#This Row],[Podatek]]*DZIALKI[[#This Row],[Procent Ulgi]]</f>
        <v>98.504999999999995</v>
      </c>
      <c r="I1436">
        <f>DZIALKI[[#This Row],[Podatek]]-DZIALKI[[#This Row],[KwotaUlgi]]</f>
        <v>98.504999999999995</v>
      </c>
    </row>
    <row r="1437" spans="1:9" x14ac:dyDescent="0.25">
      <c r="A1437" t="s">
        <v>1447</v>
      </c>
      <c r="B1437">
        <v>603.95000000000005</v>
      </c>
      <c r="C1437" t="s">
        <v>5</v>
      </c>
      <c r="D1437" t="s">
        <v>11</v>
      </c>
      <c r="E14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7">
        <f>IF(DZIALKI[[#This Row],[Ulga]]=$K$29,$L$29,IF(DZIALKI[[#This Row],[Ulga]]=$K$30,$L$30,IF(DZIALKI[[#This Row],[Ulga]]=$K$31,$L$31,IF(DZIALKI[[#This Row],[Ulga]]=$K$32,$L$32))))</f>
        <v>0.9</v>
      </c>
      <c r="G1437">
        <f>ROUNDUP(DZIALKI[[#This Row],[StawkaPodatku]]*DZIALKI[[#This Row],[Powierzchnia]],2)</f>
        <v>465.05</v>
      </c>
      <c r="H1437">
        <f>DZIALKI[[#This Row],[Podatek]]*DZIALKI[[#This Row],[Procent Ulgi]]</f>
        <v>418.54500000000002</v>
      </c>
      <c r="I1437">
        <f>DZIALKI[[#This Row],[Podatek]]-DZIALKI[[#This Row],[KwotaUlgi]]</f>
        <v>46.504999999999995</v>
      </c>
    </row>
    <row r="1438" spans="1:9" x14ac:dyDescent="0.25">
      <c r="A1438" t="s">
        <v>1448</v>
      </c>
      <c r="B1438">
        <v>650.59</v>
      </c>
      <c r="C1438" t="s">
        <v>31</v>
      </c>
      <c r="D1438" t="s">
        <v>5</v>
      </c>
      <c r="E14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38">
        <f>IF(DZIALKI[[#This Row],[Ulga]]=$K$29,$L$29,IF(DZIALKI[[#This Row],[Ulga]]=$K$30,$L$30,IF(DZIALKI[[#This Row],[Ulga]]=$K$31,$L$31,IF(DZIALKI[[#This Row],[Ulga]]=$K$32,$L$32))))</f>
        <v>0.5</v>
      </c>
      <c r="G1438">
        <f>ROUNDUP(DZIALKI[[#This Row],[StawkaPodatku]]*DZIALKI[[#This Row],[Powierzchnia]],2)</f>
        <v>279.76</v>
      </c>
      <c r="H1438">
        <f>DZIALKI[[#This Row],[Podatek]]*DZIALKI[[#This Row],[Procent Ulgi]]</f>
        <v>139.88</v>
      </c>
      <c r="I1438">
        <f>DZIALKI[[#This Row],[Podatek]]-DZIALKI[[#This Row],[KwotaUlgi]]</f>
        <v>139.88</v>
      </c>
    </row>
    <row r="1439" spans="1:9" x14ac:dyDescent="0.25">
      <c r="A1439" t="s">
        <v>1449</v>
      </c>
      <c r="B1439">
        <v>613.98</v>
      </c>
      <c r="C1439" t="s">
        <v>5</v>
      </c>
      <c r="D1439" t="s">
        <v>7</v>
      </c>
      <c r="E14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9">
        <f>IF(DZIALKI[[#This Row],[Ulga]]=$K$29,$L$29,IF(DZIALKI[[#This Row],[Ulga]]=$K$30,$L$30,IF(DZIALKI[[#This Row],[Ulga]]=$K$31,$L$31,IF(DZIALKI[[#This Row],[Ulga]]=$K$32,$L$32))))</f>
        <v>0.2</v>
      </c>
      <c r="G1439">
        <f>ROUNDUP(DZIALKI[[#This Row],[StawkaPodatku]]*DZIALKI[[#This Row],[Powierzchnia]],2)</f>
        <v>472.77</v>
      </c>
      <c r="H1439">
        <f>DZIALKI[[#This Row],[Podatek]]*DZIALKI[[#This Row],[Procent Ulgi]]</f>
        <v>94.554000000000002</v>
      </c>
      <c r="I1439">
        <f>DZIALKI[[#This Row],[Podatek]]-DZIALKI[[#This Row],[KwotaUlgi]]</f>
        <v>378.21600000000001</v>
      </c>
    </row>
    <row r="1440" spans="1:9" x14ac:dyDescent="0.25">
      <c r="A1440" t="s">
        <v>1450</v>
      </c>
      <c r="B1440">
        <v>1119.0899999999999</v>
      </c>
      <c r="C1440" t="s">
        <v>5</v>
      </c>
      <c r="D1440" t="s">
        <v>7</v>
      </c>
      <c r="E14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0">
        <f>IF(DZIALKI[[#This Row],[Ulga]]=$K$29,$L$29,IF(DZIALKI[[#This Row],[Ulga]]=$K$30,$L$30,IF(DZIALKI[[#This Row],[Ulga]]=$K$31,$L$31,IF(DZIALKI[[#This Row],[Ulga]]=$K$32,$L$32))))</f>
        <v>0.2</v>
      </c>
      <c r="G1440">
        <f>ROUNDUP(DZIALKI[[#This Row],[StawkaPodatku]]*DZIALKI[[#This Row],[Powierzchnia]],2)</f>
        <v>861.7</v>
      </c>
      <c r="H1440">
        <f>DZIALKI[[#This Row],[Podatek]]*DZIALKI[[#This Row],[Procent Ulgi]]</f>
        <v>172.34000000000003</v>
      </c>
      <c r="I1440">
        <f>DZIALKI[[#This Row],[Podatek]]-DZIALKI[[#This Row],[KwotaUlgi]]</f>
        <v>689.36</v>
      </c>
    </row>
    <row r="1441" spans="1:9" x14ac:dyDescent="0.25">
      <c r="A1441" t="s">
        <v>1451</v>
      </c>
      <c r="B1441">
        <v>831.29</v>
      </c>
      <c r="C1441" t="s">
        <v>5</v>
      </c>
      <c r="D1441" t="s">
        <v>5</v>
      </c>
      <c r="E14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1">
        <f>IF(DZIALKI[[#This Row],[Ulga]]=$K$29,$L$29,IF(DZIALKI[[#This Row],[Ulga]]=$K$30,$L$30,IF(DZIALKI[[#This Row],[Ulga]]=$K$31,$L$31,IF(DZIALKI[[#This Row],[Ulga]]=$K$32,$L$32))))</f>
        <v>0.5</v>
      </c>
      <c r="G1441">
        <f>ROUNDUP(DZIALKI[[#This Row],[StawkaPodatku]]*DZIALKI[[#This Row],[Powierzchnia]],2)</f>
        <v>640.1</v>
      </c>
      <c r="H1441">
        <f>DZIALKI[[#This Row],[Podatek]]*DZIALKI[[#This Row],[Procent Ulgi]]</f>
        <v>320.05</v>
      </c>
      <c r="I1441">
        <f>DZIALKI[[#This Row],[Podatek]]-DZIALKI[[#This Row],[KwotaUlgi]]</f>
        <v>320.05</v>
      </c>
    </row>
    <row r="1442" spans="1:9" x14ac:dyDescent="0.25">
      <c r="A1442" t="s">
        <v>1452</v>
      </c>
      <c r="B1442">
        <v>1308.0899999999999</v>
      </c>
      <c r="C1442" t="s">
        <v>5</v>
      </c>
      <c r="D1442" t="s">
        <v>5</v>
      </c>
      <c r="E14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2">
        <f>IF(DZIALKI[[#This Row],[Ulga]]=$K$29,$L$29,IF(DZIALKI[[#This Row],[Ulga]]=$K$30,$L$30,IF(DZIALKI[[#This Row],[Ulga]]=$K$31,$L$31,IF(DZIALKI[[#This Row],[Ulga]]=$K$32,$L$32))))</f>
        <v>0.5</v>
      </c>
      <c r="G1442">
        <f>ROUNDUP(DZIALKI[[#This Row],[StawkaPodatku]]*DZIALKI[[#This Row],[Powierzchnia]],2)</f>
        <v>1007.23</v>
      </c>
      <c r="H1442">
        <f>DZIALKI[[#This Row],[Podatek]]*DZIALKI[[#This Row],[Procent Ulgi]]</f>
        <v>503.61500000000001</v>
      </c>
      <c r="I1442">
        <f>DZIALKI[[#This Row],[Podatek]]-DZIALKI[[#This Row],[KwotaUlgi]]</f>
        <v>503.61500000000001</v>
      </c>
    </row>
    <row r="1443" spans="1:9" x14ac:dyDescent="0.25">
      <c r="A1443" t="s">
        <v>1453</v>
      </c>
      <c r="B1443">
        <v>983.13</v>
      </c>
      <c r="C1443" t="s">
        <v>5</v>
      </c>
      <c r="D1443" t="s">
        <v>11</v>
      </c>
      <c r="E14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3">
        <f>IF(DZIALKI[[#This Row],[Ulga]]=$K$29,$L$29,IF(DZIALKI[[#This Row],[Ulga]]=$K$30,$L$30,IF(DZIALKI[[#This Row],[Ulga]]=$K$31,$L$31,IF(DZIALKI[[#This Row],[Ulga]]=$K$32,$L$32))))</f>
        <v>0.9</v>
      </c>
      <c r="G1443">
        <f>ROUNDUP(DZIALKI[[#This Row],[StawkaPodatku]]*DZIALKI[[#This Row],[Powierzchnia]],2)</f>
        <v>757.02</v>
      </c>
      <c r="H1443">
        <f>DZIALKI[[#This Row],[Podatek]]*DZIALKI[[#This Row],[Procent Ulgi]]</f>
        <v>681.31799999999998</v>
      </c>
      <c r="I1443">
        <f>DZIALKI[[#This Row],[Podatek]]-DZIALKI[[#This Row],[KwotaUlgi]]</f>
        <v>75.701999999999998</v>
      </c>
    </row>
    <row r="1444" spans="1:9" x14ac:dyDescent="0.25">
      <c r="A1444" t="s">
        <v>1454</v>
      </c>
      <c r="B1444">
        <v>564.66</v>
      </c>
      <c r="C1444" t="s">
        <v>5</v>
      </c>
      <c r="D1444" t="s">
        <v>11</v>
      </c>
      <c r="E14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4">
        <f>IF(DZIALKI[[#This Row],[Ulga]]=$K$29,$L$29,IF(DZIALKI[[#This Row],[Ulga]]=$K$30,$L$30,IF(DZIALKI[[#This Row],[Ulga]]=$K$31,$L$31,IF(DZIALKI[[#This Row],[Ulga]]=$K$32,$L$32))))</f>
        <v>0.9</v>
      </c>
      <c r="G1444">
        <f>ROUNDUP(DZIALKI[[#This Row],[StawkaPodatku]]*DZIALKI[[#This Row],[Powierzchnia]],2)</f>
        <v>434.78999999999996</v>
      </c>
      <c r="H1444">
        <f>DZIALKI[[#This Row],[Podatek]]*DZIALKI[[#This Row],[Procent Ulgi]]</f>
        <v>391.31099999999998</v>
      </c>
      <c r="I1444">
        <f>DZIALKI[[#This Row],[Podatek]]-DZIALKI[[#This Row],[KwotaUlgi]]</f>
        <v>43.478999999999985</v>
      </c>
    </row>
    <row r="1445" spans="1:9" x14ac:dyDescent="0.25">
      <c r="A1445" t="s">
        <v>1455</v>
      </c>
      <c r="B1445">
        <v>739.42</v>
      </c>
      <c r="C1445" t="s">
        <v>5</v>
      </c>
      <c r="D1445" t="s">
        <v>5</v>
      </c>
      <c r="E14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5">
        <f>IF(DZIALKI[[#This Row],[Ulga]]=$K$29,$L$29,IF(DZIALKI[[#This Row],[Ulga]]=$K$30,$L$30,IF(DZIALKI[[#This Row],[Ulga]]=$K$31,$L$31,IF(DZIALKI[[#This Row],[Ulga]]=$K$32,$L$32))))</f>
        <v>0.5</v>
      </c>
      <c r="G1445">
        <f>ROUNDUP(DZIALKI[[#This Row],[StawkaPodatku]]*DZIALKI[[#This Row],[Powierzchnia]],2)</f>
        <v>569.36</v>
      </c>
      <c r="H1445">
        <f>DZIALKI[[#This Row],[Podatek]]*DZIALKI[[#This Row],[Procent Ulgi]]</f>
        <v>284.68</v>
      </c>
      <c r="I1445">
        <f>DZIALKI[[#This Row],[Podatek]]-DZIALKI[[#This Row],[KwotaUlgi]]</f>
        <v>284.68</v>
      </c>
    </row>
    <row r="1446" spans="1:9" x14ac:dyDescent="0.25">
      <c r="A1446" t="s">
        <v>1456</v>
      </c>
      <c r="B1446">
        <v>1022.06</v>
      </c>
      <c r="C1446" t="s">
        <v>52</v>
      </c>
      <c r="D1446" t="s">
        <v>5</v>
      </c>
      <c r="E144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46">
        <f>IF(DZIALKI[[#This Row],[Ulga]]=$K$29,$L$29,IF(DZIALKI[[#This Row],[Ulga]]=$K$30,$L$30,IF(DZIALKI[[#This Row],[Ulga]]=$K$31,$L$31,IF(DZIALKI[[#This Row],[Ulga]]=$K$32,$L$32))))</f>
        <v>0.5</v>
      </c>
      <c r="G1446">
        <f>ROUNDUP(DZIALKI[[#This Row],[StawkaPodatku]]*DZIALKI[[#This Row],[Powierzchnia]],2)</f>
        <v>214.64</v>
      </c>
      <c r="H1446">
        <f>DZIALKI[[#This Row],[Podatek]]*DZIALKI[[#This Row],[Procent Ulgi]]</f>
        <v>107.32</v>
      </c>
      <c r="I1446">
        <f>DZIALKI[[#This Row],[Podatek]]-DZIALKI[[#This Row],[KwotaUlgi]]</f>
        <v>107.32</v>
      </c>
    </row>
    <row r="1447" spans="1:9" x14ac:dyDescent="0.25">
      <c r="A1447" t="s">
        <v>1457</v>
      </c>
      <c r="B1447">
        <v>824.87</v>
      </c>
      <c r="C1447" t="s">
        <v>5</v>
      </c>
      <c r="D1447" t="s">
        <v>21</v>
      </c>
      <c r="E14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7">
        <f>IF(DZIALKI[[#This Row],[Ulga]]=$K$29,$L$29,IF(DZIALKI[[#This Row],[Ulga]]=$K$30,$L$30,IF(DZIALKI[[#This Row],[Ulga]]=$K$31,$L$31,IF(DZIALKI[[#This Row],[Ulga]]=$K$32,$L$32))))</f>
        <v>0</v>
      </c>
      <c r="G1447">
        <f>ROUNDUP(DZIALKI[[#This Row],[StawkaPodatku]]*DZIALKI[[#This Row],[Powierzchnia]],2)</f>
        <v>635.15</v>
      </c>
      <c r="H1447">
        <f>DZIALKI[[#This Row],[Podatek]]*DZIALKI[[#This Row],[Procent Ulgi]]</f>
        <v>0</v>
      </c>
      <c r="I1447">
        <f>DZIALKI[[#This Row],[Podatek]]-DZIALKI[[#This Row],[KwotaUlgi]]</f>
        <v>635.15</v>
      </c>
    </row>
    <row r="1448" spans="1:9" x14ac:dyDescent="0.25">
      <c r="A1448" t="s">
        <v>1458</v>
      </c>
      <c r="B1448">
        <v>1211.26</v>
      </c>
      <c r="C1448" t="s">
        <v>52</v>
      </c>
      <c r="D1448" t="s">
        <v>7</v>
      </c>
      <c r="E14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48">
        <f>IF(DZIALKI[[#This Row],[Ulga]]=$K$29,$L$29,IF(DZIALKI[[#This Row],[Ulga]]=$K$30,$L$30,IF(DZIALKI[[#This Row],[Ulga]]=$K$31,$L$31,IF(DZIALKI[[#This Row],[Ulga]]=$K$32,$L$32))))</f>
        <v>0.2</v>
      </c>
      <c r="G1448">
        <f>ROUNDUP(DZIALKI[[#This Row],[StawkaPodatku]]*DZIALKI[[#This Row],[Powierzchnia]],2)</f>
        <v>254.37</v>
      </c>
      <c r="H1448">
        <f>DZIALKI[[#This Row],[Podatek]]*DZIALKI[[#This Row],[Procent Ulgi]]</f>
        <v>50.874000000000002</v>
      </c>
      <c r="I1448">
        <f>DZIALKI[[#This Row],[Podatek]]-DZIALKI[[#This Row],[KwotaUlgi]]</f>
        <v>203.49600000000001</v>
      </c>
    </row>
    <row r="1449" spans="1:9" x14ac:dyDescent="0.25">
      <c r="A1449" t="s">
        <v>1459</v>
      </c>
      <c r="B1449">
        <v>987.09</v>
      </c>
      <c r="C1449" t="s">
        <v>5</v>
      </c>
      <c r="D1449" t="s">
        <v>5</v>
      </c>
      <c r="E14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9">
        <f>IF(DZIALKI[[#This Row],[Ulga]]=$K$29,$L$29,IF(DZIALKI[[#This Row],[Ulga]]=$K$30,$L$30,IF(DZIALKI[[#This Row],[Ulga]]=$K$31,$L$31,IF(DZIALKI[[#This Row],[Ulga]]=$K$32,$L$32))))</f>
        <v>0.5</v>
      </c>
      <c r="G1449">
        <f>ROUNDUP(DZIALKI[[#This Row],[StawkaPodatku]]*DZIALKI[[#This Row],[Powierzchnia]],2)</f>
        <v>760.06</v>
      </c>
      <c r="H1449">
        <f>DZIALKI[[#This Row],[Podatek]]*DZIALKI[[#This Row],[Procent Ulgi]]</f>
        <v>380.03</v>
      </c>
      <c r="I1449">
        <f>DZIALKI[[#This Row],[Podatek]]-DZIALKI[[#This Row],[KwotaUlgi]]</f>
        <v>380.03</v>
      </c>
    </row>
    <row r="1450" spans="1:9" x14ac:dyDescent="0.25">
      <c r="A1450" t="s">
        <v>1460</v>
      </c>
      <c r="B1450">
        <v>1407.84</v>
      </c>
      <c r="C1450" t="s">
        <v>9</v>
      </c>
      <c r="D1450" t="s">
        <v>21</v>
      </c>
      <c r="E14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50">
        <f>IF(DZIALKI[[#This Row],[Ulga]]=$K$29,$L$29,IF(DZIALKI[[#This Row],[Ulga]]=$K$30,$L$30,IF(DZIALKI[[#This Row],[Ulga]]=$K$31,$L$31,IF(DZIALKI[[#This Row],[Ulga]]=$K$32,$L$32))))</f>
        <v>0</v>
      </c>
      <c r="G1450">
        <f>ROUNDUP(DZIALKI[[#This Row],[StawkaPodatku]]*DZIALKI[[#This Row],[Powierzchnia]],2)</f>
        <v>915.1</v>
      </c>
      <c r="H1450">
        <f>DZIALKI[[#This Row],[Podatek]]*DZIALKI[[#This Row],[Procent Ulgi]]</f>
        <v>0</v>
      </c>
      <c r="I1450">
        <f>DZIALKI[[#This Row],[Podatek]]-DZIALKI[[#This Row],[KwotaUlgi]]</f>
        <v>915.1</v>
      </c>
    </row>
    <row r="1451" spans="1:9" x14ac:dyDescent="0.25">
      <c r="A1451" t="s">
        <v>1461</v>
      </c>
      <c r="B1451">
        <v>563.32000000000005</v>
      </c>
      <c r="C1451" t="s">
        <v>9</v>
      </c>
      <c r="D1451" t="s">
        <v>5</v>
      </c>
      <c r="E14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51">
        <f>IF(DZIALKI[[#This Row],[Ulga]]=$K$29,$L$29,IF(DZIALKI[[#This Row],[Ulga]]=$K$30,$L$30,IF(DZIALKI[[#This Row],[Ulga]]=$K$31,$L$31,IF(DZIALKI[[#This Row],[Ulga]]=$K$32,$L$32))))</f>
        <v>0.5</v>
      </c>
      <c r="G1451">
        <f>ROUNDUP(DZIALKI[[#This Row],[StawkaPodatku]]*DZIALKI[[#This Row],[Powierzchnia]],2)</f>
        <v>366.15999999999997</v>
      </c>
      <c r="H1451">
        <f>DZIALKI[[#This Row],[Podatek]]*DZIALKI[[#This Row],[Procent Ulgi]]</f>
        <v>183.07999999999998</v>
      </c>
      <c r="I1451">
        <f>DZIALKI[[#This Row],[Podatek]]-DZIALKI[[#This Row],[KwotaUlgi]]</f>
        <v>183.07999999999998</v>
      </c>
    </row>
    <row r="1452" spans="1:9" x14ac:dyDescent="0.25">
      <c r="A1452" t="s">
        <v>1462</v>
      </c>
      <c r="B1452">
        <v>599.97</v>
      </c>
      <c r="C1452" t="s">
        <v>52</v>
      </c>
      <c r="D1452" t="s">
        <v>5</v>
      </c>
      <c r="E14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52">
        <f>IF(DZIALKI[[#This Row],[Ulga]]=$K$29,$L$29,IF(DZIALKI[[#This Row],[Ulga]]=$K$30,$L$30,IF(DZIALKI[[#This Row],[Ulga]]=$K$31,$L$31,IF(DZIALKI[[#This Row],[Ulga]]=$K$32,$L$32))))</f>
        <v>0.5</v>
      </c>
      <c r="G1452">
        <f>ROUNDUP(DZIALKI[[#This Row],[StawkaPodatku]]*DZIALKI[[#This Row],[Powierzchnia]],2)</f>
        <v>126</v>
      </c>
      <c r="H1452">
        <f>DZIALKI[[#This Row],[Podatek]]*DZIALKI[[#This Row],[Procent Ulgi]]</f>
        <v>63</v>
      </c>
      <c r="I1452">
        <f>DZIALKI[[#This Row],[Podatek]]-DZIALKI[[#This Row],[KwotaUlgi]]</f>
        <v>63</v>
      </c>
    </row>
    <row r="1453" spans="1:9" x14ac:dyDescent="0.25">
      <c r="A1453" t="s">
        <v>1463</v>
      </c>
      <c r="B1453">
        <v>532.87</v>
      </c>
      <c r="C1453" t="s">
        <v>52</v>
      </c>
      <c r="D1453" t="s">
        <v>21</v>
      </c>
      <c r="E145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53">
        <f>IF(DZIALKI[[#This Row],[Ulga]]=$K$29,$L$29,IF(DZIALKI[[#This Row],[Ulga]]=$K$30,$L$30,IF(DZIALKI[[#This Row],[Ulga]]=$K$31,$L$31,IF(DZIALKI[[#This Row],[Ulga]]=$K$32,$L$32))))</f>
        <v>0</v>
      </c>
      <c r="G1453">
        <f>ROUNDUP(DZIALKI[[#This Row],[StawkaPodatku]]*DZIALKI[[#This Row],[Powierzchnia]],2)</f>
        <v>111.91000000000001</v>
      </c>
      <c r="H1453">
        <f>DZIALKI[[#This Row],[Podatek]]*DZIALKI[[#This Row],[Procent Ulgi]]</f>
        <v>0</v>
      </c>
      <c r="I1453">
        <f>DZIALKI[[#This Row],[Podatek]]-DZIALKI[[#This Row],[KwotaUlgi]]</f>
        <v>111.91000000000001</v>
      </c>
    </row>
    <row r="1454" spans="1:9" x14ac:dyDescent="0.25">
      <c r="A1454" t="s">
        <v>1464</v>
      </c>
      <c r="B1454">
        <v>542.59</v>
      </c>
      <c r="C1454" t="s">
        <v>5</v>
      </c>
      <c r="D1454" t="s">
        <v>7</v>
      </c>
      <c r="E14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54">
        <f>IF(DZIALKI[[#This Row],[Ulga]]=$K$29,$L$29,IF(DZIALKI[[#This Row],[Ulga]]=$K$30,$L$30,IF(DZIALKI[[#This Row],[Ulga]]=$K$31,$L$31,IF(DZIALKI[[#This Row],[Ulga]]=$K$32,$L$32))))</f>
        <v>0.2</v>
      </c>
      <c r="G1454">
        <f>ROUNDUP(DZIALKI[[#This Row],[StawkaPodatku]]*DZIALKI[[#This Row],[Powierzchnia]],2)</f>
        <v>417.8</v>
      </c>
      <c r="H1454">
        <f>DZIALKI[[#This Row],[Podatek]]*DZIALKI[[#This Row],[Procent Ulgi]]</f>
        <v>83.56</v>
      </c>
      <c r="I1454">
        <f>DZIALKI[[#This Row],[Podatek]]-DZIALKI[[#This Row],[KwotaUlgi]]</f>
        <v>334.24</v>
      </c>
    </row>
    <row r="1455" spans="1:9" x14ac:dyDescent="0.25">
      <c r="A1455" t="s">
        <v>1465</v>
      </c>
      <c r="B1455">
        <v>954.13</v>
      </c>
      <c r="C1455" t="s">
        <v>5</v>
      </c>
      <c r="D1455" t="s">
        <v>5</v>
      </c>
      <c r="E14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55">
        <f>IF(DZIALKI[[#This Row],[Ulga]]=$K$29,$L$29,IF(DZIALKI[[#This Row],[Ulga]]=$K$30,$L$30,IF(DZIALKI[[#This Row],[Ulga]]=$K$31,$L$31,IF(DZIALKI[[#This Row],[Ulga]]=$K$32,$L$32))))</f>
        <v>0.5</v>
      </c>
      <c r="G1455">
        <f>ROUNDUP(DZIALKI[[#This Row],[StawkaPodatku]]*DZIALKI[[#This Row],[Powierzchnia]],2)</f>
        <v>734.68999999999994</v>
      </c>
      <c r="H1455">
        <f>DZIALKI[[#This Row],[Podatek]]*DZIALKI[[#This Row],[Procent Ulgi]]</f>
        <v>367.34499999999997</v>
      </c>
      <c r="I1455">
        <f>DZIALKI[[#This Row],[Podatek]]-DZIALKI[[#This Row],[KwotaUlgi]]</f>
        <v>367.34499999999997</v>
      </c>
    </row>
    <row r="1456" spans="1:9" x14ac:dyDescent="0.25">
      <c r="A1456" t="s">
        <v>1466</v>
      </c>
      <c r="B1456">
        <v>710.03</v>
      </c>
      <c r="C1456" t="s">
        <v>52</v>
      </c>
      <c r="D1456" t="s">
        <v>5</v>
      </c>
      <c r="E14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56">
        <f>IF(DZIALKI[[#This Row],[Ulga]]=$K$29,$L$29,IF(DZIALKI[[#This Row],[Ulga]]=$K$30,$L$30,IF(DZIALKI[[#This Row],[Ulga]]=$K$31,$L$31,IF(DZIALKI[[#This Row],[Ulga]]=$K$32,$L$32))))</f>
        <v>0.5</v>
      </c>
      <c r="G1456">
        <f>ROUNDUP(DZIALKI[[#This Row],[StawkaPodatku]]*DZIALKI[[#This Row],[Powierzchnia]],2)</f>
        <v>149.10999999999999</v>
      </c>
      <c r="H1456">
        <f>DZIALKI[[#This Row],[Podatek]]*DZIALKI[[#This Row],[Procent Ulgi]]</f>
        <v>74.554999999999993</v>
      </c>
      <c r="I1456">
        <f>DZIALKI[[#This Row],[Podatek]]-DZIALKI[[#This Row],[KwotaUlgi]]</f>
        <v>74.554999999999993</v>
      </c>
    </row>
    <row r="1457" spans="1:9" x14ac:dyDescent="0.25">
      <c r="A1457" t="s">
        <v>1467</v>
      </c>
      <c r="B1457">
        <v>1398.22</v>
      </c>
      <c r="C1457" t="s">
        <v>31</v>
      </c>
      <c r="D1457" t="s">
        <v>5</v>
      </c>
      <c r="E14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57">
        <f>IF(DZIALKI[[#This Row],[Ulga]]=$K$29,$L$29,IF(DZIALKI[[#This Row],[Ulga]]=$K$30,$L$30,IF(DZIALKI[[#This Row],[Ulga]]=$K$31,$L$31,IF(DZIALKI[[#This Row],[Ulga]]=$K$32,$L$32))))</f>
        <v>0.5</v>
      </c>
      <c r="G1457">
        <f>ROUNDUP(DZIALKI[[#This Row],[StawkaPodatku]]*DZIALKI[[#This Row],[Powierzchnia]],2)</f>
        <v>601.24</v>
      </c>
      <c r="H1457">
        <f>DZIALKI[[#This Row],[Podatek]]*DZIALKI[[#This Row],[Procent Ulgi]]</f>
        <v>300.62</v>
      </c>
      <c r="I1457">
        <f>DZIALKI[[#This Row],[Podatek]]-DZIALKI[[#This Row],[KwotaUlgi]]</f>
        <v>300.62</v>
      </c>
    </row>
    <row r="1458" spans="1:9" x14ac:dyDescent="0.25">
      <c r="A1458" t="s">
        <v>1468</v>
      </c>
      <c r="B1458">
        <v>1143.69</v>
      </c>
      <c r="C1458" t="s">
        <v>52</v>
      </c>
      <c r="D1458" t="s">
        <v>5</v>
      </c>
      <c r="E14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58">
        <f>IF(DZIALKI[[#This Row],[Ulga]]=$K$29,$L$29,IF(DZIALKI[[#This Row],[Ulga]]=$K$30,$L$30,IF(DZIALKI[[#This Row],[Ulga]]=$K$31,$L$31,IF(DZIALKI[[#This Row],[Ulga]]=$K$32,$L$32))))</f>
        <v>0.5</v>
      </c>
      <c r="G1458">
        <f>ROUNDUP(DZIALKI[[#This Row],[StawkaPodatku]]*DZIALKI[[#This Row],[Powierzchnia]],2)</f>
        <v>240.17999999999998</v>
      </c>
      <c r="H1458">
        <f>DZIALKI[[#This Row],[Podatek]]*DZIALKI[[#This Row],[Procent Ulgi]]</f>
        <v>120.08999999999999</v>
      </c>
      <c r="I1458">
        <f>DZIALKI[[#This Row],[Podatek]]-DZIALKI[[#This Row],[KwotaUlgi]]</f>
        <v>120.08999999999999</v>
      </c>
    </row>
    <row r="1459" spans="1:9" x14ac:dyDescent="0.25">
      <c r="A1459" t="s">
        <v>1469</v>
      </c>
      <c r="B1459">
        <v>1386.75</v>
      </c>
      <c r="C1459" t="s">
        <v>5</v>
      </c>
      <c r="D1459" t="s">
        <v>11</v>
      </c>
      <c r="E14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59">
        <f>IF(DZIALKI[[#This Row],[Ulga]]=$K$29,$L$29,IF(DZIALKI[[#This Row],[Ulga]]=$K$30,$L$30,IF(DZIALKI[[#This Row],[Ulga]]=$K$31,$L$31,IF(DZIALKI[[#This Row],[Ulga]]=$K$32,$L$32))))</f>
        <v>0.9</v>
      </c>
      <c r="G1459">
        <f>ROUNDUP(DZIALKI[[#This Row],[StawkaPodatku]]*DZIALKI[[#This Row],[Powierzchnia]],2)</f>
        <v>1067.8</v>
      </c>
      <c r="H1459">
        <f>DZIALKI[[#This Row],[Podatek]]*DZIALKI[[#This Row],[Procent Ulgi]]</f>
        <v>961.02</v>
      </c>
      <c r="I1459">
        <f>DZIALKI[[#This Row],[Podatek]]-DZIALKI[[#This Row],[KwotaUlgi]]</f>
        <v>106.77999999999997</v>
      </c>
    </row>
    <row r="1460" spans="1:9" x14ac:dyDescent="0.25">
      <c r="A1460" t="s">
        <v>1470</v>
      </c>
      <c r="B1460">
        <v>1439.34</v>
      </c>
      <c r="C1460" t="s">
        <v>5</v>
      </c>
      <c r="D1460" t="s">
        <v>5</v>
      </c>
      <c r="E14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0">
        <f>IF(DZIALKI[[#This Row],[Ulga]]=$K$29,$L$29,IF(DZIALKI[[#This Row],[Ulga]]=$K$30,$L$30,IF(DZIALKI[[#This Row],[Ulga]]=$K$31,$L$31,IF(DZIALKI[[#This Row],[Ulga]]=$K$32,$L$32))))</f>
        <v>0.5</v>
      </c>
      <c r="G1460">
        <f>ROUNDUP(DZIALKI[[#This Row],[StawkaPodatku]]*DZIALKI[[#This Row],[Powierzchnia]],2)</f>
        <v>1108.3</v>
      </c>
      <c r="H1460">
        <f>DZIALKI[[#This Row],[Podatek]]*DZIALKI[[#This Row],[Procent Ulgi]]</f>
        <v>554.15</v>
      </c>
      <c r="I1460">
        <f>DZIALKI[[#This Row],[Podatek]]-DZIALKI[[#This Row],[KwotaUlgi]]</f>
        <v>554.15</v>
      </c>
    </row>
    <row r="1461" spans="1:9" x14ac:dyDescent="0.25">
      <c r="A1461" t="s">
        <v>1471</v>
      </c>
      <c r="B1461">
        <v>946.62</v>
      </c>
      <c r="C1461" t="s">
        <v>5</v>
      </c>
      <c r="D1461" t="s">
        <v>5</v>
      </c>
      <c r="E14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1">
        <f>IF(DZIALKI[[#This Row],[Ulga]]=$K$29,$L$29,IF(DZIALKI[[#This Row],[Ulga]]=$K$30,$L$30,IF(DZIALKI[[#This Row],[Ulga]]=$K$31,$L$31,IF(DZIALKI[[#This Row],[Ulga]]=$K$32,$L$32))))</f>
        <v>0.5</v>
      </c>
      <c r="G1461">
        <f>ROUNDUP(DZIALKI[[#This Row],[StawkaPodatku]]*DZIALKI[[#This Row],[Powierzchnia]],2)</f>
        <v>728.9</v>
      </c>
      <c r="H1461">
        <f>DZIALKI[[#This Row],[Podatek]]*DZIALKI[[#This Row],[Procent Ulgi]]</f>
        <v>364.45</v>
      </c>
      <c r="I1461">
        <f>DZIALKI[[#This Row],[Podatek]]-DZIALKI[[#This Row],[KwotaUlgi]]</f>
        <v>364.45</v>
      </c>
    </row>
    <row r="1462" spans="1:9" x14ac:dyDescent="0.25">
      <c r="A1462" t="s">
        <v>1472</v>
      </c>
      <c r="B1462">
        <v>958.92</v>
      </c>
      <c r="C1462" t="s">
        <v>5</v>
      </c>
      <c r="D1462" t="s">
        <v>5</v>
      </c>
      <c r="E14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2">
        <f>IF(DZIALKI[[#This Row],[Ulga]]=$K$29,$L$29,IF(DZIALKI[[#This Row],[Ulga]]=$K$30,$L$30,IF(DZIALKI[[#This Row],[Ulga]]=$K$31,$L$31,IF(DZIALKI[[#This Row],[Ulga]]=$K$32,$L$32))))</f>
        <v>0.5</v>
      </c>
      <c r="G1462">
        <f>ROUNDUP(DZIALKI[[#This Row],[StawkaPodatku]]*DZIALKI[[#This Row],[Powierzchnia]],2)</f>
        <v>738.37</v>
      </c>
      <c r="H1462">
        <f>DZIALKI[[#This Row],[Podatek]]*DZIALKI[[#This Row],[Procent Ulgi]]</f>
        <v>369.185</v>
      </c>
      <c r="I1462">
        <f>DZIALKI[[#This Row],[Podatek]]-DZIALKI[[#This Row],[KwotaUlgi]]</f>
        <v>369.185</v>
      </c>
    </row>
    <row r="1463" spans="1:9" x14ac:dyDescent="0.25">
      <c r="A1463" t="s">
        <v>1473</v>
      </c>
      <c r="B1463">
        <v>783.14</v>
      </c>
      <c r="C1463" t="s">
        <v>52</v>
      </c>
      <c r="D1463" t="s">
        <v>11</v>
      </c>
      <c r="E14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63">
        <f>IF(DZIALKI[[#This Row],[Ulga]]=$K$29,$L$29,IF(DZIALKI[[#This Row],[Ulga]]=$K$30,$L$30,IF(DZIALKI[[#This Row],[Ulga]]=$K$31,$L$31,IF(DZIALKI[[#This Row],[Ulga]]=$K$32,$L$32))))</f>
        <v>0.9</v>
      </c>
      <c r="G1463">
        <f>ROUNDUP(DZIALKI[[#This Row],[StawkaPodatku]]*DZIALKI[[#This Row],[Powierzchnia]],2)</f>
        <v>164.45999999999998</v>
      </c>
      <c r="H1463">
        <f>DZIALKI[[#This Row],[Podatek]]*DZIALKI[[#This Row],[Procent Ulgi]]</f>
        <v>148.01399999999998</v>
      </c>
      <c r="I1463">
        <f>DZIALKI[[#This Row],[Podatek]]-DZIALKI[[#This Row],[KwotaUlgi]]</f>
        <v>16.445999999999998</v>
      </c>
    </row>
    <row r="1464" spans="1:9" x14ac:dyDescent="0.25">
      <c r="A1464" t="s">
        <v>1474</v>
      </c>
      <c r="B1464">
        <v>1435.44</v>
      </c>
      <c r="C1464" t="s">
        <v>5</v>
      </c>
      <c r="D1464" t="s">
        <v>5</v>
      </c>
      <c r="E14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4">
        <f>IF(DZIALKI[[#This Row],[Ulga]]=$K$29,$L$29,IF(DZIALKI[[#This Row],[Ulga]]=$K$30,$L$30,IF(DZIALKI[[#This Row],[Ulga]]=$K$31,$L$31,IF(DZIALKI[[#This Row],[Ulga]]=$K$32,$L$32))))</f>
        <v>0.5</v>
      </c>
      <c r="G1464">
        <f>ROUNDUP(DZIALKI[[#This Row],[StawkaPodatku]]*DZIALKI[[#This Row],[Powierzchnia]],2)</f>
        <v>1105.29</v>
      </c>
      <c r="H1464">
        <f>DZIALKI[[#This Row],[Podatek]]*DZIALKI[[#This Row],[Procent Ulgi]]</f>
        <v>552.64499999999998</v>
      </c>
      <c r="I1464">
        <f>DZIALKI[[#This Row],[Podatek]]-DZIALKI[[#This Row],[KwotaUlgi]]</f>
        <v>552.64499999999998</v>
      </c>
    </row>
    <row r="1465" spans="1:9" x14ac:dyDescent="0.25">
      <c r="A1465" t="s">
        <v>1475</v>
      </c>
      <c r="B1465">
        <v>656.13</v>
      </c>
      <c r="C1465" t="s">
        <v>5</v>
      </c>
      <c r="D1465" t="s">
        <v>5</v>
      </c>
      <c r="E14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5">
        <f>IF(DZIALKI[[#This Row],[Ulga]]=$K$29,$L$29,IF(DZIALKI[[#This Row],[Ulga]]=$K$30,$L$30,IF(DZIALKI[[#This Row],[Ulga]]=$K$31,$L$31,IF(DZIALKI[[#This Row],[Ulga]]=$K$32,$L$32))))</f>
        <v>0.5</v>
      </c>
      <c r="G1465">
        <f>ROUNDUP(DZIALKI[[#This Row],[StawkaPodatku]]*DZIALKI[[#This Row],[Powierzchnia]],2)</f>
        <v>505.23</v>
      </c>
      <c r="H1465">
        <f>DZIALKI[[#This Row],[Podatek]]*DZIALKI[[#This Row],[Procent Ulgi]]</f>
        <v>252.61500000000001</v>
      </c>
      <c r="I1465">
        <f>DZIALKI[[#This Row],[Podatek]]-DZIALKI[[#This Row],[KwotaUlgi]]</f>
        <v>252.61500000000001</v>
      </c>
    </row>
    <row r="1466" spans="1:9" x14ac:dyDescent="0.25">
      <c r="A1466" t="s">
        <v>1476</v>
      </c>
      <c r="B1466">
        <v>1068.17</v>
      </c>
      <c r="C1466" t="s">
        <v>5</v>
      </c>
      <c r="D1466" t="s">
        <v>11</v>
      </c>
      <c r="E14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6">
        <f>IF(DZIALKI[[#This Row],[Ulga]]=$K$29,$L$29,IF(DZIALKI[[#This Row],[Ulga]]=$K$30,$L$30,IF(DZIALKI[[#This Row],[Ulga]]=$K$31,$L$31,IF(DZIALKI[[#This Row],[Ulga]]=$K$32,$L$32))))</f>
        <v>0.9</v>
      </c>
      <c r="G1466">
        <f>ROUNDUP(DZIALKI[[#This Row],[StawkaPodatku]]*DZIALKI[[#This Row],[Powierzchnia]],2)</f>
        <v>822.5</v>
      </c>
      <c r="H1466">
        <f>DZIALKI[[#This Row],[Podatek]]*DZIALKI[[#This Row],[Procent Ulgi]]</f>
        <v>740.25</v>
      </c>
      <c r="I1466">
        <f>DZIALKI[[#This Row],[Podatek]]-DZIALKI[[#This Row],[KwotaUlgi]]</f>
        <v>82.25</v>
      </c>
    </row>
    <row r="1467" spans="1:9" x14ac:dyDescent="0.25">
      <c r="A1467" t="s">
        <v>1477</v>
      </c>
      <c r="B1467">
        <v>737.44</v>
      </c>
      <c r="C1467" t="s">
        <v>31</v>
      </c>
      <c r="D1467" t="s">
        <v>5</v>
      </c>
      <c r="E14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67">
        <f>IF(DZIALKI[[#This Row],[Ulga]]=$K$29,$L$29,IF(DZIALKI[[#This Row],[Ulga]]=$K$30,$L$30,IF(DZIALKI[[#This Row],[Ulga]]=$K$31,$L$31,IF(DZIALKI[[#This Row],[Ulga]]=$K$32,$L$32))))</f>
        <v>0.5</v>
      </c>
      <c r="G1467">
        <f>ROUNDUP(DZIALKI[[#This Row],[StawkaPodatku]]*DZIALKI[[#This Row],[Powierzchnia]],2)</f>
        <v>317.09999999999997</v>
      </c>
      <c r="H1467">
        <f>DZIALKI[[#This Row],[Podatek]]*DZIALKI[[#This Row],[Procent Ulgi]]</f>
        <v>158.54999999999998</v>
      </c>
      <c r="I1467">
        <f>DZIALKI[[#This Row],[Podatek]]-DZIALKI[[#This Row],[KwotaUlgi]]</f>
        <v>158.54999999999998</v>
      </c>
    </row>
    <row r="1468" spans="1:9" x14ac:dyDescent="0.25">
      <c r="A1468" t="s">
        <v>1478</v>
      </c>
      <c r="B1468">
        <v>589.15</v>
      </c>
      <c r="C1468" t="s">
        <v>5</v>
      </c>
      <c r="D1468" t="s">
        <v>11</v>
      </c>
      <c r="E14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8">
        <f>IF(DZIALKI[[#This Row],[Ulga]]=$K$29,$L$29,IF(DZIALKI[[#This Row],[Ulga]]=$K$30,$L$30,IF(DZIALKI[[#This Row],[Ulga]]=$K$31,$L$31,IF(DZIALKI[[#This Row],[Ulga]]=$K$32,$L$32))))</f>
        <v>0.9</v>
      </c>
      <c r="G1468">
        <f>ROUNDUP(DZIALKI[[#This Row],[StawkaPodatku]]*DZIALKI[[#This Row],[Powierzchnia]],2)</f>
        <v>453.65</v>
      </c>
      <c r="H1468">
        <f>DZIALKI[[#This Row],[Podatek]]*DZIALKI[[#This Row],[Procent Ulgi]]</f>
        <v>408.28499999999997</v>
      </c>
      <c r="I1468">
        <f>DZIALKI[[#This Row],[Podatek]]-DZIALKI[[#This Row],[KwotaUlgi]]</f>
        <v>45.365000000000009</v>
      </c>
    </row>
    <row r="1469" spans="1:9" x14ac:dyDescent="0.25">
      <c r="A1469" t="s">
        <v>1479</v>
      </c>
      <c r="B1469">
        <v>1208.19</v>
      </c>
      <c r="C1469" t="s">
        <v>5</v>
      </c>
      <c r="D1469" t="s">
        <v>5</v>
      </c>
      <c r="E14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9">
        <f>IF(DZIALKI[[#This Row],[Ulga]]=$K$29,$L$29,IF(DZIALKI[[#This Row],[Ulga]]=$K$30,$L$30,IF(DZIALKI[[#This Row],[Ulga]]=$K$31,$L$31,IF(DZIALKI[[#This Row],[Ulga]]=$K$32,$L$32))))</f>
        <v>0.5</v>
      </c>
      <c r="G1469">
        <f>ROUNDUP(DZIALKI[[#This Row],[StawkaPodatku]]*DZIALKI[[#This Row],[Powierzchnia]],2)</f>
        <v>930.31</v>
      </c>
      <c r="H1469">
        <f>DZIALKI[[#This Row],[Podatek]]*DZIALKI[[#This Row],[Procent Ulgi]]</f>
        <v>465.15499999999997</v>
      </c>
      <c r="I1469">
        <f>DZIALKI[[#This Row],[Podatek]]-DZIALKI[[#This Row],[KwotaUlgi]]</f>
        <v>465.15499999999997</v>
      </c>
    </row>
    <row r="1470" spans="1:9" x14ac:dyDescent="0.25">
      <c r="A1470" t="s">
        <v>1480</v>
      </c>
      <c r="B1470">
        <v>892.8</v>
      </c>
      <c r="C1470" t="s">
        <v>9</v>
      </c>
      <c r="D1470" t="s">
        <v>5</v>
      </c>
      <c r="E14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70">
        <f>IF(DZIALKI[[#This Row],[Ulga]]=$K$29,$L$29,IF(DZIALKI[[#This Row],[Ulga]]=$K$30,$L$30,IF(DZIALKI[[#This Row],[Ulga]]=$K$31,$L$31,IF(DZIALKI[[#This Row],[Ulga]]=$K$32,$L$32))))</f>
        <v>0.5</v>
      </c>
      <c r="G1470">
        <f>ROUNDUP(DZIALKI[[#This Row],[StawkaPodatku]]*DZIALKI[[#This Row],[Powierzchnia]],2)</f>
        <v>580.32000000000005</v>
      </c>
      <c r="H1470">
        <f>DZIALKI[[#This Row],[Podatek]]*DZIALKI[[#This Row],[Procent Ulgi]]</f>
        <v>290.16000000000003</v>
      </c>
      <c r="I1470">
        <f>DZIALKI[[#This Row],[Podatek]]-DZIALKI[[#This Row],[KwotaUlgi]]</f>
        <v>290.16000000000003</v>
      </c>
    </row>
    <row r="1471" spans="1:9" x14ac:dyDescent="0.25">
      <c r="A1471" t="s">
        <v>1481</v>
      </c>
      <c r="B1471">
        <v>1385.24</v>
      </c>
      <c r="C1471" t="s">
        <v>31</v>
      </c>
      <c r="D1471" t="s">
        <v>11</v>
      </c>
      <c r="E14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71">
        <f>IF(DZIALKI[[#This Row],[Ulga]]=$K$29,$L$29,IF(DZIALKI[[#This Row],[Ulga]]=$K$30,$L$30,IF(DZIALKI[[#This Row],[Ulga]]=$K$31,$L$31,IF(DZIALKI[[#This Row],[Ulga]]=$K$32,$L$32))))</f>
        <v>0.9</v>
      </c>
      <c r="G1471">
        <f>ROUNDUP(DZIALKI[[#This Row],[StawkaPodatku]]*DZIALKI[[#This Row],[Powierzchnia]],2)</f>
        <v>595.66</v>
      </c>
      <c r="H1471">
        <f>DZIALKI[[#This Row],[Podatek]]*DZIALKI[[#This Row],[Procent Ulgi]]</f>
        <v>536.09399999999994</v>
      </c>
      <c r="I1471">
        <f>DZIALKI[[#This Row],[Podatek]]-DZIALKI[[#This Row],[KwotaUlgi]]</f>
        <v>59.566000000000031</v>
      </c>
    </row>
    <row r="1472" spans="1:9" x14ac:dyDescent="0.25">
      <c r="A1472" t="s">
        <v>1482</v>
      </c>
      <c r="B1472">
        <v>698.74</v>
      </c>
      <c r="C1472" t="s">
        <v>31</v>
      </c>
      <c r="D1472" t="s">
        <v>21</v>
      </c>
      <c r="E14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72">
        <f>IF(DZIALKI[[#This Row],[Ulga]]=$K$29,$L$29,IF(DZIALKI[[#This Row],[Ulga]]=$K$30,$L$30,IF(DZIALKI[[#This Row],[Ulga]]=$K$31,$L$31,IF(DZIALKI[[#This Row],[Ulga]]=$K$32,$L$32))))</f>
        <v>0</v>
      </c>
      <c r="G1472">
        <f>ROUNDUP(DZIALKI[[#This Row],[StawkaPodatku]]*DZIALKI[[#This Row],[Powierzchnia]],2)</f>
        <v>300.45999999999998</v>
      </c>
      <c r="H1472">
        <f>DZIALKI[[#This Row],[Podatek]]*DZIALKI[[#This Row],[Procent Ulgi]]</f>
        <v>0</v>
      </c>
      <c r="I1472">
        <f>DZIALKI[[#This Row],[Podatek]]-DZIALKI[[#This Row],[KwotaUlgi]]</f>
        <v>300.45999999999998</v>
      </c>
    </row>
    <row r="1473" spans="1:9" x14ac:dyDescent="0.25">
      <c r="A1473" t="s">
        <v>1483</v>
      </c>
      <c r="B1473">
        <v>506.51</v>
      </c>
      <c r="C1473" t="s">
        <v>5</v>
      </c>
      <c r="D1473" t="s">
        <v>11</v>
      </c>
      <c r="E14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73">
        <f>IF(DZIALKI[[#This Row],[Ulga]]=$K$29,$L$29,IF(DZIALKI[[#This Row],[Ulga]]=$K$30,$L$30,IF(DZIALKI[[#This Row],[Ulga]]=$K$31,$L$31,IF(DZIALKI[[#This Row],[Ulga]]=$K$32,$L$32))))</f>
        <v>0.9</v>
      </c>
      <c r="G1473">
        <f>ROUNDUP(DZIALKI[[#This Row],[StawkaPodatku]]*DZIALKI[[#This Row],[Powierzchnia]],2)</f>
        <v>390.02</v>
      </c>
      <c r="H1473">
        <f>DZIALKI[[#This Row],[Podatek]]*DZIALKI[[#This Row],[Procent Ulgi]]</f>
        <v>351.01799999999997</v>
      </c>
      <c r="I1473">
        <f>DZIALKI[[#This Row],[Podatek]]-DZIALKI[[#This Row],[KwotaUlgi]]</f>
        <v>39.00200000000001</v>
      </c>
    </row>
    <row r="1474" spans="1:9" x14ac:dyDescent="0.25">
      <c r="A1474" t="s">
        <v>1484</v>
      </c>
      <c r="B1474">
        <v>681.85</v>
      </c>
      <c r="C1474" t="s">
        <v>5</v>
      </c>
      <c r="D1474" t="s">
        <v>5</v>
      </c>
      <c r="E14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74">
        <f>IF(DZIALKI[[#This Row],[Ulga]]=$K$29,$L$29,IF(DZIALKI[[#This Row],[Ulga]]=$K$30,$L$30,IF(DZIALKI[[#This Row],[Ulga]]=$K$31,$L$31,IF(DZIALKI[[#This Row],[Ulga]]=$K$32,$L$32))))</f>
        <v>0.5</v>
      </c>
      <c r="G1474">
        <f>ROUNDUP(DZIALKI[[#This Row],[StawkaPodatku]]*DZIALKI[[#This Row],[Powierzchnia]],2)</f>
        <v>525.03</v>
      </c>
      <c r="H1474">
        <f>DZIALKI[[#This Row],[Podatek]]*DZIALKI[[#This Row],[Procent Ulgi]]</f>
        <v>262.51499999999999</v>
      </c>
      <c r="I1474">
        <f>DZIALKI[[#This Row],[Podatek]]-DZIALKI[[#This Row],[KwotaUlgi]]</f>
        <v>262.51499999999999</v>
      </c>
    </row>
    <row r="1475" spans="1:9" x14ac:dyDescent="0.25">
      <c r="A1475" t="s">
        <v>1485</v>
      </c>
      <c r="B1475">
        <v>636.38</v>
      </c>
      <c r="C1475" t="s">
        <v>52</v>
      </c>
      <c r="D1475" t="s">
        <v>21</v>
      </c>
      <c r="E14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75">
        <f>IF(DZIALKI[[#This Row],[Ulga]]=$K$29,$L$29,IF(DZIALKI[[#This Row],[Ulga]]=$K$30,$L$30,IF(DZIALKI[[#This Row],[Ulga]]=$K$31,$L$31,IF(DZIALKI[[#This Row],[Ulga]]=$K$32,$L$32))))</f>
        <v>0</v>
      </c>
      <c r="G1475">
        <f>ROUNDUP(DZIALKI[[#This Row],[StawkaPodatku]]*DZIALKI[[#This Row],[Powierzchnia]],2)</f>
        <v>133.63999999999999</v>
      </c>
      <c r="H1475">
        <f>DZIALKI[[#This Row],[Podatek]]*DZIALKI[[#This Row],[Procent Ulgi]]</f>
        <v>0</v>
      </c>
      <c r="I1475">
        <f>DZIALKI[[#This Row],[Podatek]]-DZIALKI[[#This Row],[KwotaUlgi]]</f>
        <v>133.63999999999999</v>
      </c>
    </row>
    <row r="1476" spans="1:9" x14ac:dyDescent="0.25">
      <c r="A1476" t="s">
        <v>1486</v>
      </c>
      <c r="B1476">
        <v>1092.6199999999999</v>
      </c>
      <c r="C1476" t="s">
        <v>52</v>
      </c>
      <c r="D1476" t="s">
        <v>5</v>
      </c>
      <c r="E14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76">
        <f>IF(DZIALKI[[#This Row],[Ulga]]=$K$29,$L$29,IF(DZIALKI[[#This Row],[Ulga]]=$K$30,$L$30,IF(DZIALKI[[#This Row],[Ulga]]=$K$31,$L$31,IF(DZIALKI[[#This Row],[Ulga]]=$K$32,$L$32))))</f>
        <v>0.5</v>
      </c>
      <c r="G1476">
        <f>ROUNDUP(DZIALKI[[#This Row],[StawkaPodatku]]*DZIALKI[[#This Row],[Powierzchnia]],2)</f>
        <v>229.45999999999998</v>
      </c>
      <c r="H1476">
        <f>DZIALKI[[#This Row],[Podatek]]*DZIALKI[[#This Row],[Procent Ulgi]]</f>
        <v>114.72999999999999</v>
      </c>
      <c r="I1476">
        <f>DZIALKI[[#This Row],[Podatek]]-DZIALKI[[#This Row],[KwotaUlgi]]</f>
        <v>114.72999999999999</v>
      </c>
    </row>
    <row r="1477" spans="1:9" x14ac:dyDescent="0.25">
      <c r="A1477" t="s">
        <v>1487</v>
      </c>
      <c r="B1477">
        <v>878.89</v>
      </c>
      <c r="C1477" t="s">
        <v>52</v>
      </c>
      <c r="D1477" t="s">
        <v>21</v>
      </c>
      <c r="E14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77">
        <f>IF(DZIALKI[[#This Row],[Ulga]]=$K$29,$L$29,IF(DZIALKI[[#This Row],[Ulga]]=$K$30,$L$30,IF(DZIALKI[[#This Row],[Ulga]]=$K$31,$L$31,IF(DZIALKI[[#This Row],[Ulga]]=$K$32,$L$32))))</f>
        <v>0</v>
      </c>
      <c r="G1477">
        <f>ROUNDUP(DZIALKI[[#This Row],[StawkaPodatku]]*DZIALKI[[#This Row],[Powierzchnia]],2)</f>
        <v>184.57</v>
      </c>
      <c r="H1477">
        <f>DZIALKI[[#This Row],[Podatek]]*DZIALKI[[#This Row],[Procent Ulgi]]</f>
        <v>0</v>
      </c>
      <c r="I1477">
        <f>DZIALKI[[#This Row],[Podatek]]-DZIALKI[[#This Row],[KwotaUlgi]]</f>
        <v>184.57</v>
      </c>
    </row>
    <row r="1478" spans="1:9" x14ac:dyDescent="0.25">
      <c r="A1478" t="s">
        <v>1488</v>
      </c>
      <c r="B1478">
        <v>818.43</v>
      </c>
      <c r="C1478" t="s">
        <v>52</v>
      </c>
      <c r="D1478" t="s">
        <v>7</v>
      </c>
      <c r="E14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78">
        <f>IF(DZIALKI[[#This Row],[Ulga]]=$K$29,$L$29,IF(DZIALKI[[#This Row],[Ulga]]=$K$30,$L$30,IF(DZIALKI[[#This Row],[Ulga]]=$K$31,$L$31,IF(DZIALKI[[#This Row],[Ulga]]=$K$32,$L$32))))</f>
        <v>0.2</v>
      </c>
      <c r="G1478">
        <f>ROUNDUP(DZIALKI[[#This Row],[StawkaPodatku]]*DZIALKI[[#This Row],[Powierzchnia]],2)</f>
        <v>171.88</v>
      </c>
      <c r="H1478">
        <f>DZIALKI[[#This Row],[Podatek]]*DZIALKI[[#This Row],[Procent Ulgi]]</f>
        <v>34.375999999999998</v>
      </c>
      <c r="I1478">
        <f>DZIALKI[[#This Row],[Podatek]]-DZIALKI[[#This Row],[KwotaUlgi]]</f>
        <v>137.50399999999999</v>
      </c>
    </row>
    <row r="1479" spans="1:9" x14ac:dyDescent="0.25">
      <c r="A1479" t="s">
        <v>1489</v>
      </c>
      <c r="B1479">
        <v>1040.9100000000001</v>
      </c>
      <c r="C1479" t="s">
        <v>5</v>
      </c>
      <c r="D1479" t="s">
        <v>5</v>
      </c>
      <c r="E14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79">
        <f>IF(DZIALKI[[#This Row],[Ulga]]=$K$29,$L$29,IF(DZIALKI[[#This Row],[Ulga]]=$K$30,$L$30,IF(DZIALKI[[#This Row],[Ulga]]=$K$31,$L$31,IF(DZIALKI[[#This Row],[Ulga]]=$K$32,$L$32))))</f>
        <v>0.5</v>
      </c>
      <c r="G1479">
        <f>ROUNDUP(DZIALKI[[#This Row],[StawkaPodatku]]*DZIALKI[[#This Row],[Powierzchnia]],2)</f>
        <v>801.51</v>
      </c>
      <c r="H1479">
        <f>DZIALKI[[#This Row],[Podatek]]*DZIALKI[[#This Row],[Procent Ulgi]]</f>
        <v>400.755</v>
      </c>
      <c r="I1479">
        <f>DZIALKI[[#This Row],[Podatek]]-DZIALKI[[#This Row],[KwotaUlgi]]</f>
        <v>400.755</v>
      </c>
    </row>
    <row r="1480" spans="1:9" x14ac:dyDescent="0.25">
      <c r="A1480" t="s">
        <v>1490</v>
      </c>
      <c r="B1480">
        <v>1023.92</v>
      </c>
      <c r="C1480" t="s">
        <v>52</v>
      </c>
      <c r="D1480" t="s">
        <v>11</v>
      </c>
      <c r="E14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80">
        <f>IF(DZIALKI[[#This Row],[Ulga]]=$K$29,$L$29,IF(DZIALKI[[#This Row],[Ulga]]=$K$30,$L$30,IF(DZIALKI[[#This Row],[Ulga]]=$K$31,$L$31,IF(DZIALKI[[#This Row],[Ulga]]=$K$32,$L$32))))</f>
        <v>0.9</v>
      </c>
      <c r="G1480">
        <f>ROUNDUP(DZIALKI[[#This Row],[StawkaPodatku]]*DZIALKI[[#This Row],[Powierzchnia]],2)</f>
        <v>215.03</v>
      </c>
      <c r="H1480">
        <f>DZIALKI[[#This Row],[Podatek]]*DZIALKI[[#This Row],[Procent Ulgi]]</f>
        <v>193.52700000000002</v>
      </c>
      <c r="I1480">
        <f>DZIALKI[[#This Row],[Podatek]]-DZIALKI[[#This Row],[KwotaUlgi]]</f>
        <v>21.502999999999986</v>
      </c>
    </row>
    <row r="1481" spans="1:9" x14ac:dyDescent="0.25">
      <c r="A1481" t="s">
        <v>1491</v>
      </c>
      <c r="B1481">
        <v>1119.32</v>
      </c>
      <c r="C1481" t="s">
        <v>31</v>
      </c>
      <c r="D1481" t="s">
        <v>11</v>
      </c>
      <c r="E14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81">
        <f>IF(DZIALKI[[#This Row],[Ulga]]=$K$29,$L$29,IF(DZIALKI[[#This Row],[Ulga]]=$K$30,$L$30,IF(DZIALKI[[#This Row],[Ulga]]=$K$31,$L$31,IF(DZIALKI[[#This Row],[Ulga]]=$K$32,$L$32))))</f>
        <v>0.9</v>
      </c>
      <c r="G1481">
        <f>ROUNDUP(DZIALKI[[#This Row],[StawkaPodatku]]*DZIALKI[[#This Row],[Powierzchnia]],2)</f>
        <v>481.31</v>
      </c>
      <c r="H1481">
        <f>DZIALKI[[#This Row],[Podatek]]*DZIALKI[[#This Row],[Procent Ulgi]]</f>
        <v>433.17900000000003</v>
      </c>
      <c r="I1481">
        <f>DZIALKI[[#This Row],[Podatek]]-DZIALKI[[#This Row],[KwotaUlgi]]</f>
        <v>48.130999999999972</v>
      </c>
    </row>
    <row r="1482" spans="1:9" x14ac:dyDescent="0.25">
      <c r="A1482" t="s">
        <v>1492</v>
      </c>
      <c r="B1482">
        <v>1073.51</v>
      </c>
      <c r="C1482" t="s">
        <v>52</v>
      </c>
      <c r="D1482" t="s">
        <v>5</v>
      </c>
      <c r="E14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82">
        <f>IF(DZIALKI[[#This Row],[Ulga]]=$K$29,$L$29,IF(DZIALKI[[#This Row],[Ulga]]=$K$30,$L$30,IF(DZIALKI[[#This Row],[Ulga]]=$K$31,$L$31,IF(DZIALKI[[#This Row],[Ulga]]=$K$32,$L$32))))</f>
        <v>0.5</v>
      </c>
      <c r="G1482">
        <f>ROUNDUP(DZIALKI[[#This Row],[StawkaPodatku]]*DZIALKI[[#This Row],[Powierzchnia]],2)</f>
        <v>225.44</v>
      </c>
      <c r="H1482">
        <f>DZIALKI[[#This Row],[Podatek]]*DZIALKI[[#This Row],[Procent Ulgi]]</f>
        <v>112.72</v>
      </c>
      <c r="I1482">
        <f>DZIALKI[[#This Row],[Podatek]]-DZIALKI[[#This Row],[KwotaUlgi]]</f>
        <v>112.72</v>
      </c>
    </row>
    <row r="1483" spans="1:9" x14ac:dyDescent="0.25">
      <c r="A1483" t="s">
        <v>1493</v>
      </c>
      <c r="B1483">
        <v>1139.95</v>
      </c>
      <c r="C1483" t="s">
        <v>52</v>
      </c>
      <c r="D1483" t="s">
        <v>5</v>
      </c>
      <c r="E14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83">
        <f>IF(DZIALKI[[#This Row],[Ulga]]=$K$29,$L$29,IF(DZIALKI[[#This Row],[Ulga]]=$K$30,$L$30,IF(DZIALKI[[#This Row],[Ulga]]=$K$31,$L$31,IF(DZIALKI[[#This Row],[Ulga]]=$K$32,$L$32))))</f>
        <v>0.5</v>
      </c>
      <c r="G1483">
        <f>ROUNDUP(DZIALKI[[#This Row],[StawkaPodatku]]*DZIALKI[[#This Row],[Powierzchnia]],2)</f>
        <v>239.39</v>
      </c>
      <c r="H1483">
        <f>DZIALKI[[#This Row],[Podatek]]*DZIALKI[[#This Row],[Procent Ulgi]]</f>
        <v>119.69499999999999</v>
      </c>
      <c r="I1483">
        <f>DZIALKI[[#This Row],[Podatek]]-DZIALKI[[#This Row],[KwotaUlgi]]</f>
        <v>119.69499999999999</v>
      </c>
    </row>
    <row r="1484" spans="1:9" x14ac:dyDescent="0.25">
      <c r="A1484" t="s">
        <v>1494</v>
      </c>
      <c r="B1484">
        <v>649.83000000000004</v>
      </c>
      <c r="C1484" t="s">
        <v>9</v>
      </c>
      <c r="D1484" t="s">
        <v>5</v>
      </c>
      <c r="E14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84">
        <f>IF(DZIALKI[[#This Row],[Ulga]]=$K$29,$L$29,IF(DZIALKI[[#This Row],[Ulga]]=$K$30,$L$30,IF(DZIALKI[[#This Row],[Ulga]]=$K$31,$L$31,IF(DZIALKI[[#This Row],[Ulga]]=$K$32,$L$32))))</f>
        <v>0.5</v>
      </c>
      <c r="G1484">
        <f>ROUNDUP(DZIALKI[[#This Row],[StawkaPodatku]]*DZIALKI[[#This Row],[Powierzchnia]],2)</f>
        <v>422.39</v>
      </c>
      <c r="H1484">
        <f>DZIALKI[[#This Row],[Podatek]]*DZIALKI[[#This Row],[Procent Ulgi]]</f>
        <v>211.19499999999999</v>
      </c>
      <c r="I1484">
        <f>DZIALKI[[#This Row],[Podatek]]-DZIALKI[[#This Row],[KwotaUlgi]]</f>
        <v>211.19499999999999</v>
      </c>
    </row>
    <row r="1485" spans="1:9" x14ac:dyDescent="0.25">
      <c r="A1485" t="s">
        <v>1495</v>
      </c>
      <c r="B1485">
        <v>1193.3</v>
      </c>
      <c r="C1485" t="s">
        <v>52</v>
      </c>
      <c r="D1485" t="s">
        <v>21</v>
      </c>
      <c r="E14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85">
        <f>IF(DZIALKI[[#This Row],[Ulga]]=$K$29,$L$29,IF(DZIALKI[[#This Row],[Ulga]]=$K$30,$L$30,IF(DZIALKI[[#This Row],[Ulga]]=$K$31,$L$31,IF(DZIALKI[[#This Row],[Ulga]]=$K$32,$L$32))))</f>
        <v>0</v>
      </c>
      <c r="G1485">
        <f>ROUNDUP(DZIALKI[[#This Row],[StawkaPodatku]]*DZIALKI[[#This Row],[Powierzchnia]],2)</f>
        <v>250.6</v>
      </c>
      <c r="H1485">
        <f>DZIALKI[[#This Row],[Podatek]]*DZIALKI[[#This Row],[Procent Ulgi]]</f>
        <v>0</v>
      </c>
      <c r="I1485">
        <f>DZIALKI[[#This Row],[Podatek]]-DZIALKI[[#This Row],[KwotaUlgi]]</f>
        <v>250.6</v>
      </c>
    </row>
    <row r="1486" spans="1:9" x14ac:dyDescent="0.25">
      <c r="A1486" t="s">
        <v>1496</v>
      </c>
      <c r="B1486">
        <v>634.19000000000005</v>
      </c>
      <c r="C1486" t="s">
        <v>31</v>
      </c>
      <c r="D1486" t="s">
        <v>5</v>
      </c>
      <c r="E14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86">
        <f>IF(DZIALKI[[#This Row],[Ulga]]=$K$29,$L$29,IF(DZIALKI[[#This Row],[Ulga]]=$K$30,$L$30,IF(DZIALKI[[#This Row],[Ulga]]=$K$31,$L$31,IF(DZIALKI[[#This Row],[Ulga]]=$K$32,$L$32))))</f>
        <v>0.5</v>
      </c>
      <c r="G1486">
        <f>ROUNDUP(DZIALKI[[#This Row],[StawkaPodatku]]*DZIALKI[[#This Row],[Powierzchnia]],2)</f>
        <v>272.70999999999998</v>
      </c>
      <c r="H1486">
        <f>DZIALKI[[#This Row],[Podatek]]*DZIALKI[[#This Row],[Procent Ulgi]]</f>
        <v>136.35499999999999</v>
      </c>
      <c r="I1486">
        <f>DZIALKI[[#This Row],[Podatek]]-DZIALKI[[#This Row],[KwotaUlgi]]</f>
        <v>136.35499999999999</v>
      </c>
    </row>
    <row r="1487" spans="1:9" x14ac:dyDescent="0.25">
      <c r="A1487" t="s">
        <v>1497</v>
      </c>
      <c r="B1487">
        <v>596.30999999999995</v>
      </c>
      <c r="C1487" t="s">
        <v>5</v>
      </c>
      <c r="D1487" t="s">
        <v>7</v>
      </c>
      <c r="E14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87">
        <f>IF(DZIALKI[[#This Row],[Ulga]]=$K$29,$L$29,IF(DZIALKI[[#This Row],[Ulga]]=$K$30,$L$30,IF(DZIALKI[[#This Row],[Ulga]]=$K$31,$L$31,IF(DZIALKI[[#This Row],[Ulga]]=$K$32,$L$32))))</f>
        <v>0.2</v>
      </c>
      <c r="G1487">
        <f>ROUNDUP(DZIALKI[[#This Row],[StawkaPodatku]]*DZIALKI[[#This Row],[Powierzchnia]],2)</f>
        <v>459.15999999999997</v>
      </c>
      <c r="H1487">
        <f>DZIALKI[[#This Row],[Podatek]]*DZIALKI[[#This Row],[Procent Ulgi]]</f>
        <v>91.831999999999994</v>
      </c>
      <c r="I1487">
        <f>DZIALKI[[#This Row],[Podatek]]-DZIALKI[[#This Row],[KwotaUlgi]]</f>
        <v>367.32799999999997</v>
      </c>
    </row>
    <row r="1488" spans="1:9" x14ac:dyDescent="0.25">
      <c r="A1488" t="s">
        <v>1498</v>
      </c>
      <c r="B1488">
        <v>557.91999999999996</v>
      </c>
      <c r="C1488" t="s">
        <v>5</v>
      </c>
      <c r="D1488" t="s">
        <v>5</v>
      </c>
      <c r="E14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88">
        <f>IF(DZIALKI[[#This Row],[Ulga]]=$K$29,$L$29,IF(DZIALKI[[#This Row],[Ulga]]=$K$30,$L$30,IF(DZIALKI[[#This Row],[Ulga]]=$K$31,$L$31,IF(DZIALKI[[#This Row],[Ulga]]=$K$32,$L$32))))</f>
        <v>0.5</v>
      </c>
      <c r="G1488">
        <f>ROUNDUP(DZIALKI[[#This Row],[StawkaPodatku]]*DZIALKI[[#This Row],[Powierzchnia]],2)</f>
        <v>429.59999999999997</v>
      </c>
      <c r="H1488">
        <f>DZIALKI[[#This Row],[Podatek]]*DZIALKI[[#This Row],[Procent Ulgi]]</f>
        <v>214.79999999999998</v>
      </c>
      <c r="I1488">
        <f>DZIALKI[[#This Row],[Podatek]]-DZIALKI[[#This Row],[KwotaUlgi]]</f>
        <v>214.79999999999998</v>
      </c>
    </row>
    <row r="1489" spans="1:9" x14ac:dyDescent="0.25">
      <c r="A1489" t="s">
        <v>1499</v>
      </c>
      <c r="B1489">
        <v>1495.08</v>
      </c>
      <c r="C1489" t="s">
        <v>31</v>
      </c>
      <c r="D1489" t="s">
        <v>7</v>
      </c>
      <c r="E14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89">
        <f>IF(DZIALKI[[#This Row],[Ulga]]=$K$29,$L$29,IF(DZIALKI[[#This Row],[Ulga]]=$K$30,$L$30,IF(DZIALKI[[#This Row],[Ulga]]=$K$31,$L$31,IF(DZIALKI[[#This Row],[Ulga]]=$K$32,$L$32))))</f>
        <v>0.2</v>
      </c>
      <c r="G1489">
        <f>ROUNDUP(DZIALKI[[#This Row],[StawkaPodatku]]*DZIALKI[[#This Row],[Powierzchnia]],2)</f>
        <v>642.89</v>
      </c>
      <c r="H1489">
        <f>DZIALKI[[#This Row],[Podatek]]*DZIALKI[[#This Row],[Procent Ulgi]]</f>
        <v>128.578</v>
      </c>
      <c r="I1489">
        <f>DZIALKI[[#This Row],[Podatek]]-DZIALKI[[#This Row],[KwotaUlgi]]</f>
        <v>514.31200000000001</v>
      </c>
    </row>
    <row r="1490" spans="1:9" x14ac:dyDescent="0.25">
      <c r="A1490" t="s">
        <v>1500</v>
      </c>
      <c r="B1490">
        <v>1394.74</v>
      </c>
      <c r="C1490" t="s">
        <v>31</v>
      </c>
      <c r="D1490" t="s">
        <v>11</v>
      </c>
      <c r="E14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90">
        <f>IF(DZIALKI[[#This Row],[Ulga]]=$K$29,$L$29,IF(DZIALKI[[#This Row],[Ulga]]=$K$30,$L$30,IF(DZIALKI[[#This Row],[Ulga]]=$K$31,$L$31,IF(DZIALKI[[#This Row],[Ulga]]=$K$32,$L$32))))</f>
        <v>0.9</v>
      </c>
      <c r="G1490">
        <f>ROUNDUP(DZIALKI[[#This Row],[StawkaPodatku]]*DZIALKI[[#This Row],[Powierzchnia]],2)</f>
        <v>599.74</v>
      </c>
      <c r="H1490">
        <f>DZIALKI[[#This Row],[Podatek]]*DZIALKI[[#This Row],[Procent Ulgi]]</f>
        <v>539.76600000000008</v>
      </c>
      <c r="I1490">
        <f>DZIALKI[[#This Row],[Podatek]]-DZIALKI[[#This Row],[KwotaUlgi]]</f>
        <v>59.973999999999933</v>
      </c>
    </row>
    <row r="1491" spans="1:9" x14ac:dyDescent="0.25">
      <c r="A1491" t="s">
        <v>1501</v>
      </c>
      <c r="B1491">
        <v>962.07</v>
      </c>
      <c r="C1491" t="s">
        <v>31</v>
      </c>
      <c r="D1491" t="s">
        <v>7</v>
      </c>
      <c r="E14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91">
        <f>IF(DZIALKI[[#This Row],[Ulga]]=$K$29,$L$29,IF(DZIALKI[[#This Row],[Ulga]]=$K$30,$L$30,IF(DZIALKI[[#This Row],[Ulga]]=$K$31,$L$31,IF(DZIALKI[[#This Row],[Ulga]]=$K$32,$L$32))))</f>
        <v>0.2</v>
      </c>
      <c r="G1491">
        <f>ROUNDUP(DZIALKI[[#This Row],[StawkaPodatku]]*DZIALKI[[#This Row],[Powierzchnia]],2)</f>
        <v>413.7</v>
      </c>
      <c r="H1491">
        <f>DZIALKI[[#This Row],[Podatek]]*DZIALKI[[#This Row],[Procent Ulgi]]</f>
        <v>82.740000000000009</v>
      </c>
      <c r="I1491">
        <f>DZIALKI[[#This Row],[Podatek]]-DZIALKI[[#This Row],[KwotaUlgi]]</f>
        <v>330.96</v>
      </c>
    </row>
    <row r="1492" spans="1:9" x14ac:dyDescent="0.25">
      <c r="A1492" t="s">
        <v>1502</v>
      </c>
      <c r="B1492">
        <v>733.59</v>
      </c>
      <c r="C1492" t="s">
        <v>9</v>
      </c>
      <c r="D1492" t="s">
        <v>21</v>
      </c>
      <c r="E14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92">
        <f>IF(DZIALKI[[#This Row],[Ulga]]=$K$29,$L$29,IF(DZIALKI[[#This Row],[Ulga]]=$K$30,$L$30,IF(DZIALKI[[#This Row],[Ulga]]=$K$31,$L$31,IF(DZIALKI[[#This Row],[Ulga]]=$K$32,$L$32))))</f>
        <v>0</v>
      </c>
      <c r="G1492">
        <f>ROUNDUP(DZIALKI[[#This Row],[StawkaPodatku]]*DZIALKI[[#This Row],[Powierzchnia]],2)</f>
        <v>476.84</v>
      </c>
      <c r="H1492">
        <f>DZIALKI[[#This Row],[Podatek]]*DZIALKI[[#This Row],[Procent Ulgi]]</f>
        <v>0</v>
      </c>
      <c r="I1492">
        <f>DZIALKI[[#This Row],[Podatek]]-DZIALKI[[#This Row],[KwotaUlgi]]</f>
        <v>476.84</v>
      </c>
    </row>
    <row r="1493" spans="1:9" x14ac:dyDescent="0.25">
      <c r="A1493" t="s">
        <v>1503</v>
      </c>
      <c r="B1493">
        <v>773.31</v>
      </c>
      <c r="C1493" t="s">
        <v>31</v>
      </c>
      <c r="D1493" t="s">
        <v>21</v>
      </c>
      <c r="E14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93">
        <f>IF(DZIALKI[[#This Row],[Ulga]]=$K$29,$L$29,IF(DZIALKI[[#This Row],[Ulga]]=$K$30,$L$30,IF(DZIALKI[[#This Row],[Ulga]]=$K$31,$L$31,IF(DZIALKI[[#This Row],[Ulga]]=$K$32,$L$32))))</f>
        <v>0</v>
      </c>
      <c r="G1493">
        <f>ROUNDUP(DZIALKI[[#This Row],[StawkaPodatku]]*DZIALKI[[#This Row],[Powierzchnia]],2)</f>
        <v>332.53</v>
      </c>
      <c r="H1493">
        <f>DZIALKI[[#This Row],[Podatek]]*DZIALKI[[#This Row],[Procent Ulgi]]</f>
        <v>0</v>
      </c>
      <c r="I1493">
        <f>DZIALKI[[#This Row],[Podatek]]-DZIALKI[[#This Row],[KwotaUlgi]]</f>
        <v>332.53</v>
      </c>
    </row>
    <row r="1494" spans="1:9" x14ac:dyDescent="0.25">
      <c r="A1494" t="s">
        <v>1504</v>
      </c>
      <c r="B1494">
        <v>844.62</v>
      </c>
      <c r="C1494" t="s">
        <v>52</v>
      </c>
      <c r="D1494" t="s">
        <v>11</v>
      </c>
      <c r="E14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94">
        <f>IF(DZIALKI[[#This Row],[Ulga]]=$K$29,$L$29,IF(DZIALKI[[#This Row],[Ulga]]=$K$30,$L$30,IF(DZIALKI[[#This Row],[Ulga]]=$K$31,$L$31,IF(DZIALKI[[#This Row],[Ulga]]=$K$32,$L$32))))</f>
        <v>0.9</v>
      </c>
      <c r="G1494">
        <f>ROUNDUP(DZIALKI[[#This Row],[StawkaPodatku]]*DZIALKI[[#This Row],[Powierzchnia]],2)</f>
        <v>177.38</v>
      </c>
      <c r="H1494">
        <f>DZIALKI[[#This Row],[Podatek]]*DZIALKI[[#This Row],[Procent Ulgi]]</f>
        <v>159.642</v>
      </c>
      <c r="I1494">
        <f>DZIALKI[[#This Row],[Podatek]]-DZIALKI[[#This Row],[KwotaUlgi]]</f>
        <v>17.738</v>
      </c>
    </row>
    <row r="1495" spans="1:9" x14ac:dyDescent="0.25">
      <c r="A1495" t="s">
        <v>1505</v>
      </c>
      <c r="B1495">
        <v>1232.22</v>
      </c>
      <c r="C1495" t="s">
        <v>5</v>
      </c>
      <c r="D1495" t="s">
        <v>7</v>
      </c>
      <c r="E14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95">
        <f>IF(DZIALKI[[#This Row],[Ulga]]=$K$29,$L$29,IF(DZIALKI[[#This Row],[Ulga]]=$K$30,$L$30,IF(DZIALKI[[#This Row],[Ulga]]=$K$31,$L$31,IF(DZIALKI[[#This Row],[Ulga]]=$K$32,$L$32))))</f>
        <v>0.2</v>
      </c>
      <c r="G1495">
        <f>ROUNDUP(DZIALKI[[#This Row],[StawkaPodatku]]*DZIALKI[[#This Row],[Powierzchnia]],2)</f>
        <v>948.81</v>
      </c>
      <c r="H1495">
        <f>DZIALKI[[#This Row],[Podatek]]*DZIALKI[[#This Row],[Procent Ulgi]]</f>
        <v>189.762</v>
      </c>
      <c r="I1495">
        <f>DZIALKI[[#This Row],[Podatek]]-DZIALKI[[#This Row],[KwotaUlgi]]</f>
        <v>759.048</v>
      </c>
    </row>
    <row r="1496" spans="1:9" x14ac:dyDescent="0.25">
      <c r="A1496" t="s">
        <v>1506</v>
      </c>
      <c r="B1496">
        <v>844.45</v>
      </c>
      <c r="C1496" t="s">
        <v>52</v>
      </c>
      <c r="D1496" t="s">
        <v>21</v>
      </c>
      <c r="E14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96">
        <f>IF(DZIALKI[[#This Row],[Ulga]]=$K$29,$L$29,IF(DZIALKI[[#This Row],[Ulga]]=$K$30,$L$30,IF(DZIALKI[[#This Row],[Ulga]]=$K$31,$L$31,IF(DZIALKI[[#This Row],[Ulga]]=$K$32,$L$32))))</f>
        <v>0</v>
      </c>
      <c r="G1496">
        <f>ROUNDUP(DZIALKI[[#This Row],[StawkaPodatku]]*DZIALKI[[#This Row],[Powierzchnia]],2)</f>
        <v>177.34</v>
      </c>
      <c r="H1496">
        <f>DZIALKI[[#This Row],[Podatek]]*DZIALKI[[#This Row],[Procent Ulgi]]</f>
        <v>0</v>
      </c>
      <c r="I1496">
        <f>DZIALKI[[#This Row],[Podatek]]-DZIALKI[[#This Row],[KwotaUlgi]]</f>
        <v>177.34</v>
      </c>
    </row>
    <row r="1497" spans="1:9" x14ac:dyDescent="0.25">
      <c r="A1497" t="s">
        <v>1507</v>
      </c>
      <c r="B1497">
        <v>520.77</v>
      </c>
      <c r="C1497" t="s">
        <v>9</v>
      </c>
      <c r="D1497" t="s">
        <v>5</v>
      </c>
      <c r="E149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97">
        <f>IF(DZIALKI[[#This Row],[Ulga]]=$K$29,$L$29,IF(DZIALKI[[#This Row],[Ulga]]=$K$30,$L$30,IF(DZIALKI[[#This Row],[Ulga]]=$K$31,$L$31,IF(DZIALKI[[#This Row],[Ulga]]=$K$32,$L$32))))</f>
        <v>0.5</v>
      </c>
      <c r="G1497">
        <f>ROUNDUP(DZIALKI[[#This Row],[StawkaPodatku]]*DZIALKI[[#This Row],[Powierzchnia]],2)</f>
        <v>338.51</v>
      </c>
      <c r="H1497">
        <f>DZIALKI[[#This Row],[Podatek]]*DZIALKI[[#This Row],[Procent Ulgi]]</f>
        <v>169.255</v>
      </c>
      <c r="I1497">
        <f>DZIALKI[[#This Row],[Podatek]]-DZIALKI[[#This Row],[KwotaUlgi]]</f>
        <v>169.255</v>
      </c>
    </row>
    <row r="1498" spans="1:9" x14ac:dyDescent="0.25">
      <c r="A1498" t="s">
        <v>1508</v>
      </c>
      <c r="B1498">
        <v>730.04</v>
      </c>
      <c r="C1498" t="s">
        <v>5</v>
      </c>
      <c r="D1498" t="s">
        <v>5</v>
      </c>
      <c r="E14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98">
        <f>IF(DZIALKI[[#This Row],[Ulga]]=$K$29,$L$29,IF(DZIALKI[[#This Row],[Ulga]]=$K$30,$L$30,IF(DZIALKI[[#This Row],[Ulga]]=$K$31,$L$31,IF(DZIALKI[[#This Row],[Ulga]]=$K$32,$L$32))))</f>
        <v>0.5</v>
      </c>
      <c r="G1498">
        <f>ROUNDUP(DZIALKI[[#This Row],[StawkaPodatku]]*DZIALKI[[#This Row],[Powierzchnia]],2)</f>
        <v>562.14</v>
      </c>
      <c r="H1498">
        <f>DZIALKI[[#This Row],[Podatek]]*DZIALKI[[#This Row],[Procent Ulgi]]</f>
        <v>281.07</v>
      </c>
      <c r="I1498">
        <f>DZIALKI[[#This Row],[Podatek]]-DZIALKI[[#This Row],[KwotaUlgi]]</f>
        <v>281.07</v>
      </c>
    </row>
    <row r="1499" spans="1:9" x14ac:dyDescent="0.25">
      <c r="A1499" t="s">
        <v>1509</v>
      </c>
      <c r="B1499">
        <v>982.22</v>
      </c>
      <c r="C1499" t="s">
        <v>9</v>
      </c>
      <c r="D1499" t="s">
        <v>11</v>
      </c>
      <c r="E14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99">
        <f>IF(DZIALKI[[#This Row],[Ulga]]=$K$29,$L$29,IF(DZIALKI[[#This Row],[Ulga]]=$K$30,$L$30,IF(DZIALKI[[#This Row],[Ulga]]=$K$31,$L$31,IF(DZIALKI[[#This Row],[Ulga]]=$K$32,$L$32))))</f>
        <v>0.9</v>
      </c>
      <c r="G1499">
        <f>ROUNDUP(DZIALKI[[#This Row],[StawkaPodatku]]*DZIALKI[[#This Row],[Powierzchnia]],2)</f>
        <v>638.45000000000005</v>
      </c>
      <c r="H1499">
        <f>DZIALKI[[#This Row],[Podatek]]*DZIALKI[[#This Row],[Procent Ulgi]]</f>
        <v>574.60500000000002</v>
      </c>
      <c r="I1499">
        <f>DZIALKI[[#This Row],[Podatek]]-DZIALKI[[#This Row],[KwotaUlgi]]</f>
        <v>63.845000000000027</v>
      </c>
    </row>
    <row r="1500" spans="1:9" x14ac:dyDescent="0.25">
      <c r="A1500" t="s">
        <v>1510</v>
      </c>
      <c r="B1500">
        <v>638.98</v>
      </c>
      <c r="C1500" t="s">
        <v>5</v>
      </c>
      <c r="D1500" t="s">
        <v>11</v>
      </c>
      <c r="E15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0">
        <f>IF(DZIALKI[[#This Row],[Ulga]]=$K$29,$L$29,IF(DZIALKI[[#This Row],[Ulga]]=$K$30,$L$30,IF(DZIALKI[[#This Row],[Ulga]]=$K$31,$L$31,IF(DZIALKI[[#This Row],[Ulga]]=$K$32,$L$32))))</f>
        <v>0.9</v>
      </c>
      <c r="G1500">
        <f>ROUNDUP(DZIALKI[[#This Row],[StawkaPodatku]]*DZIALKI[[#This Row],[Powierzchnia]],2)</f>
        <v>492.02</v>
      </c>
      <c r="H1500">
        <f>DZIALKI[[#This Row],[Podatek]]*DZIALKI[[#This Row],[Procent Ulgi]]</f>
        <v>442.81799999999998</v>
      </c>
      <c r="I1500">
        <f>DZIALKI[[#This Row],[Podatek]]-DZIALKI[[#This Row],[KwotaUlgi]]</f>
        <v>49.201999999999998</v>
      </c>
    </row>
    <row r="1501" spans="1:9" x14ac:dyDescent="0.25">
      <c r="A1501" t="s">
        <v>1511</v>
      </c>
      <c r="B1501">
        <v>679.37</v>
      </c>
      <c r="C1501" t="s">
        <v>31</v>
      </c>
      <c r="D1501" t="s">
        <v>5</v>
      </c>
      <c r="E15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01">
        <f>IF(DZIALKI[[#This Row],[Ulga]]=$K$29,$L$29,IF(DZIALKI[[#This Row],[Ulga]]=$K$30,$L$30,IF(DZIALKI[[#This Row],[Ulga]]=$K$31,$L$31,IF(DZIALKI[[#This Row],[Ulga]]=$K$32,$L$32))))</f>
        <v>0.5</v>
      </c>
      <c r="G1501">
        <f>ROUNDUP(DZIALKI[[#This Row],[StawkaPodatku]]*DZIALKI[[#This Row],[Powierzchnia]],2)</f>
        <v>292.13</v>
      </c>
      <c r="H1501">
        <f>DZIALKI[[#This Row],[Podatek]]*DZIALKI[[#This Row],[Procent Ulgi]]</f>
        <v>146.065</v>
      </c>
      <c r="I1501">
        <f>DZIALKI[[#This Row],[Podatek]]-DZIALKI[[#This Row],[KwotaUlgi]]</f>
        <v>146.065</v>
      </c>
    </row>
    <row r="1502" spans="1:9" x14ac:dyDescent="0.25">
      <c r="A1502" t="s">
        <v>1512</v>
      </c>
      <c r="B1502">
        <v>1276.22</v>
      </c>
      <c r="C1502" t="s">
        <v>5</v>
      </c>
      <c r="D1502" t="s">
        <v>21</v>
      </c>
      <c r="E15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2">
        <f>IF(DZIALKI[[#This Row],[Ulga]]=$K$29,$L$29,IF(DZIALKI[[#This Row],[Ulga]]=$K$30,$L$30,IF(DZIALKI[[#This Row],[Ulga]]=$K$31,$L$31,IF(DZIALKI[[#This Row],[Ulga]]=$K$32,$L$32))))</f>
        <v>0</v>
      </c>
      <c r="G1502">
        <f>ROUNDUP(DZIALKI[[#This Row],[StawkaPodatku]]*DZIALKI[[#This Row],[Powierzchnia]],2)</f>
        <v>982.68999999999994</v>
      </c>
      <c r="H1502">
        <f>DZIALKI[[#This Row],[Podatek]]*DZIALKI[[#This Row],[Procent Ulgi]]</f>
        <v>0</v>
      </c>
      <c r="I1502">
        <f>DZIALKI[[#This Row],[Podatek]]-DZIALKI[[#This Row],[KwotaUlgi]]</f>
        <v>982.68999999999994</v>
      </c>
    </row>
    <row r="1503" spans="1:9" x14ac:dyDescent="0.25">
      <c r="A1503" t="s">
        <v>1513</v>
      </c>
      <c r="B1503">
        <v>925.38</v>
      </c>
      <c r="C1503" t="s">
        <v>52</v>
      </c>
      <c r="D1503" t="s">
        <v>5</v>
      </c>
      <c r="E15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03">
        <f>IF(DZIALKI[[#This Row],[Ulga]]=$K$29,$L$29,IF(DZIALKI[[#This Row],[Ulga]]=$K$30,$L$30,IF(DZIALKI[[#This Row],[Ulga]]=$K$31,$L$31,IF(DZIALKI[[#This Row],[Ulga]]=$K$32,$L$32))))</f>
        <v>0.5</v>
      </c>
      <c r="G1503">
        <f>ROUNDUP(DZIALKI[[#This Row],[StawkaPodatku]]*DZIALKI[[#This Row],[Powierzchnia]],2)</f>
        <v>194.32999999999998</v>
      </c>
      <c r="H1503">
        <f>DZIALKI[[#This Row],[Podatek]]*DZIALKI[[#This Row],[Procent Ulgi]]</f>
        <v>97.164999999999992</v>
      </c>
      <c r="I1503">
        <f>DZIALKI[[#This Row],[Podatek]]-DZIALKI[[#This Row],[KwotaUlgi]]</f>
        <v>97.164999999999992</v>
      </c>
    </row>
    <row r="1504" spans="1:9" x14ac:dyDescent="0.25">
      <c r="A1504" t="s">
        <v>1514</v>
      </c>
      <c r="B1504">
        <v>1406.52</v>
      </c>
      <c r="C1504" t="s">
        <v>5</v>
      </c>
      <c r="D1504" t="s">
        <v>7</v>
      </c>
      <c r="E15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4">
        <f>IF(DZIALKI[[#This Row],[Ulga]]=$K$29,$L$29,IF(DZIALKI[[#This Row],[Ulga]]=$K$30,$L$30,IF(DZIALKI[[#This Row],[Ulga]]=$K$31,$L$31,IF(DZIALKI[[#This Row],[Ulga]]=$K$32,$L$32))))</f>
        <v>0.2</v>
      </c>
      <c r="G1504">
        <f>ROUNDUP(DZIALKI[[#This Row],[StawkaPodatku]]*DZIALKI[[#This Row],[Powierzchnia]],2)</f>
        <v>1083.03</v>
      </c>
      <c r="H1504">
        <f>DZIALKI[[#This Row],[Podatek]]*DZIALKI[[#This Row],[Procent Ulgi]]</f>
        <v>216.60599999999999</v>
      </c>
      <c r="I1504">
        <f>DZIALKI[[#This Row],[Podatek]]-DZIALKI[[#This Row],[KwotaUlgi]]</f>
        <v>866.42399999999998</v>
      </c>
    </row>
    <row r="1505" spans="1:9" x14ac:dyDescent="0.25">
      <c r="A1505" t="s">
        <v>1515</v>
      </c>
      <c r="B1505">
        <v>647.29</v>
      </c>
      <c r="C1505" t="s">
        <v>52</v>
      </c>
      <c r="D1505" t="s">
        <v>11</v>
      </c>
      <c r="E15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05">
        <f>IF(DZIALKI[[#This Row],[Ulga]]=$K$29,$L$29,IF(DZIALKI[[#This Row],[Ulga]]=$K$30,$L$30,IF(DZIALKI[[#This Row],[Ulga]]=$K$31,$L$31,IF(DZIALKI[[#This Row],[Ulga]]=$K$32,$L$32))))</f>
        <v>0.9</v>
      </c>
      <c r="G1505">
        <f>ROUNDUP(DZIALKI[[#This Row],[StawkaPodatku]]*DZIALKI[[#This Row],[Powierzchnia]],2)</f>
        <v>135.94</v>
      </c>
      <c r="H1505">
        <f>DZIALKI[[#This Row],[Podatek]]*DZIALKI[[#This Row],[Procent Ulgi]]</f>
        <v>122.346</v>
      </c>
      <c r="I1505">
        <f>DZIALKI[[#This Row],[Podatek]]-DZIALKI[[#This Row],[KwotaUlgi]]</f>
        <v>13.593999999999994</v>
      </c>
    </row>
    <row r="1506" spans="1:9" x14ac:dyDescent="0.25">
      <c r="A1506" t="s">
        <v>1516</v>
      </c>
      <c r="B1506">
        <v>1245.8</v>
      </c>
      <c r="C1506" t="s">
        <v>5</v>
      </c>
      <c r="D1506" t="s">
        <v>5</v>
      </c>
      <c r="E15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6">
        <f>IF(DZIALKI[[#This Row],[Ulga]]=$K$29,$L$29,IF(DZIALKI[[#This Row],[Ulga]]=$K$30,$L$30,IF(DZIALKI[[#This Row],[Ulga]]=$K$31,$L$31,IF(DZIALKI[[#This Row],[Ulga]]=$K$32,$L$32))))</f>
        <v>0.5</v>
      </c>
      <c r="G1506">
        <f>ROUNDUP(DZIALKI[[#This Row],[StawkaPodatku]]*DZIALKI[[#This Row],[Powierzchnia]],2)</f>
        <v>959.27</v>
      </c>
      <c r="H1506">
        <f>DZIALKI[[#This Row],[Podatek]]*DZIALKI[[#This Row],[Procent Ulgi]]</f>
        <v>479.63499999999999</v>
      </c>
      <c r="I1506">
        <f>DZIALKI[[#This Row],[Podatek]]-DZIALKI[[#This Row],[KwotaUlgi]]</f>
        <v>479.63499999999999</v>
      </c>
    </row>
    <row r="1507" spans="1:9" x14ac:dyDescent="0.25">
      <c r="A1507" t="s">
        <v>1517</v>
      </c>
      <c r="B1507">
        <v>1187.68</v>
      </c>
      <c r="C1507" t="s">
        <v>5</v>
      </c>
      <c r="D1507" t="s">
        <v>5</v>
      </c>
      <c r="E15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7">
        <f>IF(DZIALKI[[#This Row],[Ulga]]=$K$29,$L$29,IF(DZIALKI[[#This Row],[Ulga]]=$K$30,$L$30,IF(DZIALKI[[#This Row],[Ulga]]=$K$31,$L$31,IF(DZIALKI[[#This Row],[Ulga]]=$K$32,$L$32))))</f>
        <v>0.5</v>
      </c>
      <c r="G1507">
        <f>ROUNDUP(DZIALKI[[#This Row],[StawkaPodatku]]*DZIALKI[[#This Row],[Powierzchnia]],2)</f>
        <v>914.52</v>
      </c>
      <c r="H1507">
        <f>DZIALKI[[#This Row],[Podatek]]*DZIALKI[[#This Row],[Procent Ulgi]]</f>
        <v>457.26</v>
      </c>
      <c r="I1507">
        <f>DZIALKI[[#This Row],[Podatek]]-DZIALKI[[#This Row],[KwotaUlgi]]</f>
        <v>457.26</v>
      </c>
    </row>
    <row r="1508" spans="1:9" x14ac:dyDescent="0.25">
      <c r="A1508" t="s">
        <v>1518</v>
      </c>
      <c r="B1508">
        <v>1429.72</v>
      </c>
      <c r="C1508" t="s">
        <v>5</v>
      </c>
      <c r="D1508" t="s">
        <v>11</v>
      </c>
      <c r="E15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8">
        <f>IF(DZIALKI[[#This Row],[Ulga]]=$K$29,$L$29,IF(DZIALKI[[#This Row],[Ulga]]=$K$30,$L$30,IF(DZIALKI[[#This Row],[Ulga]]=$K$31,$L$31,IF(DZIALKI[[#This Row],[Ulga]]=$K$32,$L$32))))</f>
        <v>0.9</v>
      </c>
      <c r="G1508">
        <f>ROUNDUP(DZIALKI[[#This Row],[StawkaPodatku]]*DZIALKI[[#This Row],[Powierzchnia]],2)</f>
        <v>1100.8900000000001</v>
      </c>
      <c r="H1508">
        <f>DZIALKI[[#This Row],[Podatek]]*DZIALKI[[#This Row],[Procent Ulgi]]</f>
        <v>990.80100000000016</v>
      </c>
      <c r="I1508">
        <f>DZIALKI[[#This Row],[Podatek]]-DZIALKI[[#This Row],[KwotaUlgi]]</f>
        <v>110.08899999999994</v>
      </c>
    </row>
    <row r="1509" spans="1:9" x14ac:dyDescent="0.25">
      <c r="A1509" t="s">
        <v>1519</v>
      </c>
      <c r="B1509">
        <v>1451.39</v>
      </c>
      <c r="C1509" t="s">
        <v>5</v>
      </c>
      <c r="D1509" t="s">
        <v>5</v>
      </c>
      <c r="E15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9">
        <f>IF(DZIALKI[[#This Row],[Ulga]]=$K$29,$L$29,IF(DZIALKI[[#This Row],[Ulga]]=$K$30,$L$30,IF(DZIALKI[[#This Row],[Ulga]]=$K$31,$L$31,IF(DZIALKI[[#This Row],[Ulga]]=$K$32,$L$32))))</f>
        <v>0.5</v>
      </c>
      <c r="G1509">
        <f>ROUNDUP(DZIALKI[[#This Row],[StawkaPodatku]]*DZIALKI[[#This Row],[Powierzchnia]],2)</f>
        <v>1117.58</v>
      </c>
      <c r="H1509">
        <f>DZIALKI[[#This Row],[Podatek]]*DZIALKI[[#This Row],[Procent Ulgi]]</f>
        <v>558.79</v>
      </c>
      <c r="I1509">
        <f>DZIALKI[[#This Row],[Podatek]]-DZIALKI[[#This Row],[KwotaUlgi]]</f>
        <v>558.79</v>
      </c>
    </row>
    <row r="1510" spans="1:9" x14ac:dyDescent="0.25">
      <c r="A1510" t="s">
        <v>1520</v>
      </c>
      <c r="B1510">
        <v>1277.76</v>
      </c>
      <c r="C1510" t="s">
        <v>31</v>
      </c>
      <c r="D1510" t="s">
        <v>5</v>
      </c>
      <c r="E15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10">
        <f>IF(DZIALKI[[#This Row],[Ulga]]=$K$29,$L$29,IF(DZIALKI[[#This Row],[Ulga]]=$K$30,$L$30,IF(DZIALKI[[#This Row],[Ulga]]=$K$31,$L$31,IF(DZIALKI[[#This Row],[Ulga]]=$K$32,$L$32))))</f>
        <v>0.5</v>
      </c>
      <c r="G1510">
        <f>ROUNDUP(DZIALKI[[#This Row],[StawkaPodatku]]*DZIALKI[[#This Row],[Powierzchnia]],2)</f>
        <v>549.43999999999994</v>
      </c>
      <c r="H1510">
        <f>DZIALKI[[#This Row],[Podatek]]*DZIALKI[[#This Row],[Procent Ulgi]]</f>
        <v>274.71999999999997</v>
      </c>
      <c r="I1510">
        <f>DZIALKI[[#This Row],[Podatek]]-DZIALKI[[#This Row],[KwotaUlgi]]</f>
        <v>274.71999999999997</v>
      </c>
    </row>
    <row r="1511" spans="1:9" x14ac:dyDescent="0.25">
      <c r="A1511" t="s">
        <v>1521</v>
      </c>
      <c r="B1511">
        <v>1064.4000000000001</v>
      </c>
      <c r="C1511" t="s">
        <v>5</v>
      </c>
      <c r="D1511" t="s">
        <v>21</v>
      </c>
      <c r="E15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11">
        <f>IF(DZIALKI[[#This Row],[Ulga]]=$K$29,$L$29,IF(DZIALKI[[#This Row],[Ulga]]=$K$30,$L$30,IF(DZIALKI[[#This Row],[Ulga]]=$K$31,$L$31,IF(DZIALKI[[#This Row],[Ulga]]=$K$32,$L$32))))</f>
        <v>0</v>
      </c>
      <c r="G1511">
        <f>ROUNDUP(DZIALKI[[#This Row],[StawkaPodatku]]*DZIALKI[[#This Row],[Powierzchnia]],2)</f>
        <v>819.59</v>
      </c>
      <c r="H1511">
        <f>DZIALKI[[#This Row],[Podatek]]*DZIALKI[[#This Row],[Procent Ulgi]]</f>
        <v>0</v>
      </c>
      <c r="I1511">
        <f>DZIALKI[[#This Row],[Podatek]]-DZIALKI[[#This Row],[KwotaUlgi]]</f>
        <v>819.59</v>
      </c>
    </row>
    <row r="1512" spans="1:9" x14ac:dyDescent="0.25">
      <c r="A1512" t="s">
        <v>1522</v>
      </c>
      <c r="B1512">
        <v>716.09</v>
      </c>
      <c r="C1512" t="s">
        <v>31</v>
      </c>
      <c r="D1512" t="s">
        <v>7</v>
      </c>
      <c r="E15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12">
        <f>IF(DZIALKI[[#This Row],[Ulga]]=$K$29,$L$29,IF(DZIALKI[[#This Row],[Ulga]]=$K$30,$L$30,IF(DZIALKI[[#This Row],[Ulga]]=$K$31,$L$31,IF(DZIALKI[[#This Row],[Ulga]]=$K$32,$L$32))))</f>
        <v>0.2</v>
      </c>
      <c r="G1512">
        <f>ROUNDUP(DZIALKI[[#This Row],[StawkaPodatku]]*DZIALKI[[#This Row],[Powierzchnia]],2)</f>
        <v>307.92</v>
      </c>
      <c r="H1512">
        <f>DZIALKI[[#This Row],[Podatek]]*DZIALKI[[#This Row],[Procent Ulgi]]</f>
        <v>61.584000000000003</v>
      </c>
      <c r="I1512">
        <f>DZIALKI[[#This Row],[Podatek]]-DZIALKI[[#This Row],[KwotaUlgi]]</f>
        <v>246.33600000000001</v>
      </c>
    </row>
    <row r="1513" spans="1:9" x14ac:dyDescent="0.25">
      <c r="A1513" t="s">
        <v>1523</v>
      </c>
      <c r="B1513">
        <v>929.12</v>
      </c>
      <c r="C1513" t="s">
        <v>52</v>
      </c>
      <c r="D1513" t="s">
        <v>11</v>
      </c>
      <c r="E15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13">
        <f>IF(DZIALKI[[#This Row],[Ulga]]=$K$29,$L$29,IF(DZIALKI[[#This Row],[Ulga]]=$K$30,$L$30,IF(DZIALKI[[#This Row],[Ulga]]=$K$31,$L$31,IF(DZIALKI[[#This Row],[Ulga]]=$K$32,$L$32))))</f>
        <v>0.9</v>
      </c>
      <c r="G1513">
        <f>ROUNDUP(DZIALKI[[#This Row],[StawkaPodatku]]*DZIALKI[[#This Row],[Powierzchnia]],2)</f>
        <v>195.12</v>
      </c>
      <c r="H1513">
        <f>DZIALKI[[#This Row],[Podatek]]*DZIALKI[[#This Row],[Procent Ulgi]]</f>
        <v>175.608</v>
      </c>
      <c r="I1513">
        <f>DZIALKI[[#This Row],[Podatek]]-DZIALKI[[#This Row],[KwotaUlgi]]</f>
        <v>19.512</v>
      </c>
    </row>
    <row r="1514" spans="1:9" x14ac:dyDescent="0.25">
      <c r="A1514" t="s">
        <v>1524</v>
      </c>
      <c r="B1514">
        <v>1128.74</v>
      </c>
      <c r="C1514" t="s">
        <v>5</v>
      </c>
      <c r="D1514" t="s">
        <v>7</v>
      </c>
      <c r="E15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14">
        <f>IF(DZIALKI[[#This Row],[Ulga]]=$K$29,$L$29,IF(DZIALKI[[#This Row],[Ulga]]=$K$30,$L$30,IF(DZIALKI[[#This Row],[Ulga]]=$K$31,$L$31,IF(DZIALKI[[#This Row],[Ulga]]=$K$32,$L$32))))</f>
        <v>0.2</v>
      </c>
      <c r="G1514">
        <f>ROUNDUP(DZIALKI[[#This Row],[StawkaPodatku]]*DZIALKI[[#This Row],[Powierzchnia]],2)</f>
        <v>869.13</v>
      </c>
      <c r="H1514">
        <f>DZIALKI[[#This Row],[Podatek]]*DZIALKI[[#This Row],[Procent Ulgi]]</f>
        <v>173.82600000000002</v>
      </c>
      <c r="I1514">
        <f>DZIALKI[[#This Row],[Podatek]]-DZIALKI[[#This Row],[KwotaUlgi]]</f>
        <v>695.30399999999997</v>
      </c>
    </row>
    <row r="1515" spans="1:9" x14ac:dyDescent="0.25">
      <c r="A1515" t="s">
        <v>1525</v>
      </c>
      <c r="B1515">
        <v>599.5</v>
      </c>
      <c r="C1515" t="s">
        <v>52</v>
      </c>
      <c r="D1515" t="s">
        <v>11</v>
      </c>
      <c r="E15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15">
        <f>IF(DZIALKI[[#This Row],[Ulga]]=$K$29,$L$29,IF(DZIALKI[[#This Row],[Ulga]]=$K$30,$L$30,IF(DZIALKI[[#This Row],[Ulga]]=$K$31,$L$31,IF(DZIALKI[[#This Row],[Ulga]]=$K$32,$L$32))))</f>
        <v>0.9</v>
      </c>
      <c r="G1515">
        <f>ROUNDUP(DZIALKI[[#This Row],[StawkaPodatku]]*DZIALKI[[#This Row],[Powierzchnia]],2)</f>
        <v>125.9</v>
      </c>
      <c r="H1515">
        <f>DZIALKI[[#This Row],[Podatek]]*DZIALKI[[#This Row],[Procent Ulgi]]</f>
        <v>113.31</v>
      </c>
      <c r="I1515">
        <f>DZIALKI[[#This Row],[Podatek]]-DZIALKI[[#This Row],[KwotaUlgi]]</f>
        <v>12.590000000000003</v>
      </c>
    </row>
    <row r="1516" spans="1:9" x14ac:dyDescent="0.25">
      <c r="A1516" t="s">
        <v>1526</v>
      </c>
      <c r="B1516">
        <v>940.06</v>
      </c>
      <c r="C1516" t="s">
        <v>5</v>
      </c>
      <c r="D1516" t="s">
        <v>21</v>
      </c>
      <c r="E15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16">
        <f>IF(DZIALKI[[#This Row],[Ulga]]=$K$29,$L$29,IF(DZIALKI[[#This Row],[Ulga]]=$K$30,$L$30,IF(DZIALKI[[#This Row],[Ulga]]=$K$31,$L$31,IF(DZIALKI[[#This Row],[Ulga]]=$K$32,$L$32))))</f>
        <v>0</v>
      </c>
      <c r="G1516">
        <f>ROUNDUP(DZIALKI[[#This Row],[StawkaPodatku]]*DZIALKI[[#This Row],[Powierzchnia]],2)</f>
        <v>723.85</v>
      </c>
      <c r="H1516">
        <f>DZIALKI[[#This Row],[Podatek]]*DZIALKI[[#This Row],[Procent Ulgi]]</f>
        <v>0</v>
      </c>
      <c r="I1516">
        <f>DZIALKI[[#This Row],[Podatek]]-DZIALKI[[#This Row],[KwotaUlgi]]</f>
        <v>723.85</v>
      </c>
    </row>
    <row r="1517" spans="1:9" x14ac:dyDescent="0.25">
      <c r="A1517" t="s">
        <v>1527</v>
      </c>
      <c r="B1517">
        <v>556.41</v>
      </c>
      <c r="C1517" t="s">
        <v>5</v>
      </c>
      <c r="D1517" t="s">
        <v>11</v>
      </c>
      <c r="E15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17">
        <f>IF(DZIALKI[[#This Row],[Ulga]]=$K$29,$L$29,IF(DZIALKI[[#This Row],[Ulga]]=$K$30,$L$30,IF(DZIALKI[[#This Row],[Ulga]]=$K$31,$L$31,IF(DZIALKI[[#This Row],[Ulga]]=$K$32,$L$32))))</f>
        <v>0.9</v>
      </c>
      <c r="G1517">
        <f>ROUNDUP(DZIALKI[[#This Row],[StawkaPodatku]]*DZIALKI[[#This Row],[Powierzchnia]],2)</f>
        <v>428.44</v>
      </c>
      <c r="H1517">
        <f>DZIALKI[[#This Row],[Podatek]]*DZIALKI[[#This Row],[Procent Ulgi]]</f>
        <v>385.596</v>
      </c>
      <c r="I1517">
        <f>DZIALKI[[#This Row],[Podatek]]-DZIALKI[[#This Row],[KwotaUlgi]]</f>
        <v>42.843999999999994</v>
      </c>
    </row>
    <row r="1518" spans="1:9" x14ac:dyDescent="0.25">
      <c r="A1518" t="s">
        <v>1528</v>
      </c>
      <c r="B1518">
        <v>759.75</v>
      </c>
      <c r="C1518" t="s">
        <v>9</v>
      </c>
      <c r="D1518" t="s">
        <v>21</v>
      </c>
      <c r="E15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18">
        <f>IF(DZIALKI[[#This Row],[Ulga]]=$K$29,$L$29,IF(DZIALKI[[#This Row],[Ulga]]=$K$30,$L$30,IF(DZIALKI[[#This Row],[Ulga]]=$K$31,$L$31,IF(DZIALKI[[#This Row],[Ulga]]=$K$32,$L$32))))</f>
        <v>0</v>
      </c>
      <c r="G1518">
        <f>ROUNDUP(DZIALKI[[#This Row],[StawkaPodatku]]*DZIALKI[[#This Row],[Powierzchnia]],2)</f>
        <v>493.84</v>
      </c>
      <c r="H1518">
        <f>DZIALKI[[#This Row],[Podatek]]*DZIALKI[[#This Row],[Procent Ulgi]]</f>
        <v>0</v>
      </c>
      <c r="I1518">
        <f>DZIALKI[[#This Row],[Podatek]]-DZIALKI[[#This Row],[KwotaUlgi]]</f>
        <v>493.84</v>
      </c>
    </row>
    <row r="1519" spans="1:9" x14ac:dyDescent="0.25">
      <c r="A1519" t="s">
        <v>1529</v>
      </c>
      <c r="B1519">
        <v>667.07</v>
      </c>
      <c r="C1519" t="s">
        <v>9</v>
      </c>
      <c r="D1519" t="s">
        <v>5</v>
      </c>
      <c r="E15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19">
        <f>IF(DZIALKI[[#This Row],[Ulga]]=$K$29,$L$29,IF(DZIALKI[[#This Row],[Ulga]]=$K$30,$L$30,IF(DZIALKI[[#This Row],[Ulga]]=$K$31,$L$31,IF(DZIALKI[[#This Row],[Ulga]]=$K$32,$L$32))))</f>
        <v>0.5</v>
      </c>
      <c r="G1519">
        <f>ROUNDUP(DZIALKI[[#This Row],[StawkaPodatku]]*DZIALKI[[#This Row],[Powierzchnia]],2)</f>
        <v>433.59999999999997</v>
      </c>
      <c r="H1519">
        <f>DZIALKI[[#This Row],[Podatek]]*DZIALKI[[#This Row],[Procent Ulgi]]</f>
        <v>216.79999999999998</v>
      </c>
      <c r="I1519">
        <f>DZIALKI[[#This Row],[Podatek]]-DZIALKI[[#This Row],[KwotaUlgi]]</f>
        <v>216.79999999999998</v>
      </c>
    </row>
    <row r="1520" spans="1:9" x14ac:dyDescent="0.25">
      <c r="A1520" t="s">
        <v>1530</v>
      </c>
      <c r="B1520">
        <v>1496.38</v>
      </c>
      <c r="C1520" t="s">
        <v>5</v>
      </c>
      <c r="D1520" t="s">
        <v>7</v>
      </c>
      <c r="E15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0">
        <f>IF(DZIALKI[[#This Row],[Ulga]]=$K$29,$L$29,IF(DZIALKI[[#This Row],[Ulga]]=$K$30,$L$30,IF(DZIALKI[[#This Row],[Ulga]]=$K$31,$L$31,IF(DZIALKI[[#This Row],[Ulga]]=$K$32,$L$32))))</f>
        <v>0.2</v>
      </c>
      <c r="G1520">
        <f>ROUNDUP(DZIALKI[[#This Row],[StawkaPodatku]]*DZIALKI[[#This Row],[Powierzchnia]],2)</f>
        <v>1152.22</v>
      </c>
      <c r="H1520">
        <f>DZIALKI[[#This Row],[Podatek]]*DZIALKI[[#This Row],[Procent Ulgi]]</f>
        <v>230.44400000000002</v>
      </c>
      <c r="I1520">
        <f>DZIALKI[[#This Row],[Podatek]]-DZIALKI[[#This Row],[KwotaUlgi]]</f>
        <v>921.77600000000007</v>
      </c>
    </row>
    <row r="1521" spans="1:9" x14ac:dyDescent="0.25">
      <c r="A1521" t="s">
        <v>1531</v>
      </c>
      <c r="B1521">
        <v>1140.98</v>
      </c>
      <c r="C1521" t="s">
        <v>31</v>
      </c>
      <c r="D1521" t="s">
        <v>7</v>
      </c>
      <c r="E15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21">
        <f>IF(DZIALKI[[#This Row],[Ulga]]=$K$29,$L$29,IF(DZIALKI[[#This Row],[Ulga]]=$K$30,$L$30,IF(DZIALKI[[#This Row],[Ulga]]=$K$31,$L$31,IF(DZIALKI[[#This Row],[Ulga]]=$K$32,$L$32))))</f>
        <v>0.2</v>
      </c>
      <c r="G1521">
        <f>ROUNDUP(DZIALKI[[#This Row],[StawkaPodatku]]*DZIALKI[[#This Row],[Powierzchnia]],2)</f>
        <v>490.63</v>
      </c>
      <c r="H1521">
        <f>DZIALKI[[#This Row],[Podatek]]*DZIALKI[[#This Row],[Procent Ulgi]]</f>
        <v>98.126000000000005</v>
      </c>
      <c r="I1521">
        <f>DZIALKI[[#This Row],[Podatek]]-DZIALKI[[#This Row],[KwotaUlgi]]</f>
        <v>392.50400000000002</v>
      </c>
    </row>
    <row r="1522" spans="1:9" x14ac:dyDescent="0.25">
      <c r="A1522" t="s">
        <v>1532</v>
      </c>
      <c r="B1522">
        <v>753.98</v>
      </c>
      <c r="C1522" t="s">
        <v>5</v>
      </c>
      <c r="D1522" t="s">
        <v>5</v>
      </c>
      <c r="E15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2">
        <f>IF(DZIALKI[[#This Row],[Ulga]]=$K$29,$L$29,IF(DZIALKI[[#This Row],[Ulga]]=$K$30,$L$30,IF(DZIALKI[[#This Row],[Ulga]]=$K$31,$L$31,IF(DZIALKI[[#This Row],[Ulga]]=$K$32,$L$32))))</f>
        <v>0.5</v>
      </c>
      <c r="G1522">
        <f>ROUNDUP(DZIALKI[[#This Row],[StawkaPodatku]]*DZIALKI[[#This Row],[Powierzchnia]],2)</f>
        <v>580.56999999999994</v>
      </c>
      <c r="H1522">
        <f>DZIALKI[[#This Row],[Podatek]]*DZIALKI[[#This Row],[Procent Ulgi]]</f>
        <v>290.28499999999997</v>
      </c>
      <c r="I1522">
        <f>DZIALKI[[#This Row],[Podatek]]-DZIALKI[[#This Row],[KwotaUlgi]]</f>
        <v>290.28499999999997</v>
      </c>
    </row>
    <row r="1523" spans="1:9" x14ac:dyDescent="0.25">
      <c r="A1523" t="s">
        <v>1533</v>
      </c>
      <c r="B1523">
        <v>1028.19</v>
      </c>
      <c r="C1523" t="s">
        <v>5</v>
      </c>
      <c r="D1523" t="s">
        <v>5</v>
      </c>
      <c r="E15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3">
        <f>IF(DZIALKI[[#This Row],[Ulga]]=$K$29,$L$29,IF(DZIALKI[[#This Row],[Ulga]]=$K$30,$L$30,IF(DZIALKI[[#This Row],[Ulga]]=$K$31,$L$31,IF(DZIALKI[[#This Row],[Ulga]]=$K$32,$L$32))))</f>
        <v>0.5</v>
      </c>
      <c r="G1523">
        <f>ROUNDUP(DZIALKI[[#This Row],[StawkaPodatku]]*DZIALKI[[#This Row],[Powierzchnia]],2)</f>
        <v>791.71</v>
      </c>
      <c r="H1523">
        <f>DZIALKI[[#This Row],[Podatek]]*DZIALKI[[#This Row],[Procent Ulgi]]</f>
        <v>395.85500000000002</v>
      </c>
      <c r="I1523">
        <f>DZIALKI[[#This Row],[Podatek]]-DZIALKI[[#This Row],[KwotaUlgi]]</f>
        <v>395.85500000000002</v>
      </c>
    </row>
    <row r="1524" spans="1:9" x14ac:dyDescent="0.25">
      <c r="A1524" t="s">
        <v>1534</v>
      </c>
      <c r="B1524">
        <v>1050.4100000000001</v>
      </c>
      <c r="C1524" t="s">
        <v>5</v>
      </c>
      <c r="D1524" t="s">
        <v>11</v>
      </c>
      <c r="E15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4">
        <f>IF(DZIALKI[[#This Row],[Ulga]]=$K$29,$L$29,IF(DZIALKI[[#This Row],[Ulga]]=$K$30,$L$30,IF(DZIALKI[[#This Row],[Ulga]]=$K$31,$L$31,IF(DZIALKI[[#This Row],[Ulga]]=$K$32,$L$32))))</f>
        <v>0.9</v>
      </c>
      <c r="G1524">
        <f>ROUNDUP(DZIALKI[[#This Row],[StawkaPodatku]]*DZIALKI[[#This Row],[Powierzchnia]],2)</f>
        <v>808.81999999999994</v>
      </c>
      <c r="H1524">
        <f>DZIALKI[[#This Row],[Podatek]]*DZIALKI[[#This Row],[Procent Ulgi]]</f>
        <v>727.93799999999999</v>
      </c>
      <c r="I1524">
        <f>DZIALKI[[#This Row],[Podatek]]-DZIALKI[[#This Row],[KwotaUlgi]]</f>
        <v>80.881999999999948</v>
      </c>
    </row>
    <row r="1525" spans="1:9" x14ac:dyDescent="0.25">
      <c r="A1525" t="s">
        <v>1535</v>
      </c>
      <c r="B1525">
        <v>1259.4100000000001</v>
      </c>
      <c r="C1525" t="s">
        <v>52</v>
      </c>
      <c r="D1525" t="s">
        <v>5</v>
      </c>
      <c r="E15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25">
        <f>IF(DZIALKI[[#This Row],[Ulga]]=$K$29,$L$29,IF(DZIALKI[[#This Row],[Ulga]]=$K$30,$L$30,IF(DZIALKI[[#This Row],[Ulga]]=$K$31,$L$31,IF(DZIALKI[[#This Row],[Ulga]]=$K$32,$L$32))))</f>
        <v>0.5</v>
      </c>
      <c r="G1525">
        <f>ROUNDUP(DZIALKI[[#This Row],[StawkaPodatku]]*DZIALKI[[#This Row],[Powierzchnia]],2)</f>
        <v>264.48</v>
      </c>
      <c r="H1525">
        <f>DZIALKI[[#This Row],[Podatek]]*DZIALKI[[#This Row],[Procent Ulgi]]</f>
        <v>132.24</v>
      </c>
      <c r="I1525">
        <f>DZIALKI[[#This Row],[Podatek]]-DZIALKI[[#This Row],[KwotaUlgi]]</f>
        <v>132.24</v>
      </c>
    </row>
    <row r="1526" spans="1:9" x14ac:dyDescent="0.25">
      <c r="A1526" t="s">
        <v>1536</v>
      </c>
      <c r="B1526">
        <v>881.87</v>
      </c>
      <c r="C1526" t="s">
        <v>5</v>
      </c>
      <c r="D1526" t="s">
        <v>5</v>
      </c>
      <c r="E15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6">
        <f>IF(DZIALKI[[#This Row],[Ulga]]=$K$29,$L$29,IF(DZIALKI[[#This Row],[Ulga]]=$K$30,$L$30,IF(DZIALKI[[#This Row],[Ulga]]=$K$31,$L$31,IF(DZIALKI[[#This Row],[Ulga]]=$K$32,$L$32))))</f>
        <v>0.5</v>
      </c>
      <c r="G1526">
        <f>ROUNDUP(DZIALKI[[#This Row],[StawkaPodatku]]*DZIALKI[[#This Row],[Powierzchnia]],2)</f>
        <v>679.04</v>
      </c>
      <c r="H1526">
        <f>DZIALKI[[#This Row],[Podatek]]*DZIALKI[[#This Row],[Procent Ulgi]]</f>
        <v>339.52</v>
      </c>
      <c r="I1526">
        <f>DZIALKI[[#This Row],[Podatek]]-DZIALKI[[#This Row],[KwotaUlgi]]</f>
        <v>339.52</v>
      </c>
    </row>
    <row r="1527" spans="1:9" x14ac:dyDescent="0.25">
      <c r="A1527" t="s">
        <v>1537</v>
      </c>
      <c r="B1527">
        <v>1023.41</v>
      </c>
      <c r="C1527" t="s">
        <v>94</v>
      </c>
      <c r="D1527" t="s">
        <v>7</v>
      </c>
      <c r="E15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27">
        <f>IF(DZIALKI[[#This Row],[Ulga]]=$K$29,$L$29,IF(DZIALKI[[#This Row],[Ulga]]=$K$30,$L$30,IF(DZIALKI[[#This Row],[Ulga]]=$K$31,$L$31,IF(DZIALKI[[#This Row],[Ulga]]=$K$32,$L$32))))</f>
        <v>0.2</v>
      </c>
      <c r="G1527">
        <f>ROUNDUP(DZIALKI[[#This Row],[StawkaPodatku]]*DZIALKI[[#This Row],[Powierzchnia]],2)</f>
        <v>40.94</v>
      </c>
      <c r="H1527">
        <f>DZIALKI[[#This Row],[Podatek]]*DZIALKI[[#This Row],[Procent Ulgi]]</f>
        <v>8.1880000000000006</v>
      </c>
      <c r="I1527">
        <f>DZIALKI[[#This Row],[Podatek]]-DZIALKI[[#This Row],[KwotaUlgi]]</f>
        <v>32.751999999999995</v>
      </c>
    </row>
    <row r="1528" spans="1:9" x14ac:dyDescent="0.25">
      <c r="A1528" t="s">
        <v>1538</v>
      </c>
      <c r="B1528">
        <v>1098.8</v>
      </c>
      <c r="C1528" t="s">
        <v>5</v>
      </c>
      <c r="D1528" t="s">
        <v>11</v>
      </c>
      <c r="E15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8">
        <f>IF(DZIALKI[[#This Row],[Ulga]]=$K$29,$L$29,IF(DZIALKI[[#This Row],[Ulga]]=$K$30,$L$30,IF(DZIALKI[[#This Row],[Ulga]]=$K$31,$L$31,IF(DZIALKI[[#This Row],[Ulga]]=$K$32,$L$32))))</f>
        <v>0.9</v>
      </c>
      <c r="G1528">
        <f>ROUNDUP(DZIALKI[[#This Row],[StawkaPodatku]]*DZIALKI[[#This Row],[Powierzchnia]],2)</f>
        <v>846.08</v>
      </c>
      <c r="H1528">
        <f>DZIALKI[[#This Row],[Podatek]]*DZIALKI[[#This Row],[Procent Ulgi]]</f>
        <v>761.47200000000009</v>
      </c>
      <c r="I1528">
        <f>DZIALKI[[#This Row],[Podatek]]-DZIALKI[[#This Row],[KwotaUlgi]]</f>
        <v>84.607999999999947</v>
      </c>
    </row>
    <row r="1529" spans="1:9" x14ac:dyDescent="0.25">
      <c r="A1529" t="s">
        <v>1539</v>
      </c>
      <c r="B1529">
        <v>534.67999999999995</v>
      </c>
      <c r="C1529" t="s">
        <v>94</v>
      </c>
      <c r="D1529" t="s">
        <v>5</v>
      </c>
      <c r="E15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29">
        <f>IF(DZIALKI[[#This Row],[Ulga]]=$K$29,$L$29,IF(DZIALKI[[#This Row],[Ulga]]=$K$30,$L$30,IF(DZIALKI[[#This Row],[Ulga]]=$K$31,$L$31,IF(DZIALKI[[#This Row],[Ulga]]=$K$32,$L$32))))</f>
        <v>0.5</v>
      </c>
      <c r="G1529">
        <f>ROUNDUP(DZIALKI[[#This Row],[StawkaPodatku]]*DZIALKI[[#This Row],[Powierzchnia]],2)</f>
        <v>21.39</v>
      </c>
      <c r="H1529">
        <f>DZIALKI[[#This Row],[Podatek]]*DZIALKI[[#This Row],[Procent Ulgi]]</f>
        <v>10.695</v>
      </c>
      <c r="I1529">
        <f>DZIALKI[[#This Row],[Podatek]]-DZIALKI[[#This Row],[KwotaUlgi]]</f>
        <v>10.695</v>
      </c>
    </row>
    <row r="1530" spans="1:9" x14ac:dyDescent="0.25">
      <c r="A1530" t="s">
        <v>1540</v>
      </c>
      <c r="B1530">
        <v>1319.71</v>
      </c>
      <c r="C1530" t="s">
        <v>5</v>
      </c>
      <c r="D1530" t="s">
        <v>5</v>
      </c>
      <c r="E15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30">
        <f>IF(DZIALKI[[#This Row],[Ulga]]=$K$29,$L$29,IF(DZIALKI[[#This Row],[Ulga]]=$K$30,$L$30,IF(DZIALKI[[#This Row],[Ulga]]=$K$31,$L$31,IF(DZIALKI[[#This Row],[Ulga]]=$K$32,$L$32))))</f>
        <v>0.5</v>
      </c>
      <c r="G1530">
        <f>ROUNDUP(DZIALKI[[#This Row],[StawkaPodatku]]*DZIALKI[[#This Row],[Powierzchnia]],2)</f>
        <v>1016.18</v>
      </c>
      <c r="H1530">
        <f>DZIALKI[[#This Row],[Podatek]]*DZIALKI[[#This Row],[Procent Ulgi]]</f>
        <v>508.09</v>
      </c>
      <c r="I1530">
        <f>DZIALKI[[#This Row],[Podatek]]-DZIALKI[[#This Row],[KwotaUlgi]]</f>
        <v>508.09</v>
      </c>
    </row>
    <row r="1531" spans="1:9" x14ac:dyDescent="0.25">
      <c r="A1531" t="s">
        <v>1541</v>
      </c>
      <c r="B1531">
        <v>1057.6099999999999</v>
      </c>
      <c r="C1531" t="s">
        <v>5</v>
      </c>
      <c r="D1531" t="s">
        <v>11</v>
      </c>
      <c r="E15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31">
        <f>IF(DZIALKI[[#This Row],[Ulga]]=$K$29,$L$29,IF(DZIALKI[[#This Row],[Ulga]]=$K$30,$L$30,IF(DZIALKI[[#This Row],[Ulga]]=$K$31,$L$31,IF(DZIALKI[[#This Row],[Ulga]]=$K$32,$L$32))))</f>
        <v>0.9</v>
      </c>
      <c r="G1531">
        <f>ROUNDUP(DZIALKI[[#This Row],[StawkaPodatku]]*DZIALKI[[#This Row],[Powierzchnia]],2)</f>
        <v>814.36</v>
      </c>
      <c r="H1531">
        <f>DZIALKI[[#This Row],[Podatek]]*DZIALKI[[#This Row],[Procent Ulgi]]</f>
        <v>732.92399999999998</v>
      </c>
      <c r="I1531">
        <f>DZIALKI[[#This Row],[Podatek]]-DZIALKI[[#This Row],[KwotaUlgi]]</f>
        <v>81.436000000000035</v>
      </c>
    </row>
    <row r="1532" spans="1:9" x14ac:dyDescent="0.25">
      <c r="A1532" t="s">
        <v>1542</v>
      </c>
      <c r="B1532">
        <v>1002.81</v>
      </c>
      <c r="C1532" t="s">
        <v>94</v>
      </c>
      <c r="D1532" t="s">
        <v>21</v>
      </c>
      <c r="E15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32">
        <f>IF(DZIALKI[[#This Row],[Ulga]]=$K$29,$L$29,IF(DZIALKI[[#This Row],[Ulga]]=$K$30,$L$30,IF(DZIALKI[[#This Row],[Ulga]]=$K$31,$L$31,IF(DZIALKI[[#This Row],[Ulga]]=$K$32,$L$32))))</f>
        <v>0</v>
      </c>
      <c r="G1532">
        <f>ROUNDUP(DZIALKI[[#This Row],[StawkaPodatku]]*DZIALKI[[#This Row],[Powierzchnia]],2)</f>
        <v>40.119999999999997</v>
      </c>
      <c r="H1532">
        <f>DZIALKI[[#This Row],[Podatek]]*DZIALKI[[#This Row],[Procent Ulgi]]</f>
        <v>0</v>
      </c>
      <c r="I1532">
        <f>DZIALKI[[#This Row],[Podatek]]-DZIALKI[[#This Row],[KwotaUlgi]]</f>
        <v>40.119999999999997</v>
      </c>
    </row>
    <row r="1533" spans="1:9" x14ac:dyDescent="0.25">
      <c r="A1533" t="s">
        <v>1543</v>
      </c>
      <c r="B1533">
        <v>801.42</v>
      </c>
      <c r="C1533" t="s">
        <v>5</v>
      </c>
      <c r="D1533" t="s">
        <v>7</v>
      </c>
      <c r="E15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33">
        <f>IF(DZIALKI[[#This Row],[Ulga]]=$K$29,$L$29,IF(DZIALKI[[#This Row],[Ulga]]=$K$30,$L$30,IF(DZIALKI[[#This Row],[Ulga]]=$K$31,$L$31,IF(DZIALKI[[#This Row],[Ulga]]=$K$32,$L$32))))</f>
        <v>0.2</v>
      </c>
      <c r="G1533">
        <f>ROUNDUP(DZIALKI[[#This Row],[StawkaPodatku]]*DZIALKI[[#This Row],[Powierzchnia]],2)</f>
        <v>617.1</v>
      </c>
      <c r="H1533">
        <f>DZIALKI[[#This Row],[Podatek]]*DZIALKI[[#This Row],[Procent Ulgi]]</f>
        <v>123.42000000000002</v>
      </c>
      <c r="I1533">
        <f>DZIALKI[[#This Row],[Podatek]]-DZIALKI[[#This Row],[KwotaUlgi]]</f>
        <v>493.68</v>
      </c>
    </row>
    <row r="1534" spans="1:9" x14ac:dyDescent="0.25">
      <c r="A1534" t="s">
        <v>1544</v>
      </c>
      <c r="B1534">
        <v>912.71</v>
      </c>
      <c r="C1534" t="s">
        <v>5</v>
      </c>
      <c r="D1534" t="s">
        <v>5</v>
      </c>
      <c r="E15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34">
        <f>IF(DZIALKI[[#This Row],[Ulga]]=$K$29,$L$29,IF(DZIALKI[[#This Row],[Ulga]]=$K$30,$L$30,IF(DZIALKI[[#This Row],[Ulga]]=$K$31,$L$31,IF(DZIALKI[[#This Row],[Ulga]]=$K$32,$L$32))))</f>
        <v>0.5</v>
      </c>
      <c r="G1534">
        <f>ROUNDUP(DZIALKI[[#This Row],[StawkaPodatku]]*DZIALKI[[#This Row],[Powierzchnia]],2)</f>
        <v>702.79</v>
      </c>
      <c r="H1534">
        <f>DZIALKI[[#This Row],[Podatek]]*DZIALKI[[#This Row],[Procent Ulgi]]</f>
        <v>351.39499999999998</v>
      </c>
      <c r="I1534">
        <f>DZIALKI[[#This Row],[Podatek]]-DZIALKI[[#This Row],[KwotaUlgi]]</f>
        <v>351.39499999999998</v>
      </c>
    </row>
    <row r="1535" spans="1:9" x14ac:dyDescent="0.25">
      <c r="A1535" t="s">
        <v>1545</v>
      </c>
      <c r="B1535">
        <v>899.46</v>
      </c>
      <c r="C1535" t="s">
        <v>52</v>
      </c>
      <c r="D1535" t="s">
        <v>5</v>
      </c>
      <c r="E15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35">
        <f>IF(DZIALKI[[#This Row],[Ulga]]=$K$29,$L$29,IF(DZIALKI[[#This Row],[Ulga]]=$K$30,$L$30,IF(DZIALKI[[#This Row],[Ulga]]=$K$31,$L$31,IF(DZIALKI[[#This Row],[Ulga]]=$K$32,$L$32))))</f>
        <v>0.5</v>
      </c>
      <c r="G1535">
        <f>ROUNDUP(DZIALKI[[#This Row],[StawkaPodatku]]*DZIALKI[[#This Row],[Powierzchnia]],2)</f>
        <v>188.89</v>
      </c>
      <c r="H1535">
        <f>DZIALKI[[#This Row],[Podatek]]*DZIALKI[[#This Row],[Procent Ulgi]]</f>
        <v>94.444999999999993</v>
      </c>
      <c r="I1535">
        <f>DZIALKI[[#This Row],[Podatek]]-DZIALKI[[#This Row],[KwotaUlgi]]</f>
        <v>94.444999999999993</v>
      </c>
    </row>
    <row r="1536" spans="1:9" x14ac:dyDescent="0.25">
      <c r="A1536" t="s">
        <v>1546</v>
      </c>
      <c r="B1536">
        <v>813.17</v>
      </c>
      <c r="C1536" t="s">
        <v>31</v>
      </c>
      <c r="D1536" t="s">
        <v>5</v>
      </c>
      <c r="E15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36">
        <f>IF(DZIALKI[[#This Row],[Ulga]]=$K$29,$L$29,IF(DZIALKI[[#This Row],[Ulga]]=$K$30,$L$30,IF(DZIALKI[[#This Row],[Ulga]]=$K$31,$L$31,IF(DZIALKI[[#This Row],[Ulga]]=$K$32,$L$32))))</f>
        <v>0.5</v>
      </c>
      <c r="G1536">
        <f>ROUNDUP(DZIALKI[[#This Row],[StawkaPodatku]]*DZIALKI[[#This Row],[Powierzchnia]],2)</f>
        <v>349.67</v>
      </c>
      <c r="H1536">
        <f>DZIALKI[[#This Row],[Podatek]]*DZIALKI[[#This Row],[Procent Ulgi]]</f>
        <v>174.83500000000001</v>
      </c>
      <c r="I1536">
        <f>DZIALKI[[#This Row],[Podatek]]-DZIALKI[[#This Row],[KwotaUlgi]]</f>
        <v>174.83500000000001</v>
      </c>
    </row>
    <row r="1537" spans="1:9" x14ac:dyDescent="0.25">
      <c r="A1537" t="s">
        <v>1547</v>
      </c>
      <c r="B1537">
        <v>1364.61</v>
      </c>
      <c r="C1537" t="s">
        <v>5</v>
      </c>
      <c r="D1537" t="s">
        <v>7</v>
      </c>
      <c r="E15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37">
        <f>IF(DZIALKI[[#This Row],[Ulga]]=$K$29,$L$29,IF(DZIALKI[[#This Row],[Ulga]]=$K$30,$L$30,IF(DZIALKI[[#This Row],[Ulga]]=$K$31,$L$31,IF(DZIALKI[[#This Row],[Ulga]]=$K$32,$L$32))))</f>
        <v>0.2</v>
      </c>
      <c r="G1537">
        <f>ROUNDUP(DZIALKI[[#This Row],[StawkaPodatku]]*DZIALKI[[#This Row],[Powierzchnia]],2)</f>
        <v>1050.75</v>
      </c>
      <c r="H1537">
        <f>DZIALKI[[#This Row],[Podatek]]*DZIALKI[[#This Row],[Procent Ulgi]]</f>
        <v>210.15</v>
      </c>
      <c r="I1537">
        <f>DZIALKI[[#This Row],[Podatek]]-DZIALKI[[#This Row],[KwotaUlgi]]</f>
        <v>840.6</v>
      </c>
    </row>
    <row r="1538" spans="1:9" x14ac:dyDescent="0.25">
      <c r="A1538" t="s">
        <v>1548</v>
      </c>
      <c r="B1538">
        <v>1058.81</v>
      </c>
      <c r="C1538" t="s">
        <v>31</v>
      </c>
      <c r="D1538" t="s">
        <v>11</v>
      </c>
      <c r="E15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38">
        <f>IF(DZIALKI[[#This Row],[Ulga]]=$K$29,$L$29,IF(DZIALKI[[#This Row],[Ulga]]=$K$30,$L$30,IF(DZIALKI[[#This Row],[Ulga]]=$K$31,$L$31,IF(DZIALKI[[#This Row],[Ulga]]=$K$32,$L$32))))</f>
        <v>0.9</v>
      </c>
      <c r="G1538">
        <f>ROUNDUP(DZIALKI[[#This Row],[StawkaPodatku]]*DZIALKI[[#This Row],[Powierzchnia]],2)</f>
        <v>455.28999999999996</v>
      </c>
      <c r="H1538">
        <f>DZIALKI[[#This Row],[Podatek]]*DZIALKI[[#This Row],[Procent Ulgi]]</f>
        <v>409.76099999999997</v>
      </c>
      <c r="I1538">
        <f>DZIALKI[[#This Row],[Podatek]]-DZIALKI[[#This Row],[KwotaUlgi]]</f>
        <v>45.528999999999996</v>
      </c>
    </row>
    <row r="1539" spans="1:9" x14ac:dyDescent="0.25">
      <c r="A1539" t="s">
        <v>1549</v>
      </c>
      <c r="B1539">
        <v>826.83</v>
      </c>
      <c r="C1539" t="s">
        <v>52</v>
      </c>
      <c r="D1539" t="s">
        <v>5</v>
      </c>
      <c r="E15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39">
        <f>IF(DZIALKI[[#This Row],[Ulga]]=$K$29,$L$29,IF(DZIALKI[[#This Row],[Ulga]]=$K$30,$L$30,IF(DZIALKI[[#This Row],[Ulga]]=$K$31,$L$31,IF(DZIALKI[[#This Row],[Ulga]]=$K$32,$L$32))))</f>
        <v>0.5</v>
      </c>
      <c r="G1539">
        <f>ROUNDUP(DZIALKI[[#This Row],[StawkaPodatku]]*DZIALKI[[#This Row],[Powierzchnia]],2)</f>
        <v>173.64</v>
      </c>
      <c r="H1539">
        <f>DZIALKI[[#This Row],[Podatek]]*DZIALKI[[#This Row],[Procent Ulgi]]</f>
        <v>86.82</v>
      </c>
      <c r="I1539">
        <f>DZIALKI[[#This Row],[Podatek]]-DZIALKI[[#This Row],[KwotaUlgi]]</f>
        <v>86.82</v>
      </c>
    </row>
    <row r="1540" spans="1:9" x14ac:dyDescent="0.25">
      <c r="A1540" t="s">
        <v>1550</v>
      </c>
      <c r="B1540">
        <v>1468.36</v>
      </c>
      <c r="C1540" t="s">
        <v>9</v>
      </c>
      <c r="D1540" t="s">
        <v>5</v>
      </c>
      <c r="E15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40">
        <f>IF(DZIALKI[[#This Row],[Ulga]]=$K$29,$L$29,IF(DZIALKI[[#This Row],[Ulga]]=$K$30,$L$30,IF(DZIALKI[[#This Row],[Ulga]]=$K$31,$L$31,IF(DZIALKI[[#This Row],[Ulga]]=$K$32,$L$32))))</f>
        <v>0.5</v>
      </c>
      <c r="G1540">
        <f>ROUNDUP(DZIALKI[[#This Row],[StawkaPodatku]]*DZIALKI[[#This Row],[Powierzchnia]],2)</f>
        <v>954.43999999999994</v>
      </c>
      <c r="H1540">
        <f>DZIALKI[[#This Row],[Podatek]]*DZIALKI[[#This Row],[Procent Ulgi]]</f>
        <v>477.21999999999997</v>
      </c>
      <c r="I1540">
        <f>DZIALKI[[#This Row],[Podatek]]-DZIALKI[[#This Row],[KwotaUlgi]]</f>
        <v>477.21999999999997</v>
      </c>
    </row>
    <row r="1541" spans="1:9" x14ac:dyDescent="0.25">
      <c r="A1541" t="s">
        <v>1551</v>
      </c>
      <c r="B1541">
        <v>1005.98</v>
      </c>
      <c r="C1541" t="s">
        <v>5</v>
      </c>
      <c r="D1541" t="s">
        <v>11</v>
      </c>
      <c r="E15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41">
        <f>IF(DZIALKI[[#This Row],[Ulga]]=$K$29,$L$29,IF(DZIALKI[[#This Row],[Ulga]]=$K$30,$L$30,IF(DZIALKI[[#This Row],[Ulga]]=$K$31,$L$31,IF(DZIALKI[[#This Row],[Ulga]]=$K$32,$L$32))))</f>
        <v>0.9</v>
      </c>
      <c r="G1541">
        <f>ROUNDUP(DZIALKI[[#This Row],[StawkaPodatku]]*DZIALKI[[#This Row],[Powierzchnia]],2)</f>
        <v>774.61</v>
      </c>
      <c r="H1541">
        <f>DZIALKI[[#This Row],[Podatek]]*DZIALKI[[#This Row],[Procent Ulgi]]</f>
        <v>697.149</v>
      </c>
      <c r="I1541">
        <f>DZIALKI[[#This Row],[Podatek]]-DZIALKI[[#This Row],[KwotaUlgi]]</f>
        <v>77.461000000000013</v>
      </c>
    </row>
    <row r="1542" spans="1:9" x14ac:dyDescent="0.25">
      <c r="A1542" t="s">
        <v>1552</v>
      </c>
      <c r="B1542">
        <v>937.16</v>
      </c>
      <c r="C1542" t="s">
        <v>9</v>
      </c>
      <c r="D1542" t="s">
        <v>11</v>
      </c>
      <c r="E154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42">
        <f>IF(DZIALKI[[#This Row],[Ulga]]=$K$29,$L$29,IF(DZIALKI[[#This Row],[Ulga]]=$K$30,$L$30,IF(DZIALKI[[#This Row],[Ulga]]=$K$31,$L$31,IF(DZIALKI[[#This Row],[Ulga]]=$K$32,$L$32))))</f>
        <v>0.9</v>
      </c>
      <c r="G1542">
        <f>ROUNDUP(DZIALKI[[#This Row],[StawkaPodatku]]*DZIALKI[[#This Row],[Powierzchnia]],2)</f>
        <v>609.16</v>
      </c>
      <c r="H1542">
        <f>DZIALKI[[#This Row],[Podatek]]*DZIALKI[[#This Row],[Procent Ulgi]]</f>
        <v>548.24400000000003</v>
      </c>
      <c r="I1542">
        <f>DZIALKI[[#This Row],[Podatek]]-DZIALKI[[#This Row],[KwotaUlgi]]</f>
        <v>60.91599999999994</v>
      </c>
    </row>
    <row r="1543" spans="1:9" x14ac:dyDescent="0.25">
      <c r="A1543" t="s">
        <v>1553</v>
      </c>
      <c r="B1543">
        <v>1068.75</v>
      </c>
      <c r="C1543" t="s">
        <v>52</v>
      </c>
      <c r="D1543" t="s">
        <v>11</v>
      </c>
      <c r="E15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43">
        <f>IF(DZIALKI[[#This Row],[Ulga]]=$K$29,$L$29,IF(DZIALKI[[#This Row],[Ulga]]=$K$30,$L$30,IF(DZIALKI[[#This Row],[Ulga]]=$K$31,$L$31,IF(DZIALKI[[#This Row],[Ulga]]=$K$32,$L$32))))</f>
        <v>0.9</v>
      </c>
      <c r="G1543">
        <f>ROUNDUP(DZIALKI[[#This Row],[StawkaPodatku]]*DZIALKI[[#This Row],[Powierzchnia]],2)</f>
        <v>224.44</v>
      </c>
      <c r="H1543">
        <f>DZIALKI[[#This Row],[Podatek]]*DZIALKI[[#This Row],[Procent Ulgi]]</f>
        <v>201.99600000000001</v>
      </c>
      <c r="I1543">
        <f>DZIALKI[[#This Row],[Podatek]]-DZIALKI[[#This Row],[KwotaUlgi]]</f>
        <v>22.443999999999988</v>
      </c>
    </row>
    <row r="1544" spans="1:9" x14ac:dyDescent="0.25">
      <c r="A1544" t="s">
        <v>1554</v>
      </c>
      <c r="B1544">
        <v>1373.09</v>
      </c>
      <c r="C1544" t="s">
        <v>52</v>
      </c>
      <c r="D1544" t="s">
        <v>5</v>
      </c>
      <c r="E15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44">
        <f>IF(DZIALKI[[#This Row],[Ulga]]=$K$29,$L$29,IF(DZIALKI[[#This Row],[Ulga]]=$K$30,$L$30,IF(DZIALKI[[#This Row],[Ulga]]=$K$31,$L$31,IF(DZIALKI[[#This Row],[Ulga]]=$K$32,$L$32))))</f>
        <v>0.5</v>
      </c>
      <c r="G1544">
        <f>ROUNDUP(DZIALKI[[#This Row],[StawkaPodatku]]*DZIALKI[[#This Row],[Powierzchnia]],2)</f>
        <v>288.34999999999997</v>
      </c>
      <c r="H1544">
        <f>DZIALKI[[#This Row],[Podatek]]*DZIALKI[[#This Row],[Procent Ulgi]]</f>
        <v>144.17499999999998</v>
      </c>
      <c r="I1544">
        <f>DZIALKI[[#This Row],[Podatek]]-DZIALKI[[#This Row],[KwotaUlgi]]</f>
        <v>144.17499999999998</v>
      </c>
    </row>
    <row r="1545" spans="1:9" x14ac:dyDescent="0.25">
      <c r="A1545" t="s">
        <v>1555</v>
      </c>
      <c r="B1545">
        <v>1322.84</v>
      </c>
      <c r="C1545" t="s">
        <v>5</v>
      </c>
      <c r="D1545" t="s">
        <v>5</v>
      </c>
      <c r="E15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45">
        <f>IF(DZIALKI[[#This Row],[Ulga]]=$K$29,$L$29,IF(DZIALKI[[#This Row],[Ulga]]=$K$30,$L$30,IF(DZIALKI[[#This Row],[Ulga]]=$K$31,$L$31,IF(DZIALKI[[#This Row],[Ulga]]=$K$32,$L$32))))</f>
        <v>0.5</v>
      </c>
      <c r="G1545">
        <f>ROUNDUP(DZIALKI[[#This Row],[StawkaPodatku]]*DZIALKI[[#This Row],[Powierzchnia]],2)</f>
        <v>1018.59</v>
      </c>
      <c r="H1545">
        <f>DZIALKI[[#This Row],[Podatek]]*DZIALKI[[#This Row],[Procent Ulgi]]</f>
        <v>509.29500000000002</v>
      </c>
      <c r="I1545">
        <f>DZIALKI[[#This Row],[Podatek]]-DZIALKI[[#This Row],[KwotaUlgi]]</f>
        <v>509.29500000000002</v>
      </c>
    </row>
    <row r="1546" spans="1:9" x14ac:dyDescent="0.25">
      <c r="A1546" t="s">
        <v>1556</v>
      </c>
      <c r="B1546">
        <v>870.66</v>
      </c>
      <c r="C1546" t="s">
        <v>9</v>
      </c>
      <c r="D1546" t="s">
        <v>21</v>
      </c>
      <c r="E15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46">
        <f>IF(DZIALKI[[#This Row],[Ulga]]=$K$29,$L$29,IF(DZIALKI[[#This Row],[Ulga]]=$K$30,$L$30,IF(DZIALKI[[#This Row],[Ulga]]=$K$31,$L$31,IF(DZIALKI[[#This Row],[Ulga]]=$K$32,$L$32))))</f>
        <v>0</v>
      </c>
      <c r="G1546">
        <f>ROUNDUP(DZIALKI[[#This Row],[StawkaPodatku]]*DZIALKI[[#This Row],[Powierzchnia]],2)</f>
        <v>565.92999999999995</v>
      </c>
      <c r="H1546">
        <f>DZIALKI[[#This Row],[Podatek]]*DZIALKI[[#This Row],[Procent Ulgi]]</f>
        <v>0</v>
      </c>
      <c r="I1546">
        <f>DZIALKI[[#This Row],[Podatek]]-DZIALKI[[#This Row],[KwotaUlgi]]</f>
        <v>565.92999999999995</v>
      </c>
    </row>
    <row r="1547" spans="1:9" x14ac:dyDescent="0.25">
      <c r="A1547" t="s">
        <v>1557</v>
      </c>
      <c r="B1547">
        <v>924.56</v>
      </c>
      <c r="C1547" t="s">
        <v>5</v>
      </c>
      <c r="D1547" t="s">
        <v>11</v>
      </c>
      <c r="E15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47">
        <f>IF(DZIALKI[[#This Row],[Ulga]]=$K$29,$L$29,IF(DZIALKI[[#This Row],[Ulga]]=$K$30,$L$30,IF(DZIALKI[[#This Row],[Ulga]]=$K$31,$L$31,IF(DZIALKI[[#This Row],[Ulga]]=$K$32,$L$32))))</f>
        <v>0.9</v>
      </c>
      <c r="G1547">
        <f>ROUNDUP(DZIALKI[[#This Row],[StawkaPodatku]]*DZIALKI[[#This Row],[Powierzchnia]],2)</f>
        <v>711.92</v>
      </c>
      <c r="H1547">
        <f>DZIALKI[[#This Row],[Podatek]]*DZIALKI[[#This Row],[Procent Ulgi]]</f>
        <v>640.72799999999995</v>
      </c>
      <c r="I1547">
        <f>DZIALKI[[#This Row],[Podatek]]-DZIALKI[[#This Row],[KwotaUlgi]]</f>
        <v>71.192000000000007</v>
      </c>
    </row>
    <row r="1548" spans="1:9" x14ac:dyDescent="0.25">
      <c r="A1548" t="s">
        <v>1558</v>
      </c>
      <c r="B1548">
        <v>1349.34</v>
      </c>
      <c r="C1548" t="s">
        <v>5</v>
      </c>
      <c r="D1548" t="s">
        <v>11</v>
      </c>
      <c r="E15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48">
        <f>IF(DZIALKI[[#This Row],[Ulga]]=$K$29,$L$29,IF(DZIALKI[[#This Row],[Ulga]]=$K$30,$L$30,IF(DZIALKI[[#This Row],[Ulga]]=$K$31,$L$31,IF(DZIALKI[[#This Row],[Ulga]]=$K$32,$L$32))))</f>
        <v>0.9</v>
      </c>
      <c r="G1548">
        <f>ROUNDUP(DZIALKI[[#This Row],[StawkaPodatku]]*DZIALKI[[#This Row],[Powierzchnia]],2)</f>
        <v>1039</v>
      </c>
      <c r="H1548">
        <f>DZIALKI[[#This Row],[Podatek]]*DZIALKI[[#This Row],[Procent Ulgi]]</f>
        <v>935.1</v>
      </c>
      <c r="I1548">
        <f>DZIALKI[[#This Row],[Podatek]]-DZIALKI[[#This Row],[KwotaUlgi]]</f>
        <v>103.89999999999998</v>
      </c>
    </row>
    <row r="1549" spans="1:9" x14ac:dyDescent="0.25">
      <c r="A1549" t="s">
        <v>1559</v>
      </c>
      <c r="B1549">
        <v>1109.33</v>
      </c>
      <c r="C1549" t="s">
        <v>94</v>
      </c>
      <c r="D1549" t="s">
        <v>11</v>
      </c>
      <c r="E15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49">
        <f>IF(DZIALKI[[#This Row],[Ulga]]=$K$29,$L$29,IF(DZIALKI[[#This Row],[Ulga]]=$K$30,$L$30,IF(DZIALKI[[#This Row],[Ulga]]=$K$31,$L$31,IF(DZIALKI[[#This Row],[Ulga]]=$K$32,$L$32))))</f>
        <v>0.9</v>
      </c>
      <c r="G1549">
        <f>ROUNDUP(DZIALKI[[#This Row],[StawkaPodatku]]*DZIALKI[[#This Row],[Powierzchnia]],2)</f>
        <v>44.379999999999995</v>
      </c>
      <c r="H1549">
        <f>DZIALKI[[#This Row],[Podatek]]*DZIALKI[[#This Row],[Procent Ulgi]]</f>
        <v>39.942</v>
      </c>
      <c r="I1549">
        <f>DZIALKI[[#This Row],[Podatek]]-DZIALKI[[#This Row],[KwotaUlgi]]</f>
        <v>4.4379999999999953</v>
      </c>
    </row>
    <row r="1550" spans="1:9" x14ac:dyDescent="0.25">
      <c r="A1550" t="s">
        <v>1560</v>
      </c>
      <c r="B1550">
        <v>986.24</v>
      </c>
      <c r="C1550" t="s">
        <v>94</v>
      </c>
      <c r="D1550" t="s">
        <v>11</v>
      </c>
      <c r="E15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50">
        <f>IF(DZIALKI[[#This Row],[Ulga]]=$K$29,$L$29,IF(DZIALKI[[#This Row],[Ulga]]=$K$30,$L$30,IF(DZIALKI[[#This Row],[Ulga]]=$K$31,$L$31,IF(DZIALKI[[#This Row],[Ulga]]=$K$32,$L$32))))</f>
        <v>0.9</v>
      </c>
      <c r="G1550">
        <f>ROUNDUP(DZIALKI[[#This Row],[StawkaPodatku]]*DZIALKI[[#This Row],[Powierzchnia]],2)</f>
        <v>39.449999999999996</v>
      </c>
      <c r="H1550">
        <f>DZIALKI[[#This Row],[Podatek]]*DZIALKI[[#This Row],[Procent Ulgi]]</f>
        <v>35.504999999999995</v>
      </c>
      <c r="I1550">
        <f>DZIALKI[[#This Row],[Podatek]]-DZIALKI[[#This Row],[KwotaUlgi]]</f>
        <v>3.9450000000000003</v>
      </c>
    </row>
    <row r="1551" spans="1:9" x14ac:dyDescent="0.25">
      <c r="A1551" t="s">
        <v>1561</v>
      </c>
      <c r="B1551">
        <v>1027.21</v>
      </c>
      <c r="C1551" t="s">
        <v>52</v>
      </c>
      <c r="D1551" t="s">
        <v>11</v>
      </c>
      <c r="E15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51">
        <f>IF(DZIALKI[[#This Row],[Ulga]]=$K$29,$L$29,IF(DZIALKI[[#This Row],[Ulga]]=$K$30,$L$30,IF(DZIALKI[[#This Row],[Ulga]]=$K$31,$L$31,IF(DZIALKI[[#This Row],[Ulga]]=$K$32,$L$32))))</f>
        <v>0.9</v>
      </c>
      <c r="G1551">
        <f>ROUNDUP(DZIALKI[[#This Row],[StawkaPodatku]]*DZIALKI[[#This Row],[Powierzchnia]],2)</f>
        <v>215.72</v>
      </c>
      <c r="H1551">
        <f>DZIALKI[[#This Row],[Podatek]]*DZIALKI[[#This Row],[Procent Ulgi]]</f>
        <v>194.148</v>
      </c>
      <c r="I1551">
        <f>DZIALKI[[#This Row],[Podatek]]-DZIALKI[[#This Row],[KwotaUlgi]]</f>
        <v>21.572000000000003</v>
      </c>
    </row>
    <row r="1552" spans="1:9" x14ac:dyDescent="0.25">
      <c r="A1552" t="s">
        <v>1562</v>
      </c>
      <c r="B1552">
        <v>1410.46</v>
      </c>
      <c r="C1552" t="s">
        <v>31</v>
      </c>
      <c r="D1552" t="s">
        <v>11</v>
      </c>
      <c r="E15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52">
        <f>IF(DZIALKI[[#This Row],[Ulga]]=$K$29,$L$29,IF(DZIALKI[[#This Row],[Ulga]]=$K$30,$L$30,IF(DZIALKI[[#This Row],[Ulga]]=$K$31,$L$31,IF(DZIALKI[[#This Row],[Ulga]]=$K$32,$L$32))))</f>
        <v>0.9</v>
      </c>
      <c r="G1552">
        <f>ROUNDUP(DZIALKI[[#This Row],[StawkaPodatku]]*DZIALKI[[#This Row],[Powierzchnia]],2)</f>
        <v>606.5</v>
      </c>
      <c r="H1552">
        <f>DZIALKI[[#This Row],[Podatek]]*DZIALKI[[#This Row],[Procent Ulgi]]</f>
        <v>545.85</v>
      </c>
      <c r="I1552">
        <f>DZIALKI[[#This Row],[Podatek]]-DZIALKI[[#This Row],[KwotaUlgi]]</f>
        <v>60.649999999999977</v>
      </c>
    </row>
    <row r="1553" spans="1:9" x14ac:dyDescent="0.25">
      <c r="A1553" t="s">
        <v>1563</v>
      </c>
      <c r="B1553">
        <v>1316.54</v>
      </c>
      <c r="C1553" t="s">
        <v>5</v>
      </c>
      <c r="D1553" t="s">
        <v>11</v>
      </c>
      <c r="E15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53">
        <f>IF(DZIALKI[[#This Row],[Ulga]]=$K$29,$L$29,IF(DZIALKI[[#This Row],[Ulga]]=$K$30,$L$30,IF(DZIALKI[[#This Row],[Ulga]]=$K$31,$L$31,IF(DZIALKI[[#This Row],[Ulga]]=$K$32,$L$32))))</f>
        <v>0.9</v>
      </c>
      <c r="G1553">
        <f>ROUNDUP(DZIALKI[[#This Row],[StawkaPodatku]]*DZIALKI[[#This Row],[Powierzchnia]],2)</f>
        <v>1013.74</v>
      </c>
      <c r="H1553">
        <f>DZIALKI[[#This Row],[Podatek]]*DZIALKI[[#This Row],[Procent Ulgi]]</f>
        <v>912.36599999999999</v>
      </c>
      <c r="I1553">
        <f>DZIALKI[[#This Row],[Podatek]]-DZIALKI[[#This Row],[KwotaUlgi]]</f>
        <v>101.37400000000002</v>
      </c>
    </row>
    <row r="1554" spans="1:9" x14ac:dyDescent="0.25">
      <c r="A1554" t="s">
        <v>1564</v>
      </c>
      <c r="B1554">
        <v>903.11</v>
      </c>
      <c r="C1554" t="s">
        <v>94</v>
      </c>
      <c r="D1554" t="s">
        <v>11</v>
      </c>
      <c r="E15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54">
        <f>IF(DZIALKI[[#This Row],[Ulga]]=$K$29,$L$29,IF(DZIALKI[[#This Row],[Ulga]]=$K$30,$L$30,IF(DZIALKI[[#This Row],[Ulga]]=$K$31,$L$31,IF(DZIALKI[[#This Row],[Ulga]]=$K$32,$L$32))))</f>
        <v>0.9</v>
      </c>
      <c r="G1554">
        <f>ROUNDUP(DZIALKI[[#This Row],[StawkaPodatku]]*DZIALKI[[#This Row],[Powierzchnia]],2)</f>
        <v>36.129999999999995</v>
      </c>
      <c r="H1554">
        <f>DZIALKI[[#This Row],[Podatek]]*DZIALKI[[#This Row],[Procent Ulgi]]</f>
        <v>32.516999999999996</v>
      </c>
      <c r="I1554">
        <f>DZIALKI[[#This Row],[Podatek]]-DZIALKI[[#This Row],[KwotaUlgi]]</f>
        <v>3.6129999999999995</v>
      </c>
    </row>
    <row r="1555" spans="1:9" x14ac:dyDescent="0.25">
      <c r="A1555" t="s">
        <v>1565</v>
      </c>
      <c r="B1555">
        <v>626.20000000000005</v>
      </c>
      <c r="C1555" t="s">
        <v>94</v>
      </c>
      <c r="D1555" t="s">
        <v>5</v>
      </c>
      <c r="E155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55">
        <f>IF(DZIALKI[[#This Row],[Ulga]]=$K$29,$L$29,IF(DZIALKI[[#This Row],[Ulga]]=$K$30,$L$30,IF(DZIALKI[[#This Row],[Ulga]]=$K$31,$L$31,IF(DZIALKI[[#This Row],[Ulga]]=$K$32,$L$32))))</f>
        <v>0.5</v>
      </c>
      <c r="G1555">
        <f>ROUNDUP(DZIALKI[[#This Row],[StawkaPodatku]]*DZIALKI[[#This Row],[Powierzchnia]],2)</f>
        <v>25.05</v>
      </c>
      <c r="H1555">
        <f>DZIALKI[[#This Row],[Podatek]]*DZIALKI[[#This Row],[Procent Ulgi]]</f>
        <v>12.525</v>
      </c>
      <c r="I1555">
        <f>DZIALKI[[#This Row],[Podatek]]-DZIALKI[[#This Row],[KwotaUlgi]]</f>
        <v>12.525</v>
      </c>
    </row>
    <row r="1556" spans="1:9" x14ac:dyDescent="0.25">
      <c r="A1556" t="s">
        <v>1566</v>
      </c>
      <c r="B1556">
        <v>1079.96</v>
      </c>
      <c r="C1556" t="s">
        <v>5</v>
      </c>
      <c r="D1556" t="s">
        <v>11</v>
      </c>
      <c r="E15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56">
        <f>IF(DZIALKI[[#This Row],[Ulga]]=$K$29,$L$29,IF(DZIALKI[[#This Row],[Ulga]]=$K$30,$L$30,IF(DZIALKI[[#This Row],[Ulga]]=$K$31,$L$31,IF(DZIALKI[[#This Row],[Ulga]]=$K$32,$L$32))))</f>
        <v>0.9</v>
      </c>
      <c r="G1556">
        <f>ROUNDUP(DZIALKI[[#This Row],[StawkaPodatku]]*DZIALKI[[#This Row],[Powierzchnia]],2)</f>
        <v>831.56999999999994</v>
      </c>
      <c r="H1556">
        <f>DZIALKI[[#This Row],[Podatek]]*DZIALKI[[#This Row],[Procent Ulgi]]</f>
        <v>748.41300000000001</v>
      </c>
      <c r="I1556">
        <f>DZIALKI[[#This Row],[Podatek]]-DZIALKI[[#This Row],[KwotaUlgi]]</f>
        <v>83.156999999999925</v>
      </c>
    </row>
    <row r="1557" spans="1:9" x14ac:dyDescent="0.25">
      <c r="A1557" t="s">
        <v>1567</v>
      </c>
      <c r="B1557">
        <v>1476.91</v>
      </c>
      <c r="C1557" t="s">
        <v>52</v>
      </c>
      <c r="D1557" t="s">
        <v>21</v>
      </c>
      <c r="E15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57">
        <f>IF(DZIALKI[[#This Row],[Ulga]]=$K$29,$L$29,IF(DZIALKI[[#This Row],[Ulga]]=$K$30,$L$30,IF(DZIALKI[[#This Row],[Ulga]]=$K$31,$L$31,IF(DZIALKI[[#This Row],[Ulga]]=$K$32,$L$32))))</f>
        <v>0</v>
      </c>
      <c r="G1557">
        <f>ROUNDUP(DZIALKI[[#This Row],[StawkaPodatku]]*DZIALKI[[#This Row],[Powierzchnia]],2)</f>
        <v>310.15999999999997</v>
      </c>
      <c r="H1557">
        <f>DZIALKI[[#This Row],[Podatek]]*DZIALKI[[#This Row],[Procent Ulgi]]</f>
        <v>0</v>
      </c>
      <c r="I1557">
        <f>DZIALKI[[#This Row],[Podatek]]-DZIALKI[[#This Row],[KwotaUlgi]]</f>
        <v>310.15999999999997</v>
      </c>
    </row>
    <row r="1558" spans="1:9" x14ac:dyDescent="0.25">
      <c r="A1558" t="s">
        <v>1568</v>
      </c>
      <c r="B1558">
        <v>925.04</v>
      </c>
      <c r="C1558" t="s">
        <v>52</v>
      </c>
      <c r="D1558" t="s">
        <v>11</v>
      </c>
      <c r="E15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58">
        <f>IF(DZIALKI[[#This Row],[Ulga]]=$K$29,$L$29,IF(DZIALKI[[#This Row],[Ulga]]=$K$30,$L$30,IF(DZIALKI[[#This Row],[Ulga]]=$K$31,$L$31,IF(DZIALKI[[#This Row],[Ulga]]=$K$32,$L$32))))</f>
        <v>0.9</v>
      </c>
      <c r="G1558">
        <f>ROUNDUP(DZIALKI[[#This Row],[StawkaPodatku]]*DZIALKI[[#This Row],[Powierzchnia]],2)</f>
        <v>194.26</v>
      </c>
      <c r="H1558">
        <f>DZIALKI[[#This Row],[Podatek]]*DZIALKI[[#This Row],[Procent Ulgi]]</f>
        <v>174.834</v>
      </c>
      <c r="I1558">
        <f>DZIALKI[[#This Row],[Podatek]]-DZIALKI[[#This Row],[KwotaUlgi]]</f>
        <v>19.425999999999988</v>
      </c>
    </row>
    <row r="1559" spans="1:9" x14ac:dyDescent="0.25">
      <c r="A1559" t="s">
        <v>1569</v>
      </c>
      <c r="B1559">
        <v>1022.21</v>
      </c>
      <c r="C1559" t="s">
        <v>31</v>
      </c>
      <c r="D1559" t="s">
        <v>5</v>
      </c>
      <c r="E15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59">
        <f>IF(DZIALKI[[#This Row],[Ulga]]=$K$29,$L$29,IF(DZIALKI[[#This Row],[Ulga]]=$K$30,$L$30,IF(DZIALKI[[#This Row],[Ulga]]=$K$31,$L$31,IF(DZIALKI[[#This Row],[Ulga]]=$K$32,$L$32))))</f>
        <v>0.5</v>
      </c>
      <c r="G1559">
        <f>ROUNDUP(DZIALKI[[#This Row],[StawkaPodatku]]*DZIALKI[[#This Row],[Powierzchnia]],2)</f>
        <v>439.56</v>
      </c>
      <c r="H1559">
        <f>DZIALKI[[#This Row],[Podatek]]*DZIALKI[[#This Row],[Procent Ulgi]]</f>
        <v>219.78</v>
      </c>
      <c r="I1559">
        <f>DZIALKI[[#This Row],[Podatek]]-DZIALKI[[#This Row],[KwotaUlgi]]</f>
        <v>219.78</v>
      </c>
    </row>
    <row r="1560" spans="1:9" x14ac:dyDescent="0.25">
      <c r="A1560" t="s">
        <v>1570</v>
      </c>
      <c r="B1560">
        <v>1332.33</v>
      </c>
      <c r="C1560" t="s">
        <v>5</v>
      </c>
      <c r="D1560" t="s">
        <v>5</v>
      </c>
      <c r="E15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60">
        <f>IF(DZIALKI[[#This Row],[Ulga]]=$K$29,$L$29,IF(DZIALKI[[#This Row],[Ulga]]=$K$30,$L$30,IF(DZIALKI[[#This Row],[Ulga]]=$K$31,$L$31,IF(DZIALKI[[#This Row],[Ulga]]=$K$32,$L$32))))</f>
        <v>0.5</v>
      </c>
      <c r="G1560">
        <f>ROUNDUP(DZIALKI[[#This Row],[StawkaPodatku]]*DZIALKI[[#This Row],[Powierzchnia]],2)</f>
        <v>1025.9000000000001</v>
      </c>
      <c r="H1560">
        <f>DZIALKI[[#This Row],[Podatek]]*DZIALKI[[#This Row],[Procent Ulgi]]</f>
        <v>512.95000000000005</v>
      </c>
      <c r="I1560">
        <f>DZIALKI[[#This Row],[Podatek]]-DZIALKI[[#This Row],[KwotaUlgi]]</f>
        <v>512.95000000000005</v>
      </c>
    </row>
    <row r="1561" spans="1:9" x14ac:dyDescent="0.25">
      <c r="A1561" t="s">
        <v>1571</v>
      </c>
      <c r="B1561">
        <v>1070.4000000000001</v>
      </c>
      <c r="C1561" t="s">
        <v>52</v>
      </c>
      <c r="D1561" t="s">
        <v>21</v>
      </c>
      <c r="E15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61">
        <f>IF(DZIALKI[[#This Row],[Ulga]]=$K$29,$L$29,IF(DZIALKI[[#This Row],[Ulga]]=$K$30,$L$30,IF(DZIALKI[[#This Row],[Ulga]]=$K$31,$L$31,IF(DZIALKI[[#This Row],[Ulga]]=$K$32,$L$32))))</f>
        <v>0</v>
      </c>
      <c r="G1561">
        <f>ROUNDUP(DZIALKI[[#This Row],[StawkaPodatku]]*DZIALKI[[#This Row],[Powierzchnia]],2)</f>
        <v>224.79</v>
      </c>
      <c r="H1561">
        <f>DZIALKI[[#This Row],[Podatek]]*DZIALKI[[#This Row],[Procent Ulgi]]</f>
        <v>0</v>
      </c>
      <c r="I1561">
        <f>DZIALKI[[#This Row],[Podatek]]-DZIALKI[[#This Row],[KwotaUlgi]]</f>
        <v>224.79</v>
      </c>
    </row>
    <row r="1562" spans="1:9" x14ac:dyDescent="0.25">
      <c r="A1562" t="s">
        <v>1572</v>
      </c>
      <c r="B1562">
        <v>617.25</v>
      </c>
      <c r="C1562" t="s">
        <v>5</v>
      </c>
      <c r="D1562" t="s">
        <v>7</v>
      </c>
      <c r="E15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62">
        <f>IF(DZIALKI[[#This Row],[Ulga]]=$K$29,$L$29,IF(DZIALKI[[#This Row],[Ulga]]=$K$30,$L$30,IF(DZIALKI[[#This Row],[Ulga]]=$K$31,$L$31,IF(DZIALKI[[#This Row],[Ulga]]=$K$32,$L$32))))</f>
        <v>0.2</v>
      </c>
      <c r="G1562">
        <f>ROUNDUP(DZIALKI[[#This Row],[StawkaPodatku]]*DZIALKI[[#This Row],[Powierzchnia]],2)</f>
        <v>475.28999999999996</v>
      </c>
      <c r="H1562">
        <f>DZIALKI[[#This Row],[Podatek]]*DZIALKI[[#This Row],[Procent Ulgi]]</f>
        <v>95.057999999999993</v>
      </c>
      <c r="I1562">
        <f>DZIALKI[[#This Row],[Podatek]]-DZIALKI[[#This Row],[KwotaUlgi]]</f>
        <v>380.23199999999997</v>
      </c>
    </row>
    <row r="1563" spans="1:9" x14ac:dyDescent="0.25">
      <c r="A1563" t="s">
        <v>1573</v>
      </c>
      <c r="B1563">
        <v>1214.45</v>
      </c>
      <c r="C1563" t="s">
        <v>31</v>
      </c>
      <c r="D1563" t="s">
        <v>5</v>
      </c>
      <c r="E15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63">
        <f>IF(DZIALKI[[#This Row],[Ulga]]=$K$29,$L$29,IF(DZIALKI[[#This Row],[Ulga]]=$K$30,$L$30,IF(DZIALKI[[#This Row],[Ulga]]=$K$31,$L$31,IF(DZIALKI[[#This Row],[Ulga]]=$K$32,$L$32))))</f>
        <v>0.5</v>
      </c>
      <c r="G1563">
        <f>ROUNDUP(DZIALKI[[#This Row],[StawkaPodatku]]*DZIALKI[[#This Row],[Powierzchnia]],2)</f>
        <v>522.22</v>
      </c>
      <c r="H1563">
        <f>DZIALKI[[#This Row],[Podatek]]*DZIALKI[[#This Row],[Procent Ulgi]]</f>
        <v>261.11</v>
      </c>
      <c r="I1563">
        <f>DZIALKI[[#This Row],[Podatek]]-DZIALKI[[#This Row],[KwotaUlgi]]</f>
        <v>261.11</v>
      </c>
    </row>
    <row r="1564" spans="1:9" x14ac:dyDescent="0.25">
      <c r="A1564" t="s">
        <v>1574</v>
      </c>
      <c r="B1564">
        <v>1370.5</v>
      </c>
      <c r="C1564" t="s">
        <v>52</v>
      </c>
      <c r="D1564" t="s">
        <v>11</v>
      </c>
      <c r="E15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64">
        <f>IF(DZIALKI[[#This Row],[Ulga]]=$K$29,$L$29,IF(DZIALKI[[#This Row],[Ulga]]=$K$30,$L$30,IF(DZIALKI[[#This Row],[Ulga]]=$K$31,$L$31,IF(DZIALKI[[#This Row],[Ulga]]=$K$32,$L$32))))</f>
        <v>0.9</v>
      </c>
      <c r="G1564">
        <f>ROUNDUP(DZIALKI[[#This Row],[StawkaPodatku]]*DZIALKI[[#This Row],[Powierzchnia]],2)</f>
        <v>287.81</v>
      </c>
      <c r="H1564">
        <f>DZIALKI[[#This Row],[Podatek]]*DZIALKI[[#This Row],[Procent Ulgi]]</f>
        <v>259.029</v>
      </c>
      <c r="I1564">
        <f>DZIALKI[[#This Row],[Podatek]]-DZIALKI[[#This Row],[KwotaUlgi]]</f>
        <v>28.781000000000006</v>
      </c>
    </row>
    <row r="1565" spans="1:9" x14ac:dyDescent="0.25">
      <c r="A1565" t="s">
        <v>1575</v>
      </c>
      <c r="B1565">
        <v>873.39</v>
      </c>
      <c r="C1565" t="s">
        <v>5</v>
      </c>
      <c r="D1565" t="s">
        <v>5</v>
      </c>
      <c r="E15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65">
        <f>IF(DZIALKI[[#This Row],[Ulga]]=$K$29,$L$29,IF(DZIALKI[[#This Row],[Ulga]]=$K$30,$L$30,IF(DZIALKI[[#This Row],[Ulga]]=$K$31,$L$31,IF(DZIALKI[[#This Row],[Ulga]]=$K$32,$L$32))))</f>
        <v>0.5</v>
      </c>
      <c r="G1565">
        <f>ROUNDUP(DZIALKI[[#This Row],[StawkaPodatku]]*DZIALKI[[#This Row],[Powierzchnia]],2)</f>
        <v>672.52</v>
      </c>
      <c r="H1565">
        <f>DZIALKI[[#This Row],[Podatek]]*DZIALKI[[#This Row],[Procent Ulgi]]</f>
        <v>336.26</v>
      </c>
      <c r="I1565">
        <f>DZIALKI[[#This Row],[Podatek]]-DZIALKI[[#This Row],[KwotaUlgi]]</f>
        <v>336.26</v>
      </c>
    </row>
    <row r="1566" spans="1:9" x14ac:dyDescent="0.25">
      <c r="A1566" t="s">
        <v>1576</v>
      </c>
      <c r="B1566">
        <v>819.43</v>
      </c>
      <c r="C1566" t="s">
        <v>5</v>
      </c>
      <c r="D1566" t="s">
        <v>5</v>
      </c>
      <c r="E15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66">
        <f>IF(DZIALKI[[#This Row],[Ulga]]=$K$29,$L$29,IF(DZIALKI[[#This Row],[Ulga]]=$K$30,$L$30,IF(DZIALKI[[#This Row],[Ulga]]=$K$31,$L$31,IF(DZIALKI[[#This Row],[Ulga]]=$K$32,$L$32))))</f>
        <v>0.5</v>
      </c>
      <c r="G1566">
        <f>ROUNDUP(DZIALKI[[#This Row],[StawkaPodatku]]*DZIALKI[[#This Row],[Powierzchnia]],2)</f>
        <v>630.97</v>
      </c>
      <c r="H1566">
        <f>DZIALKI[[#This Row],[Podatek]]*DZIALKI[[#This Row],[Procent Ulgi]]</f>
        <v>315.48500000000001</v>
      </c>
      <c r="I1566">
        <f>DZIALKI[[#This Row],[Podatek]]-DZIALKI[[#This Row],[KwotaUlgi]]</f>
        <v>315.48500000000001</v>
      </c>
    </row>
    <row r="1567" spans="1:9" x14ac:dyDescent="0.25">
      <c r="A1567" t="s">
        <v>1577</v>
      </c>
      <c r="B1567">
        <v>797.81</v>
      </c>
      <c r="C1567" t="s">
        <v>94</v>
      </c>
      <c r="D1567" t="s">
        <v>11</v>
      </c>
      <c r="E15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67">
        <f>IF(DZIALKI[[#This Row],[Ulga]]=$K$29,$L$29,IF(DZIALKI[[#This Row],[Ulga]]=$K$30,$L$30,IF(DZIALKI[[#This Row],[Ulga]]=$K$31,$L$31,IF(DZIALKI[[#This Row],[Ulga]]=$K$32,$L$32))))</f>
        <v>0.9</v>
      </c>
      <c r="G1567">
        <f>ROUNDUP(DZIALKI[[#This Row],[StawkaPodatku]]*DZIALKI[[#This Row],[Powierzchnia]],2)</f>
        <v>31.92</v>
      </c>
      <c r="H1567">
        <f>DZIALKI[[#This Row],[Podatek]]*DZIALKI[[#This Row],[Procent Ulgi]]</f>
        <v>28.728000000000002</v>
      </c>
      <c r="I1567">
        <f>DZIALKI[[#This Row],[Podatek]]-DZIALKI[[#This Row],[KwotaUlgi]]</f>
        <v>3.1920000000000002</v>
      </c>
    </row>
    <row r="1568" spans="1:9" x14ac:dyDescent="0.25">
      <c r="A1568" t="s">
        <v>1578</v>
      </c>
      <c r="B1568">
        <v>1479.13</v>
      </c>
      <c r="C1568" t="s">
        <v>94</v>
      </c>
      <c r="D1568" t="s">
        <v>5</v>
      </c>
      <c r="E15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68">
        <f>IF(DZIALKI[[#This Row],[Ulga]]=$K$29,$L$29,IF(DZIALKI[[#This Row],[Ulga]]=$K$30,$L$30,IF(DZIALKI[[#This Row],[Ulga]]=$K$31,$L$31,IF(DZIALKI[[#This Row],[Ulga]]=$K$32,$L$32))))</f>
        <v>0.5</v>
      </c>
      <c r="G1568">
        <f>ROUNDUP(DZIALKI[[#This Row],[StawkaPodatku]]*DZIALKI[[#This Row],[Powierzchnia]],2)</f>
        <v>59.169999999999995</v>
      </c>
      <c r="H1568">
        <f>DZIALKI[[#This Row],[Podatek]]*DZIALKI[[#This Row],[Procent Ulgi]]</f>
        <v>29.584999999999997</v>
      </c>
      <c r="I1568">
        <f>DZIALKI[[#This Row],[Podatek]]-DZIALKI[[#This Row],[KwotaUlgi]]</f>
        <v>29.584999999999997</v>
      </c>
    </row>
    <row r="1569" spans="1:9" x14ac:dyDescent="0.25">
      <c r="A1569" t="s">
        <v>1579</v>
      </c>
      <c r="B1569">
        <v>786.19</v>
      </c>
      <c r="C1569" t="s">
        <v>5</v>
      </c>
      <c r="D1569" t="s">
        <v>5</v>
      </c>
      <c r="E15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69">
        <f>IF(DZIALKI[[#This Row],[Ulga]]=$K$29,$L$29,IF(DZIALKI[[#This Row],[Ulga]]=$K$30,$L$30,IF(DZIALKI[[#This Row],[Ulga]]=$K$31,$L$31,IF(DZIALKI[[#This Row],[Ulga]]=$K$32,$L$32))))</f>
        <v>0.5</v>
      </c>
      <c r="G1569">
        <f>ROUNDUP(DZIALKI[[#This Row],[StawkaPodatku]]*DZIALKI[[#This Row],[Powierzchnia]],2)</f>
        <v>605.37</v>
      </c>
      <c r="H1569">
        <f>DZIALKI[[#This Row],[Podatek]]*DZIALKI[[#This Row],[Procent Ulgi]]</f>
        <v>302.685</v>
      </c>
      <c r="I1569">
        <f>DZIALKI[[#This Row],[Podatek]]-DZIALKI[[#This Row],[KwotaUlgi]]</f>
        <v>302.685</v>
      </c>
    </row>
    <row r="1570" spans="1:9" x14ac:dyDescent="0.25">
      <c r="A1570" t="s">
        <v>1580</v>
      </c>
      <c r="B1570">
        <v>1342.97</v>
      </c>
      <c r="C1570" t="s">
        <v>94</v>
      </c>
      <c r="D1570" t="s">
        <v>5</v>
      </c>
      <c r="E157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70">
        <f>IF(DZIALKI[[#This Row],[Ulga]]=$K$29,$L$29,IF(DZIALKI[[#This Row],[Ulga]]=$K$30,$L$30,IF(DZIALKI[[#This Row],[Ulga]]=$K$31,$L$31,IF(DZIALKI[[#This Row],[Ulga]]=$K$32,$L$32))))</f>
        <v>0.5</v>
      </c>
      <c r="G1570">
        <f>ROUNDUP(DZIALKI[[#This Row],[StawkaPodatku]]*DZIALKI[[#This Row],[Powierzchnia]],2)</f>
        <v>53.72</v>
      </c>
      <c r="H1570">
        <f>DZIALKI[[#This Row],[Podatek]]*DZIALKI[[#This Row],[Procent Ulgi]]</f>
        <v>26.86</v>
      </c>
      <c r="I1570">
        <f>DZIALKI[[#This Row],[Podatek]]-DZIALKI[[#This Row],[KwotaUlgi]]</f>
        <v>26.86</v>
      </c>
    </row>
    <row r="1571" spans="1:9" x14ac:dyDescent="0.25">
      <c r="A1571" t="s">
        <v>1581</v>
      </c>
      <c r="B1571">
        <v>539.49</v>
      </c>
      <c r="C1571" t="s">
        <v>52</v>
      </c>
      <c r="D1571" t="s">
        <v>5</v>
      </c>
      <c r="E15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71">
        <f>IF(DZIALKI[[#This Row],[Ulga]]=$K$29,$L$29,IF(DZIALKI[[#This Row],[Ulga]]=$K$30,$L$30,IF(DZIALKI[[#This Row],[Ulga]]=$K$31,$L$31,IF(DZIALKI[[#This Row],[Ulga]]=$K$32,$L$32))))</f>
        <v>0.5</v>
      </c>
      <c r="G1571">
        <f>ROUNDUP(DZIALKI[[#This Row],[StawkaPodatku]]*DZIALKI[[#This Row],[Powierzchnia]],2)</f>
        <v>113.30000000000001</v>
      </c>
      <c r="H1571">
        <f>DZIALKI[[#This Row],[Podatek]]*DZIALKI[[#This Row],[Procent Ulgi]]</f>
        <v>56.650000000000006</v>
      </c>
      <c r="I1571">
        <f>DZIALKI[[#This Row],[Podatek]]-DZIALKI[[#This Row],[KwotaUlgi]]</f>
        <v>56.650000000000006</v>
      </c>
    </row>
    <row r="1572" spans="1:9" x14ac:dyDescent="0.25">
      <c r="A1572" t="s">
        <v>1582</v>
      </c>
      <c r="B1572">
        <v>555.47</v>
      </c>
      <c r="C1572" t="s">
        <v>9</v>
      </c>
      <c r="D1572" t="s">
        <v>7</v>
      </c>
      <c r="E15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72">
        <f>IF(DZIALKI[[#This Row],[Ulga]]=$K$29,$L$29,IF(DZIALKI[[#This Row],[Ulga]]=$K$30,$L$30,IF(DZIALKI[[#This Row],[Ulga]]=$K$31,$L$31,IF(DZIALKI[[#This Row],[Ulga]]=$K$32,$L$32))))</f>
        <v>0.2</v>
      </c>
      <c r="G1572">
        <f>ROUNDUP(DZIALKI[[#This Row],[StawkaPodatku]]*DZIALKI[[#This Row],[Powierzchnia]],2)</f>
        <v>361.06</v>
      </c>
      <c r="H1572">
        <f>DZIALKI[[#This Row],[Podatek]]*DZIALKI[[#This Row],[Procent Ulgi]]</f>
        <v>72.212000000000003</v>
      </c>
      <c r="I1572">
        <f>DZIALKI[[#This Row],[Podatek]]-DZIALKI[[#This Row],[KwotaUlgi]]</f>
        <v>288.84800000000001</v>
      </c>
    </row>
    <row r="1573" spans="1:9" x14ac:dyDescent="0.25">
      <c r="A1573" t="s">
        <v>1583</v>
      </c>
      <c r="B1573">
        <v>1441</v>
      </c>
      <c r="C1573" t="s">
        <v>94</v>
      </c>
      <c r="D1573" t="s">
        <v>11</v>
      </c>
      <c r="E15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73">
        <f>IF(DZIALKI[[#This Row],[Ulga]]=$K$29,$L$29,IF(DZIALKI[[#This Row],[Ulga]]=$K$30,$L$30,IF(DZIALKI[[#This Row],[Ulga]]=$K$31,$L$31,IF(DZIALKI[[#This Row],[Ulga]]=$K$32,$L$32))))</f>
        <v>0.9</v>
      </c>
      <c r="G1573">
        <f>ROUNDUP(DZIALKI[[#This Row],[StawkaPodatku]]*DZIALKI[[#This Row],[Powierzchnia]],2)</f>
        <v>57.64</v>
      </c>
      <c r="H1573">
        <f>DZIALKI[[#This Row],[Podatek]]*DZIALKI[[#This Row],[Procent Ulgi]]</f>
        <v>51.876000000000005</v>
      </c>
      <c r="I1573">
        <f>DZIALKI[[#This Row],[Podatek]]-DZIALKI[[#This Row],[KwotaUlgi]]</f>
        <v>5.7639999999999958</v>
      </c>
    </row>
    <row r="1574" spans="1:9" x14ac:dyDescent="0.25">
      <c r="A1574" t="s">
        <v>1584</v>
      </c>
      <c r="B1574">
        <v>1246.56</v>
      </c>
      <c r="C1574" t="s">
        <v>52</v>
      </c>
      <c r="D1574" t="s">
        <v>5</v>
      </c>
      <c r="E15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74">
        <f>IF(DZIALKI[[#This Row],[Ulga]]=$K$29,$L$29,IF(DZIALKI[[#This Row],[Ulga]]=$K$30,$L$30,IF(DZIALKI[[#This Row],[Ulga]]=$K$31,$L$31,IF(DZIALKI[[#This Row],[Ulga]]=$K$32,$L$32))))</f>
        <v>0.5</v>
      </c>
      <c r="G1574">
        <f>ROUNDUP(DZIALKI[[#This Row],[StawkaPodatku]]*DZIALKI[[#This Row],[Powierzchnia]],2)</f>
        <v>261.77999999999997</v>
      </c>
      <c r="H1574">
        <f>DZIALKI[[#This Row],[Podatek]]*DZIALKI[[#This Row],[Procent Ulgi]]</f>
        <v>130.88999999999999</v>
      </c>
      <c r="I1574">
        <f>DZIALKI[[#This Row],[Podatek]]-DZIALKI[[#This Row],[KwotaUlgi]]</f>
        <v>130.88999999999999</v>
      </c>
    </row>
    <row r="1575" spans="1:9" x14ac:dyDescent="0.25">
      <c r="A1575" t="s">
        <v>1585</v>
      </c>
      <c r="B1575">
        <v>665.42</v>
      </c>
      <c r="C1575" t="s">
        <v>5</v>
      </c>
      <c r="D1575" t="s">
        <v>21</v>
      </c>
      <c r="E15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75">
        <f>IF(DZIALKI[[#This Row],[Ulga]]=$K$29,$L$29,IF(DZIALKI[[#This Row],[Ulga]]=$K$30,$L$30,IF(DZIALKI[[#This Row],[Ulga]]=$K$31,$L$31,IF(DZIALKI[[#This Row],[Ulga]]=$K$32,$L$32))))</f>
        <v>0</v>
      </c>
      <c r="G1575">
        <f>ROUNDUP(DZIALKI[[#This Row],[StawkaPodatku]]*DZIALKI[[#This Row],[Powierzchnia]],2)</f>
        <v>512.38</v>
      </c>
      <c r="H1575">
        <f>DZIALKI[[#This Row],[Podatek]]*DZIALKI[[#This Row],[Procent Ulgi]]</f>
        <v>0</v>
      </c>
      <c r="I1575">
        <f>DZIALKI[[#This Row],[Podatek]]-DZIALKI[[#This Row],[KwotaUlgi]]</f>
        <v>512.38</v>
      </c>
    </row>
    <row r="1576" spans="1:9" x14ac:dyDescent="0.25">
      <c r="A1576" t="s">
        <v>1586</v>
      </c>
      <c r="B1576">
        <v>1306.43</v>
      </c>
      <c r="C1576" t="s">
        <v>31</v>
      </c>
      <c r="D1576" t="s">
        <v>5</v>
      </c>
      <c r="E15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76">
        <f>IF(DZIALKI[[#This Row],[Ulga]]=$K$29,$L$29,IF(DZIALKI[[#This Row],[Ulga]]=$K$30,$L$30,IF(DZIALKI[[#This Row],[Ulga]]=$K$31,$L$31,IF(DZIALKI[[#This Row],[Ulga]]=$K$32,$L$32))))</f>
        <v>0.5</v>
      </c>
      <c r="G1576">
        <f>ROUNDUP(DZIALKI[[#This Row],[StawkaPodatku]]*DZIALKI[[#This Row],[Powierzchnia]],2)</f>
        <v>561.77</v>
      </c>
      <c r="H1576">
        <f>DZIALKI[[#This Row],[Podatek]]*DZIALKI[[#This Row],[Procent Ulgi]]</f>
        <v>280.88499999999999</v>
      </c>
      <c r="I1576">
        <f>DZIALKI[[#This Row],[Podatek]]-DZIALKI[[#This Row],[KwotaUlgi]]</f>
        <v>280.88499999999999</v>
      </c>
    </row>
    <row r="1577" spans="1:9" x14ac:dyDescent="0.25">
      <c r="A1577" t="s">
        <v>1587</v>
      </c>
      <c r="B1577">
        <v>699.24</v>
      </c>
      <c r="C1577" t="s">
        <v>31</v>
      </c>
      <c r="D1577" t="s">
        <v>5</v>
      </c>
      <c r="E15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77">
        <f>IF(DZIALKI[[#This Row],[Ulga]]=$K$29,$L$29,IF(DZIALKI[[#This Row],[Ulga]]=$K$30,$L$30,IF(DZIALKI[[#This Row],[Ulga]]=$K$31,$L$31,IF(DZIALKI[[#This Row],[Ulga]]=$K$32,$L$32))))</f>
        <v>0.5</v>
      </c>
      <c r="G1577">
        <f>ROUNDUP(DZIALKI[[#This Row],[StawkaPodatku]]*DZIALKI[[#This Row],[Powierzchnia]],2)</f>
        <v>300.68</v>
      </c>
      <c r="H1577">
        <f>DZIALKI[[#This Row],[Podatek]]*DZIALKI[[#This Row],[Procent Ulgi]]</f>
        <v>150.34</v>
      </c>
      <c r="I1577">
        <f>DZIALKI[[#This Row],[Podatek]]-DZIALKI[[#This Row],[KwotaUlgi]]</f>
        <v>150.34</v>
      </c>
    </row>
    <row r="1578" spans="1:9" x14ac:dyDescent="0.25">
      <c r="A1578" t="s">
        <v>1588</v>
      </c>
      <c r="B1578">
        <v>1455.81</v>
      </c>
      <c r="C1578" t="s">
        <v>5</v>
      </c>
      <c r="D1578" t="s">
        <v>11</v>
      </c>
      <c r="E15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78">
        <f>IF(DZIALKI[[#This Row],[Ulga]]=$K$29,$L$29,IF(DZIALKI[[#This Row],[Ulga]]=$K$30,$L$30,IF(DZIALKI[[#This Row],[Ulga]]=$K$31,$L$31,IF(DZIALKI[[#This Row],[Ulga]]=$K$32,$L$32))))</f>
        <v>0.9</v>
      </c>
      <c r="G1578">
        <f>ROUNDUP(DZIALKI[[#This Row],[StawkaPodatku]]*DZIALKI[[#This Row],[Powierzchnia]],2)</f>
        <v>1120.98</v>
      </c>
      <c r="H1578">
        <f>DZIALKI[[#This Row],[Podatek]]*DZIALKI[[#This Row],[Procent Ulgi]]</f>
        <v>1008.8820000000001</v>
      </c>
      <c r="I1578">
        <f>DZIALKI[[#This Row],[Podatek]]-DZIALKI[[#This Row],[KwotaUlgi]]</f>
        <v>112.09799999999996</v>
      </c>
    </row>
    <row r="1579" spans="1:9" x14ac:dyDescent="0.25">
      <c r="A1579" t="s">
        <v>1589</v>
      </c>
      <c r="B1579">
        <v>690.89</v>
      </c>
      <c r="C1579" t="s">
        <v>94</v>
      </c>
      <c r="D1579" t="s">
        <v>11</v>
      </c>
      <c r="E15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79">
        <f>IF(DZIALKI[[#This Row],[Ulga]]=$K$29,$L$29,IF(DZIALKI[[#This Row],[Ulga]]=$K$30,$L$30,IF(DZIALKI[[#This Row],[Ulga]]=$K$31,$L$31,IF(DZIALKI[[#This Row],[Ulga]]=$K$32,$L$32))))</f>
        <v>0.9</v>
      </c>
      <c r="G1579">
        <f>ROUNDUP(DZIALKI[[#This Row],[StawkaPodatku]]*DZIALKI[[#This Row],[Powierzchnia]],2)</f>
        <v>27.64</v>
      </c>
      <c r="H1579">
        <f>DZIALKI[[#This Row],[Podatek]]*DZIALKI[[#This Row],[Procent Ulgi]]</f>
        <v>24.876000000000001</v>
      </c>
      <c r="I1579">
        <f>DZIALKI[[#This Row],[Podatek]]-DZIALKI[[#This Row],[KwotaUlgi]]</f>
        <v>2.7639999999999993</v>
      </c>
    </row>
    <row r="1580" spans="1:9" x14ac:dyDescent="0.25">
      <c r="A1580" t="s">
        <v>1590</v>
      </c>
      <c r="B1580">
        <v>1465.68</v>
      </c>
      <c r="C1580" t="s">
        <v>5</v>
      </c>
      <c r="D1580" t="s">
        <v>11</v>
      </c>
      <c r="E15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80">
        <f>IF(DZIALKI[[#This Row],[Ulga]]=$K$29,$L$29,IF(DZIALKI[[#This Row],[Ulga]]=$K$30,$L$30,IF(DZIALKI[[#This Row],[Ulga]]=$K$31,$L$31,IF(DZIALKI[[#This Row],[Ulga]]=$K$32,$L$32))))</f>
        <v>0.9</v>
      </c>
      <c r="G1580">
        <f>ROUNDUP(DZIALKI[[#This Row],[StawkaPodatku]]*DZIALKI[[#This Row],[Powierzchnia]],2)</f>
        <v>1128.58</v>
      </c>
      <c r="H1580">
        <f>DZIALKI[[#This Row],[Podatek]]*DZIALKI[[#This Row],[Procent Ulgi]]</f>
        <v>1015.722</v>
      </c>
      <c r="I1580">
        <f>DZIALKI[[#This Row],[Podatek]]-DZIALKI[[#This Row],[KwotaUlgi]]</f>
        <v>112.85799999999995</v>
      </c>
    </row>
    <row r="1581" spans="1:9" x14ac:dyDescent="0.25">
      <c r="A1581" t="s">
        <v>1591</v>
      </c>
      <c r="B1581">
        <v>657.16</v>
      </c>
      <c r="C1581" t="s">
        <v>52</v>
      </c>
      <c r="D1581" t="s">
        <v>21</v>
      </c>
      <c r="E15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81">
        <f>IF(DZIALKI[[#This Row],[Ulga]]=$K$29,$L$29,IF(DZIALKI[[#This Row],[Ulga]]=$K$30,$L$30,IF(DZIALKI[[#This Row],[Ulga]]=$K$31,$L$31,IF(DZIALKI[[#This Row],[Ulga]]=$K$32,$L$32))))</f>
        <v>0</v>
      </c>
      <c r="G1581">
        <f>ROUNDUP(DZIALKI[[#This Row],[StawkaPodatku]]*DZIALKI[[#This Row],[Powierzchnia]],2)</f>
        <v>138.01</v>
      </c>
      <c r="H1581">
        <f>DZIALKI[[#This Row],[Podatek]]*DZIALKI[[#This Row],[Procent Ulgi]]</f>
        <v>0</v>
      </c>
      <c r="I1581">
        <f>DZIALKI[[#This Row],[Podatek]]-DZIALKI[[#This Row],[KwotaUlgi]]</f>
        <v>138.01</v>
      </c>
    </row>
    <row r="1582" spans="1:9" x14ac:dyDescent="0.25">
      <c r="A1582" t="s">
        <v>1592</v>
      </c>
      <c r="B1582">
        <v>1227.25</v>
      </c>
      <c r="C1582" t="s">
        <v>94</v>
      </c>
      <c r="D1582" t="s">
        <v>11</v>
      </c>
      <c r="E158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82">
        <f>IF(DZIALKI[[#This Row],[Ulga]]=$K$29,$L$29,IF(DZIALKI[[#This Row],[Ulga]]=$K$30,$L$30,IF(DZIALKI[[#This Row],[Ulga]]=$K$31,$L$31,IF(DZIALKI[[#This Row],[Ulga]]=$K$32,$L$32))))</f>
        <v>0.9</v>
      </c>
      <c r="G1582">
        <f>ROUNDUP(DZIALKI[[#This Row],[StawkaPodatku]]*DZIALKI[[#This Row],[Powierzchnia]],2)</f>
        <v>49.09</v>
      </c>
      <c r="H1582">
        <f>DZIALKI[[#This Row],[Podatek]]*DZIALKI[[#This Row],[Procent Ulgi]]</f>
        <v>44.181000000000004</v>
      </c>
      <c r="I1582">
        <f>DZIALKI[[#This Row],[Podatek]]-DZIALKI[[#This Row],[KwotaUlgi]]</f>
        <v>4.9089999999999989</v>
      </c>
    </row>
    <row r="1583" spans="1:9" x14ac:dyDescent="0.25">
      <c r="A1583" t="s">
        <v>1593</v>
      </c>
      <c r="B1583">
        <v>1032.97</v>
      </c>
      <c r="C1583" t="s">
        <v>31</v>
      </c>
      <c r="D1583" t="s">
        <v>5</v>
      </c>
      <c r="E15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83">
        <f>IF(DZIALKI[[#This Row],[Ulga]]=$K$29,$L$29,IF(DZIALKI[[#This Row],[Ulga]]=$K$30,$L$30,IF(DZIALKI[[#This Row],[Ulga]]=$K$31,$L$31,IF(DZIALKI[[#This Row],[Ulga]]=$K$32,$L$32))))</f>
        <v>0.5</v>
      </c>
      <c r="G1583">
        <f>ROUNDUP(DZIALKI[[#This Row],[StawkaPodatku]]*DZIALKI[[#This Row],[Powierzchnia]],2)</f>
        <v>444.18</v>
      </c>
      <c r="H1583">
        <f>DZIALKI[[#This Row],[Podatek]]*DZIALKI[[#This Row],[Procent Ulgi]]</f>
        <v>222.09</v>
      </c>
      <c r="I1583">
        <f>DZIALKI[[#This Row],[Podatek]]-DZIALKI[[#This Row],[KwotaUlgi]]</f>
        <v>222.09</v>
      </c>
    </row>
    <row r="1584" spans="1:9" x14ac:dyDescent="0.25">
      <c r="A1584" t="s">
        <v>1594</v>
      </c>
      <c r="B1584">
        <v>978.66</v>
      </c>
      <c r="C1584" t="s">
        <v>94</v>
      </c>
      <c r="D1584" t="s">
        <v>5</v>
      </c>
      <c r="E15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84">
        <f>IF(DZIALKI[[#This Row],[Ulga]]=$K$29,$L$29,IF(DZIALKI[[#This Row],[Ulga]]=$K$30,$L$30,IF(DZIALKI[[#This Row],[Ulga]]=$K$31,$L$31,IF(DZIALKI[[#This Row],[Ulga]]=$K$32,$L$32))))</f>
        <v>0.5</v>
      </c>
      <c r="G1584">
        <f>ROUNDUP(DZIALKI[[#This Row],[StawkaPodatku]]*DZIALKI[[#This Row],[Powierzchnia]],2)</f>
        <v>39.15</v>
      </c>
      <c r="H1584">
        <f>DZIALKI[[#This Row],[Podatek]]*DZIALKI[[#This Row],[Procent Ulgi]]</f>
        <v>19.574999999999999</v>
      </c>
      <c r="I1584">
        <f>DZIALKI[[#This Row],[Podatek]]-DZIALKI[[#This Row],[KwotaUlgi]]</f>
        <v>19.574999999999999</v>
      </c>
    </row>
    <row r="1585" spans="1:9" x14ac:dyDescent="0.25">
      <c r="A1585" t="s">
        <v>1595</v>
      </c>
      <c r="B1585">
        <v>673.87</v>
      </c>
      <c r="C1585" t="s">
        <v>94</v>
      </c>
      <c r="D1585" t="s">
        <v>11</v>
      </c>
      <c r="E158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85">
        <f>IF(DZIALKI[[#This Row],[Ulga]]=$K$29,$L$29,IF(DZIALKI[[#This Row],[Ulga]]=$K$30,$L$30,IF(DZIALKI[[#This Row],[Ulga]]=$K$31,$L$31,IF(DZIALKI[[#This Row],[Ulga]]=$K$32,$L$32))))</f>
        <v>0.9</v>
      </c>
      <c r="G1585">
        <f>ROUNDUP(DZIALKI[[#This Row],[StawkaPodatku]]*DZIALKI[[#This Row],[Powierzchnia]],2)</f>
        <v>26.96</v>
      </c>
      <c r="H1585">
        <f>DZIALKI[[#This Row],[Podatek]]*DZIALKI[[#This Row],[Procent Ulgi]]</f>
        <v>24.264000000000003</v>
      </c>
      <c r="I1585">
        <f>DZIALKI[[#This Row],[Podatek]]-DZIALKI[[#This Row],[KwotaUlgi]]</f>
        <v>2.695999999999998</v>
      </c>
    </row>
    <row r="1586" spans="1:9" x14ac:dyDescent="0.25">
      <c r="A1586" t="s">
        <v>1596</v>
      </c>
      <c r="B1586">
        <v>1258.32</v>
      </c>
      <c r="C1586" t="s">
        <v>94</v>
      </c>
      <c r="D1586" t="s">
        <v>7</v>
      </c>
      <c r="E15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86">
        <f>IF(DZIALKI[[#This Row],[Ulga]]=$K$29,$L$29,IF(DZIALKI[[#This Row],[Ulga]]=$K$30,$L$30,IF(DZIALKI[[#This Row],[Ulga]]=$K$31,$L$31,IF(DZIALKI[[#This Row],[Ulga]]=$K$32,$L$32))))</f>
        <v>0.2</v>
      </c>
      <c r="G1586">
        <f>ROUNDUP(DZIALKI[[#This Row],[StawkaPodatku]]*DZIALKI[[#This Row],[Powierzchnia]],2)</f>
        <v>50.339999999999996</v>
      </c>
      <c r="H1586">
        <f>DZIALKI[[#This Row],[Podatek]]*DZIALKI[[#This Row],[Procent Ulgi]]</f>
        <v>10.068</v>
      </c>
      <c r="I1586">
        <f>DZIALKI[[#This Row],[Podatek]]-DZIALKI[[#This Row],[KwotaUlgi]]</f>
        <v>40.271999999999998</v>
      </c>
    </row>
    <row r="1587" spans="1:9" x14ac:dyDescent="0.25">
      <c r="A1587" t="s">
        <v>1597</v>
      </c>
      <c r="B1587">
        <v>1158.55</v>
      </c>
      <c r="C1587" t="s">
        <v>94</v>
      </c>
      <c r="D1587" t="s">
        <v>21</v>
      </c>
      <c r="E15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87">
        <f>IF(DZIALKI[[#This Row],[Ulga]]=$K$29,$L$29,IF(DZIALKI[[#This Row],[Ulga]]=$K$30,$L$30,IF(DZIALKI[[#This Row],[Ulga]]=$K$31,$L$31,IF(DZIALKI[[#This Row],[Ulga]]=$K$32,$L$32))))</f>
        <v>0</v>
      </c>
      <c r="G1587">
        <f>ROUNDUP(DZIALKI[[#This Row],[StawkaPodatku]]*DZIALKI[[#This Row],[Powierzchnia]],2)</f>
        <v>46.35</v>
      </c>
      <c r="H1587">
        <f>DZIALKI[[#This Row],[Podatek]]*DZIALKI[[#This Row],[Procent Ulgi]]</f>
        <v>0</v>
      </c>
      <c r="I1587">
        <f>DZIALKI[[#This Row],[Podatek]]-DZIALKI[[#This Row],[KwotaUlgi]]</f>
        <v>46.35</v>
      </c>
    </row>
    <row r="1588" spans="1:9" x14ac:dyDescent="0.25">
      <c r="A1588" t="s">
        <v>1598</v>
      </c>
      <c r="B1588">
        <v>1302.67</v>
      </c>
      <c r="C1588" t="s">
        <v>5</v>
      </c>
      <c r="D1588" t="s">
        <v>11</v>
      </c>
      <c r="E15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88">
        <f>IF(DZIALKI[[#This Row],[Ulga]]=$K$29,$L$29,IF(DZIALKI[[#This Row],[Ulga]]=$K$30,$L$30,IF(DZIALKI[[#This Row],[Ulga]]=$K$31,$L$31,IF(DZIALKI[[#This Row],[Ulga]]=$K$32,$L$32))))</f>
        <v>0.9</v>
      </c>
      <c r="G1588">
        <f>ROUNDUP(DZIALKI[[#This Row],[StawkaPodatku]]*DZIALKI[[#This Row],[Powierzchnia]],2)</f>
        <v>1003.06</v>
      </c>
      <c r="H1588">
        <f>DZIALKI[[#This Row],[Podatek]]*DZIALKI[[#This Row],[Procent Ulgi]]</f>
        <v>902.75400000000002</v>
      </c>
      <c r="I1588">
        <f>DZIALKI[[#This Row],[Podatek]]-DZIALKI[[#This Row],[KwotaUlgi]]</f>
        <v>100.30599999999993</v>
      </c>
    </row>
    <row r="1589" spans="1:9" x14ac:dyDescent="0.25">
      <c r="A1589" t="s">
        <v>1599</v>
      </c>
      <c r="B1589">
        <v>717.38</v>
      </c>
      <c r="C1589" t="s">
        <v>5</v>
      </c>
      <c r="D1589" t="s">
        <v>11</v>
      </c>
      <c r="E15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89">
        <f>IF(DZIALKI[[#This Row],[Ulga]]=$K$29,$L$29,IF(DZIALKI[[#This Row],[Ulga]]=$K$30,$L$30,IF(DZIALKI[[#This Row],[Ulga]]=$K$31,$L$31,IF(DZIALKI[[#This Row],[Ulga]]=$K$32,$L$32))))</f>
        <v>0.9</v>
      </c>
      <c r="G1589">
        <f>ROUNDUP(DZIALKI[[#This Row],[StawkaPodatku]]*DZIALKI[[#This Row],[Powierzchnia]],2)</f>
        <v>552.39</v>
      </c>
      <c r="H1589">
        <f>DZIALKI[[#This Row],[Podatek]]*DZIALKI[[#This Row],[Procent Ulgi]]</f>
        <v>497.15100000000001</v>
      </c>
      <c r="I1589">
        <f>DZIALKI[[#This Row],[Podatek]]-DZIALKI[[#This Row],[KwotaUlgi]]</f>
        <v>55.238999999999976</v>
      </c>
    </row>
    <row r="1590" spans="1:9" x14ac:dyDescent="0.25">
      <c r="A1590" t="s">
        <v>1600</v>
      </c>
      <c r="B1590">
        <v>623</v>
      </c>
      <c r="C1590" t="s">
        <v>5</v>
      </c>
      <c r="D1590" t="s">
        <v>7</v>
      </c>
      <c r="E15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90">
        <f>IF(DZIALKI[[#This Row],[Ulga]]=$K$29,$L$29,IF(DZIALKI[[#This Row],[Ulga]]=$K$30,$L$30,IF(DZIALKI[[#This Row],[Ulga]]=$K$31,$L$31,IF(DZIALKI[[#This Row],[Ulga]]=$K$32,$L$32))))</f>
        <v>0.2</v>
      </c>
      <c r="G1590">
        <f>ROUNDUP(DZIALKI[[#This Row],[StawkaPodatku]]*DZIALKI[[#This Row],[Powierzchnia]],2)</f>
        <v>479.71</v>
      </c>
      <c r="H1590">
        <f>DZIALKI[[#This Row],[Podatek]]*DZIALKI[[#This Row],[Procent Ulgi]]</f>
        <v>95.942000000000007</v>
      </c>
      <c r="I1590">
        <f>DZIALKI[[#This Row],[Podatek]]-DZIALKI[[#This Row],[KwotaUlgi]]</f>
        <v>383.76799999999997</v>
      </c>
    </row>
    <row r="1591" spans="1:9" x14ac:dyDescent="0.25">
      <c r="A1591" t="s">
        <v>1601</v>
      </c>
      <c r="B1591">
        <v>710.52</v>
      </c>
      <c r="C1591" t="s">
        <v>52</v>
      </c>
      <c r="D1591" t="s">
        <v>5</v>
      </c>
      <c r="E15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91">
        <f>IF(DZIALKI[[#This Row],[Ulga]]=$K$29,$L$29,IF(DZIALKI[[#This Row],[Ulga]]=$K$30,$L$30,IF(DZIALKI[[#This Row],[Ulga]]=$K$31,$L$31,IF(DZIALKI[[#This Row],[Ulga]]=$K$32,$L$32))))</f>
        <v>0.5</v>
      </c>
      <c r="G1591">
        <f>ROUNDUP(DZIALKI[[#This Row],[StawkaPodatku]]*DZIALKI[[#This Row],[Powierzchnia]],2)</f>
        <v>149.20999999999998</v>
      </c>
      <c r="H1591">
        <f>DZIALKI[[#This Row],[Podatek]]*DZIALKI[[#This Row],[Procent Ulgi]]</f>
        <v>74.60499999999999</v>
      </c>
      <c r="I1591">
        <f>DZIALKI[[#This Row],[Podatek]]-DZIALKI[[#This Row],[KwotaUlgi]]</f>
        <v>74.60499999999999</v>
      </c>
    </row>
    <row r="1592" spans="1:9" x14ac:dyDescent="0.25">
      <c r="A1592" t="s">
        <v>1602</v>
      </c>
      <c r="B1592">
        <v>1263.5999999999999</v>
      </c>
      <c r="C1592" t="s">
        <v>52</v>
      </c>
      <c r="D1592" t="s">
        <v>21</v>
      </c>
      <c r="E15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92">
        <f>IF(DZIALKI[[#This Row],[Ulga]]=$K$29,$L$29,IF(DZIALKI[[#This Row],[Ulga]]=$K$30,$L$30,IF(DZIALKI[[#This Row],[Ulga]]=$K$31,$L$31,IF(DZIALKI[[#This Row],[Ulga]]=$K$32,$L$32))))</f>
        <v>0</v>
      </c>
      <c r="G1592">
        <f>ROUNDUP(DZIALKI[[#This Row],[StawkaPodatku]]*DZIALKI[[#This Row],[Powierzchnia]],2)</f>
        <v>265.36</v>
      </c>
      <c r="H1592">
        <f>DZIALKI[[#This Row],[Podatek]]*DZIALKI[[#This Row],[Procent Ulgi]]</f>
        <v>0</v>
      </c>
      <c r="I1592">
        <f>DZIALKI[[#This Row],[Podatek]]-DZIALKI[[#This Row],[KwotaUlgi]]</f>
        <v>265.36</v>
      </c>
    </row>
    <row r="1593" spans="1:9" x14ac:dyDescent="0.25">
      <c r="A1593" t="s">
        <v>1603</v>
      </c>
      <c r="B1593">
        <v>1000.29</v>
      </c>
      <c r="C1593" t="s">
        <v>5</v>
      </c>
      <c r="D1593" t="s">
        <v>7</v>
      </c>
      <c r="E15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93">
        <f>IF(DZIALKI[[#This Row],[Ulga]]=$K$29,$L$29,IF(DZIALKI[[#This Row],[Ulga]]=$K$30,$L$30,IF(DZIALKI[[#This Row],[Ulga]]=$K$31,$L$31,IF(DZIALKI[[#This Row],[Ulga]]=$K$32,$L$32))))</f>
        <v>0.2</v>
      </c>
      <c r="G1593">
        <f>ROUNDUP(DZIALKI[[#This Row],[StawkaPodatku]]*DZIALKI[[#This Row],[Powierzchnia]],2)</f>
        <v>770.23</v>
      </c>
      <c r="H1593">
        <f>DZIALKI[[#This Row],[Podatek]]*DZIALKI[[#This Row],[Procent Ulgi]]</f>
        <v>154.04600000000002</v>
      </c>
      <c r="I1593">
        <f>DZIALKI[[#This Row],[Podatek]]-DZIALKI[[#This Row],[KwotaUlgi]]</f>
        <v>616.18399999999997</v>
      </c>
    </row>
    <row r="1594" spans="1:9" x14ac:dyDescent="0.25">
      <c r="A1594" t="s">
        <v>1604</v>
      </c>
      <c r="B1594">
        <v>1013.98</v>
      </c>
      <c r="C1594" t="s">
        <v>31</v>
      </c>
      <c r="D1594" t="s">
        <v>11</v>
      </c>
      <c r="E15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94">
        <f>IF(DZIALKI[[#This Row],[Ulga]]=$K$29,$L$29,IF(DZIALKI[[#This Row],[Ulga]]=$K$30,$L$30,IF(DZIALKI[[#This Row],[Ulga]]=$K$31,$L$31,IF(DZIALKI[[#This Row],[Ulga]]=$K$32,$L$32))))</f>
        <v>0.9</v>
      </c>
      <c r="G1594">
        <f>ROUNDUP(DZIALKI[[#This Row],[StawkaPodatku]]*DZIALKI[[#This Row],[Powierzchnia]],2)</f>
        <v>436.02</v>
      </c>
      <c r="H1594">
        <f>DZIALKI[[#This Row],[Podatek]]*DZIALKI[[#This Row],[Procent Ulgi]]</f>
        <v>392.41800000000001</v>
      </c>
      <c r="I1594">
        <f>DZIALKI[[#This Row],[Podatek]]-DZIALKI[[#This Row],[KwotaUlgi]]</f>
        <v>43.601999999999975</v>
      </c>
    </row>
    <row r="1595" spans="1:9" x14ac:dyDescent="0.25">
      <c r="A1595" t="s">
        <v>1605</v>
      </c>
      <c r="B1595">
        <v>1460.55</v>
      </c>
      <c r="C1595" t="s">
        <v>5</v>
      </c>
      <c r="D1595" t="s">
        <v>11</v>
      </c>
      <c r="E15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95">
        <f>IF(DZIALKI[[#This Row],[Ulga]]=$K$29,$L$29,IF(DZIALKI[[#This Row],[Ulga]]=$K$30,$L$30,IF(DZIALKI[[#This Row],[Ulga]]=$K$31,$L$31,IF(DZIALKI[[#This Row],[Ulga]]=$K$32,$L$32))))</f>
        <v>0.9</v>
      </c>
      <c r="G1595">
        <f>ROUNDUP(DZIALKI[[#This Row],[StawkaPodatku]]*DZIALKI[[#This Row],[Powierzchnia]],2)</f>
        <v>1124.6299999999999</v>
      </c>
      <c r="H1595">
        <f>DZIALKI[[#This Row],[Podatek]]*DZIALKI[[#This Row],[Procent Ulgi]]</f>
        <v>1012.1669999999999</v>
      </c>
      <c r="I1595">
        <f>DZIALKI[[#This Row],[Podatek]]-DZIALKI[[#This Row],[KwotaUlgi]]</f>
        <v>112.46299999999997</v>
      </c>
    </row>
    <row r="1596" spans="1:9" x14ac:dyDescent="0.25">
      <c r="A1596" t="s">
        <v>1606</v>
      </c>
      <c r="B1596">
        <v>1238.1199999999999</v>
      </c>
      <c r="C1596" t="s">
        <v>5</v>
      </c>
      <c r="D1596" t="s">
        <v>11</v>
      </c>
      <c r="E15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96">
        <f>IF(DZIALKI[[#This Row],[Ulga]]=$K$29,$L$29,IF(DZIALKI[[#This Row],[Ulga]]=$K$30,$L$30,IF(DZIALKI[[#This Row],[Ulga]]=$K$31,$L$31,IF(DZIALKI[[#This Row],[Ulga]]=$K$32,$L$32))))</f>
        <v>0.9</v>
      </c>
      <c r="G1596">
        <f>ROUNDUP(DZIALKI[[#This Row],[StawkaPodatku]]*DZIALKI[[#This Row],[Powierzchnia]],2)</f>
        <v>953.36</v>
      </c>
      <c r="H1596">
        <f>DZIALKI[[#This Row],[Podatek]]*DZIALKI[[#This Row],[Procent Ulgi]]</f>
        <v>858.024</v>
      </c>
      <c r="I1596">
        <f>DZIALKI[[#This Row],[Podatek]]-DZIALKI[[#This Row],[KwotaUlgi]]</f>
        <v>95.336000000000013</v>
      </c>
    </row>
    <row r="1597" spans="1:9" x14ac:dyDescent="0.25">
      <c r="A1597" t="s">
        <v>1607</v>
      </c>
      <c r="B1597">
        <v>747.85</v>
      </c>
      <c r="C1597" t="s">
        <v>5</v>
      </c>
      <c r="D1597" t="s">
        <v>21</v>
      </c>
      <c r="E15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97">
        <f>IF(DZIALKI[[#This Row],[Ulga]]=$K$29,$L$29,IF(DZIALKI[[#This Row],[Ulga]]=$K$30,$L$30,IF(DZIALKI[[#This Row],[Ulga]]=$K$31,$L$31,IF(DZIALKI[[#This Row],[Ulga]]=$K$32,$L$32))))</f>
        <v>0</v>
      </c>
      <c r="G1597">
        <f>ROUNDUP(DZIALKI[[#This Row],[StawkaPodatku]]*DZIALKI[[#This Row],[Powierzchnia]],2)</f>
        <v>575.85</v>
      </c>
      <c r="H1597">
        <f>DZIALKI[[#This Row],[Podatek]]*DZIALKI[[#This Row],[Procent Ulgi]]</f>
        <v>0</v>
      </c>
      <c r="I1597">
        <f>DZIALKI[[#This Row],[Podatek]]-DZIALKI[[#This Row],[KwotaUlgi]]</f>
        <v>575.85</v>
      </c>
    </row>
    <row r="1598" spans="1:9" x14ac:dyDescent="0.25">
      <c r="A1598" t="s">
        <v>1608</v>
      </c>
      <c r="B1598">
        <v>820.91</v>
      </c>
      <c r="C1598" t="s">
        <v>52</v>
      </c>
      <c r="D1598" t="s">
        <v>5</v>
      </c>
      <c r="E15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98">
        <f>IF(DZIALKI[[#This Row],[Ulga]]=$K$29,$L$29,IF(DZIALKI[[#This Row],[Ulga]]=$K$30,$L$30,IF(DZIALKI[[#This Row],[Ulga]]=$K$31,$L$31,IF(DZIALKI[[#This Row],[Ulga]]=$K$32,$L$32))))</f>
        <v>0.5</v>
      </c>
      <c r="G1598">
        <f>ROUNDUP(DZIALKI[[#This Row],[StawkaPodatku]]*DZIALKI[[#This Row],[Powierzchnia]],2)</f>
        <v>172.39999999999998</v>
      </c>
      <c r="H1598">
        <f>DZIALKI[[#This Row],[Podatek]]*DZIALKI[[#This Row],[Procent Ulgi]]</f>
        <v>86.199999999999989</v>
      </c>
      <c r="I1598">
        <f>DZIALKI[[#This Row],[Podatek]]-DZIALKI[[#This Row],[KwotaUlgi]]</f>
        <v>86.199999999999989</v>
      </c>
    </row>
    <row r="1599" spans="1:9" x14ac:dyDescent="0.25">
      <c r="A1599" t="s">
        <v>1609</v>
      </c>
      <c r="B1599">
        <v>1409.08</v>
      </c>
      <c r="C1599" t="s">
        <v>94</v>
      </c>
      <c r="D1599" t="s">
        <v>5</v>
      </c>
      <c r="E159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99">
        <f>IF(DZIALKI[[#This Row],[Ulga]]=$K$29,$L$29,IF(DZIALKI[[#This Row],[Ulga]]=$K$30,$L$30,IF(DZIALKI[[#This Row],[Ulga]]=$K$31,$L$31,IF(DZIALKI[[#This Row],[Ulga]]=$K$32,$L$32))))</f>
        <v>0.5</v>
      </c>
      <c r="G1599">
        <f>ROUNDUP(DZIALKI[[#This Row],[StawkaPodatku]]*DZIALKI[[#This Row],[Powierzchnia]],2)</f>
        <v>56.37</v>
      </c>
      <c r="H1599">
        <f>DZIALKI[[#This Row],[Podatek]]*DZIALKI[[#This Row],[Procent Ulgi]]</f>
        <v>28.184999999999999</v>
      </c>
      <c r="I1599">
        <f>DZIALKI[[#This Row],[Podatek]]-DZIALKI[[#This Row],[KwotaUlgi]]</f>
        <v>28.184999999999999</v>
      </c>
    </row>
    <row r="1600" spans="1:9" x14ac:dyDescent="0.25">
      <c r="A1600" t="s">
        <v>1610</v>
      </c>
      <c r="B1600">
        <v>787.35</v>
      </c>
      <c r="C1600" t="s">
        <v>52</v>
      </c>
      <c r="D1600" t="s">
        <v>5</v>
      </c>
      <c r="E16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00">
        <f>IF(DZIALKI[[#This Row],[Ulga]]=$K$29,$L$29,IF(DZIALKI[[#This Row],[Ulga]]=$K$30,$L$30,IF(DZIALKI[[#This Row],[Ulga]]=$K$31,$L$31,IF(DZIALKI[[#This Row],[Ulga]]=$K$32,$L$32))))</f>
        <v>0.5</v>
      </c>
      <c r="G1600">
        <f>ROUNDUP(DZIALKI[[#This Row],[StawkaPodatku]]*DZIALKI[[#This Row],[Powierzchnia]],2)</f>
        <v>165.35</v>
      </c>
      <c r="H1600">
        <f>DZIALKI[[#This Row],[Podatek]]*DZIALKI[[#This Row],[Procent Ulgi]]</f>
        <v>82.674999999999997</v>
      </c>
      <c r="I1600">
        <f>DZIALKI[[#This Row],[Podatek]]-DZIALKI[[#This Row],[KwotaUlgi]]</f>
        <v>82.674999999999997</v>
      </c>
    </row>
    <row r="1601" spans="1:9" x14ac:dyDescent="0.25">
      <c r="A1601" t="s">
        <v>1611</v>
      </c>
      <c r="B1601">
        <v>804.47</v>
      </c>
      <c r="C1601" t="s">
        <v>9</v>
      </c>
      <c r="D1601" t="s">
        <v>5</v>
      </c>
      <c r="E16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01">
        <f>IF(DZIALKI[[#This Row],[Ulga]]=$K$29,$L$29,IF(DZIALKI[[#This Row],[Ulga]]=$K$30,$L$30,IF(DZIALKI[[#This Row],[Ulga]]=$K$31,$L$31,IF(DZIALKI[[#This Row],[Ulga]]=$K$32,$L$32))))</f>
        <v>0.5</v>
      </c>
      <c r="G1601">
        <f>ROUNDUP(DZIALKI[[#This Row],[StawkaPodatku]]*DZIALKI[[#This Row],[Powierzchnia]],2)</f>
        <v>522.91</v>
      </c>
      <c r="H1601">
        <f>DZIALKI[[#This Row],[Podatek]]*DZIALKI[[#This Row],[Procent Ulgi]]</f>
        <v>261.45499999999998</v>
      </c>
      <c r="I1601">
        <f>DZIALKI[[#This Row],[Podatek]]-DZIALKI[[#This Row],[KwotaUlgi]]</f>
        <v>261.45499999999998</v>
      </c>
    </row>
    <row r="1602" spans="1:9" x14ac:dyDescent="0.25">
      <c r="A1602" t="s">
        <v>1612</v>
      </c>
      <c r="B1602">
        <v>896.76</v>
      </c>
      <c r="C1602" t="s">
        <v>5</v>
      </c>
      <c r="D1602" t="s">
        <v>11</v>
      </c>
      <c r="E16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02">
        <f>IF(DZIALKI[[#This Row],[Ulga]]=$K$29,$L$29,IF(DZIALKI[[#This Row],[Ulga]]=$K$30,$L$30,IF(DZIALKI[[#This Row],[Ulga]]=$K$31,$L$31,IF(DZIALKI[[#This Row],[Ulga]]=$K$32,$L$32))))</f>
        <v>0.9</v>
      </c>
      <c r="G1602">
        <f>ROUNDUP(DZIALKI[[#This Row],[StawkaPodatku]]*DZIALKI[[#This Row],[Powierzchnia]],2)</f>
        <v>690.51</v>
      </c>
      <c r="H1602">
        <f>DZIALKI[[#This Row],[Podatek]]*DZIALKI[[#This Row],[Procent Ulgi]]</f>
        <v>621.45900000000006</v>
      </c>
      <c r="I1602">
        <f>DZIALKI[[#This Row],[Podatek]]-DZIALKI[[#This Row],[KwotaUlgi]]</f>
        <v>69.050999999999931</v>
      </c>
    </row>
    <row r="1603" spans="1:9" x14ac:dyDescent="0.25">
      <c r="A1603" t="s">
        <v>1613</v>
      </c>
      <c r="B1603">
        <v>1309.9000000000001</v>
      </c>
      <c r="C1603" t="s">
        <v>94</v>
      </c>
      <c r="D1603" t="s">
        <v>5</v>
      </c>
      <c r="E16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03">
        <f>IF(DZIALKI[[#This Row],[Ulga]]=$K$29,$L$29,IF(DZIALKI[[#This Row],[Ulga]]=$K$30,$L$30,IF(DZIALKI[[#This Row],[Ulga]]=$K$31,$L$31,IF(DZIALKI[[#This Row],[Ulga]]=$K$32,$L$32))))</f>
        <v>0.5</v>
      </c>
      <c r="G1603">
        <f>ROUNDUP(DZIALKI[[#This Row],[StawkaPodatku]]*DZIALKI[[#This Row],[Powierzchnia]],2)</f>
        <v>52.4</v>
      </c>
      <c r="H1603">
        <f>DZIALKI[[#This Row],[Podatek]]*DZIALKI[[#This Row],[Procent Ulgi]]</f>
        <v>26.2</v>
      </c>
      <c r="I1603">
        <f>DZIALKI[[#This Row],[Podatek]]-DZIALKI[[#This Row],[KwotaUlgi]]</f>
        <v>26.2</v>
      </c>
    </row>
    <row r="1604" spans="1:9" x14ac:dyDescent="0.25">
      <c r="A1604" t="s">
        <v>1614</v>
      </c>
      <c r="B1604">
        <v>699.32</v>
      </c>
      <c r="C1604" t="s">
        <v>5</v>
      </c>
      <c r="D1604" t="s">
        <v>11</v>
      </c>
      <c r="E16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04">
        <f>IF(DZIALKI[[#This Row],[Ulga]]=$K$29,$L$29,IF(DZIALKI[[#This Row],[Ulga]]=$K$30,$L$30,IF(DZIALKI[[#This Row],[Ulga]]=$K$31,$L$31,IF(DZIALKI[[#This Row],[Ulga]]=$K$32,$L$32))))</f>
        <v>0.9</v>
      </c>
      <c r="G1604">
        <f>ROUNDUP(DZIALKI[[#This Row],[StawkaPodatku]]*DZIALKI[[#This Row],[Powierzchnia]],2)</f>
        <v>538.48</v>
      </c>
      <c r="H1604">
        <f>DZIALKI[[#This Row],[Podatek]]*DZIALKI[[#This Row],[Procent Ulgi]]</f>
        <v>484.63200000000001</v>
      </c>
      <c r="I1604">
        <f>DZIALKI[[#This Row],[Podatek]]-DZIALKI[[#This Row],[KwotaUlgi]]</f>
        <v>53.848000000000013</v>
      </c>
    </row>
    <row r="1605" spans="1:9" x14ac:dyDescent="0.25">
      <c r="A1605" t="s">
        <v>1615</v>
      </c>
      <c r="B1605">
        <v>1191.3599999999999</v>
      </c>
      <c r="C1605" t="s">
        <v>94</v>
      </c>
      <c r="D1605" t="s">
        <v>5</v>
      </c>
      <c r="E160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05">
        <f>IF(DZIALKI[[#This Row],[Ulga]]=$K$29,$L$29,IF(DZIALKI[[#This Row],[Ulga]]=$K$30,$L$30,IF(DZIALKI[[#This Row],[Ulga]]=$K$31,$L$31,IF(DZIALKI[[#This Row],[Ulga]]=$K$32,$L$32))))</f>
        <v>0.5</v>
      </c>
      <c r="G1605">
        <f>ROUNDUP(DZIALKI[[#This Row],[StawkaPodatku]]*DZIALKI[[#This Row],[Powierzchnia]],2)</f>
        <v>47.66</v>
      </c>
      <c r="H1605">
        <f>DZIALKI[[#This Row],[Podatek]]*DZIALKI[[#This Row],[Procent Ulgi]]</f>
        <v>23.83</v>
      </c>
      <c r="I1605">
        <f>DZIALKI[[#This Row],[Podatek]]-DZIALKI[[#This Row],[KwotaUlgi]]</f>
        <v>23.83</v>
      </c>
    </row>
    <row r="1606" spans="1:9" x14ac:dyDescent="0.25">
      <c r="A1606" t="s">
        <v>1616</v>
      </c>
      <c r="B1606">
        <v>574.04</v>
      </c>
      <c r="C1606" t="s">
        <v>94</v>
      </c>
      <c r="D1606" t="s">
        <v>5</v>
      </c>
      <c r="E160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06">
        <f>IF(DZIALKI[[#This Row],[Ulga]]=$K$29,$L$29,IF(DZIALKI[[#This Row],[Ulga]]=$K$30,$L$30,IF(DZIALKI[[#This Row],[Ulga]]=$K$31,$L$31,IF(DZIALKI[[#This Row],[Ulga]]=$K$32,$L$32))))</f>
        <v>0.5</v>
      </c>
      <c r="G1606">
        <f>ROUNDUP(DZIALKI[[#This Row],[StawkaPodatku]]*DZIALKI[[#This Row],[Powierzchnia]],2)</f>
        <v>22.970000000000002</v>
      </c>
      <c r="H1606">
        <f>DZIALKI[[#This Row],[Podatek]]*DZIALKI[[#This Row],[Procent Ulgi]]</f>
        <v>11.485000000000001</v>
      </c>
      <c r="I1606">
        <f>DZIALKI[[#This Row],[Podatek]]-DZIALKI[[#This Row],[KwotaUlgi]]</f>
        <v>11.485000000000001</v>
      </c>
    </row>
    <row r="1607" spans="1:9" x14ac:dyDescent="0.25">
      <c r="A1607" t="s">
        <v>1617</v>
      </c>
      <c r="B1607">
        <v>877.4</v>
      </c>
      <c r="C1607" t="s">
        <v>5</v>
      </c>
      <c r="D1607" t="s">
        <v>5</v>
      </c>
      <c r="E16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07">
        <f>IF(DZIALKI[[#This Row],[Ulga]]=$K$29,$L$29,IF(DZIALKI[[#This Row],[Ulga]]=$K$30,$L$30,IF(DZIALKI[[#This Row],[Ulga]]=$K$31,$L$31,IF(DZIALKI[[#This Row],[Ulga]]=$K$32,$L$32))))</f>
        <v>0.5</v>
      </c>
      <c r="G1607">
        <f>ROUNDUP(DZIALKI[[#This Row],[StawkaPodatku]]*DZIALKI[[#This Row],[Powierzchnia]],2)</f>
        <v>675.6</v>
      </c>
      <c r="H1607">
        <f>DZIALKI[[#This Row],[Podatek]]*DZIALKI[[#This Row],[Procent Ulgi]]</f>
        <v>337.8</v>
      </c>
      <c r="I1607">
        <f>DZIALKI[[#This Row],[Podatek]]-DZIALKI[[#This Row],[KwotaUlgi]]</f>
        <v>337.8</v>
      </c>
    </row>
    <row r="1608" spans="1:9" x14ac:dyDescent="0.25">
      <c r="A1608" t="s">
        <v>1618</v>
      </c>
      <c r="B1608">
        <v>1131.67</v>
      </c>
      <c r="C1608" t="s">
        <v>94</v>
      </c>
      <c r="D1608" t="s">
        <v>11</v>
      </c>
      <c r="E16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08">
        <f>IF(DZIALKI[[#This Row],[Ulga]]=$K$29,$L$29,IF(DZIALKI[[#This Row],[Ulga]]=$K$30,$L$30,IF(DZIALKI[[#This Row],[Ulga]]=$K$31,$L$31,IF(DZIALKI[[#This Row],[Ulga]]=$K$32,$L$32))))</f>
        <v>0.9</v>
      </c>
      <c r="G1608">
        <f>ROUNDUP(DZIALKI[[#This Row],[StawkaPodatku]]*DZIALKI[[#This Row],[Powierzchnia]],2)</f>
        <v>45.269999999999996</v>
      </c>
      <c r="H1608">
        <f>DZIALKI[[#This Row],[Podatek]]*DZIALKI[[#This Row],[Procent Ulgi]]</f>
        <v>40.742999999999995</v>
      </c>
      <c r="I1608">
        <f>DZIALKI[[#This Row],[Podatek]]-DZIALKI[[#This Row],[KwotaUlgi]]</f>
        <v>4.527000000000001</v>
      </c>
    </row>
    <row r="1609" spans="1:9" x14ac:dyDescent="0.25">
      <c r="A1609" t="s">
        <v>1619</v>
      </c>
      <c r="B1609">
        <v>1384.55</v>
      </c>
      <c r="C1609" t="s">
        <v>52</v>
      </c>
      <c r="D1609" t="s">
        <v>7</v>
      </c>
      <c r="E16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09">
        <f>IF(DZIALKI[[#This Row],[Ulga]]=$K$29,$L$29,IF(DZIALKI[[#This Row],[Ulga]]=$K$30,$L$30,IF(DZIALKI[[#This Row],[Ulga]]=$K$31,$L$31,IF(DZIALKI[[#This Row],[Ulga]]=$K$32,$L$32))))</f>
        <v>0.2</v>
      </c>
      <c r="G1609">
        <f>ROUNDUP(DZIALKI[[#This Row],[StawkaPodatku]]*DZIALKI[[#This Row],[Powierzchnia]],2)</f>
        <v>290.76</v>
      </c>
      <c r="H1609">
        <f>DZIALKI[[#This Row],[Podatek]]*DZIALKI[[#This Row],[Procent Ulgi]]</f>
        <v>58.152000000000001</v>
      </c>
      <c r="I1609">
        <f>DZIALKI[[#This Row],[Podatek]]-DZIALKI[[#This Row],[KwotaUlgi]]</f>
        <v>232.608</v>
      </c>
    </row>
    <row r="1610" spans="1:9" x14ac:dyDescent="0.25">
      <c r="A1610" t="s">
        <v>1620</v>
      </c>
      <c r="B1610">
        <v>878.34</v>
      </c>
      <c r="C1610" t="s">
        <v>52</v>
      </c>
      <c r="D1610" t="s">
        <v>7</v>
      </c>
      <c r="E16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10">
        <f>IF(DZIALKI[[#This Row],[Ulga]]=$K$29,$L$29,IF(DZIALKI[[#This Row],[Ulga]]=$K$30,$L$30,IF(DZIALKI[[#This Row],[Ulga]]=$K$31,$L$31,IF(DZIALKI[[#This Row],[Ulga]]=$K$32,$L$32))))</f>
        <v>0.2</v>
      </c>
      <c r="G1610">
        <f>ROUNDUP(DZIALKI[[#This Row],[StawkaPodatku]]*DZIALKI[[#This Row],[Powierzchnia]],2)</f>
        <v>184.45999999999998</v>
      </c>
      <c r="H1610">
        <f>DZIALKI[[#This Row],[Podatek]]*DZIALKI[[#This Row],[Procent Ulgi]]</f>
        <v>36.891999999999996</v>
      </c>
      <c r="I1610">
        <f>DZIALKI[[#This Row],[Podatek]]-DZIALKI[[#This Row],[KwotaUlgi]]</f>
        <v>147.56799999999998</v>
      </c>
    </row>
    <row r="1611" spans="1:9" x14ac:dyDescent="0.25">
      <c r="A1611" t="s">
        <v>1621</v>
      </c>
      <c r="B1611">
        <v>1415.63</v>
      </c>
      <c r="C1611" t="s">
        <v>94</v>
      </c>
      <c r="D1611" t="s">
        <v>11</v>
      </c>
      <c r="E161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11">
        <f>IF(DZIALKI[[#This Row],[Ulga]]=$K$29,$L$29,IF(DZIALKI[[#This Row],[Ulga]]=$K$30,$L$30,IF(DZIALKI[[#This Row],[Ulga]]=$K$31,$L$31,IF(DZIALKI[[#This Row],[Ulga]]=$K$32,$L$32))))</f>
        <v>0.9</v>
      </c>
      <c r="G1611">
        <f>ROUNDUP(DZIALKI[[#This Row],[StawkaPodatku]]*DZIALKI[[#This Row],[Powierzchnia]],2)</f>
        <v>56.629999999999995</v>
      </c>
      <c r="H1611">
        <f>DZIALKI[[#This Row],[Podatek]]*DZIALKI[[#This Row],[Procent Ulgi]]</f>
        <v>50.966999999999999</v>
      </c>
      <c r="I1611">
        <f>DZIALKI[[#This Row],[Podatek]]-DZIALKI[[#This Row],[KwotaUlgi]]</f>
        <v>5.6629999999999967</v>
      </c>
    </row>
    <row r="1612" spans="1:9" x14ac:dyDescent="0.25">
      <c r="A1612" t="s">
        <v>1622</v>
      </c>
      <c r="B1612">
        <v>1122.8800000000001</v>
      </c>
      <c r="C1612" t="s">
        <v>9</v>
      </c>
      <c r="D1612" t="s">
        <v>21</v>
      </c>
      <c r="E16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12">
        <f>IF(DZIALKI[[#This Row],[Ulga]]=$K$29,$L$29,IF(DZIALKI[[#This Row],[Ulga]]=$K$30,$L$30,IF(DZIALKI[[#This Row],[Ulga]]=$K$31,$L$31,IF(DZIALKI[[#This Row],[Ulga]]=$K$32,$L$32))))</f>
        <v>0</v>
      </c>
      <c r="G1612">
        <f>ROUNDUP(DZIALKI[[#This Row],[StawkaPodatku]]*DZIALKI[[#This Row],[Powierzchnia]],2)</f>
        <v>729.88</v>
      </c>
      <c r="H1612">
        <f>DZIALKI[[#This Row],[Podatek]]*DZIALKI[[#This Row],[Procent Ulgi]]</f>
        <v>0</v>
      </c>
      <c r="I1612">
        <f>DZIALKI[[#This Row],[Podatek]]-DZIALKI[[#This Row],[KwotaUlgi]]</f>
        <v>729.88</v>
      </c>
    </row>
    <row r="1613" spans="1:9" x14ac:dyDescent="0.25">
      <c r="A1613" t="s">
        <v>1623</v>
      </c>
      <c r="B1613">
        <v>990.09</v>
      </c>
      <c r="C1613" t="s">
        <v>31</v>
      </c>
      <c r="D1613" t="s">
        <v>11</v>
      </c>
      <c r="E16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13">
        <f>IF(DZIALKI[[#This Row],[Ulga]]=$K$29,$L$29,IF(DZIALKI[[#This Row],[Ulga]]=$K$30,$L$30,IF(DZIALKI[[#This Row],[Ulga]]=$K$31,$L$31,IF(DZIALKI[[#This Row],[Ulga]]=$K$32,$L$32))))</f>
        <v>0.9</v>
      </c>
      <c r="G1613">
        <f>ROUNDUP(DZIALKI[[#This Row],[StawkaPodatku]]*DZIALKI[[#This Row],[Powierzchnia]],2)</f>
        <v>425.74</v>
      </c>
      <c r="H1613">
        <f>DZIALKI[[#This Row],[Podatek]]*DZIALKI[[#This Row],[Procent Ulgi]]</f>
        <v>383.166</v>
      </c>
      <c r="I1613">
        <f>DZIALKI[[#This Row],[Podatek]]-DZIALKI[[#This Row],[KwotaUlgi]]</f>
        <v>42.574000000000012</v>
      </c>
    </row>
    <row r="1614" spans="1:9" x14ac:dyDescent="0.25">
      <c r="A1614" t="s">
        <v>1624</v>
      </c>
      <c r="B1614">
        <v>845.69</v>
      </c>
      <c r="C1614" t="s">
        <v>5</v>
      </c>
      <c r="D1614" t="s">
        <v>5</v>
      </c>
      <c r="E16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14">
        <f>IF(DZIALKI[[#This Row],[Ulga]]=$K$29,$L$29,IF(DZIALKI[[#This Row],[Ulga]]=$K$30,$L$30,IF(DZIALKI[[#This Row],[Ulga]]=$K$31,$L$31,IF(DZIALKI[[#This Row],[Ulga]]=$K$32,$L$32))))</f>
        <v>0.5</v>
      </c>
      <c r="G1614">
        <f>ROUNDUP(DZIALKI[[#This Row],[StawkaPodatku]]*DZIALKI[[#This Row],[Powierzchnia]],2)</f>
        <v>651.18999999999994</v>
      </c>
      <c r="H1614">
        <f>DZIALKI[[#This Row],[Podatek]]*DZIALKI[[#This Row],[Procent Ulgi]]</f>
        <v>325.59499999999997</v>
      </c>
      <c r="I1614">
        <f>DZIALKI[[#This Row],[Podatek]]-DZIALKI[[#This Row],[KwotaUlgi]]</f>
        <v>325.59499999999997</v>
      </c>
    </row>
    <row r="1615" spans="1:9" x14ac:dyDescent="0.25">
      <c r="A1615" t="s">
        <v>1625</v>
      </c>
      <c r="B1615">
        <v>764.94</v>
      </c>
      <c r="C1615" t="s">
        <v>94</v>
      </c>
      <c r="D1615" t="s">
        <v>5</v>
      </c>
      <c r="E161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15">
        <f>IF(DZIALKI[[#This Row],[Ulga]]=$K$29,$L$29,IF(DZIALKI[[#This Row],[Ulga]]=$K$30,$L$30,IF(DZIALKI[[#This Row],[Ulga]]=$K$31,$L$31,IF(DZIALKI[[#This Row],[Ulga]]=$K$32,$L$32))))</f>
        <v>0.5</v>
      </c>
      <c r="G1615">
        <f>ROUNDUP(DZIALKI[[#This Row],[StawkaPodatku]]*DZIALKI[[#This Row],[Powierzchnia]],2)</f>
        <v>30.6</v>
      </c>
      <c r="H1615">
        <f>DZIALKI[[#This Row],[Podatek]]*DZIALKI[[#This Row],[Procent Ulgi]]</f>
        <v>15.3</v>
      </c>
      <c r="I1615">
        <f>DZIALKI[[#This Row],[Podatek]]-DZIALKI[[#This Row],[KwotaUlgi]]</f>
        <v>15.3</v>
      </c>
    </row>
    <row r="1616" spans="1:9" x14ac:dyDescent="0.25">
      <c r="A1616" t="s">
        <v>1626</v>
      </c>
      <c r="B1616">
        <v>730.25</v>
      </c>
      <c r="C1616" t="s">
        <v>5</v>
      </c>
      <c r="D1616" t="s">
        <v>7</v>
      </c>
      <c r="E16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16">
        <f>IF(DZIALKI[[#This Row],[Ulga]]=$K$29,$L$29,IF(DZIALKI[[#This Row],[Ulga]]=$K$30,$L$30,IF(DZIALKI[[#This Row],[Ulga]]=$K$31,$L$31,IF(DZIALKI[[#This Row],[Ulga]]=$K$32,$L$32))))</f>
        <v>0.2</v>
      </c>
      <c r="G1616">
        <f>ROUNDUP(DZIALKI[[#This Row],[StawkaPodatku]]*DZIALKI[[#This Row],[Powierzchnia]],2)</f>
        <v>562.29999999999995</v>
      </c>
      <c r="H1616">
        <f>DZIALKI[[#This Row],[Podatek]]*DZIALKI[[#This Row],[Procent Ulgi]]</f>
        <v>112.46</v>
      </c>
      <c r="I1616">
        <f>DZIALKI[[#This Row],[Podatek]]-DZIALKI[[#This Row],[KwotaUlgi]]</f>
        <v>449.84</v>
      </c>
    </row>
    <row r="1617" spans="1:9" x14ac:dyDescent="0.25">
      <c r="A1617" t="s">
        <v>1627</v>
      </c>
      <c r="B1617">
        <v>1032.25</v>
      </c>
      <c r="C1617" t="s">
        <v>52</v>
      </c>
      <c r="D1617" t="s">
        <v>11</v>
      </c>
      <c r="E16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17">
        <f>IF(DZIALKI[[#This Row],[Ulga]]=$K$29,$L$29,IF(DZIALKI[[#This Row],[Ulga]]=$K$30,$L$30,IF(DZIALKI[[#This Row],[Ulga]]=$K$31,$L$31,IF(DZIALKI[[#This Row],[Ulga]]=$K$32,$L$32))))</f>
        <v>0.9</v>
      </c>
      <c r="G1617">
        <f>ROUNDUP(DZIALKI[[#This Row],[StawkaPodatku]]*DZIALKI[[#This Row],[Powierzchnia]],2)</f>
        <v>216.78</v>
      </c>
      <c r="H1617">
        <f>DZIALKI[[#This Row],[Podatek]]*DZIALKI[[#This Row],[Procent Ulgi]]</f>
        <v>195.102</v>
      </c>
      <c r="I1617">
        <f>DZIALKI[[#This Row],[Podatek]]-DZIALKI[[#This Row],[KwotaUlgi]]</f>
        <v>21.677999999999997</v>
      </c>
    </row>
    <row r="1618" spans="1:9" x14ac:dyDescent="0.25">
      <c r="A1618" t="s">
        <v>1628</v>
      </c>
      <c r="B1618">
        <v>898.23</v>
      </c>
      <c r="C1618" t="s">
        <v>94</v>
      </c>
      <c r="D1618" t="s">
        <v>5</v>
      </c>
      <c r="E16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18">
        <f>IF(DZIALKI[[#This Row],[Ulga]]=$K$29,$L$29,IF(DZIALKI[[#This Row],[Ulga]]=$K$30,$L$30,IF(DZIALKI[[#This Row],[Ulga]]=$K$31,$L$31,IF(DZIALKI[[#This Row],[Ulga]]=$K$32,$L$32))))</f>
        <v>0.5</v>
      </c>
      <c r="G1618">
        <f>ROUNDUP(DZIALKI[[#This Row],[StawkaPodatku]]*DZIALKI[[#This Row],[Powierzchnia]],2)</f>
        <v>35.93</v>
      </c>
      <c r="H1618">
        <f>DZIALKI[[#This Row],[Podatek]]*DZIALKI[[#This Row],[Procent Ulgi]]</f>
        <v>17.965</v>
      </c>
      <c r="I1618">
        <f>DZIALKI[[#This Row],[Podatek]]-DZIALKI[[#This Row],[KwotaUlgi]]</f>
        <v>17.965</v>
      </c>
    </row>
    <row r="1619" spans="1:9" x14ac:dyDescent="0.25">
      <c r="A1619" t="s">
        <v>1629</v>
      </c>
      <c r="B1619">
        <v>749.3</v>
      </c>
      <c r="C1619" t="s">
        <v>52</v>
      </c>
      <c r="D1619" t="s">
        <v>11</v>
      </c>
      <c r="E16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19">
        <f>IF(DZIALKI[[#This Row],[Ulga]]=$K$29,$L$29,IF(DZIALKI[[#This Row],[Ulga]]=$K$30,$L$30,IF(DZIALKI[[#This Row],[Ulga]]=$K$31,$L$31,IF(DZIALKI[[#This Row],[Ulga]]=$K$32,$L$32))))</f>
        <v>0.9</v>
      </c>
      <c r="G1619">
        <f>ROUNDUP(DZIALKI[[#This Row],[StawkaPodatku]]*DZIALKI[[#This Row],[Powierzchnia]],2)</f>
        <v>157.35999999999999</v>
      </c>
      <c r="H1619">
        <f>DZIALKI[[#This Row],[Podatek]]*DZIALKI[[#This Row],[Procent Ulgi]]</f>
        <v>141.624</v>
      </c>
      <c r="I1619">
        <f>DZIALKI[[#This Row],[Podatek]]-DZIALKI[[#This Row],[KwotaUlgi]]</f>
        <v>15.73599999999999</v>
      </c>
    </row>
    <row r="1620" spans="1:9" x14ac:dyDescent="0.25">
      <c r="A1620" t="s">
        <v>1630</v>
      </c>
      <c r="B1620">
        <v>1130.54</v>
      </c>
      <c r="C1620" t="s">
        <v>94</v>
      </c>
      <c r="D1620" t="s">
        <v>11</v>
      </c>
      <c r="E16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20">
        <f>IF(DZIALKI[[#This Row],[Ulga]]=$K$29,$L$29,IF(DZIALKI[[#This Row],[Ulga]]=$K$30,$L$30,IF(DZIALKI[[#This Row],[Ulga]]=$K$31,$L$31,IF(DZIALKI[[#This Row],[Ulga]]=$K$32,$L$32))))</f>
        <v>0.9</v>
      </c>
      <c r="G1620">
        <f>ROUNDUP(DZIALKI[[#This Row],[StawkaPodatku]]*DZIALKI[[#This Row],[Powierzchnia]],2)</f>
        <v>45.23</v>
      </c>
      <c r="H1620">
        <f>DZIALKI[[#This Row],[Podatek]]*DZIALKI[[#This Row],[Procent Ulgi]]</f>
        <v>40.707000000000001</v>
      </c>
      <c r="I1620">
        <f>DZIALKI[[#This Row],[Podatek]]-DZIALKI[[#This Row],[KwotaUlgi]]</f>
        <v>4.5229999999999961</v>
      </c>
    </row>
    <row r="1621" spans="1:9" x14ac:dyDescent="0.25">
      <c r="A1621" t="s">
        <v>1631</v>
      </c>
      <c r="B1621">
        <v>1267.1400000000001</v>
      </c>
      <c r="C1621" t="s">
        <v>5</v>
      </c>
      <c r="D1621" t="s">
        <v>5</v>
      </c>
      <c r="E16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21">
        <f>IF(DZIALKI[[#This Row],[Ulga]]=$K$29,$L$29,IF(DZIALKI[[#This Row],[Ulga]]=$K$30,$L$30,IF(DZIALKI[[#This Row],[Ulga]]=$K$31,$L$31,IF(DZIALKI[[#This Row],[Ulga]]=$K$32,$L$32))))</f>
        <v>0.5</v>
      </c>
      <c r="G1621">
        <f>ROUNDUP(DZIALKI[[#This Row],[StawkaPodatku]]*DZIALKI[[#This Row],[Powierzchnia]],2)</f>
        <v>975.7</v>
      </c>
      <c r="H1621">
        <f>DZIALKI[[#This Row],[Podatek]]*DZIALKI[[#This Row],[Procent Ulgi]]</f>
        <v>487.85</v>
      </c>
      <c r="I1621">
        <f>DZIALKI[[#This Row],[Podatek]]-DZIALKI[[#This Row],[KwotaUlgi]]</f>
        <v>487.85</v>
      </c>
    </row>
    <row r="1622" spans="1:9" x14ac:dyDescent="0.25">
      <c r="A1622" t="s">
        <v>1632</v>
      </c>
      <c r="B1622">
        <v>781.54</v>
      </c>
      <c r="C1622" t="s">
        <v>52</v>
      </c>
      <c r="D1622" t="s">
        <v>11</v>
      </c>
      <c r="E16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22">
        <f>IF(DZIALKI[[#This Row],[Ulga]]=$K$29,$L$29,IF(DZIALKI[[#This Row],[Ulga]]=$K$30,$L$30,IF(DZIALKI[[#This Row],[Ulga]]=$K$31,$L$31,IF(DZIALKI[[#This Row],[Ulga]]=$K$32,$L$32))))</f>
        <v>0.9</v>
      </c>
      <c r="G1622">
        <f>ROUNDUP(DZIALKI[[#This Row],[StawkaPodatku]]*DZIALKI[[#This Row],[Powierzchnia]],2)</f>
        <v>164.13</v>
      </c>
      <c r="H1622">
        <f>DZIALKI[[#This Row],[Podatek]]*DZIALKI[[#This Row],[Procent Ulgi]]</f>
        <v>147.71700000000001</v>
      </c>
      <c r="I1622">
        <f>DZIALKI[[#This Row],[Podatek]]-DZIALKI[[#This Row],[KwotaUlgi]]</f>
        <v>16.412999999999982</v>
      </c>
    </row>
    <row r="1623" spans="1:9" x14ac:dyDescent="0.25">
      <c r="A1623" t="s">
        <v>1633</v>
      </c>
      <c r="B1623">
        <v>699.71</v>
      </c>
      <c r="C1623" t="s">
        <v>94</v>
      </c>
      <c r="D1623" t="s">
        <v>11</v>
      </c>
      <c r="E16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23">
        <f>IF(DZIALKI[[#This Row],[Ulga]]=$K$29,$L$29,IF(DZIALKI[[#This Row],[Ulga]]=$K$30,$L$30,IF(DZIALKI[[#This Row],[Ulga]]=$K$31,$L$31,IF(DZIALKI[[#This Row],[Ulga]]=$K$32,$L$32))))</f>
        <v>0.9</v>
      </c>
      <c r="G1623">
        <f>ROUNDUP(DZIALKI[[#This Row],[StawkaPodatku]]*DZIALKI[[#This Row],[Powierzchnia]],2)</f>
        <v>27.990000000000002</v>
      </c>
      <c r="H1623">
        <f>DZIALKI[[#This Row],[Podatek]]*DZIALKI[[#This Row],[Procent Ulgi]]</f>
        <v>25.191000000000003</v>
      </c>
      <c r="I1623">
        <f>DZIALKI[[#This Row],[Podatek]]-DZIALKI[[#This Row],[KwotaUlgi]]</f>
        <v>2.7989999999999995</v>
      </c>
    </row>
    <row r="1624" spans="1:9" x14ac:dyDescent="0.25">
      <c r="A1624" t="s">
        <v>1634</v>
      </c>
      <c r="B1624">
        <v>1047.6099999999999</v>
      </c>
      <c r="C1624" t="s">
        <v>52</v>
      </c>
      <c r="D1624" t="s">
        <v>7</v>
      </c>
      <c r="E16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24">
        <f>IF(DZIALKI[[#This Row],[Ulga]]=$K$29,$L$29,IF(DZIALKI[[#This Row],[Ulga]]=$K$30,$L$30,IF(DZIALKI[[#This Row],[Ulga]]=$K$31,$L$31,IF(DZIALKI[[#This Row],[Ulga]]=$K$32,$L$32))))</f>
        <v>0.2</v>
      </c>
      <c r="G1624">
        <f>ROUNDUP(DZIALKI[[#This Row],[StawkaPodatku]]*DZIALKI[[#This Row],[Powierzchnia]],2)</f>
        <v>220</v>
      </c>
      <c r="H1624">
        <f>DZIALKI[[#This Row],[Podatek]]*DZIALKI[[#This Row],[Procent Ulgi]]</f>
        <v>44</v>
      </c>
      <c r="I1624">
        <f>DZIALKI[[#This Row],[Podatek]]-DZIALKI[[#This Row],[KwotaUlgi]]</f>
        <v>176</v>
      </c>
    </row>
    <row r="1625" spans="1:9" x14ac:dyDescent="0.25">
      <c r="A1625" t="s">
        <v>1635</v>
      </c>
      <c r="B1625">
        <v>812.5</v>
      </c>
      <c r="C1625" t="s">
        <v>5</v>
      </c>
      <c r="D1625" t="s">
        <v>5</v>
      </c>
      <c r="E16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25">
        <f>IF(DZIALKI[[#This Row],[Ulga]]=$K$29,$L$29,IF(DZIALKI[[#This Row],[Ulga]]=$K$30,$L$30,IF(DZIALKI[[#This Row],[Ulga]]=$K$31,$L$31,IF(DZIALKI[[#This Row],[Ulga]]=$K$32,$L$32))))</f>
        <v>0.5</v>
      </c>
      <c r="G1625">
        <f>ROUNDUP(DZIALKI[[#This Row],[StawkaPodatku]]*DZIALKI[[#This Row],[Powierzchnia]],2)</f>
        <v>625.63</v>
      </c>
      <c r="H1625">
        <f>DZIALKI[[#This Row],[Podatek]]*DZIALKI[[#This Row],[Procent Ulgi]]</f>
        <v>312.815</v>
      </c>
      <c r="I1625">
        <f>DZIALKI[[#This Row],[Podatek]]-DZIALKI[[#This Row],[KwotaUlgi]]</f>
        <v>312.815</v>
      </c>
    </row>
    <row r="1626" spans="1:9" x14ac:dyDescent="0.25">
      <c r="A1626" t="s">
        <v>1636</v>
      </c>
      <c r="B1626">
        <v>771.13</v>
      </c>
      <c r="C1626" t="s">
        <v>31</v>
      </c>
      <c r="D1626" t="s">
        <v>11</v>
      </c>
      <c r="E16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26">
        <f>IF(DZIALKI[[#This Row],[Ulga]]=$K$29,$L$29,IF(DZIALKI[[#This Row],[Ulga]]=$K$30,$L$30,IF(DZIALKI[[#This Row],[Ulga]]=$K$31,$L$31,IF(DZIALKI[[#This Row],[Ulga]]=$K$32,$L$32))))</f>
        <v>0.9</v>
      </c>
      <c r="G1626">
        <f>ROUNDUP(DZIALKI[[#This Row],[StawkaPodatku]]*DZIALKI[[#This Row],[Powierzchnia]],2)</f>
        <v>331.59</v>
      </c>
      <c r="H1626">
        <f>DZIALKI[[#This Row],[Podatek]]*DZIALKI[[#This Row],[Procent Ulgi]]</f>
        <v>298.43099999999998</v>
      </c>
      <c r="I1626">
        <f>DZIALKI[[#This Row],[Podatek]]-DZIALKI[[#This Row],[KwotaUlgi]]</f>
        <v>33.158999999999992</v>
      </c>
    </row>
    <row r="1627" spans="1:9" x14ac:dyDescent="0.25">
      <c r="A1627" t="s">
        <v>1637</v>
      </c>
      <c r="B1627">
        <v>502.59</v>
      </c>
      <c r="C1627" t="s">
        <v>31</v>
      </c>
      <c r="D1627" t="s">
        <v>11</v>
      </c>
      <c r="E16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27">
        <f>IF(DZIALKI[[#This Row],[Ulga]]=$K$29,$L$29,IF(DZIALKI[[#This Row],[Ulga]]=$K$30,$L$30,IF(DZIALKI[[#This Row],[Ulga]]=$K$31,$L$31,IF(DZIALKI[[#This Row],[Ulga]]=$K$32,$L$32))))</f>
        <v>0.9</v>
      </c>
      <c r="G1627">
        <f>ROUNDUP(DZIALKI[[#This Row],[StawkaPodatku]]*DZIALKI[[#This Row],[Powierzchnia]],2)</f>
        <v>216.12</v>
      </c>
      <c r="H1627">
        <f>DZIALKI[[#This Row],[Podatek]]*DZIALKI[[#This Row],[Procent Ulgi]]</f>
        <v>194.50800000000001</v>
      </c>
      <c r="I1627">
        <f>DZIALKI[[#This Row],[Podatek]]-DZIALKI[[#This Row],[KwotaUlgi]]</f>
        <v>21.611999999999995</v>
      </c>
    </row>
    <row r="1628" spans="1:9" x14ac:dyDescent="0.25">
      <c r="A1628" t="s">
        <v>1638</v>
      </c>
      <c r="B1628">
        <v>1179.76</v>
      </c>
      <c r="C1628" t="s">
        <v>31</v>
      </c>
      <c r="D1628" t="s">
        <v>21</v>
      </c>
      <c r="E16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28">
        <f>IF(DZIALKI[[#This Row],[Ulga]]=$K$29,$L$29,IF(DZIALKI[[#This Row],[Ulga]]=$K$30,$L$30,IF(DZIALKI[[#This Row],[Ulga]]=$K$31,$L$31,IF(DZIALKI[[#This Row],[Ulga]]=$K$32,$L$32))))</f>
        <v>0</v>
      </c>
      <c r="G1628">
        <f>ROUNDUP(DZIALKI[[#This Row],[StawkaPodatku]]*DZIALKI[[#This Row],[Powierzchnia]],2)</f>
        <v>507.3</v>
      </c>
      <c r="H1628">
        <f>DZIALKI[[#This Row],[Podatek]]*DZIALKI[[#This Row],[Procent Ulgi]]</f>
        <v>0</v>
      </c>
      <c r="I1628">
        <f>DZIALKI[[#This Row],[Podatek]]-DZIALKI[[#This Row],[KwotaUlgi]]</f>
        <v>507.3</v>
      </c>
    </row>
    <row r="1629" spans="1:9" x14ac:dyDescent="0.25">
      <c r="A1629" t="s">
        <v>1639</v>
      </c>
      <c r="B1629">
        <v>660.47</v>
      </c>
      <c r="C1629" t="s">
        <v>5</v>
      </c>
      <c r="D1629" t="s">
        <v>11</v>
      </c>
      <c r="E16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29">
        <f>IF(DZIALKI[[#This Row],[Ulga]]=$K$29,$L$29,IF(DZIALKI[[#This Row],[Ulga]]=$K$30,$L$30,IF(DZIALKI[[#This Row],[Ulga]]=$K$31,$L$31,IF(DZIALKI[[#This Row],[Ulga]]=$K$32,$L$32))))</f>
        <v>0.9</v>
      </c>
      <c r="G1629">
        <f>ROUNDUP(DZIALKI[[#This Row],[StawkaPodatku]]*DZIALKI[[#This Row],[Powierzchnia]],2)</f>
        <v>508.57</v>
      </c>
      <c r="H1629">
        <f>DZIALKI[[#This Row],[Podatek]]*DZIALKI[[#This Row],[Procent Ulgi]]</f>
        <v>457.71300000000002</v>
      </c>
      <c r="I1629">
        <f>DZIALKI[[#This Row],[Podatek]]-DZIALKI[[#This Row],[KwotaUlgi]]</f>
        <v>50.856999999999971</v>
      </c>
    </row>
    <row r="1630" spans="1:9" x14ac:dyDescent="0.25">
      <c r="A1630" t="s">
        <v>1640</v>
      </c>
      <c r="B1630">
        <v>715.46</v>
      </c>
      <c r="C1630" t="s">
        <v>9</v>
      </c>
      <c r="D1630" t="s">
        <v>11</v>
      </c>
      <c r="E16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30">
        <f>IF(DZIALKI[[#This Row],[Ulga]]=$K$29,$L$29,IF(DZIALKI[[#This Row],[Ulga]]=$K$30,$L$30,IF(DZIALKI[[#This Row],[Ulga]]=$K$31,$L$31,IF(DZIALKI[[#This Row],[Ulga]]=$K$32,$L$32))))</f>
        <v>0.9</v>
      </c>
      <c r="G1630">
        <f>ROUNDUP(DZIALKI[[#This Row],[StawkaPodatku]]*DZIALKI[[#This Row],[Powierzchnia]],2)</f>
        <v>465.05</v>
      </c>
      <c r="H1630">
        <f>DZIALKI[[#This Row],[Podatek]]*DZIALKI[[#This Row],[Procent Ulgi]]</f>
        <v>418.54500000000002</v>
      </c>
      <c r="I1630">
        <f>DZIALKI[[#This Row],[Podatek]]-DZIALKI[[#This Row],[KwotaUlgi]]</f>
        <v>46.504999999999995</v>
      </c>
    </row>
    <row r="1631" spans="1:9" x14ac:dyDescent="0.25">
      <c r="A1631" t="s">
        <v>1641</v>
      </c>
      <c r="B1631">
        <v>750</v>
      </c>
      <c r="C1631" t="s">
        <v>94</v>
      </c>
      <c r="D1631" t="s">
        <v>5</v>
      </c>
      <c r="E16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31">
        <f>IF(DZIALKI[[#This Row],[Ulga]]=$K$29,$L$29,IF(DZIALKI[[#This Row],[Ulga]]=$K$30,$L$30,IF(DZIALKI[[#This Row],[Ulga]]=$K$31,$L$31,IF(DZIALKI[[#This Row],[Ulga]]=$K$32,$L$32))))</f>
        <v>0.5</v>
      </c>
      <c r="G1631">
        <f>ROUNDUP(DZIALKI[[#This Row],[StawkaPodatku]]*DZIALKI[[#This Row],[Powierzchnia]],2)</f>
        <v>30</v>
      </c>
      <c r="H1631">
        <f>DZIALKI[[#This Row],[Podatek]]*DZIALKI[[#This Row],[Procent Ulgi]]</f>
        <v>15</v>
      </c>
      <c r="I1631">
        <f>DZIALKI[[#This Row],[Podatek]]-DZIALKI[[#This Row],[KwotaUlgi]]</f>
        <v>15</v>
      </c>
    </row>
    <row r="1632" spans="1:9" x14ac:dyDescent="0.25">
      <c r="A1632" t="s">
        <v>1642</v>
      </c>
      <c r="B1632">
        <v>977.05</v>
      </c>
      <c r="C1632" t="s">
        <v>52</v>
      </c>
      <c r="D1632" t="s">
        <v>11</v>
      </c>
      <c r="E16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32">
        <f>IF(DZIALKI[[#This Row],[Ulga]]=$K$29,$L$29,IF(DZIALKI[[#This Row],[Ulga]]=$K$30,$L$30,IF(DZIALKI[[#This Row],[Ulga]]=$K$31,$L$31,IF(DZIALKI[[#This Row],[Ulga]]=$K$32,$L$32))))</f>
        <v>0.9</v>
      </c>
      <c r="G1632">
        <f>ROUNDUP(DZIALKI[[#This Row],[StawkaPodatku]]*DZIALKI[[#This Row],[Powierzchnia]],2)</f>
        <v>205.19</v>
      </c>
      <c r="H1632">
        <f>DZIALKI[[#This Row],[Podatek]]*DZIALKI[[#This Row],[Procent Ulgi]]</f>
        <v>184.67099999999999</v>
      </c>
      <c r="I1632">
        <f>DZIALKI[[#This Row],[Podatek]]-DZIALKI[[#This Row],[KwotaUlgi]]</f>
        <v>20.519000000000005</v>
      </c>
    </row>
    <row r="1633" spans="1:9" x14ac:dyDescent="0.25">
      <c r="A1633" t="s">
        <v>1643</v>
      </c>
      <c r="B1633">
        <v>796.16</v>
      </c>
      <c r="C1633" t="s">
        <v>31</v>
      </c>
      <c r="D1633" t="s">
        <v>7</v>
      </c>
      <c r="E16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33">
        <f>IF(DZIALKI[[#This Row],[Ulga]]=$K$29,$L$29,IF(DZIALKI[[#This Row],[Ulga]]=$K$30,$L$30,IF(DZIALKI[[#This Row],[Ulga]]=$K$31,$L$31,IF(DZIALKI[[#This Row],[Ulga]]=$K$32,$L$32))))</f>
        <v>0.2</v>
      </c>
      <c r="G1633">
        <f>ROUNDUP(DZIALKI[[#This Row],[StawkaPodatku]]*DZIALKI[[#This Row],[Powierzchnia]],2)</f>
        <v>342.34999999999997</v>
      </c>
      <c r="H1633">
        <f>DZIALKI[[#This Row],[Podatek]]*DZIALKI[[#This Row],[Procent Ulgi]]</f>
        <v>68.47</v>
      </c>
      <c r="I1633">
        <f>DZIALKI[[#This Row],[Podatek]]-DZIALKI[[#This Row],[KwotaUlgi]]</f>
        <v>273.88</v>
      </c>
    </row>
    <row r="1634" spans="1:9" x14ac:dyDescent="0.25">
      <c r="A1634" t="s">
        <v>1644</v>
      </c>
      <c r="B1634">
        <v>1288.31</v>
      </c>
      <c r="C1634" t="s">
        <v>52</v>
      </c>
      <c r="D1634" t="s">
        <v>21</v>
      </c>
      <c r="E16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34">
        <f>IF(DZIALKI[[#This Row],[Ulga]]=$K$29,$L$29,IF(DZIALKI[[#This Row],[Ulga]]=$K$30,$L$30,IF(DZIALKI[[#This Row],[Ulga]]=$K$31,$L$31,IF(DZIALKI[[#This Row],[Ulga]]=$K$32,$L$32))))</f>
        <v>0</v>
      </c>
      <c r="G1634">
        <f>ROUNDUP(DZIALKI[[#This Row],[StawkaPodatku]]*DZIALKI[[#This Row],[Powierzchnia]],2)</f>
        <v>270.55</v>
      </c>
      <c r="H1634">
        <f>DZIALKI[[#This Row],[Podatek]]*DZIALKI[[#This Row],[Procent Ulgi]]</f>
        <v>0</v>
      </c>
      <c r="I1634">
        <f>DZIALKI[[#This Row],[Podatek]]-DZIALKI[[#This Row],[KwotaUlgi]]</f>
        <v>270.55</v>
      </c>
    </row>
    <row r="1635" spans="1:9" x14ac:dyDescent="0.25">
      <c r="A1635" t="s">
        <v>1645</v>
      </c>
      <c r="B1635">
        <v>736.04</v>
      </c>
      <c r="C1635" t="s">
        <v>9</v>
      </c>
      <c r="D1635" t="s">
        <v>11</v>
      </c>
      <c r="E16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35">
        <f>IF(DZIALKI[[#This Row],[Ulga]]=$K$29,$L$29,IF(DZIALKI[[#This Row],[Ulga]]=$K$30,$L$30,IF(DZIALKI[[#This Row],[Ulga]]=$K$31,$L$31,IF(DZIALKI[[#This Row],[Ulga]]=$K$32,$L$32))))</f>
        <v>0.9</v>
      </c>
      <c r="G1635">
        <f>ROUNDUP(DZIALKI[[#This Row],[StawkaPodatku]]*DZIALKI[[#This Row],[Powierzchnia]],2)</f>
        <v>478.43</v>
      </c>
      <c r="H1635">
        <f>DZIALKI[[#This Row],[Podatek]]*DZIALKI[[#This Row],[Procent Ulgi]]</f>
        <v>430.58699999999999</v>
      </c>
      <c r="I1635">
        <f>DZIALKI[[#This Row],[Podatek]]-DZIALKI[[#This Row],[KwotaUlgi]]</f>
        <v>47.843000000000018</v>
      </c>
    </row>
    <row r="1636" spans="1:9" x14ac:dyDescent="0.25">
      <c r="A1636" t="s">
        <v>1646</v>
      </c>
      <c r="B1636">
        <v>822.57</v>
      </c>
      <c r="C1636" t="s">
        <v>5</v>
      </c>
      <c r="D1636" t="s">
        <v>5</v>
      </c>
      <c r="E16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36">
        <f>IF(DZIALKI[[#This Row],[Ulga]]=$K$29,$L$29,IF(DZIALKI[[#This Row],[Ulga]]=$K$30,$L$30,IF(DZIALKI[[#This Row],[Ulga]]=$K$31,$L$31,IF(DZIALKI[[#This Row],[Ulga]]=$K$32,$L$32))))</f>
        <v>0.5</v>
      </c>
      <c r="G1636">
        <f>ROUNDUP(DZIALKI[[#This Row],[StawkaPodatku]]*DZIALKI[[#This Row],[Powierzchnia]],2)</f>
        <v>633.38</v>
      </c>
      <c r="H1636">
        <f>DZIALKI[[#This Row],[Podatek]]*DZIALKI[[#This Row],[Procent Ulgi]]</f>
        <v>316.69</v>
      </c>
      <c r="I1636">
        <f>DZIALKI[[#This Row],[Podatek]]-DZIALKI[[#This Row],[KwotaUlgi]]</f>
        <v>316.69</v>
      </c>
    </row>
    <row r="1637" spans="1:9" x14ac:dyDescent="0.25">
      <c r="A1637" t="s">
        <v>1647</v>
      </c>
      <c r="B1637">
        <v>660.69</v>
      </c>
      <c r="C1637" t="s">
        <v>94</v>
      </c>
      <c r="D1637" t="s">
        <v>11</v>
      </c>
      <c r="E163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37">
        <f>IF(DZIALKI[[#This Row],[Ulga]]=$K$29,$L$29,IF(DZIALKI[[#This Row],[Ulga]]=$K$30,$L$30,IF(DZIALKI[[#This Row],[Ulga]]=$K$31,$L$31,IF(DZIALKI[[#This Row],[Ulga]]=$K$32,$L$32))))</f>
        <v>0.9</v>
      </c>
      <c r="G1637">
        <f>ROUNDUP(DZIALKI[[#This Row],[StawkaPodatku]]*DZIALKI[[#This Row],[Powierzchnia]],2)</f>
        <v>26.430000000000003</v>
      </c>
      <c r="H1637">
        <f>DZIALKI[[#This Row],[Podatek]]*DZIALKI[[#This Row],[Procent Ulgi]]</f>
        <v>23.787000000000003</v>
      </c>
      <c r="I1637">
        <f>DZIALKI[[#This Row],[Podatek]]-DZIALKI[[#This Row],[KwotaUlgi]]</f>
        <v>2.6430000000000007</v>
      </c>
    </row>
    <row r="1638" spans="1:9" x14ac:dyDescent="0.25">
      <c r="A1638" t="s">
        <v>1648</v>
      </c>
      <c r="B1638">
        <v>818.29</v>
      </c>
      <c r="C1638" t="s">
        <v>94</v>
      </c>
      <c r="D1638" t="s">
        <v>5</v>
      </c>
      <c r="E16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38">
        <f>IF(DZIALKI[[#This Row],[Ulga]]=$K$29,$L$29,IF(DZIALKI[[#This Row],[Ulga]]=$K$30,$L$30,IF(DZIALKI[[#This Row],[Ulga]]=$K$31,$L$31,IF(DZIALKI[[#This Row],[Ulga]]=$K$32,$L$32))))</f>
        <v>0.5</v>
      </c>
      <c r="G1638">
        <f>ROUNDUP(DZIALKI[[#This Row],[StawkaPodatku]]*DZIALKI[[#This Row],[Powierzchnia]],2)</f>
        <v>32.739999999999995</v>
      </c>
      <c r="H1638">
        <f>DZIALKI[[#This Row],[Podatek]]*DZIALKI[[#This Row],[Procent Ulgi]]</f>
        <v>16.369999999999997</v>
      </c>
      <c r="I1638">
        <f>DZIALKI[[#This Row],[Podatek]]-DZIALKI[[#This Row],[KwotaUlgi]]</f>
        <v>16.369999999999997</v>
      </c>
    </row>
    <row r="1639" spans="1:9" x14ac:dyDescent="0.25">
      <c r="A1639" t="s">
        <v>1649</v>
      </c>
      <c r="B1639">
        <v>604.79</v>
      </c>
      <c r="C1639" t="s">
        <v>5</v>
      </c>
      <c r="D1639" t="s">
        <v>5</v>
      </c>
      <c r="E16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39">
        <f>IF(DZIALKI[[#This Row],[Ulga]]=$K$29,$L$29,IF(DZIALKI[[#This Row],[Ulga]]=$K$30,$L$30,IF(DZIALKI[[#This Row],[Ulga]]=$K$31,$L$31,IF(DZIALKI[[#This Row],[Ulga]]=$K$32,$L$32))))</f>
        <v>0.5</v>
      </c>
      <c r="G1639">
        <f>ROUNDUP(DZIALKI[[#This Row],[StawkaPodatku]]*DZIALKI[[#This Row],[Powierzchnia]],2)</f>
        <v>465.69</v>
      </c>
      <c r="H1639">
        <f>DZIALKI[[#This Row],[Podatek]]*DZIALKI[[#This Row],[Procent Ulgi]]</f>
        <v>232.845</v>
      </c>
      <c r="I1639">
        <f>DZIALKI[[#This Row],[Podatek]]-DZIALKI[[#This Row],[KwotaUlgi]]</f>
        <v>232.845</v>
      </c>
    </row>
    <row r="1640" spans="1:9" x14ac:dyDescent="0.25">
      <c r="A1640" t="s">
        <v>1650</v>
      </c>
      <c r="B1640">
        <v>833.12</v>
      </c>
      <c r="C1640" t="s">
        <v>52</v>
      </c>
      <c r="D1640" t="s">
        <v>7</v>
      </c>
      <c r="E16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40">
        <f>IF(DZIALKI[[#This Row],[Ulga]]=$K$29,$L$29,IF(DZIALKI[[#This Row],[Ulga]]=$K$30,$L$30,IF(DZIALKI[[#This Row],[Ulga]]=$K$31,$L$31,IF(DZIALKI[[#This Row],[Ulga]]=$K$32,$L$32))))</f>
        <v>0.2</v>
      </c>
      <c r="G1640">
        <f>ROUNDUP(DZIALKI[[#This Row],[StawkaPodatku]]*DZIALKI[[#This Row],[Powierzchnia]],2)</f>
        <v>174.95999999999998</v>
      </c>
      <c r="H1640">
        <f>DZIALKI[[#This Row],[Podatek]]*DZIALKI[[#This Row],[Procent Ulgi]]</f>
        <v>34.991999999999997</v>
      </c>
      <c r="I1640">
        <f>DZIALKI[[#This Row],[Podatek]]-DZIALKI[[#This Row],[KwotaUlgi]]</f>
        <v>139.96799999999999</v>
      </c>
    </row>
    <row r="1641" spans="1:9" x14ac:dyDescent="0.25">
      <c r="A1641" t="s">
        <v>1651</v>
      </c>
      <c r="B1641">
        <v>1244.05</v>
      </c>
      <c r="C1641" t="s">
        <v>5</v>
      </c>
      <c r="D1641" t="s">
        <v>21</v>
      </c>
      <c r="E16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41">
        <f>IF(DZIALKI[[#This Row],[Ulga]]=$K$29,$L$29,IF(DZIALKI[[#This Row],[Ulga]]=$K$30,$L$30,IF(DZIALKI[[#This Row],[Ulga]]=$K$31,$L$31,IF(DZIALKI[[#This Row],[Ulga]]=$K$32,$L$32))))</f>
        <v>0</v>
      </c>
      <c r="G1641">
        <f>ROUNDUP(DZIALKI[[#This Row],[StawkaPodatku]]*DZIALKI[[#This Row],[Powierzchnia]],2)</f>
        <v>957.92</v>
      </c>
      <c r="H1641">
        <f>DZIALKI[[#This Row],[Podatek]]*DZIALKI[[#This Row],[Procent Ulgi]]</f>
        <v>0</v>
      </c>
      <c r="I1641">
        <f>DZIALKI[[#This Row],[Podatek]]-DZIALKI[[#This Row],[KwotaUlgi]]</f>
        <v>957.92</v>
      </c>
    </row>
    <row r="1642" spans="1:9" x14ac:dyDescent="0.25">
      <c r="A1642" t="s">
        <v>1652</v>
      </c>
      <c r="B1642">
        <v>1034.48</v>
      </c>
      <c r="C1642" t="s">
        <v>52</v>
      </c>
      <c r="D1642" t="s">
        <v>7</v>
      </c>
      <c r="E16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42">
        <f>IF(DZIALKI[[#This Row],[Ulga]]=$K$29,$L$29,IF(DZIALKI[[#This Row],[Ulga]]=$K$30,$L$30,IF(DZIALKI[[#This Row],[Ulga]]=$K$31,$L$31,IF(DZIALKI[[#This Row],[Ulga]]=$K$32,$L$32))))</f>
        <v>0.2</v>
      </c>
      <c r="G1642">
        <f>ROUNDUP(DZIALKI[[#This Row],[StawkaPodatku]]*DZIALKI[[#This Row],[Powierzchnia]],2)</f>
        <v>217.25</v>
      </c>
      <c r="H1642">
        <f>DZIALKI[[#This Row],[Podatek]]*DZIALKI[[#This Row],[Procent Ulgi]]</f>
        <v>43.45</v>
      </c>
      <c r="I1642">
        <f>DZIALKI[[#This Row],[Podatek]]-DZIALKI[[#This Row],[KwotaUlgi]]</f>
        <v>173.8</v>
      </c>
    </row>
    <row r="1643" spans="1:9" x14ac:dyDescent="0.25">
      <c r="A1643" t="s">
        <v>1653</v>
      </c>
      <c r="B1643">
        <v>830.33</v>
      </c>
      <c r="C1643" t="s">
        <v>9</v>
      </c>
      <c r="D1643" t="s">
        <v>7</v>
      </c>
      <c r="E16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43">
        <f>IF(DZIALKI[[#This Row],[Ulga]]=$K$29,$L$29,IF(DZIALKI[[#This Row],[Ulga]]=$K$30,$L$30,IF(DZIALKI[[#This Row],[Ulga]]=$K$31,$L$31,IF(DZIALKI[[#This Row],[Ulga]]=$K$32,$L$32))))</f>
        <v>0.2</v>
      </c>
      <c r="G1643">
        <f>ROUNDUP(DZIALKI[[#This Row],[StawkaPodatku]]*DZIALKI[[#This Row],[Powierzchnia]],2)</f>
        <v>539.72</v>
      </c>
      <c r="H1643">
        <f>DZIALKI[[#This Row],[Podatek]]*DZIALKI[[#This Row],[Procent Ulgi]]</f>
        <v>107.94400000000002</v>
      </c>
      <c r="I1643">
        <f>DZIALKI[[#This Row],[Podatek]]-DZIALKI[[#This Row],[KwotaUlgi]]</f>
        <v>431.77600000000001</v>
      </c>
    </row>
    <row r="1644" spans="1:9" x14ac:dyDescent="0.25">
      <c r="A1644" t="s">
        <v>1654</v>
      </c>
      <c r="B1644">
        <v>897.25</v>
      </c>
      <c r="C1644" t="s">
        <v>5</v>
      </c>
      <c r="D1644" t="s">
        <v>5</v>
      </c>
      <c r="E16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44">
        <f>IF(DZIALKI[[#This Row],[Ulga]]=$K$29,$L$29,IF(DZIALKI[[#This Row],[Ulga]]=$K$30,$L$30,IF(DZIALKI[[#This Row],[Ulga]]=$K$31,$L$31,IF(DZIALKI[[#This Row],[Ulga]]=$K$32,$L$32))))</f>
        <v>0.5</v>
      </c>
      <c r="G1644">
        <f>ROUNDUP(DZIALKI[[#This Row],[StawkaPodatku]]*DZIALKI[[#This Row],[Powierzchnia]],2)</f>
        <v>690.89</v>
      </c>
      <c r="H1644">
        <f>DZIALKI[[#This Row],[Podatek]]*DZIALKI[[#This Row],[Procent Ulgi]]</f>
        <v>345.44499999999999</v>
      </c>
      <c r="I1644">
        <f>DZIALKI[[#This Row],[Podatek]]-DZIALKI[[#This Row],[KwotaUlgi]]</f>
        <v>345.44499999999999</v>
      </c>
    </row>
    <row r="1645" spans="1:9" x14ac:dyDescent="0.25">
      <c r="A1645" t="s">
        <v>1655</v>
      </c>
      <c r="B1645">
        <v>1061.1099999999999</v>
      </c>
      <c r="C1645" t="s">
        <v>94</v>
      </c>
      <c r="D1645" t="s">
        <v>7</v>
      </c>
      <c r="E164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45">
        <f>IF(DZIALKI[[#This Row],[Ulga]]=$K$29,$L$29,IF(DZIALKI[[#This Row],[Ulga]]=$K$30,$L$30,IF(DZIALKI[[#This Row],[Ulga]]=$K$31,$L$31,IF(DZIALKI[[#This Row],[Ulga]]=$K$32,$L$32))))</f>
        <v>0.2</v>
      </c>
      <c r="G1645">
        <f>ROUNDUP(DZIALKI[[#This Row],[StawkaPodatku]]*DZIALKI[[#This Row],[Powierzchnia]],2)</f>
        <v>42.449999999999996</v>
      </c>
      <c r="H1645">
        <f>DZIALKI[[#This Row],[Podatek]]*DZIALKI[[#This Row],[Procent Ulgi]]</f>
        <v>8.49</v>
      </c>
      <c r="I1645">
        <f>DZIALKI[[#This Row],[Podatek]]-DZIALKI[[#This Row],[KwotaUlgi]]</f>
        <v>33.959999999999994</v>
      </c>
    </row>
    <row r="1646" spans="1:9" x14ac:dyDescent="0.25">
      <c r="A1646" t="s">
        <v>1656</v>
      </c>
      <c r="B1646">
        <v>1367.83</v>
      </c>
      <c r="C1646" t="s">
        <v>5</v>
      </c>
      <c r="D1646" t="s">
        <v>11</v>
      </c>
      <c r="E16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46">
        <f>IF(DZIALKI[[#This Row],[Ulga]]=$K$29,$L$29,IF(DZIALKI[[#This Row],[Ulga]]=$K$30,$L$30,IF(DZIALKI[[#This Row],[Ulga]]=$K$31,$L$31,IF(DZIALKI[[#This Row],[Ulga]]=$K$32,$L$32))))</f>
        <v>0.9</v>
      </c>
      <c r="G1646">
        <f>ROUNDUP(DZIALKI[[#This Row],[StawkaPodatku]]*DZIALKI[[#This Row],[Powierzchnia]],2)</f>
        <v>1053.23</v>
      </c>
      <c r="H1646">
        <f>DZIALKI[[#This Row],[Podatek]]*DZIALKI[[#This Row],[Procent Ulgi]]</f>
        <v>947.90700000000004</v>
      </c>
      <c r="I1646">
        <f>DZIALKI[[#This Row],[Podatek]]-DZIALKI[[#This Row],[KwotaUlgi]]</f>
        <v>105.32299999999998</v>
      </c>
    </row>
    <row r="1647" spans="1:9" x14ac:dyDescent="0.25">
      <c r="A1647" t="s">
        <v>1657</v>
      </c>
      <c r="B1647">
        <v>657.93</v>
      </c>
      <c r="C1647" t="s">
        <v>5</v>
      </c>
      <c r="D1647" t="s">
        <v>7</v>
      </c>
      <c r="E16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47">
        <f>IF(DZIALKI[[#This Row],[Ulga]]=$K$29,$L$29,IF(DZIALKI[[#This Row],[Ulga]]=$K$30,$L$30,IF(DZIALKI[[#This Row],[Ulga]]=$K$31,$L$31,IF(DZIALKI[[#This Row],[Ulga]]=$K$32,$L$32))))</f>
        <v>0.2</v>
      </c>
      <c r="G1647">
        <f>ROUNDUP(DZIALKI[[#This Row],[StawkaPodatku]]*DZIALKI[[#This Row],[Powierzchnia]],2)</f>
        <v>506.61</v>
      </c>
      <c r="H1647">
        <f>DZIALKI[[#This Row],[Podatek]]*DZIALKI[[#This Row],[Procent Ulgi]]</f>
        <v>101.322</v>
      </c>
      <c r="I1647">
        <f>DZIALKI[[#This Row],[Podatek]]-DZIALKI[[#This Row],[KwotaUlgi]]</f>
        <v>405.28800000000001</v>
      </c>
    </row>
    <row r="1648" spans="1:9" x14ac:dyDescent="0.25">
      <c r="A1648" t="s">
        <v>1658</v>
      </c>
      <c r="B1648">
        <v>715.28</v>
      </c>
      <c r="C1648" t="s">
        <v>52</v>
      </c>
      <c r="D1648" t="s">
        <v>7</v>
      </c>
      <c r="E16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48">
        <f>IF(DZIALKI[[#This Row],[Ulga]]=$K$29,$L$29,IF(DZIALKI[[#This Row],[Ulga]]=$K$30,$L$30,IF(DZIALKI[[#This Row],[Ulga]]=$K$31,$L$31,IF(DZIALKI[[#This Row],[Ulga]]=$K$32,$L$32))))</f>
        <v>0.2</v>
      </c>
      <c r="G1648">
        <f>ROUNDUP(DZIALKI[[#This Row],[StawkaPodatku]]*DZIALKI[[#This Row],[Powierzchnia]],2)</f>
        <v>150.20999999999998</v>
      </c>
      <c r="H1648">
        <f>DZIALKI[[#This Row],[Podatek]]*DZIALKI[[#This Row],[Procent Ulgi]]</f>
        <v>30.041999999999998</v>
      </c>
      <c r="I1648">
        <f>DZIALKI[[#This Row],[Podatek]]-DZIALKI[[#This Row],[KwotaUlgi]]</f>
        <v>120.16799999999998</v>
      </c>
    </row>
    <row r="1649" spans="1:9" x14ac:dyDescent="0.25">
      <c r="A1649" t="s">
        <v>1659</v>
      </c>
      <c r="B1649">
        <v>1008.56</v>
      </c>
      <c r="C1649" t="s">
        <v>52</v>
      </c>
      <c r="D1649" t="s">
        <v>11</v>
      </c>
      <c r="E16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49">
        <f>IF(DZIALKI[[#This Row],[Ulga]]=$K$29,$L$29,IF(DZIALKI[[#This Row],[Ulga]]=$K$30,$L$30,IF(DZIALKI[[#This Row],[Ulga]]=$K$31,$L$31,IF(DZIALKI[[#This Row],[Ulga]]=$K$32,$L$32))))</f>
        <v>0.9</v>
      </c>
      <c r="G1649">
        <f>ROUNDUP(DZIALKI[[#This Row],[StawkaPodatku]]*DZIALKI[[#This Row],[Powierzchnia]],2)</f>
        <v>211.79999999999998</v>
      </c>
      <c r="H1649">
        <f>DZIALKI[[#This Row],[Podatek]]*DZIALKI[[#This Row],[Procent Ulgi]]</f>
        <v>190.61999999999998</v>
      </c>
      <c r="I1649">
        <f>DZIALKI[[#This Row],[Podatek]]-DZIALKI[[#This Row],[KwotaUlgi]]</f>
        <v>21.180000000000007</v>
      </c>
    </row>
    <row r="1650" spans="1:9" x14ac:dyDescent="0.25">
      <c r="A1650" t="s">
        <v>1660</v>
      </c>
      <c r="B1650">
        <v>1275.5999999999999</v>
      </c>
      <c r="C1650" t="s">
        <v>9</v>
      </c>
      <c r="D1650" t="s">
        <v>5</v>
      </c>
      <c r="E16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50">
        <f>IF(DZIALKI[[#This Row],[Ulga]]=$K$29,$L$29,IF(DZIALKI[[#This Row],[Ulga]]=$K$30,$L$30,IF(DZIALKI[[#This Row],[Ulga]]=$K$31,$L$31,IF(DZIALKI[[#This Row],[Ulga]]=$K$32,$L$32))))</f>
        <v>0.5</v>
      </c>
      <c r="G1650">
        <f>ROUNDUP(DZIALKI[[#This Row],[StawkaPodatku]]*DZIALKI[[#This Row],[Powierzchnia]],2)</f>
        <v>829.14</v>
      </c>
      <c r="H1650">
        <f>DZIALKI[[#This Row],[Podatek]]*DZIALKI[[#This Row],[Procent Ulgi]]</f>
        <v>414.57</v>
      </c>
      <c r="I1650">
        <f>DZIALKI[[#This Row],[Podatek]]-DZIALKI[[#This Row],[KwotaUlgi]]</f>
        <v>414.57</v>
      </c>
    </row>
    <row r="1651" spans="1:9" x14ac:dyDescent="0.25">
      <c r="A1651" t="s">
        <v>1661</v>
      </c>
      <c r="B1651">
        <v>858.07</v>
      </c>
      <c r="C1651" t="s">
        <v>52</v>
      </c>
      <c r="D1651" t="s">
        <v>5</v>
      </c>
      <c r="E16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51">
        <f>IF(DZIALKI[[#This Row],[Ulga]]=$K$29,$L$29,IF(DZIALKI[[#This Row],[Ulga]]=$K$30,$L$30,IF(DZIALKI[[#This Row],[Ulga]]=$K$31,$L$31,IF(DZIALKI[[#This Row],[Ulga]]=$K$32,$L$32))))</f>
        <v>0.5</v>
      </c>
      <c r="G1651">
        <f>ROUNDUP(DZIALKI[[#This Row],[StawkaPodatku]]*DZIALKI[[#This Row],[Powierzchnia]],2)</f>
        <v>180.2</v>
      </c>
      <c r="H1651">
        <f>DZIALKI[[#This Row],[Podatek]]*DZIALKI[[#This Row],[Procent Ulgi]]</f>
        <v>90.1</v>
      </c>
      <c r="I1651">
        <f>DZIALKI[[#This Row],[Podatek]]-DZIALKI[[#This Row],[KwotaUlgi]]</f>
        <v>90.1</v>
      </c>
    </row>
    <row r="1652" spans="1:9" x14ac:dyDescent="0.25">
      <c r="A1652" t="s">
        <v>1662</v>
      </c>
      <c r="B1652">
        <v>1277.72</v>
      </c>
      <c r="C1652" t="s">
        <v>52</v>
      </c>
      <c r="D1652" t="s">
        <v>7</v>
      </c>
      <c r="E16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52">
        <f>IF(DZIALKI[[#This Row],[Ulga]]=$K$29,$L$29,IF(DZIALKI[[#This Row],[Ulga]]=$K$30,$L$30,IF(DZIALKI[[#This Row],[Ulga]]=$K$31,$L$31,IF(DZIALKI[[#This Row],[Ulga]]=$K$32,$L$32))))</f>
        <v>0.2</v>
      </c>
      <c r="G1652">
        <f>ROUNDUP(DZIALKI[[#This Row],[StawkaPodatku]]*DZIALKI[[#This Row],[Powierzchnia]],2)</f>
        <v>268.33</v>
      </c>
      <c r="H1652">
        <f>DZIALKI[[#This Row],[Podatek]]*DZIALKI[[#This Row],[Procent Ulgi]]</f>
        <v>53.665999999999997</v>
      </c>
      <c r="I1652">
        <f>DZIALKI[[#This Row],[Podatek]]-DZIALKI[[#This Row],[KwotaUlgi]]</f>
        <v>214.66399999999999</v>
      </c>
    </row>
    <row r="1653" spans="1:9" x14ac:dyDescent="0.25">
      <c r="A1653" t="s">
        <v>1663</v>
      </c>
      <c r="B1653">
        <v>739.87</v>
      </c>
      <c r="C1653" t="s">
        <v>5</v>
      </c>
      <c r="D1653" t="s">
        <v>11</v>
      </c>
      <c r="E16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53">
        <f>IF(DZIALKI[[#This Row],[Ulga]]=$K$29,$L$29,IF(DZIALKI[[#This Row],[Ulga]]=$K$30,$L$30,IF(DZIALKI[[#This Row],[Ulga]]=$K$31,$L$31,IF(DZIALKI[[#This Row],[Ulga]]=$K$32,$L$32))))</f>
        <v>0.9</v>
      </c>
      <c r="G1653">
        <f>ROUNDUP(DZIALKI[[#This Row],[StawkaPodatku]]*DZIALKI[[#This Row],[Powierzchnia]],2)</f>
        <v>569.70000000000005</v>
      </c>
      <c r="H1653">
        <f>DZIALKI[[#This Row],[Podatek]]*DZIALKI[[#This Row],[Procent Ulgi]]</f>
        <v>512.73</v>
      </c>
      <c r="I1653">
        <f>DZIALKI[[#This Row],[Podatek]]-DZIALKI[[#This Row],[KwotaUlgi]]</f>
        <v>56.970000000000027</v>
      </c>
    </row>
    <row r="1654" spans="1:9" x14ac:dyDescent="0.25">
      <c r="A1654" t="s">
        <v>1664</v>
      </c>
      <c r="B1654">
        <v>1488.1</v>
      </c>
      <c r="C1654" t="s">
        <v>94</v>
      </c>
      <c r="D1654" t="s">
        <v>11</v>
      </c>
      <c r="E16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54">
        <f>IF(DZIALKI[[#This Row],[Ulga]]=$K$29,$L$29,IF(DZIALKI[[#This Row],[Ulga]]=$K$30,$L$30,IF(DZIALKI[[#This Row],[Ulga]]=$K$31,$L$31,IF(DZIALKI[[#This Row],[Ulga]]=$K$32,$L$32))))</f>
        <v>0.9</v>
      </c>
      <c r="G1654">
        <f>ROUNDUP(DZIALKI[[#This Row],[StawkaPodatku]]*DZIALKI[[#This Row],[Powierzchnia]],2)</f>
        <v>59.53</v>
      </c>
      <c r="H1654">
        <f>DZIALKI[[#This Row],[Podatek]]*DZIALKI[[#This Row],[Procent Ulgi]]</f>
        <v>53.577000000000005</v>
      </c>
      <c r="I1654">
        <f>DZIALKI[[#This Row],[Podatek]]-DZIALKI[[#This Row],[KwotaUlgi]]</f>
        <v>5.9529999999999959</v>
      </c>
    </row>
    <row r="1655" spans="1:9" x14ac:dyDescent="0.25">
      <c r="A1655" t="s">
        <v>1665</v>
      </c>
      <c r="B1655">
        <v>816.63</v>
      </c>
      <c r="C1655" t="s">
        <v>31</v>
      </c>
      <c r="D1655" t="s">
        <v>5</v>
      </c>
      <c r="E16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55">
        <f>IF(DZIALKI[[#This Row],[Ulga]]=$K$29,$L$29,IF(DZIALKI[[#This Row],[Ulga]]=$K$30,$L$30,IF(DZIALKI[[#This Row],[Ulga]]=$K$31,$L$31,IF(DZIALKI[[#This Row],[Ulga]]=$K$32,$L$32))))</f>
        <v>0.5</v>
      </c>
      <c r="G1655">
        <f>ROUNDUP(DZIALKI[[#This Row],[StawkaPodatku]]*DZIALKI[[#This Row],[Powierzchnia]],2)</f>
        <v>351.15999999999997</v>
      </c>
      <c r="H1655">
        <f>DZIALKI[[#This Row],[Podatek]]*DZIALKI[[#This Row],[Procent Ulgi]]</f>
        <v>175.57999999999998</v>
      </c>
      <c r="I1655">
        <f>DZIALKI[[#This Row],[Podatek]]-DZIALKI[[#This Row],[KwotaUlgi]]</f>
        <v>175.57999999999998</v>
      </c>
    </row>
    <row r="1656" spans="1:9" x14ac:dyDescent="0.25">
      <c r="A1656" t="s">
        <v>1666</v>
      </c>
      <c r="B1656">
        <v>1353.9</v>
      </c>
      <c r="C1656" t="s">
        <v>5</v>
      </c>
      <c r="D1656" t="s">
        <v>21</v>
      </c>
      <c r="E16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56">
        <f>IF(DZIALKI[[#This Row],[Ulga]]=$K$29,$L$29,IF(DZIALKI[[#This Row],[Ulga]]=$K$30,$L$30,IF(DZIALKI[[#This Row],[Ulga]]=$K$31,$L$31,IF(DZIALKI[[#This Row],[Ulga]]=$K$32,$L$32))))</f>
        <v>0</v>
      </c>
      <c r="G1656">
        <f>ROUNDUP(DZIALKI[[#This Row],[StawkaPodatku]]*DZIALKI[[#This Row],[Powierzchnia]],2)</f>
        <v>1042.51</v>
      </c>
      <c r="H1656">
        <f>DZIALKI[[#This Row],[Podatek]]*DZIALKI[[#This Row],[Procent Ulgi]]</f>
        <v>0</v>
      </c>
      <c r="I1656">
        <f>DZIALKI[[#This Row],[Podatek]]-DZIALKI[[#This Row],[KwotaUlgi]]</f>
        <v>1042.51</v>
      </c>
    </row>
    <row r="1657" spans="1:9" x14ac:dyDescent="0.25">
      <c r="A1657" t="s">
        <v>1667</v>
      </c>
      <c r="B1657">
        <v>881.08</v>
      </c>
      <c r="C1657" t="s">
        <v>5</v>
      </c>
      <c r="D1657" t="s">
        <v>11</v>
      </c>
      <c r="E16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57">
        <f>IF(DZIALKI[[#This Row],[Ulga]]=$K$29,$L$29,IF(DZIALKI[[#This Row],[Ulga]]=$K$30,$L$30,IF(DZIALKI[[#This Row],[Ulga]]=$K$31,$L$31,IF(DZIALKI[[#This Row],[Ulga]]=$K$32,$L$32))))</f>
        <v>0.9</v>
      </c>
      <c r="G1657">
        <f>ROUNDUP(DZIALKI[[#This Row],[StawkaPodatku]]*DZIALKI[[#This Row],[Powierzchnia]],2)</f>
        <v>678.43999999999994</v>
      </c>
      <c r="H1657">
        <f>DZIALKI[[#This Row],[Podatek]]*DZIALKI[[#This Row],[Procent Ulgi]]</f>
        <v>610.596</v>
      </c>
      <c r="I1657">
        <f>DZIALKI[[#This Row],[Podatek]]-DZIALKI[[#This Row],[KwotaUlgi]]</f>
        <v>67.843999999999937</v>
      </c>
    </row>
    <row r="1658" spans="1:9" x14ac:dyDescent="0.25">
      <c r="A1658" t="s">
        <v>1668</v>
      </c>
      <c r="B1658">
        <v>1326.19</v>
      </c>
      <c r="C1658" t="s">
        <v>31</v>
      </c>
      <c r="D1658" t="s">
        <v>5</v>
      </c>
      <c r="E16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58">
        <f>IF(DZIALKI[[#This Row],[Ulga]]=$K$29,$L$29,IF(DZIALKI[[#This Row],[Ulga]]=$K$30,$L$30,IF(DZIALKI[[#This Row],[Ulga]]=$K$31,$L$31,IF(DZIALKI[[#This Row],[Ulga]]=$K$32,$L$32))))</f>
        <v>0.5</v>
      </c>
      <c r="G1658">
        <f>ROUNDUP(DZIALKI[[#This Row],[StawkaPodatku]]*DZIALKI[[#This Row],[Powierzchnia]],2)</f>
        <v>570.27</v>
      </c>
      <c r="H1658">
        <f>DZIALKI[[#This Row],[Podatek]]*DZIALKI[[#This Row],[Procent Ulgi]]</f>
        <v>285.13499999999999</v>
      </c>
      <c r="I1658">
        <f>DZIALKI[[#This Row],[Podatek]]-DZIALKI[[#This Row],[KwotaUlgi]]</f>
        <v>285.13499999999999</v>
      </c>
    </row>
    <row r="1659" spans="1:9" x14ac:dyDescent="0.25">
      <c r="A1659" t="s">
        <v>1669</v>
      </c>
      <c r="B1659">
        <v>751.56</v>
      </c>
      <c r="C1659" t="s">
        <v>52</v>
      </c>
      <c r="D1659" t="s">
        <v>5</v>
      </c>
      <c r="E165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59">
        <f>IF(DZIALKI[[#This Row],[Ulga]]=$K$29,$L$29,IF(DZIALKI[[#This Row],[Ulga]]=$K$30,$L$30,IF(DZIALKI[[#This Row],[Ulga]]=$K$31,$L$31,IF(DZIALKI[[#This Row],[Ulga]]=$K$32,$L$32))))</f>
        <v>0.5</v>
      </c>
      <c r="G1659">
        <f>ROUNDUP(DZIALKI[[#This Row],[StawkaPodatku]]*DZIALKI[[#This Row],[Powierzchnia]],2)</f>
        <v>157.82999999999998</v>
      </c>
      <c r="H1659">
        <f>DZIALKI[[#This Row],[Podatek]]*DZIALKI[[#This Row],[Procent Ulgi]]</f>
        <v>78.914999999999992</v>
      </c>
      <c r="I1659">
        <f>DZIALKI[[#This Row],[Podatek]]-DZIALKI[[#This Row],[KwotaUlgi]]</f>
        <v>78.914999999999992</v>
      </c>
    </row>
    <row r="1660" spans="1:9" x14ac:dyDescent="0.25">
      <c r="A1660" t="s">
        <v>1670</v>
      </c>
      <c r="B1660">
        <v>1329.89</v>
      </c>
      <c r="C1660" t="s">
        <v>52</v>
      </c>
      <c r="D1660" t="s">
        <v>5</v>
      </c>
      <c r="E16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60">
        <f>IF(DZIALKI[[#This Row],[Ulga]]=$K$29,$L$29,IF(DZIALKI[[#This Row],[Ulga]]=$K$30,$L$30,IF(DZIALKI[[#This Row],[Ulga]]=$K$31,$L$31,IF(DZIALKI[[#This Row],[Ulga]]=$K$32,$L$32))))</f>
        <v>0.5</v>
      </c>
      <c r="G1660">
        <f>ROUNDUP(DZIALKI[[#This Row],[StawkaPodatku]]*DZIALKI[[#This Row],[Powierzchnia]],2)</f>
        <v>279.27999999999997</v>
      </c>
      <c r="H1660">
        <f>DZIALKI[[#This Row],[Podatek]]*DZIALKI[[#This Row],[Procent Ulgi]]</f>
        <v>139.63999999999999</v>
      </c>
      <c r="I1660">
        <f>DZIALKI[[#This Row],[Podatek]]-DZIALKI[[#This Row],[KwotaUlgi]]</f>
        <v>139.63999999999999</v>
      </c>
    </row>
    <row r="1661" spans="1:9" x14ac:dyDescent="0.25">
      <c r="A1661" t="s">
        <v>1671</v>
      </c>
      <c r="B1661">
        <v>1101.1500000000001</v>
      </c>
      <c r="C1661" t="s">
        <v>5</v>
      </c>
      <c r="D1661" t="s">
        <v>5</v>
      </c>
      <c r="E16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61">
        <f>IF(DZIALKI[[#This Row],[Ulga]]=$K$29,$L$29,IF(DZIALKI[[#This Row],[Ulga]]=$K$30,$L$30,IF(DZIALKI[[#This Row],[Ulga]]=$K$31,$L$31,IF(DZIALKI[[#This Row],[Ulga]]=$K$32,$L$32))))</f>
        <v>0.5</v>
      </c>
      <c r="G1661">
        <f>ROUNDUP(DZIALKI[[#This Row],[StawkaPodatku]]*DZIALKI[[#This Row],[Powierzchnia]],2)</f>
        <v>847.89</v>
      </c>
      <c r="H1661">
        <f>DZIALKI[[#This Row],[Podatek]]*DZIALKI[[#This Row],[Procent Ulgi]]</f>
        <v>423.94499999999999</v>
      </c>
      <c r="I1661">
        <f>DZIALKI[[#This Row],[Podatek]]-DZIALKI[[#This Row],[KwotaUlgi]]</f>
        <v>423.94499999999999</v>
      </c>
    </row>
    <row r="1662" spans="1:9" x14ac:dyDescent="0.25">
      <c r="A1662" t="s">
        <v>1672</v>
      </c>
      <c r="B1662">
        <v>559.03</v>
      </c>
      <c r="C1662" t="s">
        <v>94</v>
      </c>
      <c r="D1662" t="s">
        <v>5</v>
      </c>
      <c r="E166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62">
        <f>IF(DZIALKI[[#This Row],[Ulga]]=$K$29,$L$29,IF(DZIALKI[[#This Row],[Ulga]]=$K$30,$L$30,IF(DZIALKI[[#This Row],[Ulga]]=$K$31,$L$31,IF(DZIALKI[[#This Row],[Ulga]]=$K$32,$L$32))))</f>
        <v>0.5</v>
      </c>
      <c r="G1662">
        <f>ROUNDUP(DZIALKI[[#This Row],[StawkaPodatku]]*DZIALKI[[#This Row],[Powierzchnia]],2)</f>
        <v>22.37</v>
      </c>
      <c r="H1662">
        <f>DZIALKI[[#This Row],[Podatek]]*DZIALKI[[#This Row],[Procent Ulgi]]</f>
        <v>11.185</v>
      </c>
      <c r="I1662">
        <f>DZIALKI[[#This Row],[Podatek]]-DZIALKI[[#This Row],[KwotaUlgi]]</f>
        <v>11.185</v>
      </c>
    </row>
    <row r="1663" spans="1:9" x14ac:dyDescent="0.25">
      <c r="A1663" t="s">
        <v>1673</v>
      </c>
      <c r="B1663">
        <v>1484.93</v>
      </c>
      <c r="C1663" t="s">
        <v>5</v>
      </c>
      <c r="D1663" t="s">
        <v>7</v>
      </c>
      <c r="E16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63">
        <f>IF(DZIALKI[[#This Row],[Ulga]]=$K$29,$L$29,IF(DZIALKI[[#This Row],[Ulga]]=$K$30,$L$30,IF(DZIALKI[[#This Row],[Ulga]]=$K$31,$L$31,IF(DZIALKI[[#This Row],[Ulga]]=$K$32,$L$32))))</f>
        <v>0.2</v>
      </c>
      <c r="G1663">
        <f>ROUNDUP(DZIALKI[[#This Row],[StawkaPodatku]]*DZIALKI[[#This Row],[Powierzchnia]],2)</f>
        <v>1143.4000000000001</v>
      </c>
      <c r="H1663">
        <f>DZIALKI[[#This Row],[Podatek]]*DZIALKI[[#This Row],[Procent Ulgi]]</f>
        <v>228.68000000000004</v>
      </c>
      <c r="I1663">
        <f>DZIALKI[[#This Row],[Podatek]]-DZIALKI[[#This Row],[KwotaUlgi]]</f>
        <v>914.72</v>
      </c>
    </row>
    <row r="1664" spans="1:9" x14ac:dyDescent="0.25">
      <c r="A1664" t="s">
        <v>1674</v>
      </c>
      <c r="B1664">
        <v>685.65</v>
      </c>
      <c r="C1664" t="s">
        <v>52</v>
      </c>
      <c r="D1664" t="s">
        <v>7</v>
      </c>
      <c r="E16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64">
        <f>IF(DZIALKI[[#This Row],[Ulga]]=$K$29,$L$29,IF(DZIALKI[[#This Row],[Ulga]]=$K$30,$L$30,IF(DZIALKI[[#This Row],[Ulga]]=$K$31,$L$31,IF(DZIALKI[[#This Row],[Ulga]]=$K$32,$L$32))))</f>
        <v>0.2</v>
      </c>
      <c r="G1664">
        <f>ROUNDUP(DZIALKI[[#This Row],[StawkaPodatku]]*DZIALKI[[#This Row],[Powierzchnia]],2)</f>
        <v>143.98999999999998</v>
      </c>
      <c r="H1664">
        <f>DZIALKI[[#This Row],[Podatek]]*DZIALKI[[#This Row],[Procent Ulgi]]</f>
        <v>28.797999999999998</v>
      </c>
      <c r="I1664">
        <f>DZIALKI[[#This Row],[Podatek]]-DZIALKI[[#This Row],[KwotaUlgi]]</f>
        <v>115.19199999999998</v>
      </c>
    </row>
    <row r="1665" spans="1:9" x14ac:dyDescent="0.25">
      <c r="A1665" t="s">
        <v>1675</v>
      </c>
      <c r="B1665">
        <v>965.37</v>
      </c>
      <c r="C1665" t="s">
        <v>5</v>
      </c>
      <c r="D1665" t="s">
        <v>5</v>
      </c>
      <c r="E16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65">
        <f>IF(DZIALKI[[#This Row],[Ulga]]=$K$29,$L$29,IF(DZIALKI[[#This Row],[Ulga]]=$K$30,$L$30,IF(DZIALKI[[#This Row],[Ulga]]=$K$31,$L$31,IF(DZIALKI[[#This Row],[Ulga]]=$K$32,$L$32))))</f>
        <v>0.5</v>
      </c>
      <c r="G1665">
        <f>ROUNDUP(DZIALKI[[#This Row],[StawkaPodatku]]*DZIALKI[[#This Row],[Powierzchnia]],2)</f>
        <v>743.34</v>
      </c>
      <c r="H1665">
        <f>DZIALKI[[#This Row],[Podatek]]*DZIALKI[[#This Row],[Procent Ulgi]]</f>
        <v>371.67</v>
      </c>
      <c r="I1665">
        <f>DZIALKI[[#This Row],[Podatek]]-DZIALKI[[#This Row],[KwotaUlgi]]</f>
        <v>371.67</v>
      </c>
    </row>
    <row r="1666" spans="1:9" x14ac:dyDescent="0.25">
      <c r="A1666" t="s">
        <v>1676</v>
      </c>
      <c r="B1666">
        <v>1151.75</v>
      </c>
      <c r="C1666" t="s">
        <v>52</v>
      </c>
      <c r="D1666" t="s">
        <v>11</v>
      </c>
      <c r="E16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66">
        <f>IF(DZIALKI[[#This Row],[Ulga]]=$K$29,$L$29,IF(DZIALKI[[#This Row],[Ulga]]=$K$30,$L$30,IF(DZIALKI[[#This Row],[Ulga]]=$K$31,$L$31,IF(DZIALKI[[#This Row],[Ulga]]=$K$32,$L$32))))</f>
        <v>0.9</v>
      </c>
      <c r="G1666">
        <f>ROUNDUP(DZIALKI[[#This Row],[StawkaPodatku]]*DZIALKI[[#This Row],[Powierzchnia]],2)</f>
        <v>241.87</v>
      </c>
      <c r="H1666">
        <f>DZIALKI[[#This Row],[Podatek]]*DZIALKI[[#This Row],[Procent Ulgi]]</f>
        <v>217.68300000000002</v>
      </c>
      <c r="I1666">
        <f>DZIALKI[[#This Row],[Podatek]]-DZIALKI[[#This Row],[KwotaUlgi]]</f>
        <v>24.186999999999983</v>
      </c>
    </row>
    <row r="1667" spans="1:9" x14ac:dyDescent="0.25">
      <c r="A1667" t="s">
        <v>1677</v>
      </c>
      <c r="B1667">
        <v>583.09</v>
      </c>
      <c r="C1667" t="s">
        <v>94</v>
      </c>
      <c r="D1667" t="s">
        <v>5</v>
      </c>
      <c r="E16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67">
        <f>IF(DZIALKI[[#This Row],[Ulga]]=$K$29,$L$29,IF(DZIALKI[[#This Row],[Ulga]]=$K$30,$L$30,IF(DZIALKI[[#This Row],[Ulga]]=$K$31,$L$31,IF(DZIALKI[[#This Row],[Ulga]]=$K$32,$L$32))))</f>
        <v>0.5</v>
      </c>
      <c r="G1667">
        <f>ROUNDUP(DZIALKI[[#This Row],[StawkaPodatku]]*DZIALKI[[#This Row],[Powierzchnia]],2)</f>
        <v>23.330000000000002</v>
      </c>
      <c r="H1667">
        <f>DZIALKI[[#This Row],[Podatek]]*DZIALKI[[#This Row],[Procent Ulgi]]</f>
        <v>11.665000000000001</v>
      </c>
      <c r="I1667">
        <f>DZIALKI[[#This Row],[Podatek]]-DZIALKI[[#This Row],[KwotaUlgi]]</f>
        <v>11.665000000000001</v>
      </c>
    </row>
    <row r="1668" spans="1:9" x14ac:dyDescent="0.25">
      <c r="A1668" t="s">
        <v>1678</v>
      </c>
      <c r="B1668">
        <v>727.03</v>
      </c>
      <c r="C1668" t="s">
        <v>94</v>
      </c>
      <c r="D1668" t="s">
        <v>11</v>
      </c>
      <c r="E16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68">
        <f>IF(DZIALKI[[#This Row],[Ulga]]=$K$29,$L$29,IF(DZIALKI[[#This Row],[Ulga]]=$K$30,$L$30,IF(DZIALKI[[#This Row],[Ulga]]=$K$31,$L$31,IF(DZIALKI[[#This Row],[Ulga]]=$K$32,$L$32))))</f>
        <v>0.9</v>
      </c>
      <c r="G1668">
        <f>ROUNDUP(DZIALKI[[#This Row],[StawkaPodatku]]*DZIALKI[[#This Row],[Powierzchnia]],2)</f>
        <v>29.09</v>
      </c>
      <c r="H1668">
        <f>DZIALKI[[#This Row],[Podatek]]*DZIALKI[[#This Row],[Procent Ulgi]]</f>
        <v>26.181000000000001</v>
      </c>
      <c r="I1668">
        <f>DZIALKI[[#This Row],[Podatek]]-DZIALKI[[#This Row],[KwotaUlgi]]</f>
        <v>2.9089999999999989</v>
      </c>
    </row>
    <row r="1669" spans="1:9" x14ac:dyDescent="0.25">
      <c r="A1669" t="s">
        <v>1679</v>
      </c>
      <c r="B1669">
        <v>1374.44</v>
      </c>
      <c r="C1669" t="s">
        <v>5</v>
      </c>
      <c r="D1669" t="s">
        <v>5</v>
      </c>
      <c r="E16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69">
        <f>IF(DZIALKI[[#This Row],[Ulga]]=$K$29,$L$29,IF(DZIALKI[[#This Row],[Ulga]]=$K$30,$L$30,IF(DZIALKI[[#This Row],[Ulga]]=$K$31,$L$31,IF(DZIALKI[[#This Row],[Ulga]]=$K$32,$L$32))))</f>
        <v>0.5</v>
      </c>
      <c r="G1669">
        <f>ROUNDUP(DZIALKI[[#This Row],[StawkaPodatku]]*DZIALKI[[#This Row],[Powierzchnia]],2)</f>
        <v>1058.32</v>
      </c>
      <c r="H1669">
        <f>DZIALKI[[#This Row],[Podatek]]*DZIALKI[[#This Row],[Procent Ulgi]]</f>
        <v>529.16</v>
      </c>
      <c r="I1669">
        <f>DZIALKI[[#This Row],[Podatek]]-DZIALKI[[#This Row],[KwotaUlgi]]</f>
        <v>529.16</v>
      </c>
    </row>
    <row r="1670" spans="1:9" x14ac:dyDescent="0.25">
      <c r="A1670" t="s">
        <v>1680</v>
      </c>
      <c r="B1670">
        <v>617.4</v>
      </c>
      <c r="C1670" t="s">
        <v>52</v>
      </c>
      <c r="D1670" t="s">
        <v>5</v>
      </c>
      <c r="E16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70">
        <f>IF(DZIALKI[[#This Row],[Ulga]]=$K$29,$L$29,IF(DZIALKI[[#This Row],[Ulga]]=$K$30,$L$30,IF(DZIALKI[[#This Row],[Ulga]]=$K$31,$L$31,IF(DZIALKI[[#This Row],[Ulga]]=$K$32,$L$32))))</f>
        <v>0.5</v>
      </c>
      <c r="G1670">
        <f>ROUNDUP(DZIALKI[[#This Row],[StawkaPodatku]]*DZIALKI[[#This Row],[Powierzchnia]],2)</f>
        <v>129.66</v>
      </c>
      <c r="H1670">
        <f>DZIALKI[[#This Row],[Podatek]]*DZIALKI[[#This Row],[Procent Ulgi]]</f>
        <v>64.83</v>
      </c>
      <c r="I1670">
        <f>DZIALKI[[#This Row],[Podatek]]-DZIALKI[[#This Row],[KwotaUlgi]]</f>
        <v>64.83</v>
      </c>
    </row>
    <row r="1671" spans="1:9" x14ac:dyDescent="0.25">
      <c r="A1671" t="s">
        <v>1681</v>
      </c>
      <c r="B1671">
        <v>701.13</v>
      </c>
      <c r="C1671" t="s">
        <v>9</v>
      </c>
      <c r="D1671" t="s">
        <v>11</v>
      </c>
      <c r="E167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71">
        <f>IF(DZIALKI[[#This Row],[Ulga]]=$K$29,$L$29,IF(DZIALKI[[#This Row],[Ulga]]=$K$30,$L$30,IF(DZIALKI[[#This Row],[Ulga]]=$K$31,$L$31,IF(DZIALKI[[#This Row],[Ulga]]=$K$32,$L$32))))</f>
        <v>0.9</v>
      </c>
      <c r="G1671">
        <f>ROUNDUP(DZIALKI[[#This Row],[StawkaPodatku]]*DZIALKI[[#This Row],[Powierzchnia]],2)</f>
        <v>455.74</v>
      </c>
      <c r="H1671">
        <f>DZIALKI[[#This Row],[Podatek]]*DZIALKI[[#This Row],[Procent Ulgi]]</f>
        <v>410.166</v>
      </c>
      <c r="I1671">
        <f>DZIALKI[[#This Row],[Podatek]]-DZIALKI[[#This Row],[KwotaUlgi]]</f>
        <v>45.574000000000012</v>
      </c>
    </row>
    <row r="1672" spans="1:9" x14ac:dyDescent="0.25">
      <c r="A1672" t="s">
        <v>1682</v>
      </c>
      <c r="B1672">
        <v>971.29</v>
      </c>
      <c r="C1672" t="s">
        <v>9</v>
      </c>
      <c r="D1672" t="s">
        <v>11</v>
      </c>
      <c r="E16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72">
        <f>IF(DZIALKI[[#This Row],[Ulga]]=$K$29,$L$29,IF(DZIALKI[[#This Row],[Ulga]]=$K$30,$L$30,IF(DZIALKI[[#This Row],[Ulga]]=$K$31,$L$31,IF(DZIALKI[[#This Row],[Ulga]]=$K$32,$L$32))))</f>
        <v>0.9</v>
      </c>
      <c r="G1672">
        <f>ROUNDUP(DZIALKI[[#This Row],[StawkaPodatku]]*DZIALKI[[#This Row],[Powierzchnia]],2)</f>
        <v>631.34</v>
      </c>
      <c r="H1672">
        <f>DZIALKI[[#This Row],[Podatek]]*DZIALKI[[#This Row],[Procent Ulgi]]</f>
        <v>568.20600000000002</v>
      </c>
      <c r="I1672">
        <f>DZIALKI[[#This Row],[Podatek]]-DZIALKI[[#This Row],[KwotaUlgi]]</f>
        <v>63.134000000000015</v>
      </c>
    </row>
    <row r="1673" spans="1:9" x14ac:dyDescent="0.25">
      <c r="A1673" t="s">
        <v>1683</v>
      </c>
      <c r="B1673">
        <v>1280.96</v>
      </c>
      <c r="C1673" t="s">
        <v>31</v>
      </c>
      <c r="D1673" t="s">
        <v>7</v>
      </c>
      <c r="E16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73">
        <f>IF(DZIALKI[[#This Row],[Ulga]]=$K$29,$L$29,IF(DZIALKI[[#This Row],[Ulga]]=$K$30,$L$30,IF(DZIALKI[[#This Row],[Ulga]]=$K$31,$L$31,IF(DZIALKI[[#This Row],[Ulga]]=$K$32,$L$32))))</f>
        <v>0.2</v>
      </c>
      <c r="G1673">
        <f>ROUNDUP(DZIALKI[[#This Row],[StawkaPodatku]]*DZIALKI[[#This Row],[Powierzchnia]],2)</f>
        <v>550.81999999999994</v>
      </c>
      <c r="H1673">
        <f>DZIALKI[[#This Row],[Podatek]]*DZIALKI[[#This Row],[Procent Ulgi]]</f>
        <v>110.16399999999999</v>
      </c>
      <c r="I1673">
        <f>DZIALKI[[#This Row],[Podatek]]-DZIALKI[[#This Row],[KwotaUlgi]]</f>
        <v>440.65599999999995</v>
      </c>
    </row>
    <row r="1674" spans="1:9" x14ac:dyDescent="0.25">
      <c r="A1674" t="s">
        <v>1684</v>
      </c>
      <c r="B1674">
        <v>1495.07</v>
      </c>
      <c r="C1674" t="s">
        <v>31</v>
      </c>
      <c r="D1674" t="s">
        <v>7</v>
      </c>
      <c r="E16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74">
        <f>IF(DZIALKI[[#This Row],[Ulga]]=$K$29,$L$29,IF(DZIALKI[[#This Row],[Ulga]]=$K$30,$L$30,IF(DZIALKI[[#This Row],[Ulga]]=$K$31,$L$31,IF(DZIALKI[[#This Row],[Ulga]]=$K$32,$L$32))))</f>
        <v>0.2</v>
      </c>
      <c r="G1674">
        <f>ROUNDUP(DZIALKI[[#This Row],[StawkaPodatku]]*DZIALKI[[#This Row],[Powierzchnia]],2)</f>
        <v>642.89</v>
      </c>
      <c r="H1674">
        <f>DZIALKI[[#This Row],[Podatek]]*DZIALKI[[#This Row],[Procent Ulgi]]</f>
        <v>128.578</v>
      </c>
      <c r="I1674">
        <f>DZIALKI[[#This Row],[Podatek]]-DZIALKI[[#This Row],[KwotaUlgi]]</f>
        <v>514.31200000000001</v>
      </c>
    </row>
    <row r="1675" spans="1:9" x14ac:dyDescent="0.25">
      <c r="A1675" t="s">
        <v>1685</v>
      </c>
      <c r="B1675">
        <v>1338.81</v>
      </c>
      <c r="C1675" t="s">
        <v>94</v>
      </c>
      <c r="D1675" t="s">
        <v>7</v>
      </c>
      <c r="E16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75">
        <f>IF(DZIALKI[[#This Row],[Ulga]]=$K$29,$L$29,IF(DZIALKI[[#This Row],[Ulga]]=$K$30,$L$30,IF(DZIALKI[[#This Row],[Ulga]]=$K$31,$L$31,IF(DZIALKI[[#This Row],[Ulga]]=$K$32,$L$32))))</f>
        <v>0.2</v>
      </c>
      <c r="G1675">
        <f>ROUNDUP(DZIALKI[[#This Row],[StawkaPodatku]]*DZIALKI[[#This Row],[Powierzchnia]],2)</f>
        <v>53.559999999999995</v>
      </c>
      <c r="H1675">
        <f>DZIALKI[[#This Row],[Podatek]]*DZIALKI[[#This Row],[Procent Ulgi]]</f>
        <v>10.712</v>
      </c>
      <c r="I1675">
        <f>DZIALKI[[#This Row],[Podatek]]-DZIALKI[[#This Row],[KwotaUlgi]]</f>
        <v>42.847999999999999</v>
      </c>
    </row>
    <row r="1676" spans="1:9" x14ac:dyDescent="0.25">
      <c r="A1676" t="s">
        <v>1686</v>
      </c>
      <c r="B1676">
        <v>627.09</v>
      </c>
      <c r="C1676" t="s">
        <v>5</v>
      </c>
      <c r="D1676" t="s">
        <v>21</v>
      </c>
      <c r="E16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76">
        <f>IF(DZIALKI[[#This Row],[Ulga]]=$K$29,$L$29,IF(DZIALKI[[#This Row],[Ulga]]=$K$30,$L$30,IF(DZIALKI[[#This Row],[Ulga]]=$K$31,$L$31,IF(DZIALKI[[#This Row],[Ulga]]=$K$32,$L$32))))</f>
        <v>0</v>
      </c>
      <c r="G1676">
        <f>ROUNDUP(DZIALKI[[#This Row],[StawkaPodatku]]*DZIALKI[[#This Row],[Powierzchnia]],2)</f>
        <v>482.86</v>
      </c>
      <c r="H1676">
        <f>DZIALKI[[#This Row],[Podatek]]*DZIALKI[[#This Row],[Procent Ulgi]]</f>
        <v>0</v>
      </c>
      <c r="I1676">
        <f>DZIALKI[[#This Row],[Podatek]]-DZIALKI[[#This Row],[KwotaUlgi]]</f>
        <v>482.86</v>
      </c>
    </row>
    <row r="1677" spans="1:9" x14ac:dyDescent="0.25">
      <c r="A1677" t="s">
        <v>1687</v>
      </c>
      <c r="B1677">
        <v>869.97</v>
      </c>
      <c r="C1677" t="s">
        <v>94</v>
      </c>
      <c r="D1677" t="s">
        <v>7</v>
      </c>
      <c r="E167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77">
        <f>IF(DZIALKI[[#This Row],[Ulga]]=$K$29,$L$29,IF(DZIALKI[[#This Row],[Ulga]]=$K$30,$L$30,IF(DZIALKI[[#This Row],[Ulga]]=$K$31,$L$31,IF(DZIALKI[[#This Row],[Ulga]]=$K$32,$L$32))))</f>
        <v>0.2</v>
      </c>
      <c r="G1677">
        <f>ROUNDUP(DZIALKI[[#This Row],[StawkaPodatku]]*DZIALKI[[#This Row],[Powierzchnia]],2)</f>
        <v>34.799999999999997</v>
      </c>
      <c r="H1677">
        <f>DZIALKI[[#This Row],[Podatek]]*DZIALKI[[#This Row],[Procent Ulgi]]</f>
        <v>6.96</v>
      </c>
      <c r="I1677">
        <f>DZIALKI[[#This Row],[Podatek]]-DZIALKI[[#This Row],[KwotaUlgi]]</f>
        <v>27.839999999999996</v>
      </c>
    </row>
    <row r="1678" spans="1:9" x14ac:dyDescent="0.25">
      <c r="A1678" t="s">
        <v>1688</v>
      </c>
      <c r="B1678">
        <v>1176.48</v>
      </c>
      <c r="C1678" t="s">
        <v>31</v>
      </c>
      <c r="D1678" t="s">
        <v>5</v>
      </c>
      <c r="E16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78">
        <f>IF(DZIALKI[[#This Row],[Ulga]]=$K$29,$L$29,IF(DZIALKI[[#This Row],[Ulga]]=$K$30,$L$30,IF(DZIALKI[[#This Row],[Ulga]]=$K$31,$L$31,IF(DZIALKI[[#This Row],[Ulga]]=$K$32,$L$32))))</f>
        <v>0.5</v>
      </c>
      <c r="G1678">
        <f>ROUNDUP(DZIALKI[[#This Row],[StawkaPodatku]]*DZIALKI[[#This Row],[Powierzchnia]],2)</f>
        <v>505.89</v>
      </c>
      <c r="H1678">
        <f>DZIALKI[[#This Row],[Podatek]]*DZIALKI[[#This Row],[Procent Ulgi]]</f>
        <v>252.94499999999999</v>
      </c>
      <c r="I1678">
        <f>DZIALKI[[#This Row],[Podatek]]-DZIALKI[[#This Row],[KwotaUlgi]]</f>
        <v>252.94499999999999</v>
      </c>
    </row>
    <row r="1679" spans="1:9" x14ac:dyDescent="0.25">
      <c r="A1679" t="s">
        <v>1689</v>
      </c>
      <c r="B1679">
        <v>1426.8</v>
      </c>
      <c r="C1679" t="s">
        <v>31</v>
      </c>
      <c r="D1679" t="s">
        <v>5</v>
      </c>
      <c r="E16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79">
        <f>IF(DZIALKI[[#This Row],[Ulga]]=$K$29,$L$29,IF(DZIALKI[[#This Row],[Ulga]]=$K$30,$L$30,IF(DZIALKI[[#This Row],[Ulga]]=$K$31,$L$31,IF(DZIALKI[[#This Row],[Ulga]]=$K$32,$L$32))))</f>
        <v>0.5</v>
      </c>
      <c r="G1679">
        <f>ROUNDUP(DZIALKI[[#This Row],[StawkaPodatku]]*DZIALKI[[#This Row],[Powierzchnia]],2)</f>
        <v>613.53</v>
      </c>
      <c r="H1679">
        <f>DZIALKI[[#This Row],[Podatek]]*DZIALKI[[#This Row],[Procent Ulgi]]</f>
        <v>306.76499999999999</v>
      </c>
      <c r="I1679">
        <f>DZIALKI[[#This Row],[Podatek]]-DZIALKI[[#This Row],[KwotaUlgi]]</f>
        <v>306.76499999999999</v>
      </c>
    </row>
    <row r="1680" spans="1:9" x14ac:dyDescent="0.25">
      <c r="A1680" t="s">
        <v>1690</v>
      </c>
      <c r="B1680">
        <v>848.13</v>
      </c>
      <c r="C1680" t="s">
        <v>52</v>
      </c>
      <c r="D1680" t="s">
        <v>21</v>
      </c>
      <c r="E16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80">
        <f>IF(DZIALKI[[#This Row],[Ulga]]=$K$29,$L$29,IF(DZIALKI[[#This Row],[Ulga]]=$K$30,$L$30,IF(DZIALKI[[#This Row],[Ulga]]=$K$31,$L$31,IF(DZIALKI[[#This Row],[Ulga]]=$K$32,$L$32))))</f>
        <v>0</v>
      </c>
      <c r="G1680">
        <f>ROUNDUP(DZIALKI[[#This Row],[StawkaPodatku]]*DZIALKI[[#This Row],[Powierzchnia]],2)</f>
        <v>178.10999999999999</v>
      </c>
      <c r="H1680">
        <f>DZIALKI[[#This Row],[Podatek]]*DZIALKI[[#This Row],[Procent Ulgi]]</f>
        <v>0</v>
      </c>
      <c r="I1680">
        <f>DZIALKI[[#This Row],[Podatek]]-DZIALKI[[#This Row],[KwotaUlgi]]</f>
        <v>178.10999999999999</v>
      </c>
    </row>
    <row r="1681" spans="1:9" x14ac:dyDescent="0.25">
      <c r="A1681" t="s">
        <v>1691</v>
      </c>
      <c r="B1681">
        <v>647.16</v>
      </c>
      <c r="C1681" t="s">
        <v>52</v>
      </c>
      <c r="D1681" t="s">
        <v>7</v>
      </c>
      <c r="E16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81">
        <f>IF(DZIALKI[[#This Row],[Ulga]]=$K$29,$L$29,IF(DZIALKI[[#This Row],[Ulga]]=$K$30,$L$30,IF(DZIALKI[[#This Row],[Ulga]]=$K$31,$L$31,IF(DZIALKI[[#This Row],[Ulga]]=$K$32,$L$32))))</f>
        <v>0.2</v>
      </c>
      <c r="G1681">
        <f>ROUNDUP(DZIALKI[[#This Row],[StawkaPodatku]]*DZIALKI[[#This Row],[Powierzchnia]],2)</f>
        <v>135.91</v>
      </c>
      <c r="H1681">
        <f>DZIALKI[[#This Row],[Podatek]]*DZIALKI[[#This Row],[Procent Ulgi]]</f>
        <v>27.182000000000002</v>
      </c>
      <c r="I1681">
        <f>DZIALKI[[#This Row],[Podatek]]-DZIALKI[[#This Row],[KwotaUlgi]]</f>
        <v>108.72799999999999</v>
      </c>
    </row>
    <row r="1682" spans="1:9" x14ac:dyDescent="0.25">
      <c r="A1682" t="s">
        <v>1692</v>
      </c>
      <c r="B1682">
        <v>975.7</v>
      </c>
      <c r="C1682" t="s">
        <v>52</v>
      </c>
      <c r="D1682" t="s">
        <v>7</v>
      </c>
      <c r="E16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82">
        <f>IF(DZIALKI[[#This Row],[Ulga]]=$K$29,$L$29,IF(DZIALKI[[#This Row],[Ulga]]=$K$30,$L$30,IF(DZIALKI[[#This Row],[Ulga]]=$K$31,$L$31,IF(DZIALKI[[#This Row],[Ulga]]=$K$32,$L$32))))</f>
        <v>0.2</v>
      </c>
      <c r="G1682">
        <f>ROUNDUP(DZIALKI[[#This Row],[StawkaPodatku]]*DZIALKI[[#This Row],[Powierzchnia]],2)</f>
        <v>204.89999999999998</v>
      </c>
      <c r="H1682">
        <f>DZIALKI[[#This Row],[Podatek]]*DZIALKI[[#This Row],[Procent Ulgi]]</f>
        <v>40.98</v>
      </c>
      <c r="I1682">
        <f>DZIALKI[[#This Row],[Podatek]]-DZIALKI[[#This Row],[KwotaUlgi]]</f>
        <v>163.92</v>
      </c>
    </row>
    <row r="1683" spans="1:9" x14ac:dyDescent="0.25">
      <c r="A1683" t="s">
        <v>1693</v>
      </c>
      <c r="B1683">
        <v>569.74</v>
      </c>
      <c r="C1683" t="s">
        <v>94</v>
      </c>
      <c r="D1683" t="s">
        <v>7</v>
      </c>
      <c r="E168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83">
        <f>IF(DZIALKI[[#This Row],[Ulga]]=$K$29,$L$29,IF(DZIALKI[[#This Row],[Ulga]]=$K$30,$L$30,IF(DZIALKI[[#This Row],[Ulga]]=$K$31,$L$31,IF(DZIALKI[[#This Row],[Ulga]]=$K$32,$L$32))))</f>
        <v>0.2</v>
      </c>
      <c r="G1683">
        <f>ROUNDUP(DZIALKI[[#This Row],[StawkaPodatku]]*DZIALKI[[#This Row],[Powierzchnia]],2)</f>
        <v>22.790000000000003</v>
      </c>
      <c r="H1683">
        <f>DZIALKI[[#This Row],[Podatek]]*DZIALKI[[#This Row],[Procent Ulgi]]</f>
        <v>4.5580000000000007</v>
      </c>
      <c r="I1683">
        <f>DZIALKI[[#This Row],[Podatek]]-DZIALKI[[#This Row],[KwotaUlgi]]</f>
        <v>18.232000000000003</v>
      </c>
    </row>
    <row r="1684" spans="1:9" x14ac:dyDescent="0.25">
      <c r="A1684" t="s">
        <v>1694</v>
      </c>
      <c r="B1684">
        <v>592.91999999999996</v>
      </c>
      <c r="C1684" t="s">
        <v>9</v>
      </c>
      <c r="D1684" t="s">
        <v>11</v>
      </c>
      <c r="E16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84">
        <f>IF(DZIALKI[[#This Row],[Ulga]]=$K$29,$L$29,IF(DZIALKI[[#This Row],[Ulga]]=$K$30,$L$30,IF(DZIALKI[[#This Row],[Ulga]]=$K$31,$L$31,IF(DZIALKI[[#This Row],[Ulga]]=$K$32,$L$32))))</f>
        <v>0.9</v>
      </c>
      <c r="G1684">
        <f>ROUNDUP(DZIALKI[[#This Row],[StawkaPodatku]]*DZIALKI[[#This Row],[Powierzchnia]],2)</f>
        <v>385.4</v>
      </c>
      <c r="H1684">
        <f>DZIALKI[[#This Row],[Podatek]]*DZIALKI[[#This Row],[Procent Ulgi]]</f>
        <v>346.86</v>
      </c>
      <c r="I1684">
        <f>DZIALKI[[#This Row],[Podatek]]-DZIALKI[[#This Row],[KwotaUlgi]]</f>
        <v>38.539999999999964</v>
      </c>
    </row>
    <row r="1685" spans="1:9" x14ac:dyDescent="0.25">
      <c r="A1685" t="s">
        <v>1695</v>
      </c>
      <c r="B1685">
        <v>1255.3699999999999</v>
      </c>
      <c r="C1685" t="s">
        <v>52</v>
      </c>
      <c r="D1685" t="s">
        <v>11</v>
      </c>
      <c r="E16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85">
        <f>IF(DZIALKI[[#This Row],[Ulga]]=$K$29,$L$29,IF(DZIALKI[[#This Row],[Ulga]]=$K$30,$L$30,IF(DZIALKI[[#This Row],[Ulga]]=$K$31,$L$31,IF(DZIALKI[[#This Row],[Ulga]]=$K$32,$L$32))))</f>
        <v>0.9</v>
      </c>
      <c r="G1685">
        <f>ROUNDUP(DZIALKI[[#This Row],[StawkaPodatku]]*DZIALKI[[#This Row],[Powierzchnia]],2)</f>
        <v>263.63</v>
      </c>
      <c r="H1685">
        <f>DZIALKI[[#This Row],[Podatek]]*DZIALKI[[#This Row],[Procent Ulgi]]</f>
        <v>237.267</v>
      </c>
      <c r="I1685">
        <f>DZIALKI[[#This Row],[Podatek]]-DZIALKI[[#This Row],[KwotaUlgi]]</f>
        <v>26.363</v>
      </c>
    </row>
    <row r="1686" spans="1:9" x14ac:dyDescent="0.25">
      <c r="A1686" t="s">
        <v>1696</v>
      </c>
      <c r="B1686">
        <v>1164.8599999999999</v>
      </c>
      <c r="C1686" t="s">
        <v>94</v>
      </c>
      <c r="D1686" t="s">
        <v>5</v>
      </c>
      <c r="E16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86">
        <f>IF(DZIALKI[[#This Row],[Ulga]]=$K$29,$L$29,IF(DZIALKI[[#This Row],[Ulga]]=$K$30,$L$30,IF(DZIALKI[[#This Row],[Ulga]]=$K$31,$L$31,IF(DZIALKI[[#This Row],[Ulga]]=$K$32,$L$32))))</f>
        <v>0.5</v>
      </c>
      <c r="G1686">
        <f>ROUNDUP(DZIALKI[[#This Row],[StawkaPodatku]]*DZIALKI[[#This Row],[Powierzchnia]],2)</f>
        <v>46.6</v>
      </c>
      <c r="H1686">
        <f>DZIALKI[[#This Row],[Podatek]]*DZIALKI[[#This Row],[Procent Ulgi]]</f>
        <v>23.3</v>
      </c>
      <c r="I1686">
        <f>DZIALKI[[#This Row],[Podatek]]-DZIALKI[[#This Row],[KwotaUlgi]]</f>
        <v>23.3</v>
      </c>
    </row>
    <row r="1687" spans="1:9" x14ac:dyDescent="0.25">
      <c r="A1687" t="s">
        <v>1697</v>
      </c>
      <c r="B1687">
        <v>1282.97</v>
      </c>
      <c r="C1687" t="s">
        <v>9</v>
      </c>
      <c r="D1687" t="s">
        <v>11</v>
      </c>
      <c r="E16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87">
        <f>IF(DZIALKI[[#This Row],[Ulga]]=$K$29,$L$29,IF(DZIALKI[[#This Row],[Ulga]]=$K$30,$L$30,IF(DZIALKI[[#This Row],[Ulga]]=$K$31,$L$31,IF(DZIALKI[[#This Row],[Ulga]]=$K$32,$L$32))))</f>
        <v>0.9</v>
      </c>
      <c r="G1687">
        <f>ROUNDUP(DZIALKI[[#This Row],[StawkaPodatku]]*DZIALKI[[#This Row],[Powierzchnia]],2)</f>
        <v>833.93999999999994</v>
      </c>
      <c r="H1687">
        <f>DZIALKI[[#This Row],[Podatek]]*DZIALKI[[#This Row],[Procent Ulgi]]</f>
        <v>750.54599999999994</v>
      </c>
      <c r="I1687">
        <f>DZIALKI[[#This Row],[Podatek]]-DZIALKI[[#This Row],[KwotaUlgi]]</f>
        <v>83.394000000000005</v>
      </c>
    </row>
    <row r="1688" spans="1:9" x14ac:dyDescent="0.25">
      <c r="A1688" t="s">
        <v>1698</v>
      </c>
      <c r="B1688">
        <v>1275.06</v>
      </c>
      <c r="C1688" t="s">
        <v>94</v>
      </c>
      <c r="D1688" t="s">
        <v>11</v>
      </c>
      <c r="E16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88">
        <f>IF(DZIALKI[[#This Row],[Ulga]]=$K$29,$L$29,IF(DZIALKI[[#This Row],[Ulga]]=$K$30,$L$30,IF(DZIALKI[[#This Row],[Ulga]]=$K$31,$L$31,IF(DZIALKI[[#This Row],[Ulga]]=$K$32,$L$32))))</f>
        <v>0.9</v>
      </c>
      <c r="G1688">
        <f>ROUNDUP(DZIALKI[[#This Row],[StawkaPodatku]]*DZIALKI[[#This Row],[Powierzchnia]],2)</f>
        <v>51.01</v>
      </c>
      <c r="H1688">
        <f>DZIALKI[[#This Row],[Podatek]]*DZIALKI[[#This Row],[Procent Ulgi]]</f>
        <v>45.908999999999999</v>
      </c>
      <c r="I1688">
        <f>DZIALKI[[#This Row],[Podatek]]-DZIALKI[[#This Row],[KwotaUlgi]]</f>
        <v>5.1009999999999991</v>
      </c>
    </row>
    <row r="1689" spans="1:9" x14ac:dyDescent="0.25">
      <c r="A1689" t="s">
        <v>1699</v>
      </c>
      <c r="B1689">
        <v>540.74</v>
      </c>
      <c r="C1689" t="s">
        <v>52</v>
      </c>
      <c r="D1689" t="s">
        <v>5</v>
      </c>
      <c r="E16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89">
        <f>IF(DZIALKI[[#This Row],[Ulga]]=$K$29,$L$29,IF(DZIALKI[[#This Row],[Ulga]]=$K$30,$L$30,IF(DZIALKI[[#This Row],[Ulga]]=$K$31,$L$31,IF(DZIALKI[[#This Row],[Ulga]]=$K$32,$L$32))))</f>
        <v>0.5</v>
      </c>
      <c r="G1689">
        <f>ROUNDUP(DZIALKI[[#This Row],[StawkaPodatku]]*DZIALKI[[#This Row],[Powierzchnia]],2)</f>
        <v>113.56</v>
      </c>
      <c r="H1689">
        <f>DZIALKI[[#This Row],[Podatek]]*DZIALKI[[#This Row],[Procent Ulgi]]</f>
        <v>56.78</v>
      </c>
      <c r="I1689">
        <f>DZIALKI[[#This Row],[Podatek]]-DZIALKI[[#This Row],[KwotaUlgi]]</f>
        <v>56.78</v>
      </c>
    </row>
    <row r="1690" spans="1:9" x14ac:dyDescent="0.25">
      <c r="A1690" t="s">
        <v>1700</v>
      </c>
      <c r="B1690">
        <v>830.16</v>
      </c>
      <c r="C1690" t="s">
        <v>31</v>
      </c>
      <c r="D1690" t="s">
        <v>5</v>
      </c>
      <c r="E16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90">
        <f>IF(DZIALKI[[#This Row],[Ulga]]=$K$29,$L$29,IF(DZIALKI[[#This Row],[Ulga]]=$K$30,$L$30,IF(DZIALKI[[#This Row],[Ulga]]=$K$31,$L$31,IF(DZIALKI[[#This Row],[Ulga]]=$K$32,$L$32))))</f>
        <v>0.5</v>
      </c>
      <c r="G1690">
        <f>ROUNDUP(DZIALKI[[#This Row],[StawkaPodatku]]*DZIALKI[[#This Row],[Powierzchnia]],2)</f>
        <v>356.96999999999997</v>
      </c>
      <c r="H1690">
        <f>DZIALKI[[#This Row],[Podatek]]*DZIALKI[[#This Row],[Procent Ulgi]]</f>
        <v>178.48499999999999</v>
      </c>
      <c r="I1690">
        <f>DZIALKI[[#This Row],[Podatek]]-DZIALKI[[#This Row],[KwotaUlgi]]</f>
        <v>178.48499999999999</v>
      </c>
    </row>
    <row r="1691" spans="1:9" x14ac:dyDescent="0.25">
      <c r="A1691" t="s">
        <v>1701</v>
      </c>
      <c r="B1691">
        <v>1179.95</v>
      </c>
      <c r="C1691" t="s">
        <v>5</v>
      </c>
      <c r="D1691" t="s">
        <v>7</v>
      </c>
      <c r="E16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91">
        <f>IF(DZIALKI[[#This Row],[Ulga]]=$K$29,$L$29,IF(DZIALKI[[#This Row],[Ulga]]=$K$30,$L$30,IF(DZIALKI[[#This Row],[Ulga]]=$K$31,$L$31,IF(DZIALKI[[#This Row],[Ulga]]=$K$32,$L$32))))</f>
        <v>0.2</v>
      </c>
      <c r="G1691">
        <f>ROUNDUP(DZIALKI[[#This Row],[StawkaPodatku]]*DZIALKI[[#This Row],[Powierzchnia]],2)</f>
        <v>908.56999999999994</v>
      </c>
      <c r="H1691">
        <f>DZIALKI[[#This Row],[Podatek]]*DZIALKI[[#This Row],[Procent Ulgi]]</f>
        <v>181.714</v>
      </c>
      <c r="I1691">
        <f>DZIALKI[[#This Row],[Podatek]]-DZIALKI[[#This Row],[KwotaUlgi]]</f>
        <v>726.85599999999999</v>
      </c>
    </row>
    <row r="1692" spans="1:9" x14ac:dyDescent="0.25">
      <c r="A1692" t="s">
        <v>1702</v>
      </c>
      <c r="B1692">
        <v>1486.56</v>
      </c>
      <c r="C1692" t="s">
        <v>5</v>
      </c>
      <c r="D1692" t="s">
        <v>5</v>
      </c>
      <c r="E16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92">
        <f>IF(DZIALKI[[#This Row],[Ulga]]=$K$29,$L$29,IF(DZIALKI[[#This Row],[Ulga]]=$K$30,$L$30,IF(DZIALKI[[#This Row],[Ulga]]=$K$31,$L$31,IF(DZIALKI[[#This Row],[Ulga]]=$K$32,$L$32))))</f>
        <v>0.5</v>
      </c>
      <c r="G1692">
        <f>ROUNDUP(DZIALKI[[#This Row],[StawkaPodatku]]*DZIALKI[[#This Row],[Powierzchnia]],2)</f>
        <v>1144.6600000000001</v>
      </c>
      <c r="H1692">
        <f>DZIALKI[[#This Row],[Podatek]]*DZIALKI[[#This Row],[Procent Ulgi]]</f>
        <v>572.33000000000004</v>
      </c>
      <c r="I1692">
        <f>DZIALKI[[#This Row],[Podatek]]-DZIALKI[[#This Row],[KwotaUlgi]]</f>
        <v>572.33000000000004</v>
      </c>
    </row>
    <row r="1693" spans="1:9" x14ac:dyDescent="0.25">
      <c r="A1693" t="s">
        <v>1703</v>
      </c>
      <c r="B1693">
        <v>723.11</v>
      </c>
      <c r="C1693" t="s">
        <v>31</v>
      </c>
      <c r="D1693" t="s">
        <v>21</v>
      </c>
      <c r="E16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93">
        <f>IF(DZIALKI[[#This Row],[Ulga]]=$K$29,$L$29,IF(DZIALKI[[#This Row],[Ulga]]=$K$30,$L$30,IF(DZIALKI[[#This Row],[Ulga]]=$K$31,$L$31,IF(DZIALKI[[#This Row],[Ulga]]=$K$32,$L$32))))</f>
        <v>0</v>
      </c>
      <c r="G1693">
        <f>ROUNDUP(DZIALKI[[#This Row],[StawkaPodatku]]*DZIALKI[[#This Row],[Powierzchnia]],2)</f>
        <v>310.94</v>
      </c>
      <c r="H1693">
        <f>DZIALKI[[#This Row],[Podatek]]*DZIALKI[[#This Row],[Procent Ulgi]]</f>
        <v>0</v>
      </c>
      <c r="I1693">
        <f>DZIALKI[[#This Row],[Podatek]]-DZIALKI[[#This Row],[KwotaUlgi]]</f>
        <v>310.94</v>
      </c>
    </row>
    <row r="1694" spans="1:9" x14ac:dyDescent="0.25">
      <c r="A1694" t="s">
        <v>1704</v>
      </c>
      <c r="B1694">
        <v>870.17</v>
      </c>
      <c r="C1694" t="s">
        <v>94</v>
      </c>
      <c r="D1694" t="s">
        <v>21</v>
      </c>
      <c r="E16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94">
        <f>IF(DZIALKI[[#This Row],[Ulga]]=$K$29,$L$29,IF(DZIALKI[[#This Row],[Ulga]]=$K$30,$L$30,IF(DZIALKI[[#This Row],[Ulga]]=$K$31,$L$31,IF(DZIALKI[[#This Row],[Ulga]]=$K$32,$L$32))))</f>
        <v>0</v>
      </c>
      <c r="G1694">
        <f>ROUNDUP(DZIALKI[[#This Row],[StawkaPodatku]]*DZIALKI[[#This Row],[Powierzchnia]],2)</f>
        <v>34.809999999999995</v>
      </c>
      <c r="H1694">
        <f>DZIALKI[[#This Row],[Podatek]]*DZIALKI[[#This Row],[Procent Ulgi]]</f>
        <v>0</v>
      </c>
      <c r="I1694">
        <f>DZIALKI[[#This Row],[Podatek]]-DZIALKI[[#This Row],[KwotaUlgi]]</f>
        <v>34.809999999999995</v>
      </c>
    </row>
    <row r="1695" spans="1:9" x14ac:dyDescent="0.25">
      <c r="A1695" t="s">
        <v>1705</v>
      </c>
      <c r="B1695">
        <v>1141.6500000000001</v>
      </c>
      <c r="C1695" t="s">
        <v>94</v>
      </c>
      <c r="D1695" t="s">
        <v>11</v>
      </c>
      <c r="E16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95">
        <f>IF(DZIALKI[[#This Row],[Ulga]]=$K$29,$L$29,IF(DZIALKI[[#This Row],[Ulga]]=$K$30,$L$30,IF(DZIALKI[[#This Row],[Ulga]]=$K$31,$L$31,IF(DZIALKI[[#This Row],[Ulga]]=$K$32,$L$32))))</f>
        <v>0.9</v>
      </c>
      <c r="G1695">
        <f>ROUNDUP(DZIALKI[[#This Row],[StawkaPodatku]]*DZIALKI[[#This Row],[Powierzchnia]],2)</f>
        <v>45.669999999999995</v>
      </c>
      <c r="H1695">
        <f>DZIALKI[[#This Row],[Podatek]]*DZIALKI[[#This Row],[Procent Ulgi]]</f>
        <v>41.102999999999994</v>
      </c>
      <c r="I1695">
        <f>DZIALKI[[#This Row],[Podatek]]-DZIALKI[[#This Row],[KwotaUlgi]]</f>
        <v>4.5670000000000002</v>
      </c>
    </row>
    <row r="1696" spans="1:9" x14ac:dyDescent="0.25">
      <c r="A1696" t="s">
        <v>1706</v>
      </c>
      <c r="B1696">
        <v>1325.71</v>
      </c>
      <c r="C1696" t="s">
        <v>31</v>
      </c>
      <c r="D1696" t="s">
        <v>11</v>
      </c>
      <c r="E16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96">
        <f>IF(DZIALKI[[#This Row],[Ulga]]=$K$29,$L$29,IF(DZIALKI[[#This Row],[Ulga]]=$K$30,$L$30,IF(DZIALKI[[#This Row],[Ulga]]=$K$31,$L$31,IF(DZIALKI[[#This Row],[Ulga]]=$K$32,$L$32))))</f>
        <v>0.9</v>
      </c>
      <c r="G1696">
        <f>ROUNDUP(DZIALKI[[#This Row],[StawkaPodatku]]*DZIALKI[[#This Row],[Powierzchnia]],2)</f>
        <v>570.05999999999995</v>
      </c>
      <c r="H1696">
        <f>DZIALKI[[#This Row],[Podatek]]*DZIALKI[[#This Row],[Procent Ulgi]]</f>
        <v>513.05399999999997</v>
      </c>
      <c r="I1696">
        <f>DZIALKI[[#This Row],[Podatek]]-DZIALKI[[#This Row],[KwotaUlgi]]</f>
        <v>57.005999999999972</v>
      </c>
    </row>
    <row r="1697" spans="1:9" x14ac:dyDescent="0.25">
      <c r="A1697" t="s">
        <v>1707</v>
      </c>
      <c r="B1697">
        <v>997.65</v>
      </c>
      <c r="C1697" t="s">
        <v>52</v>
      </c>
      <c r="D1697" t="s">
        <v>5</v>
      </c>
      <c r="E16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97">
        <f>IF(DZIALKI[[#This Row],[Ulga]]=$K$29,$L$29,IF(DZIALKI[[#This Row],[Ulga]]=$K$30,$L$30,IF(DZIALKI[[#This Row],[Ulga]]=$K$31,$L$31,IF(DZIALKI[[#This Row],[Ulga]]=$K$32,$L$32))))</f>
        <v>0.5</v>
      </c>
      <c r="G1697">
        <f>ROUNDUP(DZIALKI[[#This Row],[StawkaPodatku]]*DZIALKI[[#This Row],[Powierzchnia]],2)</f>
        <v>209.51</v>
      </c>
      <c r="H1697">
        <f>DZIALKI[[#This Row],[Podatek]]*DZIALKI[[#This Row],[Procent Ulgi]]</f>
        <v>104.755</v>
      </c>
      <c r="I1697">
        <f>DZIALKI[[#This Row],[Podatek]]-DZIALKI[[#This Row],[KwotaUlgi]]</f>
        <v>104.755</v>
      </c>
    </row>
    <row r="1698" spans="1:9" x14ac:dyDescent="0.25">
      <c r="A1698" t="s">
        <v>1708</v>
      </c>
      <c r="B1698">
        <v>1138.49</v>
      </c>
      <c r="C1698" t="s">
        <v>5</v>
      </c>
      <c r="D1698" t="s">
        <v>7</v>
      </c>
      <c r="E16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98">
        <f>IF(DZIALKI[[#This Row],[Ulga]]=$K$29,$L$29,IF(DZIALKI[[#This Row],[Ulga]]=$K$30,$L$30,IF(DZIALKI[[#This Row],[Ulga]]=$K$31,$L$31,IF(DZIALKI[[#This Row],[Ulga]]=$K$32,$L$32))))</f>
        <v>0.2</v>
      </c>
      <c r="G1698">
        <f>ROUNDUP(DZIALKI[[#This Row],[StawkaPodatku]]*DZIALKI[[#This Row],[Powierzchnia]],2)</f>
        <v>876.64</v>
      </c>
      <c r="H1698">
        <f>DZIALKI[[#This Row],[Podatek]]*DZIALKI[[#This Row],[Procent Ulgi]]</f>
        <v>175.328</v>
      </c>
      <c r="I1698">
        <f>DZIALKI[[#This Row],[Podatek]]-DZIALKI[[#This Row],[KwotaUlgi]]</f>
        <v>701.31200000000001</v>
      </c>
    </row>
    <row r="1699" spans="1:9" x14ac:dyDescent="0.25">
      <c r="A1699" t="s">
        <v>1709</v>
      </c>
      <c r="B1699">
        <v>1353.86</v>
      </c>
      <c r="C1699" t="s">
        <v>52</v>
      </c>
      <c r="D1699" t="s">
        <v>11</v>
      </c>
      <c r="E16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99">
        <f>IF(DZIALKI[[#This Row],[Ulga]]=$K$29,$L$29,IF(DZIALKI[[#This Row],[Ulga]]=$K$30,$L$30,IF(DZIALKI[[#This Row],[Ulga]]=$K$31,$L$31,IF(DZIALKI[[#This Row],[Ulga]]=$K$32,$L$32))))</f>
        <v>0.9</v>
      </c>
      <c r="G1699">
        <f>ROUNDUP(DZIALKI[[#This Row],[StawkaPodatku]]*DZIALKI[[#This Row],[Powierzchnia]],2)</f>
        <v>284.32</v>
      </c>
      <c r="H1699">
        <f>DZIALKI[[#This Row],[Podatek]]*DZIALKI[[#This Row],[Procent Ulgi]]</f>
        <v>255.88800000000001</v>
      </c>
      <c r="I1699">
        <f>DZIALKI[[#This Row],[Podatek]]-DZIALKI[[#This Row],[KwotaUlgi]]</f>
        <v>28.431999999999988</v>
      </c>
    </row>
    <row r="1700" spans="1:9" x14ac:dyDescent="0.25">
      <c r="A1700" t="s">
        <v>1710</v>
      </c>
      <c r="B1700">
        <v>1473.77</v>
      </c>
      <c r="C1700" t="s">
        <v>5</v>
      </c>
      <c r="D1700" t="s">
        <v>21</v>
      </c>
      <c r="E17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00">
        <f>IF(DZIALKI[[#This Row],[Ulga]]=$K$29,$L$29,IF(DZIALKI[[#This Row],[Ulga]]=$K$30,$L$30,IF(DZIALKI[[#This Row],[Ulga]]=$K$31,$L$31,IF(DZIALKI[[#This Row],[Ulga]]=$K$32,$L$32))))</f>
        <v>0</v>
      </c>
      <c r="G1700">
        <f>ROUNDUP(DZIALKI[[#This Row],[StawkaPodatku]]*DZIALKI[[#This Row],[Powierzchnia]],2)</f>
        <v>1134.81</v>
      </c>
      <c r="H1700">
        <f>DZIALKI[[#This Row],[Podatek]]*DZIALKI[[#This Row],[Procent Ulgi]]</f>
        <v>0</v>
      </c>
      <c r="I1700">
        <f>DZIALKI[[#This Row],[Podatek]]-DZIALKI[[#This Row],[KwotaUlgi]]</f>
        <v>1134.81</v>
      </c>
    </row>
    <row r="1701" spans="1:9" x14ac:dyDescent="0.25">
      <c r="A1701" t="s">
        <v>1711</v>
      </c>
      <c r="B1701">
        <v>1130.22</v>
      </c>
      <c r="C1701" t="s">
        <v>5</v>
      </c>
      <c r="D1701" t="s">
        <v>21</v>
      </c>
      <c r="E17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01">
        <f>IF(DZIALKI[[#This Row],[Ulga]]=$K$29,$L$29,IF(DZIALKI[[#This Row],[Ulga]]=$K$30,$L$30,IF(DZIALKI[[#This Row],[Ulga]]=$K$31,$L$31,IF(DZIALKI[[#This Row],[Ulga]]=$K$32,$L$32))))</f>
        <v>0</v>
      </c>
      <c r="G1701">
        <f>ROUNDUP(DZIALKI[[#This Row],[StawkaPodatku]]*DZIALKI[[#This Row],[Powierzchnia]],2)</f>
        <v>870.27</v>
      </c>
      <c r="H1701">
        <f>DZIALKI[[#This Row],[Podatek]]*DZIALKI[[#This Row],[Procent Ulgi]]</f>
        <v>0</v>
      </c>
      <c r="I1701">
        <f>DZIALKI[[#This Row],[Podatek]]-DZIALKI[[#This Row],[KwotaUlgi]]</f>
        <v>870.27</v>
      </c>
    </row>
    <row r="1702" spans="1:9" x14ac:dyDescent="0.25">
      <c r="A1702" t="s">
        <v>1712</v>
      </c>
      <c r="B1702">
        <v>1089.42</v>
      </c>
      <c r="C1702" t="s">
        <v>52</v>
      </c>
      <c r="D1702" t="s">
        <v>5</v>
      </c>
      <c r="E17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02">
        <f>IF(DZIALKI[[#This Row],[Ulga]]=$K$29,$L$29,IF(DZIALKI[[#This Row],[Ulga]]=$K$30,$L$30,IF(DZIALKI[[#This Row],[Ulga]]=$K$31,$L$31,IF(DZIALKI[[#This Row],[Ulga]]=$K$32,$L$32))))</f>
        <v>0.5</v>
      </c>
      <c r="G1702">
        <f>ROUNDUP(DZIALKI[[#This Row],[StawkaPodatku]]*DZIALKI[[#This Row],[Powierzchnia]],2)</f>
        <v>228.78</v>
      </c>
      <c r="H1702">
        <f>DZIALKI[[#This Row],[Podatek]]*DZIALKI[[#This Row],[Procent Ulgi]]</f>
        <v>114.39</v>
      </c>
      <c r="I1702">
        <f>DZIALKI[[#This Row],[Podatek]]-DZIALKI[[#This Row],[KwotaUlgi]]</f>
        <v>114.39</v>
      </c>
    </row>
    <row r="1703" spans="1:9" x14ac:dyDescent="0.25">
      <c r="A1703" t="s">
        <v>1713</v>
      </c>
      <c r="B1703">
        <v>1447.41</v>
      </c>
      <c r="C1703" t="s">
        <v>52</v>
      </c>
      <c r="D1703" t="s">
        <v>21</v>
      </c>
      <c r="E17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03">
        <f>IF(DZIALKI[[#This Row],[Ulga]]=$K$29,$L$29,IF(DZIALKI[[#This Row],[Ulga]]=$K$30,$L$30,IF(DZIALKI[[#This Row],[Ulga]]=$K$31,$L$31,IF(DZIALKI[[#This Row],[Ulga]]=$K$32,$L$32))))</f>
        <v>0</v>
      </c>
      <c r="G1703">
        <f>ROUNDUP(DZIALKI[[#This Row],[StawkaPodatku]]*DZIALKI[[#This Row],[Powierzchnia]],2)</f>
        <v>303.95999999999998</v>
      </c>
      <c r="H1703">
        <f>DZIALKI[[#This Row],[Podatek]]*DZIALKI[[#This Row],[Procent Ulgi]]</f>
        <v>0</v>
      </c>
      <c r="I1703">
        <f>DZIALKI[[#This Row],[Podatek]]-DZIALKI[[#This Row],[KwotaUlgi]]</f>
        <v>303.95999999999998</v>
      </c>
    </row>
    <row r="1704" spans="1:9" x14ac:dyDescent="0.25">
      <c r="A1704" t="s">
        <v>1714</v>
      </c>
      <c r="B1704">
        <v>1262.75</v>
      </c>
      <c r="C1704" t="s">
        <v>94</v>
      </c>
      <c r="D1704" t="s">
        <v>11</v>
      </c>
      <c r="E170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04">
        <f>IF(DZIALKI[[#This Row],[Ulga]]=$K$29,$L$29,IF(DZIALKI[[#This Row],[Ulga]]=$K$30,$L$30,IF(DZIALKI[[#This Row],[Ulga]]=$K$31,$L$31,IF(DZIALKI[[#This Row],[Ulga]]=$K$32,$L$32))))</f>
        <v>0.9</v>
      </c>
      <c r="G1704">
        <f>ROUNDUP(DZIALKI[[#This Row],[StawkaPodatku]]*DZIALKI[[#This Row],[Powierzchnia]],2)</f>
        <v>50.51</v>
      </c>
      <c r="H1704">
        <f>DZIALKI[[#This Row],[Podatek]]*DZIALKI[[#This Row],[Procent Ulgi]]</f>
        <v>45.458999999999996</v>
      </c>
      <c r="I1704">
        <f>DZIALKI[[#This Row],[Podatek]]-DZIALKI[[#This Row],[KwotaUlgi]]</f>
        <v>5.0510000000000019</v>
      </c>
    </row>
    <row r="1705" spans="1:9" x14ac:dyDescent="0.25">
      <c r="A1705" t="s">
        <v>1715</v>
      </c>
      <c r="B1705">
        <v>664.67</v>
      </c>
      <c r="C1705" t="s">
        <v>52</v>
      </c>
      <c r="D1705" t="s">
        <v>11</v>
      </c>
      <c r="E17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05">
        <f>IF(DZIALKI[[#This Row],[Ulga]]=$K$29,$L$29,IF(DZIALKI[[#This Row],[Ulga]]=$K$30,$L$30,IF(DZIALKI[[#This Row],[Ulga]]=$K$31,$L$31,IF(DZIALKI[[#This Row],[Ulga]]=$K$32,$L$32))))</f>
        <v>0.9</v>
      </c>
      <c r="G1705">
        <f>ROUNDUP(DZIALKI[[#This Row],[StawkaPodatku]]*DZIALKI[[#This Row],[Powierzchnia]],2)</f>
        <v>139.59</v>
      </c>
      <c r="H1705">
        <f>DZIALKI[[#This Row],[Podatek]]*DZIALKI[[#This Row],[Procent Ulgi]]</f>
        <v>125.631</v>
      </c>
      <c r="I1705">
        <f>DZIALKI[[#This Row],[Podatek]]-DZIALKI[[#This Row],[KwotaUlgi]]</f>
        <v>13.959000000000003</v>
      </c>
    </row>
    <row r="1706" spans="1:9" x14ac:dyDescent="0.25">
      <c r="A1706" t="s">
        <v>1716</v>
      </c>
      <c r="B1706">
        <v>899.18</v>
      </c>
      <c r="C1706" t="s">
        <v>5</v>
      </c>
      <c r="D1706" t="s">
        <v>7</v>
      </c>
      <c r="E17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06">
        <f>IF(DZIALKI[[#This Row],[Ulga]]=$K$29,$L$29,IF(DZIALKI[[#This Row],[Ulga]]=$K$30,$L$30,IF(DZIALKI[[#This Row],[Ulga]]=$K$31,$L$31,IF(DZIALKI[[#This Row],[Ulga]]=$K$32,$L$32))))</f>
        <v>0.2</v>
      </c>
      <c r="G1706">
        <f>ROUNDUP(DZIALKI[[#This Row],[StawkaPodatku]]*DZIALKI[[#This Row],[Powierzchnia]],2)</f>
        <v>692.37</v>
      </c>
      <c r="H1706">
        <f>DZIALKI[[#This Row],[Podatek]]*DZIALKI[[#This Row],[Procent Ulgi]]</f>
        <v>138.47400000000002</v>
      </c>
      <c r="I1706">
        <f>DZIALKI[[#This Row],[Podatek]]-DZIALKI[[#This Row],[KwotaUlgi]]</f>
        <v>553.89599999999996</v>
      </c>
    </row>
    <row r="1707" spans="1:9" x14ac:dyDescent="0.25">
      <c r="A1707" t="s">
        <v>1717</v>
      </c>
      <c r="B1707">
        <v>1098.76</v>
      </c>
      <c r="C1707" t="s">
        <v>94</v>
      </c>
      <c r="D1707" t="s">
        <v>11</v>
      </c>
      <c r="E170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07">
        <f>IF(DZIALKI[[#This Row],[Ulga]]=$K$29,$L$29,IF(DZIALKI[[#This Row],[Ulga]]=$K$30,$L$30,IF(DZIALKI[[#This Row],[Ulga]]=$K$31,$L$31,IF(DZIALKI[[#This Row],[Ulga]]=$K$32,$L$32))))</f>
        <v>0.9</v>
      </c>
      <c r="G1707">
        <f>ROUNDUP(DZIALKI[[#This Row],[StawkaPodatku]]*DZIALKI[[#This Row],[Powierzchnia]],2)</f>
        <v>43.96</v>
      </c>
      <c r="H1707">
        <f>DZIALKI[[#This Row],[Podatek]]*DZIALKI[[#This Row],[Procent Ulgi]]</f>
        <v>39.564</v>
      </c>
      <c r="I1707">
        <f>DZIALKI[[#This Row],[Podatek]]-DZIALKI[[#This Row],[KwotaUlgi]]</f>
        <v>4.3960000000000008</v>
      </c>
    </row>
    <row r="1708" spans="1:9" x14ac:dyDescent="0.25">
      <c r="A1708" t="s">
        <v>1718</v>
      </c>
      <c r="B1708">
        <v>1089.54</v>
      </c>
      <c r="C1708" t="s">
        <v>52</v>
      </c>
      <c r="D1708" t="s">
        <v>5</v>
      </c>
      <c r="E17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08">
        <f>IF(DZIALKI[[#This Row],[Ulga]]=$K$29,$L$29,IF(DZIALKI[[#This Row],[Ulga]]=$K$30,$L$30,IF(DZIALKI[[#This Row],[Ulga]]=$K$31,$L$31,IF(DZIALKI[[#This Row],[Ulga]]=$K$32,$L$32))))</f>
        <v>0.5</v>
      </c>
      <c r="G1708">
        <f>ROUNDUP(DZIALKI[[#This Row],[StawkaPodatku]]*DZIALKI[[#This Row],[Powierzchnia]],2)</f>
        <v>228.81</v>
      </c>
      <c r="H1708">
        <f>DZIALKI[[#This Row],[Podatek]]*DZIALKI[[#This Row],[Procent Ulgi]]</f>
        <v>114.405</v>
      </c>
      <c r="I1708">
        <f>DZIALKI[[#This Row],[Podatek]]-DZIALKI[[#This Row],[KwotaUlgi]]</f>
        <v>114.405</v>
      </c>
    </row>
    <row r="1709" spans="1:9" x14ac:dyDescent="0.25">
      <c r="A1709" t="s">
        <v>1719</v>
      </c>
      <c r="B1709">
        <v>538.14</v>
      </c>
      <c r="C1709" t="s">
        <v>5</v>
      </c>
      <c r="D1709" t="s">
        <v>5</v>
      </c>
      <c r="E17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09">
        <f>IF(DZIALKI[[#This Row],[Ulga]]=$K$29,$L$29,IF(DZIALKI[[#This Row],[Ulga]]=$K$30,$L$30,IF(DZIALKI[[#This Row],[Ulga]]=$K$31,$L$31,IF(DZIALKI[[#This Row],[Ulga]]=$K$32,$L$32))))</f>
        <v>0.5</v>
      </c>
      <c r="G1709">
        <f>ROUNDUP(DZIALKI[[#This Row],[StawkaPodatku]]*DZIALKI[[#This Row],[Powierzchnia]],2)</f>
        <v>414.37</v>
      </c>
      <c r="H1709">
        <f>DZIALKI[[#This Row],[Podatek]]*DZIALKI[[#This Row],[Procent Ulgi]]</f>
        <v>207.185</v>
      </c>
      <c r="I1709">
        <f>DZIALKI[[#This Row],[Podatek]]-DZIALKI[[#This Row],[KwotaUlgi]]</f>
        <v>207.185</v>
      </c>
    </row>
    <row r="1710" spans="1:9" x14ac:dyDescent="0.25">
      <c r="A1710" t="s">
        <v>1720</v>
      </c>
      <c r="B1710">
        <v>1324.67</v>
      </c>
      <c r="C1710" t="s">
        <v>52</v>
      </c>
      <c r="D1710" t="s">
        <v>21</v>
      </c>
      <c r="E17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10">
        <f>IF(DZIALKI[[#This Row],[Ulga]]=$K$29,$L$29,IF(DZIALKI[[#This Row],[Ulga]]=$K$30,$L$30,IF(DZIALKI[[#This Row],[Ulga]]=$K$31,$L$31,IF(DZIALKI[[#This Row],[Ulga]]=$K$32,$L$32))))</f>
        <v>0</v>
      </c>
      <c r="G1710">
        <f>ROUNDUP(DZIALKI[[#This Row],[StawkaPodatku]]*DZIALKI[[#This Row],[Powierzchnia]],2)</f>
        <v>278.19</v>
      </c>
      <c r="H1710">
        <f>DZIALKI[[#This Row],[Podatek]]*DZIALKI[[#This Row],[Procent Ulgi]]</f>
        <v>0</v>
      </c>
      <c r="I1710">
        <f>DZIALKI[[#This Row],[Podatek]]-DZIALKI[[#This Row],[KwotaUlgi]]</f>
        <v>278.19</v>
      </c>
    </row>
    <row r="1711" spans="1:9" x14ac:dyDescent="0.25">
      <c r="A1711" t="s">
        <v>1721</v>
      </c>
      <c r="B1711">
        <v>789.55</v>
      </c>
      <c r="C1711" t="s">
        <v>94</v>
      </c>
      <c r="D1711" t="s">
        <v>21</v>
      </c>
      <c r="E171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11">
        <f>IF(DZIALKI[[#This Row],[Ulga]]=$K$29,$L$29,IF(DZIALKI[[#This Row],[Ulga]]=$K$30,$L$30,IF(DZIALKI[[#This Row],[Ulga]]=$K$31,$L$31,IF(DZIALKI[[#This Row],[Ulga]]=$K$32,$L$32))))</f>
        <v>0</v>
      </c>
      <c r="G1711">
        <f>ROUNDUP(DZIALKI[[#This Row],[StawkaPodatku]]*DZIALKI[[#This Row],[Powierzchnia]],2)</f>
        <v>31.59</v>
      </c>
      <c r="H1711">
        <f>DZIALKI[[#This Row],[Podatek]]*DZIALKI[[#This Row],[Procent Ulgi]]</f>
        <v>0</v>
      </c>
      <c r="I1711">
        <f>DZIALKI[[#This Row],[Podatek]]-DZIALKI[[#This Row],[KwotaUlgi]]</f>
        <v>31.59</v>
      </c>
    </row>
    <row r="1712" spans="1:9" x14ac:dyDescent="0.25">
      <c r="A1712" t="s">
        <v>1722</v>
      </c>
      <c r="B1712">
        <v>1401.58</v>
      </c>
      <c r="C1712" t="s">
        <v>52</v>
      </c>
      <c r="D1712" t="s">
        <v>7</v>
      </c>
      <c r="E17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12">
        <f>IF(DZIALKI[[#This Row],[Ulga]]=$K$29,$L$29,IF(DZIALKI[[#This Row],[Ulga]]=$K$30,$L$30,IF(DZIALKI[[#This Row],[Ulga]]=$K$31,$L$31,IF(DZIALKI[[#This Row],[Ulga]]=$K$32,$L$32))))</f>
        <v>0.2</v>
      </c>
      <c r="G1712">
        <f>ROUNDUP(DZIALKI[[#This Row],[StawkaPodatku]]*DZIALKI[[#This Row],[Powierzchnia]],2)</f>
        <v>294.33999999999997</v>
      </c>
      <c r="H1712">
        <f>DZIALKI[[#This Row],[Podatek]]*DZIALKI[[#This Row],[Procent Ulgi]]</f>
        <v>58.867999999999995</v>
      </c>
      <c r="I1712">
        <f>DZIALKI[[#This Row],[Podatek]]-DZIALKI[[#This Row],[KwotaUlgi]]</f>
        <v>235.47199999999998</v>
      </c>
    </row>
    <row r="1713" spans="1:9" x14ac:dyDescent="0.25">
      <c r="A1713" t="s">
        <v>1723</v>
      </c>
      <c r="B1713">
        <v>1157.8399999999999</v>
      </c>
      <c r="C1713" t="s">
        <v>5</v>
      </c>
      <c r="D1713" t="s">
        <v>5</v>
      </c>
      <c r="E17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13">
        <f>IF(DZIALKI[[#This Row],[Ulga]]=$K$29,$L$29,IF(DZIALKI[[#This Row],[Ulga]]=$K$30,$L$30,IF(DZIALKI[[#This Row],[Ulga]]=$K$31,$L$31,IF(DZIALKI[[#This Row],[Ulga]]=$K$32,$L$32))))</f>
        <v>0.5</v>
      </c>
      <c r="G1713">
        <f>ROUNDUP(DZIALKI[[#This Row],[StawkaPodatku]]*DZIALKI[[#This Row],[Powierzchnia]],2)</f>
        <v>891.54</v>
      </c>
      <c r="H1713">
        <f>DZIALKI[[#This Row],[Podatek]]*DZIALKI[[#This Row],[Procent Ulgi]]</f>
        <v>445.77</v>
      </c>
      <c r="I1713">
        <f>DZIALKI[[#This Row],[Podatek]]-DZIALKI[[#This Row],[KwotaUlgi]]</f>
        <v>445.77</v>
      </c>
    </row>
    <row r="1714" spans="1:9" x14ac:dyDescent="0.25">
      <c r="A1714" t="s">
        <v>1724</v>
      </c>
      <c r="B1714">
        <v>1325.72</v>
      </c>
      <c r="C1714" t="s">
        <v>52</v>
      </c>
      <c r="D1714" t="s">
        <v>5</v>
      </c>
      <c r="E17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14">
        <f>IF(DZIALKI[[#This Row],[Ulga]]=$K$29,$L$29,IF(DZIALKI[[#This Row],[Ulga]]=$K$30,$L$30,IF(DZIALKI[[#This Row],[Ulga]]=$K$31,$L$31,IF(DZIALKI[[#This Row],[Ulga]]=$K$32,$L$32))))</f>
        <v>0.5</v>
      </c>
      <c r="G1714">
        <f>ROUNDUP(DZIALKI[[#This Row],[StawkaPodatku]]*DZIALKI[[#This Row],[Powierzchnia]],2)</f>
        <v>278.40999999999997</v>
      </c>
      <c r="H1714">
        <f>DZIALKI[[#This Row],[Podatek]]*DZIALKI[[#This Row],[Procent Ulgi]]</f>
        <v>139.20499999999998</v>
      </c>
      <c r="I1714">
        <f>DZIALKI[[#This Row],[Podatek]]-DZIALKI[[#This Row],[KwotaUlgi]]</f>
        <v>139.20499999999998</v>
      </c>
    </row>
    <row r="1715" spans="1:9" x14ac:dyDescent="0.25">
      <c r="A1715" t="s">
        <v>1725</v>
      </c>
      <c r="B1715">
        <v>1102.4100000000001</v>
      </c>
      <c r="C1715" t="s">
        <v>5</v>
      </c>
      <c r="D1715" t="s">
        <v>11</v>
      </c>
      <c r="E17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15">
        <f>IF(DZIALKI[[#This Row],[Ulga]]=$K$29,$L$29,IF(DZIALKI[[#This Row],[Ulga]]=$K$30,$L$30,IF(DZIALKI[[#This Row],[Ulga]]=$K$31,$L$31,IF(DZIALKI[[#This Row],[Ulga]]=$K$32,$L$32))))</f>
        <v>0.9</v>
      </c>
      <c r="G1715">
        <f>ROUNDUP(DZIALKI[[#This Row],[StawkaPodatku]]*DZIALKI[[#This Row],[Powierzchnia]],2)</f>
        <v>848.86</v>
      </c>
      <c r="H1715">
        <f>DZIALKI[[#This Row],[Podatek]]*DZIALKI[[#This Row],[Procent Ulgi]]</f>
        <v>763.97400000000005</v>
      </c>
      <c r="I1715">
        <f>DZIALKI[[#This Row],[Podatek]]-DZIALKI[[#This Row],[KwotaUlgi]]</f>
        <v>84.885999999999967</v>
      </c>
    </row>
    <row r="1716" spans="1:9" x14ac:dyDescent="0.25">
      <c r="A1716" t="s">
        <v>1726</v>
      </c>
      <c r="B1716">
        <v>1022.23</v>
      </c>
      <c r="C1716" t="s">
        <v>94</v>
      </c>
      <c r="D1716" t="s">
        <v>5</v>
      </c>
      <c r="E17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16">
        <f>IF(DZIALKI[[#This Row],[Ulga]]=$K$29,$L$29,IF(DZIALKI[[#This Row],[Ulga]]=$K$30,$L$30,IF(DZIALKI[[#This Row],[Ulga]]=$K$31,$L$31,IF(DZIALKI[[#This Row],[Ulga]]=$K$32,$L$32))))</f>
        <v>0.5</v>
      </c>
      <c r="G1716">
        <f>ROUNDUP(DZIALKI[[#This Row],[StawkaPodatku]]*DZIALKI[[#This Row],[Powierzchnia]],2)</f>
        <v>40.89</v>
      </c>
      <c r="H1716">
        <f>DZIALKI[[#This Row],[Podatek]]*DZIALKI[[#This Row],[Procent Ulgi]]</f>
        <v>20.445</v>
      </c>
      <c r="I1716">
        <f>DZIALKI[[#This Row],[Podatek]]-DZIALKI[[#This Row],[KwotaUlgi]]</f>
        <v>20.445</v>
      </c>
    </row>
    <row r="1717" spans="1:9" x14ac:dyDescent="0.25">
      <c r="A1717" t="s">
        <v>1727</v>
      </c>
      <c r="B1717">
        <v>570.6</v>
      </c>
      <c r="C1717" t="s">
        <v>31</v>
      </c>
      <c r="D1717" t="s">
        <v>5</v>
      </c>
      <c r="E17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17">
        <f>IF(DZIALKI[[#This Row],[Ulga]]=$K$29,$L$29,IF(DZIALKI[[#This Row],[Ulga]]=$K$30,$L$30,IF(DZIALKI[[#This Row],[Ulga]]=$K$31,$L$31,IF(DZIALKI[[#This Row],[Ulga]]=$K$32,$L$32))))</f>
        <v>0.5</v>
      </c>
      <c r="G1717">
        <f>ROUNDUP(DZIALKI[[#This Row],[StawkaPodatku]]*DZIALKI[[#This Row],[Powierzchnia]],2)</f>
        <v>245.35999999999999</v>
      </c>
      <c r="H1717">
        <f>DZIALKI[[#This Row],[Podatek]]*DZIALKI[[#This Row],[Procent Ulgi]]</f>
        <v>122.67999999999999</v>
      </c>
      <c r="I1717">
        <f>DZIALKI[[#This Row],[Podatek]]-DZIALKI[[#This Row],[KwotaUlgi]]</f>
        <v>122.67999999999999</v>
      </c>
    </row>
    <row r="1718" spans="1:9" x14ac:dyDescent="0.25">
      <c r="A1718" t="s">
        <v>1728</v>
      </c>
      <c r="B1718">
        <v>1034.8699999999999</v>
      </c>
      <c r="C1718" t="s">
        <v>31</v>
      </c>
      <c r="D1718" t="s">
        <v>11</v>
      </c>
      <c r="E17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18">
        <f>IF(DZIALKI[[#This Row],[Ulga]]=$K$29,$L$29,IF(DZIALKI[[#This Row],[Ulga]]=$K$30,$L$30,IF(DZIALKI[[#This Row],[Ulga]]=$K$31,$L$31,IF(DZIALKI[[#This Row],[Ulga]]=$K$32,$L$32))))</f>
        <v>0.9</v>
      </c>
      <c r="G1718">
        <f>ROUNDUP(DZIALKI[[#This Row],[StawkaPodatku]]*DZIALKI[[#This Row],[Powierzchnia]],2)</f>
        <v>445</v>
      </c>
      <c r="H1718">
        <f>DZIALKI[[#This Row],[Podatek]]*DZIALKI[[#This Row],[Procent Ulgi]]</f>
        <v>400.5</v>
      </c>
      <c r="I1718">
        <f>DZIALKI[[#This Row],[Podatek]]-DZIALKI[[#This Row],[KwotaUlgi]]</f>
        <v>44.5</v>
      </c>
    </row>
    <row r="1719" spans="1:9" x14ac:dyDescent="0.25">
      <c r="A1719" t="s">
        <v>1729</v>
      </c>
      <c r="B1719">
        <v>665.61</v>
      </c>
      <c r="C1719" t="s">
        <v>9</v>
      </c>
      <c r="D1719" t="s">
        <v>5</v>
      </c>
      <c r="E17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19">
        <f>IF(DZIALKI[[#This Row],[Ulga]]=$K$29,$L$29,IF(DZIALKI[[#This Row],[Ulga]]=$K$30,$L$30,IF(DZIALKI[[#This Row],[Ulga]]=$K$31,$L$31,IF(DZIALKI[[#This Row],[Ulga]]=$K$32,$L$32))))</f>
        <v>0.5</v>
      </c>
      <c r="G1719">
        <f>ROUNDUP(DZIALKI[[#This Row],[StawkaPodatku]]*DZIALKI[[#This Row],[Powierzchnia]],2)</f>
        <v>432.65</v>
      </c>
      <c r="H1719">
        <f>DZIALKI[[#This Row],[Podatek]]*DZIALKI[[#This Row],[Procent Ulgi]]</f>
        <v>216.32499999999999</v>
      </c>
      <c r="I1719">
        <f>DZIALKI[[#This Row],[Podatek]]-DZIALKI[[#This Row],[KwotaUlgi]]</f>
        <v>216.32499999999999</v>
      </c>
    </row>
    <row r="1720" spans="1:9" x14ac:dyDescent="0.25">
      <c r="A1720" t="s">
        <v>1730</v>
      </c>
      <c r="B1720">
        <v>1163.71</v>
      </c>
      <c r="C1720" t="s">
        <v>94</v>
      </c>
      <c r="D1720" t="s">
        <v>11</v>
      </c>
      <c r="E17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20">
        <f>IF(DZIALKI[[#This Row],[Ulga]]=$K$29,$L$29,IF(DZIALKI[[#This Row],[Ulga]]=$K$30,$L$30,IF(DZIALKI[[#This Row],[Ulga]]=$K$31,$L$31,IF(DZIALKI[[#This Row],[Ulga]]=$K$32,$L$32))))</f>
        <v>0.9</v>
      </c>
      <c r="G1720">
        <f>ROUNDUP(DZIALKI[[#This Row],[StawkaPodatku]]*DZIALKI[[#This Row],[Powierzchnia]],2)</f>
        <v>46.55</v>
      </c>
      <c r="H1720">
        <f>DZIALKI[[#This Row],[Podatek]]*DZIALKI[[#This Row],[Procent Ulgi]]</f>
        <v>41.894999999999996</v>
      </c>
      <c r="I1720">
        <f>DZIALKI[[#This Row],[Podatek]]-DZIALKI[[#This Row],[KwotaUlgi]]</f>
        <v>4.6550000000000011</v>
      </c>
    </row>
    <row r="1721" spans="1:9" x14ac:dyDescent="0.25">
      <c r="A1721" t="s">
        <v>1731</v>
      </c>
      <c r="B1721">
        <v>1047.3900000000001</v>
      </c>
      <c r="C1721" t="s">
        <v>52</v>
      </c>
      <c r="D1721" t="s">
        <v>5</v>
      </c>
      <c r="E17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21">
        <f>IF(DZIALKI[[#This Row],[Ulga]]=$K$29,$L$29,IF(DZIALKI[[#This Row],[Ulga]]=$K$30,$L$30,IF(DZIALKI[[#This Row],[Ulga]]=$K$31,$L$31,IF(DZIALKI[[#This Row],[Ulga]]=$K$32,$L$32))))</f>
        <v>0.5</v>
      </c>
      <c r="G1721">
        <f>ROUNDUP(DZIALKI[[#This Row],[StawkaPodatku]]*DZIALKI[[#This Row],[Powierzchnia]],2)</f>
        <v>219.95999999999998</v>
      </c>
      <c r="H1721">
        <f>DZIALKI[[#This Row],[Podatek]]*DZIALKI[[#This Row],[Procent Ulgi]]</f>
        <v>109.97999999999999</v>
      </c>
      <c r="I1721">
        <f>DZIALKI[[#This Row],[Podatek]]-DZIALKI[[#This Row],[KwotaUlgi]]</f>
        <v>109.97999999999999</v>
      </c>
    </row>
    <row r="1722" spans="1:9" x14ac:dyDescent="0.25">
      <c r="A1722" t="s">
        <v>1732</v>
      </c>
      <c r="B1722">
        <v>599.54</v>
      </c>
      <c r="C1722" t="s">
        <v>5</v>
      </c>
      <c r="D1722" t="s">
        <v>21</v>
      </c>
      <c r="E17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22">
        <f>IF(DZIALKI[[#This Row],[Ulga]]=$K$29,$L$29,IF(DZIALKI[[#This Row],[Ulga]]=$K$30,$L$30,IF(DZIALKI[[#This Row],[Ulga]]=$K$31,$L$31,IF(DZIALKI[[#This Row],[Ulga]]=$K$32,$L$32))))</f>
        <v>0</v>
      </c>
      <c r="G1722">
        <f>ROUNDUP(DZIALKI[[#This Row],[StawkaPodatku]]*DZIALKI[[#This Row],[Powierzchnia]],2)</f>
        <v>461.65</v>
      </c>
      <c r="H1722">
        <f>DZIALKI[[#This Row],[Podatek]]*DZIALKI[[#This Row],[Procent Ulgi]]</f>
        <v>0</v>
      </c>
      <c r="I1722">
        <f>DZIALKI[[#This Row],[Podatek]]-DZIALKI[[#This Row],[KwotaUlgi]]</f>
        <v>461.65</v>
      </c>
    </row>
    <row r="1723" spans="1:9" x14ac:dyDescent="0.25">
      <c r="A1723" t="s">
        <v>1733</v>
      </c>
      <c r="B1723">
        <v>1265.92</v>
      </c>
      <c r="C1723" t="s">
        <v>94</v>
      </c>
      <c r="D1723" t="s">
        <v>5</v>
      </c>
      <c r="E17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23">
        <f>IF(DZIALKI[[#This Row],[Ulga]]=$K$29,$L$29,IF(DZIALKI[[#This Row],[Ulga]]=$K$30,$L$30,IF(DZIALKI[[#This Row],[Ulga]]=$K$31,$L$31,IF(DZIALKI[[#This Row],[Ulga]]=$K$32,$L$32))))</f>
        <v>0.5</v>
      </c>
      <c r="G1723">
        <f>ROUNDUP(DZIALKI[[#This Row],[StawkaPodatku]]*DZIALKI[[#This Row],[Powierzchnia]],2)</f>
        <v>50.64</v>
      </c>
      <c r="H1723">
        <f>DZIALKI[[#This Row],[Podatek]]*DZIALKI[[#This Row],[Procent Ulgi]]</f>
        <v>25.32</v>
      </c>
      <c r="I1723">
        <f>DZIALKI[[#This Row],[Podatek]]-DZIALKI[[#This Row],[KwotaUlgi]]</f>
        <v>25.32</v>
      </c>
    </row>
    <row r="1724" spans="1:9" x14ac:dyDescent="0.25">
      <c r="A1724" t="s">
        <v>1734</v>
      </c>
      <c r="B1724">
        <v>780.41</v>
      </c>
      <c r="C1724" t="s">
        <v>5</v>
      </c>
      <c r="D1724" t="s">
        <v>5</v>
      </c>
      <c r="E17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24">
        <f>IF(DZIALKI[[#This Row],[Ulga]]=$K$29,$L$29,IF(DZIALKI[[#This Row],[Ulga]]=$K$30,$L$30,IF(DZIALKI[[#This Row],[Ulga]]=$K$31,$L$31,IF(DZIALKI[[#This Row],[Ulga]]=$K$32,$L$32))))</f>
        <v>0.5</v>
      </c>
      <c r="G1724">
        <f>ROUNDUP(DZIALKI[[#This Row],[StawkaPodatku]]*DZIALKI[[#This Row],[Powierzchnia]],2)</f>
        <v>600.91999999999996</v>
      </c>
      <c r="H1724">
        <f>DZIALKI[[#This Row],[Podatek]]*DZIALKI[[#This Row],[Procent Ulgi]]</f>
        <v>300.45999999999998</v>
      </c>
      <c r="I1724">
        <f>DZIALKI[[#This Row],[Podatek]]-DZIALKI[[#This Row],[KwotaUlgi]]</f>
        <v>300.45999999999998</v>
      </c>
    </row>
    <row r="1725" spans="1:9" x14ac:dyDescent="0.25">
      <c r="A1725" t="s">
        <v>1735</v>
      </c>
      <c r="B1725">
        <v>613.77</v>
      </c>
      <c r="C1725" t="s">
        <v>31</v>
      </c>
      <c r="D1725" t="s">
        <v>11</v>
      </c>
      <c r="E17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25">
        <f>IF(DZIALKI[[#This Row],[Ulga]]=$K$29,$L$29,IF(DZIALKI[[#This Row],[Ulga]]=$K$30,$L$30,IF(DZIALKI[[#This Row],[Ulga]]=$K$31,$L$31,IF(DZIALKI[[#This Row],[Ulga]]=$K$32,$L$32))))</f>
        <v>0.9</v>
      </c>
      <c r="G1725">
        <f>ROUNDUP(DZIALKI[[#This Row],[StawkaPodatku]]*DZIALKI[[#This Row],[Powierzchnia]],2)</f>
        <v>263.93</v>
      </c>
      <c r="H1725">
        <f>DZIALKI[[#This Row],[Podatek]]*DZIALKI[[#This Row],[Procent Ulgi]]</f>
        <v>237.53700000000001</v>
      </c>
      <c r="I1725">
        <f>DZIALKI[[#This Row],[Podatek]]-DZIALKI[[#This Row],[KwotaUlgi]]</f>
        <v>26.393000000000001</v>
      </c>
    </row>
    <row r="1726" spans="1:9" x14ac:dyDescent="0.25">
      <c r="A1726" t="s">
        <v>1736</v>
      </c>
      <c r="B1726">
        <v>1039.1300000000001</v>
      </c>
      <c r="C1726" t="s">
        <v>5</v>
      </c>
      <c r="D1726" t="s">
        <v>21</v>
      </c>
      <c r="E17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26">
        <f>IF(DZIALKI[[#This Row],[Ulga]]=$K$29,$L$29,IF(DZIALKI[[#This Row],[Ulga]]=$K$30,$L$30,IF(DZIALKI[[#This Row],[Ulga]]=$K$31,$L$31,IF(DZIALKI[[#This Row],[Ulga]]=$K$32,$L$32))))</f>
        <v>0</v>
      </c>
      <c r="G1726">
        <f>ROUNDUP(DZIALKI[[#This Row],[StawkaPodatku]]*DZIALKI[[#This Row],[Powierzchnia]],2)</f>
        <v>800.14</v>
      </c>
      <c r="H1726">
        <f>DZIALKI[[#This Row],[Podatek]]*DZIALKI[[#This Row],[Procent Ulgi]]</f>
        <v>0</v>
      </c>
      <c r="I1726">
        <f>DZIALKI[[#This Row],[Podatek]]-DZIALKI[[#This Row],[KwotaUlgi]]</f>
        <v>800.14</v>
      </c>
    </row>
    <row r="1727" spans="1:9" x14ac:dyDescent="0.25">
      <c r="A1727" t="s">
        <v>1737</v>
      </c>
      <c r="B1727">
        <v>533.92999999999995</v>
      </c>
      <c r="C1727" t="s">
        <v>5</v>
      </c>
      <c r="D1727" t="s">
        <v>5</v>
      </c>
      <c r="E17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27">
        <f>IF(DZIALKI[[#This Row],[Ulga]]=$K$29,$L$29,IF(DZIALKI[[#This Row],[Ulga]]=$K$30,$L$30,IF(DZIALKI[[#This Row],[Ulga]]=$K$31,$L$31,IF(DZIALKI[[#This Row],[Ulga]]=$K$32,$L$32))))</f>
        <v>0.5</v>
      </c>
      <c r="G1727">
        <f>ROUNDUP(DZIALKI[[#This Row],[StawkaPodatku]]*DZIALKI[[#This Row],[Powierzchnia]],2)</f>
        <v>411.13</v>
      </c>
      <c r="H1727">
        <f>DZIALKI[[#This Row],[Podatek]]*DZIALKI[[#This Row],[Procent Ulgi]]</f>
        <v>205.565</v>
      </c>
      <c r="I1727">
        <f>DZIALKI[[#This Row],[Podatek]]-DZIALKI[[#This Row],[KwotaUlgi]]</f>
        <v>205.565</v>
      </c>
    </row>
    <row r="1728" spans="1:9" x14ac:dyDescent="0.25">
      <c r="A1728" t="s">
        <v>1738</v>
      </c>
      <c r="B1728">
        <v>888.96</v>
      </c>
      <c r="C1728" t="s">
        <v>52</v>
      </c>
      <c r="D1728" t="s">
        <v>21</v>
      </c>
      <c r="E17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28">
        <f>IF(DZIALKI[[#This Row],[Ulga]]=$K$29,$L$29,IF(DZIALKI[[#This Row],[Ulga]]=$K$30,$L$30,IF(DZIALKI[[#This Row],[Ulga]]=$K$31,$L$31,IF(DZIALKI[[#This Row],[Ulga]]=$K$32,$L$32))))</f>
        <v>0</v>
      </c>
      <c r="G1728">
        <f>ROUNDUP(DZIALKI[[#This Row],[StawkaPodatku]]*DZIALKI[[#This Row],[Powierzchnia]],2)</f>
        <v>186.69</v>
      </c>
      <c r="H1728">
        <f>DZIALKI[[#This Row],[Podatek]]*DZIALKI[[#This Row],[Procent Ulgi]]</f>
        <v>0</v>
      </c>
      <c r="I1728">
        <f>DZIALKI[[#This Row],[Podatek]]-DZIALKI[[#This Row],[KwotaUlgi]]</f>
        <v>186.69</v>
      </c>
    </row>
    <row r="1729" spans="1:9" x14ac:dyDescent="0.25">
      <c r="A1729" t="s">
        <v>1739</v>
      </c>
      <c r="B1729">
        <v>688.35</v>
      </c>
      <c r="C1729" t="s">
        <v>94</v>
      </c>
      <c r="D1729" t="s">
        <v>11</v>
      </c>
      <c r="E17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29">
        <f>IF(DZIALKI[[#This Row],[Ulga]]=$K$29,$L$29,IF(DZIALKI[[#This Row],[Ulga]]=$K$30,$L$30,IF(DZIALKI[[#This Row],[Ulga]]=$K$31,$L$31,IF(DZIALKI[[#This Row],[Ulga]]=$K$32,$L$32))))</f>
        <v>0.9</v>
      </c>
      <c r="G1729">
        <f>ROUNDUP(DZIALKI[[#This Row],[StawkaPodatku]]*DZIALKI[[#This Row],[Powierzchnia]],2)</f>
        <v>27.540000000000003</v>
      </c>
      <c r="H1729">
        <f>DZIALKI[[#This Row],[Podatek]]*DZIALKI[[#This Row],[Procent Ulgi]]</f>
        <v>24.786000000000001</v>
      </c>
      <c r="I1729">
        <f>DZIALKI[[#This Row],[Podatek]]-DZIALKI[[#This Row],[KwotaUlgi]]</f>
        <v>2.7540000000000013</v>
      </c>
    </row>
    <row r="1730" spans="1:9" x14ac:dyDescent="0.25">
      <c r="A1730" t="s">
        <v>1740</v>
      </c>
      <c r="B1730">
        <v>1499.27</v>
      </c>
      <c r="C1730" t="s">
        <v>5</v>
      </c>
      <c r="D1730" t="s">
        <v>7</v>
      </c>
      <c r="E17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30">
        <f>IF(DZIALKI[[#This Row],[Ulga]]=$K$29,$L$29,IF(DZIALKI[[#This Row],[Ulga]]=$K$30,$L$30,IF(DZIALKI[[#This Row],[Ulga]]=$K$31,$L$31,IF(DZIALKI[[#This Row],[Ulga]]=$K$32,$L$32))))</f>
        <v>0.2</v>
      </c>
      <c r="G1730">
        <f>ROUNDUP(DZIALKI[[#This Row],[StawkaPodatku]]*DZIALKI[[#This Row],[Powierzchnia]],2)</f>
        <v>1154.44</v>
      </c>
      <c r="H1730">
        <f>DZIALKI[[#This Row],[Podatek]]*DZIALKI[[#This Row],[Procent Ulgi]]</f>
        <v>230.88800000000003</v>
      </c>
      <c r="I1730">
        <f>DZIALKI[[#This Row],[Podatek]]-DZIALKI[[#This Row],[KwotaUlgi]]</f>
        <v>923.55200000000002</v>
      </c>
    </row>
    <row r="1731" spans="1:9" x14ac:dyDescent="0.25">
      <c r="A1731" t="s">
        <v>1741</v>
      </c>
      <c r="B1731">
        <v>1492.93</v>
      </c>
      <c r="C1731" t="s">
        <v>52</v>
      </c>
      <c r="D1731" t="s">
        <v>11</v>
      </c>
      <c r="E17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31">
        <f>IF(DZIALKI[[#This Row],[Ulga]]=$K$29,$L$29,IF(DZIALKI[[#This Row],[Ulga]]=$K$30,$L$30,IF(DZIALKI[[#This Row],[Ulga]]=$K$31,$L$31,IF(DZIALKI[[#This Row],[Ulga]]=$K$32,$L$32))))</f>
        <v>0.9</v>
      </c>
      <c r="G1731">
        <f>ROUNDUP(DZIALKI[[#This Row],[StawkaPodatku]]*DZIALKI[[#This Row],[Powierzchnia]],2)</f>
        <v>313.52</v>
      </c>
      <c r="H1731">
        <f>DZIALKI[[#This Row],[Podatek]]*DZIALKI[[#This Row],[Procent Ulgi]]</f>
        <v>282.16800000000001</v>
      </c>
      <c r="I1731">
        <f>DZIALKI[[#This Row],[Podatek]]-DZIALKI[[#This Row],[KwotaUlgi]]</f>
        <v>31.351999999999975</v>
      </c>
    </row>
    <row r="1732" spans="1:9" x14ac:dyDescent="0.25">
      <c r="A1732" t="s">
        <v>1742</v>
      </c>
      <c r="B1732">
        <v>1254.21</v>
      </c>
      <c r="C1732" t="s">
        <v>94</v>
      </c>
      <c r="D1732" t="s">
        <v>11</v>
      </c>
      <c r="E17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32">
        <f>IF(DZIALKI[[#This Row],[Ulga]]=$K$29,$L$29,IF(DZIALKI[[#This Row],[Ulga]]=$K$30,$L$30,IF(DZIALKI[[#This Row],[Ulga]]=$K$31,$L$31,IF(DZIALKI[[#This Row],[Ulga]]=$K$32,$L$32))))</f>
        <v>0.9</v>
      </c>
      <c r="G1732">
        <f>ROUNDUP(DZIALKI[[#This Row],[StawkaPodatku]]*DZIALKI[[#This Row],[Powierzchnia]],2)</f>
        <v>50.169999999999995</v>
      </c>
      <c r="H1732">
        <f>DZIALKI[[#This Row],[Podatek]]*DZIALKI[[#This Row],[Procent Ulgi]]</f>
        <v>45.152999999999999</v>
      </c>
      <c r="I1732">
        <f>DZIALKI[[#This Row],[Podatek]]-DZIALKI[[#This Row],[KwotaUlgi]]</f>
        <v>5.0169999999999959</v>
      </c>
    </row>
    <row r="1733" spans="1:9" x14ac:dyDescent="0.25">
      <c r="A1733" t="s">
        <v>1743</v>
      </c>
      <c r="B1733">
        <v>788.09</v>
      </c>
      <c r="C1733" t="s">
        <v>94</v>
      </c>
      <c r="D1733" t="s">
        <v>11</v>
      </c>
      <c r="E173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33">
        <f>IF(DZIALKI[[#This Row],[Ulga]]=$K$29,$L$29,IF(DZIALKI[[#This Row],[Ulga]]=$K$30,$L$30,IF(DZIALKI[[#This Row],[Ulga]]=$K$31,$L$31,IF(DZIALKI[[#This Row],[Ulga]]=$K$32,$L$32))))</f>
        <v>0.9</v>
      </c>
      <c r="G1733">
        <f>ROUNDUP(DZIALKI[[#This Row],[StawkaPodatku]]*DZIALKI[[#This Row],[Powierzchnia]],2)</f>
        <v>31.53</v>
      </c>
      <c r="H1733">
        <f>DZIALKI[[#This Row],[Podatek]]*DZIALKI[[#This Row],[Procent Ulgi]]</f>
        <v>28.377000000000002</v>
      </c>
      <c r="I1733">
        <f>DZIALKI[[#This Row],[Podatek]]-DZIALKI[[#This Row],[KwotaUlgi]]</f>
        <v>3.1529999999999987</v>
      </c>
    </row>
    <row r="1734" spans="1:9" x14ac:dyDescent="0.25">
      <c r="A1734" t="s">
        <v>1744</v>
      </c>
      <c r="B1734">
        <v>1017.1</v>
      </c>
      <c r="C1734" t="s">
        <v>31</v>
      </c>
      <c r="D1734" t="s">
        <v>11</v>
      </c>
      <c r="E17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34">
        <f>IF(DZIALKI[[#This Row],[Ulga]]=$K$29,$L$29,IF(DZIALKI[[#This Row],[Ulga]]=$K$30,$L$30,IF(DZIALKI[[#This Row],[Ulga]]=$K$31,$L$31,IF(DZIALKI[[#This Row],[Ulga]]=$K$32,$L$32))))</f>
        <v>0.9</v>
      </c>
      <c r="G1734">
        <f>ROUNDUP(DZIALKI[[#This Row],[StawkaPodatku]]*DZIALKI[[#This Row],[Powierzchnia]],2)</f>
        <v>437.36</v>
      </c>
      <c r="H1734">
        <f>DZIALKI[[#This Row],[Podatek]]*DZIALKI[[#This Row],[Procent Ulgi]]</f>
        <v>393.62400000000002</v>
      </c>
      <c r="I1734">
        <f>DZIALKI[[#This Row],[Podatek]]-DZIALKI[[#This Row],[KwotaUlgi]]</f>
        <v>43.73599999999999</v>
      </c>
    </row>
    <row r="1735" spans="1:9" x14ac:dyDescent="0.25">
      <c r="A1735" t="s">
        <v>1745</v>
      </c>
      <c r="B1735">
        <v>1117.21</v>
      </c>
      <c r="C1735" t="s">
        <v>9</v>
      </c>
      <c r="D1735" t="s">
        <v>5</v>
      </c>
      <c r="E17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35">
        <f>IF(DZIALKI[[#This Row],[Ulga]]=$K$29,$L$29,IF(DZIALKI[[#This Row],[Ulga]]=$K$30,$L$30,IF(DZIALKI[[#This Row],[Ulga]]=$K$31,$L$31,IF(DZIALKI[[#This Row],[Ulga]]=$K$32,$L$32))))</f>
        <v>0.5</v>
      </c>
      <c r="G1735">
        <f>ROUNDUP(DZIALKI[[#This Row],[StawkaPodatku]]*DZIALKI[[#This Row],[Powierzchnia]],2)</f>
        <v>726.18999999999994</v>
      </c>
      <c r="H1735">
        <f>DZIALKI[[#This Row],[Podatek]]*DZIALKI[[#This Row],[Procent Ulgi]]</f>
        <v>363.09499999999997</v>
      </c>
      <c r="I1735">
        <f>DZIALKI[[#This Row],[Podatek]]-DZIALKI[[#This Row],[KwotaUlgi]]</f>
        <v>363.09499999999997</v>
      </c>
    </row>
    <row r="1736" spans="1:9" x14ac:dyDescent="0.25">
      <c r="A1736" t="s">
        <v>1746</v>
      </c>
      <c r="B1736">
        <v>1373.01</v>
      </c>
      <c r="C1736" t="s">
        <v>9</v>
      </c>
      <c r="D1736" t="s">
        <v>5</v>
      </c>
      <c r="E17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36">
        <f>IF(DZIALKI[[#This Row],[Ulga]]=$K$29,$L$29,IF(DZIALKI[[#This Row],[Ulga]]=$K$30,$L$30,IF(DZIALKI[[#This Row],[Ulga]]=$K$31,$L$31,IF(DZIALKI[[#This Row],[Ulga]]=$K$32,$L$32))))</f>
        <v>0.5</v>
      </c>
      <c r="G1736">
        <f>ROUNDUP(DZIALKI[[#This Row],[StawkaPodatku]]*DZIALKI[[#This Row],[Powierzchnia]],2)</f>
        <v>892.46</v>
      </c>
      <c r="H1736">
        <f>DZIALKI[[#This Row],[Podatek]]*DZIALKI[[#This Row],[Procent Ulgi]]</f>
        <v>446.23</v>
      </c>
      <c r="I1736">
        <f>DZIALKI[[#This Row],[Podatek]]-DZIALKI[[#This Row],[KwotaUlgi]]</f>
        <v>446.23</v>
      </c>
    </row>
    <row r="1737" spans="1:9" x14ac:dyDescent="0.25">
      <c r="A1737" t="s">
        <v>1747</v>
      </c>
      <c r="B1737">
        <v>530.58000000000004</v>
      </c>
      <c r="C1737" t="s">
        <v>31</v>
      </c>
      <c r="D1737" t="s">
        <v>5</v>
      </c>
      <c r="E17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37">
        <f>IF(DZIALKI[[#This Row],[Ulga]]=$K$29,$L$29,IF(DZIALKI[[#This Row],[Ulga]]=$K$30,$L$30,IF(DZIALKI[[#This Row],[Ulga]]=$K$31,$L$31,IF(DZIALKI[[#This Row],[Ulga]]=$K$32,$L$32))))</f>
        <v>0.5</v>
      </c>
      <c r="G1737">
        <f>ROUNDUP(DZIALKI[[#This Row],[StawkaPodatku]]*DZIALKI[[#This Row],[Powierzchnia]],2)</f>
        <v>228.14999999999998</v>
      </c>
      <c r="H1737">
        <f>DZIALKI[[#This Row],[Podatek]]*DZIALKI[[#This Row],[Procent Ulgi]]</f>
        <v>114.07499999999999</v>
      </c>
      <c r="I1737">
        <f>DZIALKI[[#This Row],[Podatek]]-DZIALKI[[#This Row],[KwotaUlgi]]</f>
        <v>114.07499999999999</v>
      </c>
    </row>
    <row r="1738" spans="1:9" x14ac:dyDescent="0.25">
      <c r="A1738" t="s">
        <v>1748</v>
      </c>
      <c r="B1738">
        <v>1070.81</v>
      </c>
      <c r="C1738" t="s">
        <v>52</v>
      </c>
      <c r="D1738" t="s">
        <v>21</v>
      </c>
      <c r="E17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38">
        <f>IF(DZIALKI[[#This Row],[Ulga]]=$K$29,$L$29,IF(DZIALKI[[#This Row],[Ulga]]=$K$30,$L$30,IF(DZIALKI[[#This Row],[Ulga]]=$K$31,$L$31,IF(DZIALKI[[#This Row],[Ulga]]=$K$32,$L$32))))</f>
        <v>0</v>
      </c>
      <c r="G1738">
        <f>ROUNDUP(DZIALKI[[#This Row],[StawkaPodatku]]*DZIALKI[[#This Row],[Powierzchnia]],2)</f>
        <v>224.88</v>
      </c>
      <c r="H1738">
        <f>DZIALKI[[#This Row],[Podatek]]*DZIALKI[[#This Row],[Procent Ulgi]]</f>
        <v>0</v>
      </c>
      <c r="I1738">
        <f>DZIALKI[[#This Row],[Podatek]]-DZIALKI[[#This Row],[KwotaUlgi]]</f>
        <v>224.88</v>
      </c>
    </row>
    <row r="1739" spans="1:9" x14ac:dyDescent="0.25">
      <c r="A1739" t="s">
        <v>1749</v>
      </c>
      <c r="B1739">
        <v>611.84</v>
      </c>
      <c r="C1739" t="s">
        <v>52</v>
      </c>
      <c r="D1739" t="s">
        <v>21</v>
      </c>
      <c r="E17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39">
        <f>IF(DZIALKI[[#This Row],[Ulga]]=$K$29,$L$29,IF(DZIALKI[[#This Row],[Ulga]]=$K$30,$L$30,IF(DZIALKI[[#This Row],[Ulga]]=$K$31,$L$31,IF(DZIALKI[[#This Row],[Ulga]]=$K$32,$L$32))))</f>
        <v>0</v>
      </c>
      <c r="G1739">
        <f>ROUNDUP(DZIALKI[[#This Row],[StawkaPodatku]]*DZIALKI[[#This Row],[Powierzchnia]],2)</f>
        <v>128.48999999999998</v>
      </c>
      <c r="H1739">
        <f>DZIALKI[[#This Row],[Podatek]]*DZIALKI[[#This Row],[Procent Ulgi]]</f>
        <v>0</v>
      </c>
      <c r="I1739">
        <f>DZIALKI[[#This Row],[Podatek]]-DZIALKI[[#This Row],[KwotaUlgi]]</f>
        <v>128.48999999999998</v>
      </c>
    </row>
    <row r="1740" spans="1:9" x14ac:dyDescent="0.25">
      <c r="A1740" t="s">
        <v>1750</v>
      </c>
      <c r="B1740">
        <v>1096.06</v>
      </c>
      <c r="C1740" t="s">
        <v>9</v>
      </c>
      <c r="D1740" t="s">
        <v>11</v>
      </c>
      <c r="E17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40">
        <f>IF(DZIALKI[[#This Row],[Ulga]]=$K$29,$L$29,IF(DZIALKI[[#This Row],[Ulga]]=$K$30,$L$30,IF(DZIALKI[[#This Row],[Ulga]]=$K$31,$L$31,IF(DZIALKI[[#This Row],[Ulga]]=$K$32,$L$32))))</f>
        <v>0.9</v>
      </c>
      <c r="G1740">
        <f>ROUNDUP(DZIALKI[[#This Row],[StawkaPodatku]]*DZIALKI[[#This Row],[Powierzchnia]],2)</f>
        <v>712.43999999999994</v>
      </c>
      <c r="H1740">
        <f>DZIALKI[[#This Row],[Podatek]]*DZIALKI[[#This Row],[Procent Ulgi]]</f>
        <v>641.19599999999991</v>
      </c>
      <c r="I1740">
        <f>DZIALKI[[#This Row],[Podatek]]-DZIALKI[[#This Row],[KwotaUlgi]]</f>
        <v>71.244000000000028</v>
      </c>
    </row>
    <row r="1741" spans="1:9" x14ac:dyDescent="0.25">
      <c r="A1741" t="s">
        <v>1751</v>
      </c>
      <c r="B1741">
        <v>636.99</v>
      </c>
      <c r="C1741" t="s">
        <v>52</v>
      </c>
      <c r="D1741" t="s">
        <v>5</v>
      </c>
      <c r="E17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41">
        <f>IF(DZIALKI[[#This Row],[Ulga]]=$K$29,$L$29,IF(DZIALKI[[#This Row],[Ulga]]=$K$30,$L$30,IF(DZIALKI[[#This Row],[Ulga]]=$K$31,$L$31,IF(DZIALKI[[#This Row],[Ulga]]=$K$32,$L$32))))</f>
        <v>0.5</v>
      </c>
      <c r="G1741">
        <f>ROUNDUP(DZIALKI[[#This Row],[StawkaPodatku]]*DZIALKI[[#This Row],[Powierzchnia]],2)</f>
        <v>133.76999999999998</v>
      </c>
      <c r="H1741">
        <f>DZIALKI[[#This Row],[Podatek]]*DZIALKI[[#This Row],[Procent Ulgi]]</f>
        <v>66.884999999999991</v>
      </c>
      <c r="I1741">
        <f>DZIALKI[[#This Row],[Podatek]]-DZIALKI[[#This Row],[KwotaUlgi]]</f>
        <v>66.884999999999991</v>
      </c>
    </row>
    <row r="1742" spans="1:9" x14ac:dyDescent="0.25">
      <c r="A1742" t="s">
        <v>1752</v>
      </c>
      <c r="B1742">
        <v>1119.3399999999999</v>
      </c>
      <c r="C1742" t="s">
        <v>52</v>
      </c>
      <c r="D1742" t="s">
        <v>7</v>
      </c>
      <c r="E17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42">
        <f>IF(DZIALKI[[#This Row],[Ulga]]=$K$29,$L$29,IF(DZIALKI[[#This Row],[Ulga]]=$K$30,$L$30,IF(DZIALKI[[#This Row],[Ulga]]=$K$31,$L$31,IF(DZIALKI[[#This Row],[Ulga]]=$K$32,$L$32))))</f>
        <v>0.2</v>
      </c>
      <c r="G1742">
        <f>ROUNDUP(DZIALKI[[#This Row],[StawkaPodatku]]*DZIALKI[[#This Row],[Powierzchnia]],2)</f>
        <v>235.07</v>
      </c>
      <c r="H1742">
        <f>DZIALKI[[#This Row],[Podatek]]*DZIALKI[[#This Row],[Procent Ulgi]]</f>
        <v>47.014000000000003</v>
      </c>
      <c r="I1742">
        <f>DZIALKI[[#This Row],[Podatek]]-DZIALKI[[#This Row],[KwotaUlgi]]</f>
        <v>188.05599999999998</v>
      </c>
    </row>
    <row r="1743" spans="1:9" x14ac:dyDescent="0.25">
      <c r="A1743" t="s">
        <v>1753</v>
      </c>
      <c r="B1743">
        <v>1208.6600000000001</v>
      </c>
      <c r="C1743" t="s">
        <v>94</v>
      </c>
      <c r="D1743" t="s">
        <v>5</v>
      </c>
      <c r="E174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43">
        <f>IF(DZIALKI[[#This Row],[Ulga]]=$K$29,$L$29,IF(DZIALKI[[#This Row],[Ulga]]=$K$30,$L$30,IF(DZIALKI[[#This Row],[Ulga]]=$K$31,$L$31,IF(DZIALKI[[#This Row],[Ulga]]=$K$32,$L$32))))</f>
        <v>0.5</v>
      </c>
      <c r="G1743">
        <f>ROUNDUP(DZIALKI[[#This Row],[StawkaPodatku]]*DZIALKI[[#This Row],[Powierzchnia]],2)</f>
        <v>48.35</v>
      </c>
      <c r="H1743">
        <f>DZIALKI[[#This Row],[Podatek]]*DZIALKI[[#This Row],[Procent Ulgi]]</f>
        <v>24.175000000000001</v>
      </c>
      <c r="I1743">
        <f>DZIALKI[[#This Row],[Podatek]]-DZIALKI[[#This Row],[KwotaUlgi]]</f>
        <v>24.175000000000001</v>
      </c>
    </row>
    <row r="1744" spans="1:9" x14ac:dyDescent="0.25">
      <c r="A1744" t="s">
        <v>1754</v>
      </c>
      <c r="B1744">
        <v>1440.26</v>
      </c>
      <c r="C1744" t="s">
        <v>5</v>
      </c>
      <c r="D1744" t="s">
        <v>7</v>
      </c>
      <c r="E17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44">
        <f>IF(DZIALKI[[#This Row],[Ulga]]=$K$29,$L$29,IF(DZIALKI[[#This Row],[Ulga]]=$K$30,$L$30,IF(DZIALKI[[#This Row],[Ulga]]=$K$31,$L$31,IF(DZIALKI[[#This Row],[Ulga]]=$K$32,$L$32))))</f>
        <v>0.2</v>
      </c>
      <c r="G1744">
        <f>ROUNDUP(DZIALKI[[#This Row],[StawkaPodatku]]*DZIALKI[[#This Row],[Powierzchnia]],2)</f>
        <v>1109.01</v>
      </c>
      <c r="H1744">
        <f>DZIALKI[[#This Row],[Podatek]]*DZIALKI[[#This Row],[Procent Ulgi]]</f>
        <v>221.80200000000002</v>
      </c>
      <c r="I1744">
        <f>DZIALKI[[#This Row],[Podatek]]-DZIALKI[[#This Row],[KwotaUlgi]]</f>
        <v>887.20799999999997</v>
      </c>
    </row>
    <row r="1745" spans="1:9" x14ac:dyDescent="0.25">
      <c r="A1745" t="s">
        <v>1755</v>
      </c>
      <c r="B1745">
        <v>976.15</v>
      </c>
      <c r="C1745" t="s">
        <v>5</v>
      </c>
      <c r="D1745" t="s">
        <v>11</v>
      </c>
      <c r="E17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45">
        <f>IF(DZIALKI[[#This Row],[Ulga]]=$K$29,$L$29,IF(DZIALKI[[#This Row],[Ulga]]=$K$30,$L$30,IF(DZIALKI[[#This Row],[Ulga]]=$K$31,$L$31,IF(DZIALKI[[#This Row],[Ulga]]=$K$32,$L$32))))</f>
        <v>0.9</v>
      </c>
      <c r="G1745">
        <f>ROUNDUP(DZIALKI[[#This Row],[StawkaPodatku]]*DZIALKI[[#This Row],[Powierzchnia]],2)</f>
        <v>751.64</v>
      </c>
      <c r="H1745">
        <f>DZIALKI[[#This Row],[Podatek]]*DZIALKI[[#This Row],[Procent Ulgi]]</f>
        <v>676.476</v>
      </c>
      <c r="I1745">
        <f>DZIALKI[[#This Row],[Podatek]]-DZIALKI[[#This Row],[KwotaUlgi]]</f>
        <v>75.163999999999987</v>
      </c>
    </row>
    <row r="1746" spans="1:9" x14ac:dyDescent="0.25">
      <c r="A1746" t="s">
        <v>1756</v>
      </c>
      <c r="B1746">
        <v>972.83</v>
      </c>
      <c r="C1746" t="s">
        <v>94</v>
      </c>
      <c r="D1746" t="s">
        <v>11</v>
      </c>
      <c r="E17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46">
        <f>IF(DZIALKI[[#This Row],[Ulga]]=$K$29,$L$29,IF(DZIALKI[[#This Row],[Ulga]]=$K$30,$L$30,IF(DZIALKI[[#This Row],[Ulga]]=$K$31,$L$31,IF(DZIALKI[[#This Row],[Ulga]]=$K$32,$L$32))))</f>
        <v>0.9</v>
      </c>
      <c r="G1746">
        <f>ROUNDUP(DZIALKI[[#This Row],[StawkaPodatku]]*DZIALKI[[#This Row],[Powierzchnia]],2)</f>
        <v>38.919999999999995</v>
      </c>
      <c r="H1746">
        <f>DZIALKI[[#This Row],[Podatek]]*DZIALKI[[#This Row],[Procent Ulgi]]</f>
        <v>35.027999999999999</v>
      </c>
      <c r="I1746">
        <f>DZIALKI[[#This Row],[Podatek]]-DZIALKI[[#This Row],[KwotaUlgi]]</f>
        <v>3.8919999999999959</v>
      </c>
    </row>
    <row r="1747" spans="1:9" x14ac:dyDescent="0.25">
      <c r="A1747" t="s">
        <v>1757</v>
      </c>
      <c r="B1747">
        <v>1359.74</v>
      </c>
      <c r="C1747" t="s">
        <v>5</v>
      </c>
      <c r="D1747" t="s">
        <v>5</v>
      </c>
      <c r="E17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47">
        <f>IF(DZIALKI[[#This Row],[Ulga]]=$K$29,$L$29,IF(DZIALKI[[#This Row],[Ulga]]=$K$30,$L$30,IF(DZIALKI[[#This Row],[Ulga]]=$K$31,$L$31,IF(DZIALKI[[#This Row],[Ulga]]=$K$32,$L$32))))</f>
        <v>0.5</v>
      </c>
      <c r="G1747">
        <f>ROUNDUP(DZIALKI[[#This Row],[StawkaPodatku]]*DZIALKI[[#This Row],[Powierzchnia]],2)</f>
        <v>1047</v>
      </c>
      <c r="H1747">
        <f>DZIALKI[[#This Row],[Podatek]]*DZIALKI[[#This Row],[Procent Ulgi]]</f>
        <v>523.5</v>
      </c>
      <c r="I1747">
        <f>DZIALKI[[#This Row],[Podatek]]-DZIALKI[[#This Row],[KwotaUlgi]]</f>
        <v>523.5</v>
      </c>
    </row>
    <row r="1748" spans="1:9" x14ac:dyDescent="0.25">
      <c r="A1748" t="s">
        <v>1758</v>
      </c>
      <c r="B1748">
        <v>1214.21</v>
      </c>
      <c r="C1748" t="s">
        <v>31</v>
      </c>
      <c r="D1748" t="s">
        <v>7</v>
      </c>
      <c r="E17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48">
        <f>IF(DZIALKI[[#This Row],[Ulga]]=$K$29,$L$29,IF(DZIALKI[[#This Row],[Ulga]]=$K$30,$L$30,IF(DZIALKI[[#This Row],[Ulga]]=$K$31,$L$31,IF(DZIALKI[[#This Row],[Ulga]]=$K$32,$L$32))))</f>
        <v>0.2</v>
      </c>
      <c r="G1748">
        <f>ROUNDUP(DZIALKI[[#This Row],[StawkaPodatku]]*DZIALKI[[#This Row],[Powierzchnia]],2)</f>
        <v>522.12</v>
      </c>
      <c r="H1748">
        <f>DZIALKI[[#This Row],[Podatek]]*DZIALKI[[#This Row],[Procent Ulgi]]</f>
        <v>104.42400000000001</v>
      </c>
      <c r="I1748">
        <f>DZIALKI[[#This Row],[Podatek]]-DZIALKI[[#This Row],[KwotaUlgi]]</f>
        <v>417.69600000000003</v>
      </c>
    </row>
    <row r="1749" spans="1:9" x14ac:dyDescent="0.25">
      <c r="A1749" t="s">
        <v>1759</v>
      </c>
      <c r="B1749">
        <v>927.42</v>
      </c>
      <c r="C1749" t="s">
        <v>5</v>
      </c>
      <c r="D1749" t="s">
        <v>21</v>
      </c>
      <c r="E17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49">
        <f>IF(DZIALKI[[#This Row],[Ulga]]=$K$29,$L$29,IF(DZIALKI[[#This Row],[Ulga]]=$K$30,$L$30,IF(DZIALKI[[#This Row],[Ulga]]=$K$31,$L$31,IF(DZIALKI[[#This Row],[Ulga]]=$K$32,$L$32))))</f>
        <v>0</v>
      </c>
      <c r="G1749">
        <f>ROUNDUP(DZIALKI[[#This Row],[StawkaPodatku]]*DZIALKI[[#This Row],[Powierzchnia]],2)</f>
        <v>714.12</v>
      </c>
      <c r="H1749">
        <f>DZIALKI[[#This Row],[Podatek]]*DZIALKI[[#This Row],[Procent Ulgi]]</f>
        <v>0</v>
      </c>
      <c r="I1749">
        <f>DZIALKI[[#This Row],[Podatek]]-DZIALKI[[#This Row],[KwotaUlgi]]</f>
        <v>714.12</v>
      </c>
    </row>
    <row r="1750" spans="1:9" x14ac:dyDescent="0.25">
      <c r="A1750" t="s">
        <v>1760</v>
      </c>
      <c r="B1750">
        <v>1365.53</v>
      </c>
      <c r="C1750" t="s">
        <v>5</v>
      </c>
      <c r="D1750" t="s">
        <v>11</v>
      </c>
      <c r="E17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50">
        <f>IF(DZIALKI[[#This Row],[Ulga]]=$K$29,$L$29,IF(DZIALKI[[#This Row],[Ulga]]=$K$30,$L$30,IF(DZIALKI[[#This Row],[Ulga]]=$K$31,$L$31,IF(DZIALKI[[#This Row],[Ulga]]=$K$32,$L$32))))</f>
        <v>0.9</v>
      </c>
      <c r="G1750">
        <f>ROUNDUP(DZIALKI[[#This Row],[StawkaPodatku]]*DZIALKI[[#This Row],[Powierzchnia]],2)</f>
        <v>1051.46</v>
      </c>
      <c r="H1750">
        <f>DZIALKI[[#This Row],[Podatek]]*DZIALKI[[#This Row],[Procent Ulgi]]</f>
        <v>946.31400000000008</v>
      </c>
      <c r="I1750">
        <f>DZIALKI[[#This Row],[Podatek]]-DZIALKI[[#This Row],[KwotaUlgi]]</f>
        <v>105.14599999999996</v>
      </c>
    </row>
    <row r="1751" spans="1:9" x14ac:dyDescent="0.25">
      <c r="A1751" t="s">
        <v>1761</v>
      </c>
      <c r="B1751">
        <v>1117.49</v>
      </c>
      <c r="C1751" t="s">
        <v>9</v>
      </c>
      <c r="D1751" t="s">
        <v>21</v>
      </c>
      <c r="E17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51">
        <f>IF(DZIALKI[[#This Row],[Ulga]]=$K$29,$L$29,IF(DZIALKI[[#This Row],[Ulga]]=$K$30,$L$30,IF(DZIALKI[[#This Row],[Ulga]]=$K$31,$L$31,IF(DZIALKI[[#This Row],[Ulga]]=$K$32,$L$32))))</f>
        <v>0</v>
      </c>
      <c r="G1751">
        <f>ROUNDUP(DZIALKI[[#This Row],[StawkaPodatku]]*DZIALKI[[#This Row],[Powierzchnia]],2)</f>
        <v>726.37</v>
      </c>
      <c r="H1751">
        <f>DZIALKI[[#This Row],[Podatek]]*DZIALKI[[#This Row],[Procent Ulgi]]</f>
        <v>0</v>
      </c>
      <c r="I1751">
        <f>DZIALKI[[#This Row],[Podatek]]-DZIALKI[[#This Row],[KwotaUlgi]]</f>
        <v>726.37</v>
      </c>
    </row>
    <row r="1752" spans="1:9" x14ac:dyDescent="0.25">
      <c r="A1752" t="s">
        <v>1762</v>
      </c>
      <c r="B1752">
        <v>1046.22</v>
      </c>
      <c r="C1752" t="s">
        <v>5</v>
      </c>
      <c r="D1752" t="s">
        <v>21</v>
      </c>
      <c r="E17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52">
        <f>IF(DZIALKI[[#This Row],[Ulga]]=$K$29,$L$29,IF(DZIALKI[[#This Row],[Ulga]]=$K$30,$L$30,IF(DZIALKI[[#This Row],[Ulga]]=$K$31,$L$31,IF(DZIALKI[[#This Row],[Ulga]]=$K$32,$L$32))))</f>
        <v>0</v>
      </c>
      <c r="G1752">
        <f>ROUNDUP(DZIALKI[[#This Row],[StawkaPodatku]]*DZIALKI[[#This Row],[Powierzchnia]],2)</f>
        <v>805.59</v>
      </c>
      <c r="H1752">
        <f>DZIALKI[[#This Row],[Podatek]]*DZIALKI[[#This Row],[Procent Ulgi]]</f>
        <v>0</v>
      </c>
      <c r="I1752">
        <f>DZIALKI[[#This Row],[Podatek]]-DZIALKI[[#This Row],[KwotaUlgi]]</f>
        <v>805.59</v>
      </c>
    </row>
    <row r="1753" spans="1:9" x14ac:dyDescent="0.25">
      <c r="A1753" t="s">
        <v>1763</v>
      </c>
      <c r="B1753">
        <v>1116.8599999999999</v>
      </c>
      <c r="C1753" t="s">
        <v>52</v>
      </c>
      <c r="D1753" t="s">
        <v>21</v>
      </c>
      <c r="E175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53">
        <f>IF(DZIALKI[[#This Row],[Ulga]]=$K$29,$L$29,IF(DZIALKI[[#This Row],[Ulga]]=$K$30,$L$30,IF(DZIALKI[[#This Row],[Ulga]]=$K$31,$L$31,IF(DZIALKI[[#This Row],[Ulga]]=$K$32,$L$32))))</f>
        <v>0</v>
      </c>
      <c r="G1753">
        <f>ROUNDUP(DZIALKI[[#This Row],[StawkaPodatku]]*DZIALKI[[#This Row],[Powierzchnia]],2)</f>
        <v>234.54999999999998</v>
      </c>
      <c r="H1753">
        <f>DZIALKI[[#This Row],[Podatek]]*DZIALKI[[#This Row],[Procent Ulgi]]</f>
        <v>0</v>
      </c>
      <c r="I1753">
        <f>DZIALKI[[#This Row],[Podatek]]-DZIALKI[[#This Row],[KwotaUlgi]]</f>
        <v>234.54999999999998</v>
      </c>
    </row>
    <row r="1754" spans="1:9" x14ac:dyDescent="0.25">
      <c r="A1754" t="s">
        <v>1764</v>
      </c>
      <c r="B1754">
        <v>889.95</v>
      </c>
      <c r="C1754" t="s">
        <v>94</v>
      </c>
      <c r="D1754" t="s">
        <v>21</v>
      </c>
      <c r="E17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54">
        <f>IF(DZIALKI[[#This Row],[Ulga]]=$K$29,$L$29,IF(DZIALKI[[#This Row],[Ulga]]=$K$30,$L$30,IF(DZIALKI[[#This Row],[Ulga]]=$K$31,$L$31,IF(DZIALKI[[#This Row],[Ulga]]=$K$32,$L$32))))</f>
        <v>0</v>
      </c>
      <c r="G1754">
        <f>ROUNDUP(DZIALKI[[#This Row],[StawkaPodatku]]*DZIALKI[[#This Row],[Powierzchnia]],2)</f>
        <v>35.6</v>
      </c>
      <c r="H1754">
        <f>DZIALKI[[#This Row],[Podatek]]*DZIALKI[[#This Row],[Procent Ulgi]]</f>
        <v>0</v>
      </c>
      <c r="I1754">
        <f>DZIALKI[[#This Row],[Podatek]]-DZIALKI[[#This Row],[KwotaUlgi]]</f>
        <v>35.6</v>
      </c>
    </row>
    <row r="1755" spans="1:9" x14ac:dyDescent="0.25">
      <c r="A1755" t="s">
        <v>1765</v>
      </c>
      <c r="B1755">
        <v>1372.93</v>
      </c>
      <c r="C1755" t="s">
        <v>5</v>
      </c>
      <c r="D1755" t="s">
        <v>11</v>
      </c>
      <c r="E17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55">
        <f>IF(DZIALKI[[#This Row],[Ulga]]=$K$29,$L$29,IF(DZIALKI[[#This Row],[Ulga]]=$K$30,$L$30,IF(DZIALKI[[#This Row],[Ulga]]=$K$31,$L$31,IF(DZIALKI[[#This Row],[Ulga]]=$K$32,$L$32))))</f>
        <v>0.9</v>
      </c>
      <c r="G1755">
        <f>ROUNDUP(DZIALKI[[#This Row],[StawkaPodatku]]*DZIALKI[[#This Row],[Powierzchnia]],2)</f>
        <v>1057.1600000000001</v>
      </c>
      <c r="H1755">
        <f>DZIALKI[[#This Row],[Podatek]]*DZIALKI[[#This Row],[Procent Ulgi]]</f>
        <v>951.44400000000007</v>
      </c>
      <c r="I1755">
        <f>DZIALKI[[#This Row],[Podatek]]-DZIALKI[[#This Row],[KwotaUlgi]]</f>
        <v>105.71600000000001</v>
      </c>
    </row>
    <row r="1756" spans="1:9" x14ac:dyDescent="0.25">
      <c r="A1756" t="s">
        <v>1766</v>
      </c>
      <c r="B1756">
        <v>758.59</v>
      </c>
      <c r="C1756" t="s">
        <v>31</v>
      </c>
      <c r="D1756" t="s">
        <v>21</v>
      </c>
      <c r="E17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56">
        <f>IF(DZIALKI[[#This Row],[Ulga]]=$K$29,$L$29,IF(DZIALKI[[#This Row],[Ulga]]=$K$30,$L$30,IF(DZIALKI[[#This Row],[Ulga]]=$K$31,$L$31,IF(DZIALKI[[#This Row],[Ulga]]=$K$32,$L$32))))</f>
        <v>0</v>
      </c>
      <c r="G1756">
        <f>ROUNDUP(DZIALKI[[#This Row],[StawkaPodatku]]*DZIALKI[[#This Row],[Powierzchnia]],2)</f>
        <v>326.2</v>
      </c>
      <c r="H1756">
        <f>DZIALKI[[#This Row],[Podatek]]*DZIALKI[[#This Row],[Procent Ulgi]]</f>
        <v>0</v>
      </c>
      <c r="I1756">
        <f>DZIALKI[[#This Row],[Podatek]]-DZIALKI[[#This Row],[KwotaUlgi]]</f>
        <v>326.2</v>
      </c>
    </row>
    <row r="1757" spans="1:9" x14ac:dyDescent="0.25">
      <c r="A1757" t="s">
        <v>1767</v>
      </c>
      <c r="B1757">
        <v>1274.81</v>
      </c>
      <c r="C1757" t="s">
        <v>5</v>
      </c>
      <c r="D1757" t="s">
        <v>5</v>
      </c>
      <c r="E17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57">
        <f>IF(DZIALKI[[#This Row],[Ulga]]=$K$29,$L$29,IF(DZIALKI[[#This Row],[Ulga]]=$K$30,$L$30,IF(DZIALKI[[#This Row],[Ulga]]=$K$31,$L$31,IF(DZIALKI[[#This Row],[Ulga]]=$K$32,$L$32))))</f>
        <v>0.5</v>
      </c>
      <c r="G1757">
        <f>ROUNDUP(DZIALKI[[#This Row],[StawkaPodatku]]*DZIALKI[[#This Row],[Powierzchnia]],2)</f>
        <v>981.61</v>
      </c>
      <c r="H1757">
        <f>DZIALKI[[#This Row],[Podatek]]*DZIALKI[[#This Row],[Procent Ulgi]]</f>
        <v>490.80500000000001</v>
      </c>
      <c r="I1757">
        <f>DZIALKI[[#This Row],[Podatek]]-DZIALKI[[#This Row],[KwotaUlgi]]</f>
        <v>490.80500000000001</v>
      </c>
    </row>
    <row r="1758" spans="1:9" x14ac:dyDescent="0.25">
      <c r="A1758" t="s">
        <v>1768</v>
      </c>
      <c r="B1758">
        <v>1164.98</v>
      </c>
      <c r="C1758" t="s">
        <v>5</v>
      </c>
      <c r="D1758" t="s">
        <v>5</v>
      </c>
      <c r="E17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58">
        <f>IF(DZIALKI[[#This Row],[Ulga]]=$K$29,$L$29,IF(DZIALKI[[#This Row],[Ulga]]=$K$30,$L$30,IF(DZIALKI[[#This Row],[Ulga]]=$K$31,$L$31,IF(DZIALKI[[#This Row],[Ulga]]=$K$32,$L$32))))</f>
        <v>0.5</v>
      </c>
      <c r="G1758">
        <f>ROUNDUP(DZIALKI[[#This Row],[StawkaPodatku]]*DZIALKI[[#This Row],[Powierzchnia]],2)</f>
        <v>897.04</v>
      </c>
      <c r="H1758">
        <f>DZIALKI[[#This Row],[Podatek]]*DZIALKI[[#This Row],[Procent Ulgi]]</f>
        <v>448.52</v>
      </c>
      <c r="I1758">
        <f>DZIALKI[[#This Row],[Podatek]]-DZIALKI[[#This Row],[KwotaUlgi]]</f>
        <v>448.52</v>
      </c>
    </row>
    <row r="1759" spans="1:9" x14ac:dyDescent="0.25">
      <c r="A1759" t="s">
        <v>1769</v>
      </c>
      <c r="B1759">
        <v>508.22</v>
      </c>
      <c r="C1759" t="s">
        <v>94</v>
      </c>
      <c r="D1759" t="s">
        <v>11</v>
      </c>
      <c r="E17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59">
        <f>IF(DZIALKI[[#This Row],[Ulga]]=$K$29,$L$29,IF(DZIALKI[[#This Row],[Ulga]]=$K$30,$L$30,IF(DZIALKI[[#This Row],[Ulga]]=$K$31,$L$31,IF(DZIALKI[[#This Row],[Ulga]]=$K$32,$L$32))))</f>
        <v>0.9</v>
      </c>
      <c r="G1759">
        <f>ROUNDUP(DZIALKI[[#This Row],[StawkaPodatku]]*DZIALKI[[#This Row],[Powierzchnia]],2)</f>
        <v>20.330000000000002</v>
      </c>
      <c r="H1759">
        <f>DZIALKI[[#This Row],[Podatek]]*DZIALKI[[#This Row],[Procent Ulgi]]</f>
        <v>18.297000000000001</v>
      </c>
      <c r="I1759">
        <f>DZIALKI[[#This Row],[Podatek]]-DZIALKI[[#This Row],[KwotaUlgi]]</f>
        <v>2.0330000000000013</v>
      </c>
    </row>
    <row r="1760" spans="1:9" x14ac:dyDescent="0.25">
      <c r="A1760" t="s">
        <v>1770</v>
      </c>
      <c r="B1760">
        <v>1452.71</v>
      </c>
      <c r="C1760" t="s">
        <v>5</v>
      </c>
      <c r="D1760" t="s">
        <v>7</v>
      </c>
      <c r="E17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60">
        <f>IF(DZIALKI[[#This Row],[Ulga]]=$K$29,$L$29,IF(DZIALKI[[#This Row],[Ulga]]=$K$30,$L$30,IF(DZIALKI[[#This Row],[Ulga]]=$K$31,$L$31,IF(DZIALKI[[#This Row],[Ulga]]=$K$32,$L$32))))</f>
        <v>0.2</v>
      </c>
      <c r="G1760">
        <f>ROUNDUP(DZIALKI[[#This Row],[StawkaPodatku]]*DZIALKI[[#This Row],[Powierzchnia]],2)</f>
        <v>1118.5899999999999</v>
      </c>
      <c r="H1760">
        <f>DZIALKI[[#This Row],[Podatek]]*DZIALKI[[#This Row],[Procent Ulgi]]</f>
        <v>223.71799999999999</v>
      </c>
      <c r="I1760">
        <f>DZIALKI[[#This Row],[Podatek]]-DZIALKI[[#This Row],[KwotaUlgi]]</f>
        <v>894.87199999999996</v>
      </c>
    </row>
    <row r="1761" spans="1:9" x14ac:dyDescent="0.25">
      <c r="A1761" t="s">
        <v>1771</v>
      </c>
      <c r="B1761">
        <v>1258.94</v>
      </c>
      <c r="C1761" t="s">
        <v>5</v>
      </c>
      <c r="D1761" t="s">
        <v>5</v>
      </c>
      <c r="E17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61">
        <f>IF(DZIALKI[[#This Row],[Ulga]]=$K$29,$L$29,IF(DZIALKI[[#This Row],[Ulga]]=$K$30,$L$30,IF(DZIALKI[[#This Row],[Ulga]]=$K$31,$L$31,IF(DZIALKI[[#This Row],[Ulga]]=$K$32,$L$32))))</f>
        <v>0.5</v>
      </c>
      <c r="G1761">
        <f>ROUNDUP(DZIALKI[[#This Row],[StawkaPodatku]]*DZIALKI[[#This Row],[Powierzchnia]],2)</f>
        <v>969.39</v>
      </c>
      <c r="H1761">
        <f>DZIALKI[[#This Row],[Podatek]]*DZIALKI[[#This Row],[Procent Ulgi]]</f>
        <v>484.69499999999999</v>
      </c>
      <c r="I1761">
        <f>DZIALKI[[#This Row],[Podatek]]-DZIALKI[[#This Row],[KwotaUlgi]]</f>
        <v>484.69499999999999</v>
      </c>
    </row>
    <row r="1762" spans="1:9" x14ac:dyDescent="0.25">
      <c r="A1762" t="s">
        <v>1772</v>
      </c>
      <c r="B1762">
        <v>1218.42</v>
      </c>
      <c r="C1762" t="s">
        <v>5</v>
      </c>
      <c r="D1762" t="s">
        <v>21</v>
      </c>
      <c r="E17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62">
        <f>IF(DZIALKI[[#This Row],[Ulga]]=$K$29,$L$29,IF(DZIALKI[[#This Row],[Ulga]]=$K$30,$L$30,IF(DZIALKI[[#This Row],[Ulga]]=$K$31,$L$31,IF(DZIALKI[[#This Row],[Ulga]]=$K$32,$L$32))))</f>
        <v>0</v>
      </c>
      <c r="G1762">
        <f>ROUNDUP(DZIALKI[[#This Row],[StawkaPodatku]]*DZIALKI[[#This Row],[Powierzchnia]],2)</f>
        <v>938.18999999999994</v>
      </c>
      <c r="H1762">
        <f>DZIALKI[[#This Row],[Podatek]]*DZIALKI[[#This Row],[Procent Ulgi]]</f>
        <v>0</v>
      </c>
      <c r="I1762">
        <f>DZIALKI[[#This Row],[Podatek]]-DZIALKI[[#This Row],[KwotaUlgi]]</f>
        <v>938.18999999999994</v>
      </c>
    </row>
    <row r="1763" spans="1:9" x14ac:dyDescent="0.25">
      <c r="A1763" t="s">
        <v>1773</v>
      </c>
      <c r="B1763">
        <v>1305.5999999999999</v>
      </c>
      <c r="C1763" t="s">
        <v>31</v>
      </c>
      <c r="D1763" t="s">
        <v>11</v>
      </c>
      <c r="E17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63">
        <f>IF(DZIALKI[[#This Row],[Ulga]]=$K$29,$L$29,IF(DZIALKI[[#This Row],[Ulga]]=$K$30,$L$30,IF(DZIALKI[[#This Row],[Ulga]]=$K$31,$L$31,IF(DZIALKI[[#This Row],[Ulga]]=$K$32,$L$32))))</f>
        <v>0.9</v>
      </c>
      <c r="G1763">
        <f>ROUNDUP(DZIALKI[[#This Row],[StawkaPodatku]]*DZIALKI[[#This Row],[Powierzchnia]],2)</f>
        <v>561.41</v>
      </c>
      <c r="H1763">
        <f>DZIALKI[[#This Row],[Podatek]]*DZIALKI[[#This Row],[Procent Ulgi]]</f>
        <v>505.26900000000001</v>
      </c>
      <c r="I1763">
        <f>DZIALKI[[#This Row],[Podatek]]-DZIALKI[[#This Row],[KwotaUlgi]]</f>
        <v>56.140999999999963</v>
      </c>
    </row>
    <row r="1764" spans="1:9" x14ac:dyDescent="0.25">
      <c r="A1764" t="s">
        <v>1774</v>
      </c>
      <c r="B1764">
        <v>1493.15</v>
      </c>
      <c r="C1764" t="s">
        <v>94</v>
      </c>
      <c r="D1764" t="s">
        <v>11</v>
      </c>
      <c r="E176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64">
        <f>IF(DZIALKI[[#This Row],[Ulga]]=$K$29,$L$29,IF(DZIALKI[[#This Row],[Ulga]]=$K$30,$L$30,IF(DZIALKI[[#This Row],[Ulga]]=$K$31,$L$31,IF(DZIALKI[[#This Row],[Ulga]]=$K$32,$L$32))))</f>
        <v>0.9</v>
      </c>
      <c r="G1764">
        <f>ROUNDUP(DZIALKI[[#This Row],[StawkaPodatku]]*DZIALKI[[#This Row],[Powierzchnia]],2)</f>
        <v>59.73</v>
      </c>
      <c r="H1764">
        <f>DZIALKI[[#This Row],[Podatek]]*DZIALKI[[#This Row],[Procent Ulgi]]</f>
        <v>53.756999999999998</v>
      </c>
      <c r="I1764">
        <f>DZIALKI[[#This Row],[Podatek]]-DZIALKI[[#This Row],[KwotaUlgi]]</f>
        <v>5.972999999999999</v>
      </c>
    </row>
    <row r="1765" spans="1:9" x14ac:dyDescent="0.25">
      <c r="A1765" t="s">
        <v>1775</v>
      </c>
      <c r="B1765">
        <v>1400.73</v>
      </c>
      <c r="C1765" t="s">
        <v>94</v>
      </c>
      <c r="D1765" t="s">
        <v>5</v>
      </c>
      <c r="E17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65">
        <f>IF(DZIALKI[[#This Row],[Ulga]]=$K$29,$L$29,IF(DZIALKI[[#This Row],[Ulga]]=$K$30,$L$30,IF(DZIALKI[[#This Row],[Ulga]]=$K$31,$L$31,IF(DZIALKI[[#This Row],[Ulga]]=$K$32,$L$32))))</f>
        <v>0.5</v>
      </c>
      <c r="G1765">
        <f>ROUNDUP(DZIALKI[[#This Row],[StawkaPodatku]]*DZIALKI[[#This Row],[Powierzchnia]],2)</f>
        <v>56.03</v>
      </c>
      <c r="H1765">
        <f>DZIALKI[[#This Row],[Podatek]]*DZIALKI[[#This Row],[Procent Ulgi]]</f>
        <v>28.015000000000001</v>
      </c>
      <c r="I1765">
        <f>DZIALKI[[#This Row],[Podatek]]-DZIALKI[[#This Row],[KwotaUlgi]]</f>
        <v>28.015000000000001</v>
      </c>
    </row>
    <row r="1766" spans="1:9" x14ac:dyDescent="0.25">
      <c r="A1766" t="s">
        <v>1776</v>
      </c>
      <c r="B1766">
        <v>764.43</v>
      </c>
      <c r="C1766" t="s">
        <v>94</v>
      </c>
      <c r="D1766" t="s">
        <v>11</v>
      </c>
      <c r="E176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66">
        <f>IF(DZIALKI[[#This Row],[Ulga]]=$K$29,$L$29,IF(DZIALKI[[#This Row],[Ulga]]=$K$30,$L$30,IF(DZIALKI[[#This Row],[Ulga]]=$K$31,$L$31,IF(DZIALKI[[#This Row],[Ulga]]=$K$32,$L$32))))</f>
        <v>0.9</v>
      </c>
      <c r="G1766">
        <f>ROUNDUP(DZIALKI[[#This Row],[StawkaPodatku]]*DZIALKI[[#This Row],[Powierzchnia]],2)</f>
        <v>30.580000000000002</v>
      </c>
      <c r="H1766">
        <f>DZIALKI[[#This Row],[Podatek]]*DZIALKI[[#This Row],[Procent Ulgi]]</f>
        <v>27.522000000000002</v>
      </c>
      <c r="I1766">
        <f>DZIALKI[[#This Row],[Podatek]]-DZIALKI[[#This Row],[KwotaUlgi]]</f>
        <v>3.0579999999999998</v>
      </c>
    </row>
    <row r="1767" spans="1:9" x14ac:dyDescent="0.25">
      <c r="A1767" t="s">
        <v>1777</v>
      </c>
      <c r="B1767">
        <v>679.7</v>
      </c>
      <c r="C1767" t="s">
        <v>94</v>
      </c>
      <c r="D1767" t="s">
        <v>21</v>
      </c>
      <c r="E17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67">
        <f>IF(DZIALKI[[#This Row],[Ulga]]=$K$29,$L$29,IF(DZIALKI[[#This Row],[Ulga]]=$K$30,$L$30,IF(DZIALKI[[#This Row],[Ulga]]=$K$31,$L$31,IF(DZIALKI[[#This Row],[Ulga]]=$K$32,$L$32))))</f>
        <v>0</v>
      </c>
      <c r="G1767">
        <f>ROUNDUP(DZIALKI[[#This Row],[StawkaPodatku]]*DZIALKI[[#This Row],[Powierzchnia]],2)</f>
        <v>27.19</v>
      </c>
      <c r="H1767">
        <f>DZIALKI[[#This Row],[Podatek]]*DZIALKI[[#This Row],[Procent Ulgi]]</f>
        <v>0</v>
      </c>
      <c r="I1767">
        <f>DZIALKI[[#This Row],[Podatek]]-DZIALKI[[#This Row],[KwotaUlgi]]</f>
        <v>27.19</v>
      </c>
    </row>
    <row r="1768" spans="1:9" x14ac:dyDescent="0.25">
      <c r="A1768" t="s">
        <v>1778</v>
      </c>
      <c r="B1768">
        <v>591.39</v>
      </c>
      <c r="C1768" t="s">
        <v>52</v>
      </c>
      <c r="D1768" t="s">
        <v>5</v>
      </c>
      <c r="E17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68">
        <f>IF(DZIALKI[[#This Row],[Ulga]]=$K$29,$L$29,IF(DZIALKI[[#This Row],[Ulga]]=$K$30,$L$30,IF(DZIALKI[[#This Row],[Ulga]]=$K$31,$L$31,IF(DZIALKI[[#This Row],[Ulga]]=$K$32,$L$32))))</f>
        <v>0.5</v>
      </c>
      <c r="G1768">
        <f>ROUNDUP(DZIALKI[[#This Row],[StawkaPodatku]]*DZIALKI[[#This Row],[Powierzchnia]],2)</f>
        <v>124.2</v>
      </c>
      <c r="H1768">
        <f>DZIALKI[[#This Row],[Podatek]]*DZIALKI[[#This Row],[Procent Ulgi]]</f>
        <v>62.1</v>
      </c>
      <c r="I1768">
        <f>DZIALKI[[#This Row],[Podatek]]-DZIALKI[[#This Row],[KwotaUlgi]]</f>
        <v>62.1</v>
      </c>
    </row>
    <row r="1769" spans="1:9" x14ac:dyDescent="0.25">
      <c r="A1769" t="s">
        <v>1779</v>
      </c>
      <c r="B1769">
        <v>1204.1600000000001</v>
      </c>
      <c r="C1769" t="s">
        <v>52</v>
      </c>
      <c r="D1769" t="s">
        <v>7</v>
      </c>
      <c r="E17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69">
        <f>IF(DZIALKI[[#This Row],[Ulga]]=$K$29,$L$29,IF(DZIALKI[[#This Row],[Ulga]]=$K$30,$L$30,IF(DZIALKI[[#This Row],[Ulga]]=$K$31,$L$31,IF(DZIALKI[[#This Row],[Ulga]]=$K$32,$L$32))))</f>
        <v>0.2</v>
      </c>
      <c r="G1769">
        <f>ROUNDUP(DZIALKI[[#This Row],[StawkaPodatku]]*DZIALKI[[#This Row],[Powierzchnia]],2)</f>
        <v>252.88</v>
      </c>
      <c r="H1769">
        <f>DZIALKI[[#This Row],[Podatek]]*DZIALKI[[#This Row],[Procent Ulgi]]</f>
        <v>50.576000000000001</v>
      </c>
      <c r="I1769">
        <f>DZIALKI[[#This Row],[Podatek]]-DZIALKI[[#This Row],[KwotaUlgi]]</f>
        <v>202.304</v>
      </c>
    </row>
    <row r="1770" spans="1:9" x14ac:dyDescent="0.25">
      <c r="A1770" t="s">
        <v>1780</v>
      </c>
      <c r="B1770">
        <v>1234.46</v>
      </c>
      <c r="C1770" t="s">
        <v>94</v>
      </c>
      <c r="D1770" t="s">
        <v>7</v>
      </c>
      <c r="E177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70">
        <f>IF(DZIALKI[[#This Row],[Ulga]]=$K$29,$L$29,IF(DZIALKI[[#This Row],[Ulga]]=$K$30,$L$30,IF(DZIALKI[[#This Row],[Ulga]]=$K$31,$L$31,IF(DZIALKI[[#This Row],[Ulga]]=$K$32,$L$32))))</f>
        <v>0.2</v>
      </c>
      <c r="G1770">
        <f>ROUNDUP(DZIALKI[[#This Row],[StawkaPodatku]]*DZIALKI[[#This Row],[Powierzchnia]],2)</f>
        <v>49.379999999999995</v>
      </c>
      <c r="H1770">
        <f>DZIALKI[[#This Row],[Podatek]]*DZIALKI[[#This Row],[Procent Ulgi]]</f>
        <v>9.8759999999999994</v>
      </c>
      <c r="I1770">
        <f>DZIALKI[[#This Row],[Podatek]]-DZIALKI[[#This Row],[KwotaUlgi]]</f>
        <v>39.503999999999998</v>
      </c>
    </row>
    <row r="1771" spans="1:9" x14ac:dyDescent="0.25">
      <c r="A1771" t="s">
        <v>1781</v>
      </c>
      <c r="B1771">
        <v>849.17</v>
      </c>
      <c r="C1771" t="s">
        <v>5</v>
      </c>
      <c r="D1771" t="s">
        <v>21</v>
      </c>
      <c r="E17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71">
        <f>IF(DZIALKI[[#This Row],[Ulga]]=$K$29,$L$29,IF(DZIALKI[[#This Row],[Ulga]]=$K$30,$L$30,IF(DZIALKI[[#This Row],[Ulga]]=$K$31,$L$31,IF(DZIALKI[[#This Row],[Ulga]]=$K$32,$L$32))))</f>
        <v>0</v>
      </c>
      <c r="G1771">
        <f>ROUNDUP(DZIALKI[[#This Row],[StawkaPodatku]]*DZIALKI[[#This Row],[Powierzchnia]],2)</f>
        <v>653.87</v>
      </c>
      <c r="H1771">
        <f>DZIALKI[[#This Row],[Podatek]]*DZIALKI[[#This Row],[Procent Ulgi]]</f>
        <v>0</v>
      </c>
      <c r="I1771">
        <f>DZIALKI[[#This Row],[Podatek]]-DZIALKI[[#This Row],[KwotaUlgi]]</f>
        <v>653.87</v>
      </c>
    </row>
    <row r="1772" spans="1:9" x14ac:dyDescent="0.25">
      <c r="A1772" t="s">
        <v>1782</v>
      </c>
      <c r="B1772">
        <v>863.77</v>
      </c>
      <c r="C1772" t="s">
        <v>31</v>
      </c>
      <c r="D1772" t="s">
        <v>21</v>
      </c>
      <c r="E17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72">
        <f>IF(DZIALKI[[#This Row],[Ulga]]=$K$29,$L$29,IF(DZIALKI[[#This Row],[Ulga]]=$K$30,$L$30,IF(DZIALKI[[#This Row],[Ulga]]=$K$31,$L$31,IF(DZIALKI[[#This Row],[Ulga]]=$K$32,$L$32))))</f>
        <v>0</v>
      </c>
      <c r="G1772">
        <f>ROUNDUP(DZIALKI[[#This Row],[StawkaPodatku]]*DZIALKI[[#This Row],[Powierzchnia]],2)</f>
        <v>371.43</v>
      </c>
      <c r="H1772">
        <f>DZIALKI[[#This Row],[Podatek]]*DZIALKI[[#This Row],[Procent Ulgi]]</f>
        <v>0</v>
      </c>
      <c r="I1772">
        <f>DZIALKI[[#This Row],[Podatek]]-DZIALKI[[#This Row],[KwotaUlgi]]</f>
        <v>371.43</v>
      </c>
    </row>
    <row r="1773" spans="1:9" x14ac:dyDescent="0.25">
      <c r="A1773" t="s">
        <v>1783</v>
      </c>
      <c r="B1773">
        <v>1251.77</v>
      </c>
      <c r="C1773" t="s">
        <v>52</v>
      </c>
      <c r="D1773" t="s">
        <v>5</v>
      </c>
      <c r="E17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73">
        <f>IF(DZIALKI[[#This Row],[Ulga]]=$K$29,$L$29,IF(DZIALKI[[#This Row],[Ulga]]=$K$30,$L$30,IF(DZIALKI[[#This Row],[Ulga]]=$K$31,$L$31,IF(DZIALKI[[#This Row],[Ulga]]=$K$32,$L$32))))</f>
        <v>0.5</v>
      </c>
      <c r="G1773">
        <f>ROUNDUP(DZIALKI[[#This Row],[StawkaPodatku]]*DZIALKI[[#This Row],[Powierzchnia]],2)</f>
        <v>262.88</v>
      </c>
      <c r="H1773">
        <f>DZIALKI[[#This Row],[Podatek]]*DZIALKI[[#This Row],[Procent Ulgi]]</f>
        <v>131.44</v>
      </c>
      <c r="I1773">
        <f>DZIALKI[[#This Row],[Podatek]]-DZIALKI[[#This Row],[KwotaUlgi]]</f>
        <v>131.44</v>
      </c>
    </row>
    <row r="1774" spans="1:9" x14ac:dyDescent="0.25">
      <c r="A1774" t="s">
        <v>1784</v>
      </c>
      <c r="B1774">
        <v>837.27</v>
      </c>
      <c r="C1774" t="s">
        <v>5</v>
      </c>
      <c r="D1774" t="s">
        <v>5</v>
      </c>
      <c r="E17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74">
        <f>IF(DZIALKI[[#This Row],[Ulga]]=$K$29,$L$29,IF(DZIALKI[[#This Row],[Ulga]]=$K$30,$L$30,IF(DZIALKI[[#This Row],[Ulga]]=$K$31,$L$31,IF(DZIALKI[[#This Row],[Ulga]]=$K$32,$L$32))))</f>
        <v>0.5</v>
      </c>
      <c r="G1774">
        <f>ROUNDUP(DZIALKI[[#This Row],[StawkaPodatku]]*DZIALKI[[#This Row],[Powierzchnia]],2)</f>
        <v>644.70000000000005</v>
      </c>
      <c r="H1774">
        <f>DZIALKI[[#This Row],[Podatek]]*DZIALKI[[#This Row],[Procent Ulgi]]</f>
        <v>322.35000000000002</v>
      </c>
      <c r="I1774">
        <f>DZIALKI[[#This Row],[Podatek]]-DZIALKI[[#This Row],[KwotaUlgi]]</f>
        <v>322.35000000000002</v>
      </c>
    </row>
    <row r="1775" spans="1:9" x14ac:dyDescent="0.25">
      <c r="A1775" t="s">
        <v>1785</v>
      </c>
      <c r="B1775">
        <v>1042.81</v>
      </c>
      <c r="C1775" t="s">
        <v>52</v>
      </c>
      <c r="D1775" t="s">
        <v>5</v>
      </c>
      <c r="E17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75">
        <f>IF(DZIALKI[[#This Row],[Ulga]]=$K$29,$L$29,IF(DZIALKI[[#This Row],[Ulga]]=$K$30,$L$30,IF(DZIALKI[[#This Row],[Ulga]]=$K$31,$L$31,IF(DZIALKI[[#This Row],[Ulga]]=$K$32,$L$32))))</f>
        <v>0.5</v>
      </c>
      <c r="G1775">
        <f>ROUNDUP(DZIALKI[[#This Row],[StawkaPodatku]]*DZIALKI[[#This Row],[Powierzchnia]],2)</f>
        <v>219</v>
      </c>
      <c r="H1775">
        <f>DZIALKI[[#This Row],[Podatek]]*DZIALKI[[#This Row],[Procent Ulgi]]</f>
        <v>109.5</v>
      </c>
      <c r="I1775">
        <f>DZIALKI[[#This Row],[Podatek]]-DZIALKI[[#This Row],[KwotaUlgi]]</f>
        <v>109.5</v>
      </c>
    </row>
    <row r="1776" spans="1:9" x14ac:dyDescent="0.25">
      <c r="A1776" t="s">
        <v>1786</v>
      </c>
      <c r="B1776">
        <v>661.33</v>
      </c>
      <c r="C1776" t="s">
        <v>52</v>
      </c>
      <c r="D1776" t="s">
        <v>5</v>
      </c>
      <c r="E17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76">
        <f>IF(DZIALKI[[#This Row],[Ulga]]=$K$29,$L$29,IF(DZIALKI[[#This Row],[Ulga]]=$K$30,$L$30,IF(DZIALKI[[#This Row],[Ulga]]=$K$31,$L$31,IF(DZIALKI[[#This Row],[Ulga]]=$K$32,$L$32))))</f>
        <v>0.5</v>
      </c>
      <c r="G1776">
        <f>ROUNDUP(DZIALKI[[#This Row],[StawkaPodatku]]*DZIALKI[[#This Row],[Powierzchnia]],2)</f>
        <v>138.88</v>
      </c>
      <c r="H1776">
        <f>DZIALKI[[#This Row],[Podatek]]*DZIALKI[[#This Row],[Procent Ulgi]]</f>
        <v>69.44</v>
      </c>
      <c r="I1776">
        <f>DZIALKI[[#This Row],[Podatek]]-DZIALKI[[#This Row],[KwotaUlgi]]</f>
        <v>69.44</v>
      </c>
    </row>
    <row r="1777" spans="1:9" x14ac:dyDescent="0.25">
      <c r="A1777" t="s">
        <v>1787</v>
      </c>
      <c r="B1777">
        <v>1113.1500000000001</v>
      </c>
      <c r="C1777" t="s">
        <v>5</v>
      </c>
      <c r="D1777" t="s">
        <v>5</v>
      </c>
      <c r="E17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77">
        <f>IF(DZIALKI[[#This Row],[Ulga]]=$K$29,$L$29,IF(DZIALKI[[#This Row],[Ulga]]=$K$30,$L$30,IF(DZIALKI[[#This Row],[Ulga]]=$K$31,$L$31,IF(DZIALKI[[#This Row],[Ulga]]=$K$32,$L$32))))</f>
        <v>0.5</v>
      </c>
      <c r="G1777">
        <f>ROUNDUP(DZIALKI[[#This Row],[StawkaPodatku]]*DZIALKI[[#This Row],[Powierzchnia]],2)</f>
        <v>857.13</v>
      </c>
      <c r="H1777">
        <f>DZIALKI[[#This Row],[Podatek]]*DZIALKI[[#This Row],[Procent Ulgi]]</f>
        <v>428.565</v>
      </c>
      <c r="I1777">
        <f>DZIALKI[[#This Row],[Podatek]]-DZIALKI[[#This Row],[KwotaUlgi]]</f>
        <v>428.565</v>
      </c>
    </row>
    <row r="1778" spans="1:9" x14ac:dyDescent="0.25">
      <c r="A1778" t="s">
        <v>1788</v>
      </c>
      <c r="B1778">
        <v>1493.61</v>
      </c>
      <c r="C1778" t="s">
        <v>31</v>
      </c>
      <c r="D1778" t="s">
        <v>7</v>
      </c>
      <c r="E17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78">
        <f>IF(DZIALKI[[#This Row],[Ulga]]=$K$29,$L$29,IF(DZIALKI[[#This Row],[Ulga]]=$K$30,$L$30,IF(DZIALKI[[#This Row],[Ulga]]=$K$31,$L$31,IF(DZIALKI[[#This Row],[Ulga]]=$K$32,$L$32))))</f>
        <v>0.2</v>
      </c>
      <c r="G1778">
        <f>ROUNDUP(DZIALKI[[#This Row],[StawkaPodatku]]*DZIALKI[[#This Row],[Powierzchnia]],2)</f>
        <v>642.26</v>
      </c>
      <c r="H1778">
        <f>DZIALKI[[#This Row],[Podatek]]*DZIALKI[[#This Row],[Procent Ulgi]]</f>
        <v>128.452</v>
      </c>
      <c r="I1778">
        <f>DZIALKI[[#This Row],[Podatek]]-DZIALKI[[#This Row],[KwotaUlgi]]</f>
        <v>513.80799999999999</v>
      </c>
    </row>
    <row r="1779" spans="1:9" x14ac:dyDescent="0.25">
      <c r="A1779" t="s">
        <v>1789</v>
      </c>
      <c r="B1779">
        <v>989.63</v>
      </c>
      <c r="C1779" t="s">
        <v>5</v>
      </c>
      <c r="D1779" t="s">
        <v>7</v>
      </c>
      <c r="E17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79">
        <f>IF(DZIALKI[[#This Row],[Ulga]]=$K$29,$L$29,IF(DZIALKI[[#This Row],[Ulga]]=$K$30,$L$30,IF(DZIALKI[[#This Row],[Ulga]]=$K$31,$L$31,IF(DZIALKI[[#This Row],[Ulga]]=$K$32,$L$32))))</f>
        <v>0.2</v>
      </c>
      <c r="G1779">
        <f>ROUNDUP(DZIALKI[[#This Row],[StawkaPodatku]]*DZIALKI[[#This Row],[Powierzchnia]],2)</f>
        <v>762.02</v>
      </c>
      <c r="H1779">
        <f>DZIALKI[[#This Row],[Podatek]]*DZIALKI[[#This Row],[Procent Ulgi]]</f>
        <v>152.404</v>
      </c>
      <c r="I1779">
        <f>DZIALKI[[#This Row],[Podatek]]-DZIALKI[[#This Row],[KwotaUlgi]]</f>
        <v>609.61599999999999</v>
      </c>
    </row>
    <row r="1780" spans="1:9" x14ac:dyDescent="0.25">
      <c r="A1780" t="s">
        <v>1790</v>
      </c>
      <c r="B1780">
        <v>1335.91</v>
      </c>
      <c r="C1780" t="s">
        <v>94</v>
      </c>
      <c r="D1780" t="s">
        <v>11</v>
      </c>
      <c r="E178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80">
        <f>IF(DZIALKI[[#This Row],[Ulga]]=$K$29,$L$29,IF(DZIALKI[[#This Row],[Ulga]]=$K$30,$L$30,IF(DZIALKI[[#This Row],[Ulga]]=$K$31,$L$31,IF(DZIALKI[[#This Row],[Ulga]]=$K$32,$L$32))))</f>
        <v>0.9</v>
      </c>
      <c r="G1780">
        <f>ROUNDUP(DZIALKI[[#This Row],[StawkaPodatku]]*DZIALKI[[#This Row],[Powierzchnia]],2)</f>
        <v>53.44</v>
      </c>
      <c r="H1780">
        <f>DZIALKI[[#This Row],[Podatek]]*DZIALKI[[#This Row],[Procent Ulgi]]</f>
        <v>48.095999999999997</v>
      </c>
      <c r="I1780">
        <f>DZIALKI[[#This Row],[Podatek]]-DZIALKI[[#This Row],[KwotaUlgi]]</f>
        <v>5.3440000000000012</v>
      </c>
    </row>
    <row r="1781" spans="1:9" x14ac:dyDescent="0.25">
      <c r="A1781" t="s">
        <v>1791</v>
      </c>
      <c r="B1781">
        <v>1166.45</v>
      </c>
      <c r="C1781" t="s">
        <v>31</v>
      </c>
      <c r="D1781" t="s">
        <v>5</v>
      </c>
      <c r="E17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81">
        <f>IF(DZIALKI[[#This Row],[Ulga]]=$K$29,$L$29,IF(DZIALKI[[#This Row],[Ulga]]=$K$30,$L$30,IF(DZIALKI[[#This Row],[Ulga]]=$K$31,$L$31,IF(DZIALKI[[#This Row],[Ulga]]=$K$32,$L$32))))</f>
        <v>0.5</v>
      </c>
      <c r="G1781">
        <f>ROUNDUP(DZIALKI[[#This Row],[StawkaPodatku]]*DZIALKI[[#This Row],[Powierzchnia]],2)</f>
        <v>501.58</v>
      </c>
      <c r="H1781">
        <f>DZIALKI[[#This Row],[Podatek]]*DZIALKI[[#This Row],[Procent Ulgi]]</f>
        <v>250.79</v>
      </c>
      <c r="I1781">
        <f>DZIALKI[[#This Row],[Podatek]]-DZIALKI[[#This Row],[KwotaUlgi]]</f>
        <v>250.79</v>
      </c>
    </row>
    <row r="1782" spans="1:9" x14ac:dyDescent="0.25">
      <c r="A1782" t="s">
        <v>1792</v>
      </c>
      <c r="B1782">
        <v>925.95</v>
      </c>
      <c r="C1782" t="s">
        <v>94</v>
      </c>
      <c r="D1782" t="s">
        <v>7</v>
      </c>
      <c r="E178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82">
        <f>IF(DZIALKI[[#This Row],[Ulga]]=$K$29,$L$29,IF(DZIALKI[[#This Row],[Ulga]]=$K$30,$L$30,IF(DZIALKI[[#This Row],[Ulga]]=$K$31,$L$31,IF(DZIALKI[[#This Row],[Ulga]]=$K$32,$L$32))))</f>
        <v>0.2</v>
      </c>
      <c r="G1782">
        <f>ROUNDUP(DZIALKI[[#This Row],[StawkaPodatku]]*DZIALKI[[#This Row],[Powierzchnia]],2)</f>
        <v>37.04</v>
      </c>
      <c r="H1782">
        <f>DZIALKI[[#This Row],[Podatek]]*DZIALKI[[#This Row],[Procent Ulgi]]</f>
        <v>7.4080000000000004</v>
      </c>
      <c r="I1782">
        <f>DZIALKI[[#This Row],[Podatek]]-DZIALKI[[#This Row],[KwotaUlgi]]</f>
        <v>29.631999999999998</v>
      </c>
    </row>
    <row r="1783" spans="1:9" x14ac:dyDescent="0.25">
      <c r="A1783" t="s">
        <v>1793</v>
      </c>
      <c r="B1783">
        <v>953.65</v>
      </c>
      <c r="C1783" t="s">
        <v>5</v>
      </c>
      <c r="D1783" t="s">
        <v>7</v>
      </c>
      <c r="E17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83">
        <f>IF(DZIALKI[[#This Row],[Ulga]]=$K$29,$L$29,IF(DZIALKI[[#This Row],[Ulga]]=$K$30,$L$30,IF(DZIALKI[[#This Row],[Ulga]]=$K$31,$L$31,IF(DZIALKI[[#This Row],[Ulga]]=$K$32,$L$32))))</f>
        <v>0.2</v>
      </c>
      <c r="G1783">
        <f>ROUNDUP(DZIALKI[[#This Row],[StawkaPodatku]]*DZIALKI[[#This Row],[Powierzchnia]],2)</f>
        <v>734.31999999999994</v>
      </c>
      <c r="H1783">
        <f>DZIALKI[[#This Row],[Podatek]]*DZIALKI[[#This Row],[Procent Ulgi]]</f>
        <v>146.864</v>
      </c>
      <c r="I1783">
        <f>DZIALKI[[#This Row],[Podatek]]-DZIALKI[[#This Row],[KwotaUlgi]]</f>
        <v>587.4559999999999</v>
      </c>
    </row>
    <row r="1784" spans="1:9" x14ac:dyDescent="0.25">
      <c r="A1784" t="s">
        <v>1794</v>
      </c>
      <c r="B1784">
        <v>1015.37</v>
      </c>
      <c r="C1784" t="s">
        <v>5</v>
      </c>
      <c r="D1784" t="s">
        <v>7</v>
      </c>
      <c r="E17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84">
        <f>IF(DZIALKI[[#This Row],[Ulga]]=$K$29,$L$29,IF(DZIALKI[[#This Row],[Ulga]]=$K$30,$L$30,IF(DZIALKI[[#This Row],[Ulga]]=$K$31,$L$31,IF(DZIALKI[[#This Row],[Ulga]]=$K$32,$L$32))))</f>
        <v>0.2</v>
      </c>
      <c r="G1784">
        <f>ROUNDUP(DZIALKI[[#This Row],[StawkaPodatku]]*DZIALKI[[#This Row],[Powierzchnia]],2)</f>
        <v>781.84</v>
      </c>
      <c r="H1784">
        <f>DZIALKI[[#This Row],[Podatek]]*DZIALKI[[#This Row],[Procent Ulgi]]</f>
        <v>156.36800000000002</v>
      </c>
      <c r="I1784">
        <f>DZIALKI[[#This Row],[Podatek]]-DZIALKI[[#This Row],[KwotaUlgi]]</f>
        <v>625.47199999999998</v>
      </c>
    </row>
    <row r="1785" spans="1:9" x14ac:dyDescent="0.25">
      <c r="A1785" t="s">
        <v>1795</v>
      </c>
      <c r="B1785">
        <v>1113.96</v>
      </c>
      <c r="C1785" t="s">
        <v>94</v>
      </c>
      <c r="D1785" t="s">
        <v>11</v>
      </c>
      <c r="E178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85">
        <f>IF(DZIALKI[[#This Row],[Ulga]]=$K$29,$L$29,IF(DZIALKI[[#This Row],[Ulga]]=$K$30,$L$30,IF(DZIALKI[[#This Row],[Ulga]]=$K$31,$L$31,IF(DZIALKI[[#This Row],[Ulga]]=$K$32,$L$32))))</f>
        <v>0.9</v>
      </c>
      <c r="G1785">
        <f>ROUNDUP(DZIALKI[[#This Row],[StawkaPodatku]]*DZIALKI[[#This Row],[Powierzchnia]],2)</f>
        <v>44.559999999999995</v>
      </c>
      <c r="H1785">
        <f>DZIALKI[[#This Row],[Podatek]]*DZIALKI[[#This Row],[Procent Ulgi]]</f>
        <v>40.103999999999999</v>
      </c>
      <c r="I1785">
        <f>DZIALKI[[#This Row],[Podatek]]-DZIALKI[[#This Row],[KwotaUlgi]]</f>
        <v>4.455999999999996</v>
      </c>
    </row>
    <row r="1786" spans="1:9" x14ac:dyDescent="0.25">
      <c r="A1786" t="s">
        <v>1796</v>
      </c>
      <c r="B1786">
        <v>1417.69</v>
      </c>
      <c r="C1786" t="s">
        <v>5</v>
      </c>
      <c r="D1786" t="s">
        <v>11</v>
      </c>
      <c r="E17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86">
        <f>IF(DZIALKI[[#This Row],[Ulga]]=$K$29,$L$29,IF(DZIALKI[[#This Row],[Ulga]]=$K$30,$L$30,IF(DZIALKI[[#This Row],[Ulga]]=$K$31,$L$31,IF(DZIALKI[[#This Row],[Ulga]]=$K$32,$L$32))))</f>
        <v>0.9</v>
      </c>
      <c r="G1786">
        <f>ROUNDUP(DZIALKI[[#This Row],[StawkaPodatku]]*DZIALKI[[#This Row],[Powierzchnia]],2)</f>
        <v>1091.6299999999999</v>
      </c>
      <c r="H1786">
        <f>DZIALKI[[#This Row],[Podatek]]*DZIALKI[[#This Row],[Procent Ulgi]]</f>
        <v>982.46699999999987</v>
      </c>
      <c r="I1786">
        <f>DZIALKI[[#This Row],[Podatek]]-DZIALKI[[#This Row],[KwotaUlgi]]</f>
        <v>109.16300000000001</v>
      </c>
    </row>
    <row r="1787" spans="1:9" x14ac:dyDescent="0.25">
      <c r="A1787" t="s">
        <v>1797</v>
      </c>
      <c r="B1787">
        <v>1383.83</v>
      </c>
      <c r="C1787" t="s">
        <v>31</v>
      </c>
      <c r="D1787" t="s">
        <v>11</v>
      </c>
      <c r="E17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87">
        <f>IF(DZIALKI[[#This Row],[Ulga]]=$K$29,$L$29,IF(DZIALKI[[#This Row],[Ulga]]=$K$30,$L$30,IF(DZIALKI[[#This Row],[Ulga]]=$K$31,$L$31,IF(DZIALKI[[#This Row],[Ulga]]=$K$32,$L$32))))</f>
        <v>0.9</v>
      </c>
      <c r="G1787">
        <f>ROUNDUP(DZIALKI[[#This Row],[StawkaPodatku]]*DZIALKI[[#This Row],[Powierzchnia]],2)</f>
        <v>595.04999999999995</v>
      </c>
      <c r="H1787">
        <f>DZIALKI[[#This Row],[Podatek]]*DZIALKI[[#This Row],[Procent Ulgi]]</f>
        <v>535.54499999999996</v>
      </c>
      <c r="I1787">
        <f>DZIALKI[[#This Row],[Podatek]]-DZIALKI[[#This Row],[KwotaUlgi]]</f>
        <v>59.504999999999995</v>
      </c>
    </row>
    <row r="1788" spans="1:9" x14ac:dyDescent="0.25">
      <c r="A1788" t="s">
        <v>1798</v>
      </c>
      <c r="B1788">
        <v>770.14</v>
      </c>
      <c r="C1788" t="s">
        <v>31</v>
      </c>
      <c r="D1788" t="s">
        <v>21</v>
      </c>
      <c r="E17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88">
        <f>IF(DZIALKI[[#This Row],[Ulga]]=$K$29,$L$29,IF(DZIALKI[[#This Row],[Ulga]]=$K$30,$L$30,IF(DZIALKI[[#This Row],[Ulga]]=$K$31,$L$31,IF(DZIALKI[[#This Row],[Ulga]]=$K$32,$L$32))))</f>
        <v>0</v>
      </c>
      <c r="G1788">
        <f>ROUNDUP(DZIALKI[[#This Row],[StawkaPodatku]]*DZIALKI[[#This Row],[Powierzchnia]],2)</f>
        <v>331.17</v>
      </c>
      <c r="H1788">
        <f>DZIALKI[[#This Row],[Podatek]]*DZIALKI[[#This Row],[Procent Ulgi]]</f>
        <v>0</v>
      </c>
      <c r="I1788">
        <f>DZIALKI[[#This Row],[Podatek]]-DZIALKI[[#This Row],[KwotaUlgi]]</f>
        <v>331.17</v>
      </c>
    </row>
    <row r="1789" spans="1:9" x14ac:dyDescent="0.25">
      <c r="A1789" t="s">
        <v>1799</v>
      </c>
      <c r="B1789">
        <v>798.87</v>
      </c>
      <c r="C1789" t="s">
        <v>94</v>
      </c>
      <c r="D1789" t="s">
        <v>11</v>
      </c>
      <c r="E178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89">
        <f>IF(DZIALKI[[#This Row],[Ulga]]=$K$29,$L$29,IF(DZIALKI[[#This Row],[Ulga]]=$K$30,$L$30,IF(DZIALKI[[#This Row],[Ulga]]=$K$31,$L$31,IF(DZIALKI[[#This Row],[Ulga]]=$K$32,$L$32))))</f>
        <v>0.9</v>
      </c>
      <c r="G1789">
        <f>ROUNDUP(DZIALKI[[#This Row],[StawkaPodatku]]*DZIALKI[[#This Row],[Powierzchnia]],2)</f>
        <v>31.96</v>
      </c>
      <c r="H1789">
        <f>DZIALKI[[#This Row],[Podatek]]*DZIALKI[[#This Row],[Procent Ulgi]]</f>
        <v>28.764000000000003</v>
      </c>
      <c r="I1789">
        <f>DZIALKI[[#This Row],[Podatek]]-DZIALKI[[#This Row],[KwotaUlgi]]</f>
        <v>3.195999999999998</v>
      </c>
    </row>
    <row r="1790" spans="1:9" x14ac:dyDescent="0.25">
      <c r="A1790" t="s">
        <v>1800</v>
      </c>
      <c r="B1790">
        <v>912.31</v>
      </c>
      <c r="C1790" t="s">
        <v>9</v>
      </c>
      <c r="D1790" t="s">
        <v>5</v>
      </c>
      <c r="E17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90">
        <f>IF(DZIALKI[[#This Row],[Ulga]]=$K$29,$L$29,IF(DZIALKI[[#This Row],[Ulga]]=$K$30,$L$30,IF(DZIALKI[[#This Row],[Ulga]]=$K$31,$L$31,IF(DZIALKI[[#This Row],[Ulga]]=$K$32,$L$32))))</f>
        <v>0.5</v>
      </c>
      <c r="G1790">
        <f>ROUNDUP(DZIALKI[[#This Row],[StawkaPodatku]]*DZIALKI[[#This Row],[Powierzchnia]],2)</f>
        <v>593.01</v>
      </c>
      <c r="H1790">
        <f>DZIALKI[[#This Row],[Podatek]]*DZIALKI[[#This Row],[Procent Ulgi]]</f>
        <v>296.505</v>
      </c>
      <c r="I1790">
        <f>DZIALKI[[#This Row],[Podatek]]-DZIALKI[[#This Row],[KwotaUlgi]]</f>
        <v>296.505</v>
      </c>
    </row>
    <row r="1791" spans="1:9" x14ac:dyDescent="0.25">
      <c r="A1791" t="s">
        <v>1801</v>
      </c>
      <c r="B1791">
        <v>1011.86</v>
      </c>
      <c r="C1791" t="s">
        <v>52</v>
      </c>
      <c r="D1791" t="s">
        <v>21</v>
      </c>
      <c r="E17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91">
        <f>IF(DZIALKI[[#This Row],[Ulga]]=$K$29,$L$29,IF(DZIALKI[[#This Row],[Ulga]]=$K$30,$L$30,IF(DZIALKI[[#This Row],[Ulga]]=$K$31,$L$31,IF(DZIALKI[[#This Row],[Ulga]]=$K$32,$L$32))))</f>
        <v>0</v>
      </c>
      <c r="G1791">
        <f>ROUNDUP(DZIALKI[[#This Row],[StawkaPodatku]]*DZIALKI[[#This Row],[Powierzchnia]],2)</f>
        <v>212.5</v>
      </c>
      <c r="H1791">
        <f>DZIALKI[[#This Row],[Podatek]]*DZIALKI[[#This Row],[Procent Ulgi]]</f>
        <v>0</v>
      </c>
      <c r="I1791">
        <f>DZIALKI[[#This Row],[Podatek]]-DZIALKI[[#This Row],[KwotaUlgi]]</f>
        <v>212.5</v>
      </c>
    </row>
    <row r="1792" spans="1:9" x14ac:dyDescent="0.25">
      <c r="A1792" t="s">
        <v>1802</v>
      </c>
      <c r="B1792">
        <v>686.03</v>
      </c>
      <c r="C1792" t="s">
        <v>94</v>
      </c>
      <c r="D1792" t="s">
        <v>21</v>
      </c>
      <c r="E17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92">
        <f>IF(DZIALKI[[#This Row],[Ulga]]=$K$29,$L$29,IF(DZIALKI[[#This Row],[Ulga]]=$K$30,$L$30,IF(DZIALKI[[#This Row],[Ulga]]=$K$31,$L$31,IF(DZIALKI[[#This Row],[Ulga]]=$K$32,$L$32))))</f>
        <v>0</v>
      </c>
      <c r="G1792">
        <f>ROUNDUP(DZIALKI[[#This Row],[StawkaPodatku]]*DZIALKI[[#This Row],[Powierzchnia]],2)</f>
        <v>27.450000000000003</v>
      </c>
      <c r="H1792">
        <f>DZIALKI[[#This Row],[Podatek]]*DZIALKI[[#This Row],[Procent Ulgi]]</f>
        <v>0</v>
      </c>
      <c r="I1792">
        <f>DZIALKI[[#This Row],[Podatek]]-DZIALKI[[#This Row],[KwotaUlgi]]</f>
        <v>27.450000000000003</v>
      </c>
    </row>
    <row r="1793" spans="1:9" x14ac:dyDescent="0.25">
      <c r="A1793" t="s">
        <v>1803</v>
      </c>
      <c r="B1793">
        <v>665.64</v>
      </c>
      <c r="C1793" t="s">
        <v>5</v>
      </c>
      <c r="D1793" t="s">
        <v>7</v>
      </c>
      <c r="E17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93">
        <f>IF(DZIALKI[[#This Row],[Ulga]]=$K$29,$L$29,IF(DZIALKI[[#This Row],[Ulga]]=$K$30,$L$30,IF(DZIALKI[[#This Row],[Ulga]]=$K$31,$L$31,IF(DZIALKI[[#This Row],[Ulga]]=$K$32,$L$32))))</f>
        <v>0.2</v>
      </c>
      <c r="G1793">
        <f>ROUNDUP(DZIALKI[[#This Row],[StawkaPodatku]]*DZIALKI[[#This Row],[Powierzchnia]],2)</f>
        <v>512.54999999999995</v>
      </c>
      <c r="H1793">
        <f>DZIALKI[[#This Row],[Podatek]]*DZIALKI[[#This Row],[Procent Ulgi]]</f>
        <v>102.50999999999999</v>
      </c>
      <c r="I1793">
        <f>DZIALKI[[#This Row],[Podatek]]-DZIALKI[[#This Row],[KwotaUlgi]]</f>
        <v>410.03999999999996</v>
      </c>
    </row>
    <row r="1794" spans="1:9" x14ac:dyDescent="0.25">
      <c r="A1794" t="s">
        <v>1804</v>
      </c>
      <c r="B1794">
        <v>1474.26</v>
      </c>
      <c r="C1794" t="s">
        <v>94</v>
      </c>
      <c r="D1794" t="s">
        <v>5</v>
      </c>
      <c r="E17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94">
        <f>IF(DZIALKI[[#This Row],[Ulga]]=$K$29,$L$29,IF(DZIALKI[[#This Row],[Ulga]]=$K$30,$L$30,IF(DZIALKI[[#This Row],[Ulga]]=$K$31,$L$31,IF(DZIALKI[[#This Row],[Ulga]]=$K$32,$L$32))))</f>
        <v>0.5</v>
      </c>
      <c r="G1794">
        <f>ROUNDUP(DZIALKI[[#This Row],[StawkaPodatku]]*DZIALKI[[#This Row],[Powierzchnia]],2)</f>
        <v>58.98</v>
      </c>
      <c r="H1794">
        <f>DZIALKI[[#This Row],[Podatek]]*DZIALKI[[#This Row],[Procent Ulgi]]</f>
        <v>29.49</v>
      </c>
      <c r="I1794">
        <f>DZIALKI[[#This Row],[Podatek]]-DZIALKI[[#This Row],[KwotaUlgi]]</f>
        <v>29.49</v>
      </c>
    </row>
    <row r="1795" spans="1:9" x14ac:dyDescent="0.25">
      <c r="A1795" t="s">
        <v>1805</v>
      </c>
      <c r="B1795">
        <v>875.84</v>
      </c>
      <c r="C1795" t="s">
        <v>94</v>
      </c>
      <c r="D1795" t="s">
        <v>5</v>
      </c>
      <c r="E17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95">
        <f>IF(DZIALKI[[#This Row],[Ulga]]=$K$29,$L$29,IF(DZIALKI[[#This Row],[Ulga]]=$K$30,$L$30,IF(DZIALKI[[#This Row],[Ulga]]=$K$31,$L$31,IF(DZIALKI[[#This Row],[Ulga]]=$K$32,$L$32))))</f>
        <v>0.5</v>
      </c>
      <c r="G1795">
        <f>ROUNDUP(DZIALKI[[#This Row],[StawkaPodatku]]*DZIALKI[[#This Row],[Powierzchnia]],2)</f>
        <v>35.04</v>
      </c>
      <c r="H1795">
        <f>DZIALKI[[#This Row],[Podatek]]*DZIALKI[[#This Row],[Procent Ulgi]]</f>
        <v>17.52</v>
      </c>
      <c r="I1795">
        <f>DZIALKI[[#This Row],[Podatek]]-DZIALKI[[#This Row],[KwotaUlgi]]</f>
        <v>17.52</v>
      </c>
    </row>
    <row r="1796" spans="1:9" x14ac:dyDescent="0.25">
      <c r="A1796" t="s">
        <v>1806</v>
      </c>
      <c r="B1796">
        <v>813.98</v>
      </c>
      <c r="C1796" t="s">
        <v>52</v>
      </c>
      <c r="D1796" t="s">
        <v>5</v>
      </c>
      <c r="E17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96">
        <f>IF(DZIALKI[[#This Row],[Ulga]]=$K$29,$L$29,IF(DZIALKI[[#This Row],[Ulga]]=$K$30,$L$30,IF(DZIALKI[[#This Row],[Ulga]]=$K$31,$L$31,IF(DZIALKI[[#This Row],[Ulga]]=$K$32,$L$32))))</f>
        <v>0.5</v>
      </c>
      <c r="G1796">
        <f>ROUNDUP(DZIALKI[[#This Row],[StawkaPodatku]]*DZIALKI[[#This Row],[Powierzchnia]],2)</f>
        <v>170.94</v>
      </c>
      <c r="H1796">
        <f>DZIALKI[[#This Row],[Podatek]]*DZIALKI[[#This Row],[Procent Ulgi]]</f>
        <v>85.47</v>
      </c>
      <c r="I1796">
        <f>DZIALKI[[#This Row],[Podatek]]-DZIALKI[[#This Row],[KwotaUlgi]]</f>
        <v>85.47</v>
      </c>
    </row>
    <row r="1797" spans="1:9" x14ac:dyDescent="0.25">
      <c r="A1797" t="s">
        <v>1807</v>
      </c>
      <c r="B1797">
        <v>1309.23</v>
      </c>
      <c r="C1797" t="s">
        <v>5</v>
      </c>
      <c r="D1797" t="s">
        <v>21</v>
      </c>
      <c r="E17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97">
        <f>IF(DZIALKI[[#This Row],[Ulga]]=$K$29,$L$29,IF(DZIALKI[[#This Row],[Ulga]]=$K$30,$L$30,IF(DZIALKI[[#This Row],[Ulga]]=$K$31,$L$31,IF(DZIALKI[[#This Row],[Ulga]]=$K$32,$L$32))))</f>
        <v>0</v>
      </c>
      <c r="G1797">
        <f>ROUNDUP(DZIALKI[[#This Row],[StawkaPodatku]]*DZIALKI[[#This Row],[Powierzchnia]],2)</f>
        <v>1008.11</v>
      </c>
      <c r="H1797">
        <f>DZIALKI[[#This Row],[Podatek]]*DZIALKI[[#This Row],[Procent Ulgi]]</f>
        <v>0</v>
      </c>
      <c r="I1797">
        <f>DZIALKI[[#This Row],[Podatek]]-DZIALKI[[#This Row],[KwotaUlgi]]</f>
        <v>1008.11</v>
      </c>
    </row>
    <row r="1798" spans="1:9" x14ac:dyDescent="0.25">
      <c r="A1798" t="s">
        <v>1808</v>
      </c>
      <c r="B1798">
        <v>1145.19</v>
      </c>
      <c r="C1798" t="s">
        <v>31</v>
      </c>
      <c r="D1798" t="s">
        <v>11</v>
      </c>
      <c r="E17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98">
        <f>IF(DZIALKI[[#This Row],[Ulga]]=$K$29,$L$29,IF(DZIALKI[[#This Row],[Ulga]]=$K$30,$L$30,IF(DZIALKI[[#This Row],[Ulga]]=$K$31,$L$31,IF(DZIALKI[[#This Row],[Ulga]]=$K$32,$L$32))))</f>
        <v>0.9</v>
      </c>
      <c r="G1798">
        <f>ROUNDUP(DZIALKI[[#This Row],[StawkaPodatku]]*DZIALKI[[#This Row],[Powierzchnia]],2)</f>
        <v>492.44</v>
      </c>
      <c r="H1798">
        <f>DZIALKI[[#This Row],[Podatek]]*DZIALKI[[#This Row],[Procent Ulgi]]</f>
        <v>443.19600000000003</v>
      </c>
      <c r="I1798">
        <f>DZIALKI[[#This Row],[Podatek]]-DZIALKI[[#This Row],[KwotaUlgi]]</f>
        <v>49.243999999999971</v>
      </c>
    </row>
    <row r="1799" spans="1:9" x14ac:dyDescent="0.25">
      <c r="A1799" t="s">
        <v>1809</v>
      </c>
      <c r="B1799">
        <v>1148.43</v>
      </c>
      <c r="C1799" t="s">
        <v>9</v>
      </c>
      <c r="D1799" t="s">
        <v>11</v>
      </c>
      <c r="E17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99">
        <f>IF(DZIALKI[[#This Row],[Ulga]]=$K$29,$L$29,IF(DZIALKI[[#This Row],[Ulga]]=$K$30,$L$30,IF(DZIALKI[[#This Row],[Ulga]]=$K$31,$L$31,IF(DZIALKI[[#This Row],[Ulga]]=$K$32,$L$32))))</f>
        <v>0.9</v>
      </c>
      <c r="G1799">
        <f>ROUNDUP(DZIALKI[[#This Row],[StawkaPodatku]]*DZIALKI[[#This Row],[Powierzchnia]],2)</f>
        <v>746.48</v>
      </c>
      <c r="H1799">
        <f>DZIALKI[[#This Row],[Podatek]]*DZIALKI[[#This Row],[Procent Ulgi]]</f>
        <v>671.83199999999999</v>
      </c>
      <c r="I1799">
        <f>DZIALKI[[#This Row],[Podatek]]-DZIALKI[[#This Row],[KwotaUlgi]]</f>
        <v>74.648000000000025</v>
      </c>
    </row>
    <row r="1800" spans="1:9" x14ac:dyDescent="0.25">
      <c r="A1800" t="s">
        <v>1810</v>
      </c>
      <c r="B1800">
        <v>921.97</v>
      </c>
      <c r="C1800" t="s">
        <v>5</v>
      </c>
      <c r="D1800" t="s">
        <v>21</v>
      </c>
      <c r="E18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0">
        <f>IF(DZIALKI[[#This Row],[Ulga]]=$K$29,$L$29,IF(DZIALKI[[#This Row],[Ulga]]=$K$30,$L$30,IF(DZIALKI[[#This Row],[Ulga]]=$K$31,$L$31,IF(DZIALKI[[#This Row],[Ulga]]=$K$32,$L$32))))</f>
        <v>0</v>
      </c>
      <c r="G1800">
        <f>ROUNDUP(DZIALKI[[#This Row],[StawkaPodatku]]*DZIALKI[[#This Row],[Powierzchnia]],2)</f>
        <v>709.92</v>
      </c>
      <c r="H1800">
        <f>DZIALKI[[#This Row],[Podatek]]*DZIALKI[[#This Row],[Procent Ulgi]]</f>
        <v>0</v>
      </c>
      <c r="I1800">
        <f>DZIALKI[[#This Row],[Podatek]]-DZIALKI[[#This Row],[KwotaUlgi]]</f>
        <v>709.92</v>
      </c>
    </row>
    <row r="1801" spans="1:9" x14ac:dyDescent="0.25">
      <c r="A1801" t="s">
        <v>1811</v>
      </c>
      <c r="B1801">
        <v>835.3</v>
      </c>
      <c r="C1801" t="s">
        <v>31</v>
      </c>
      <c r="D1801" t="s">
        <v>5</v>
      </c>
      <c r="E18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01">
        <f>IF(DZIALKI[[#This Row],[Ulga]]=$K$29,$L$29,IF(DZIALKI[[#This Row],[Ulga]]=$K$30,$L$30,IF(DZIALKI[[#This Row],[Ulga]]=$K$31,$L$31,IF(DZIALKI[[#This Row],[Ulga]]=$K$32,$L$32))))</f>
        <v>0.5</v>
      </c>
      <c r="G1801">
        <f>ROUNDUP(DZIALKI[[#This Row],[StawkaPodatku]]*DZIALKI[[#This Row],[Powierzchnia]],2)</f>
        <v>359.18</v>
      </c>
      <c r="H1801">
        <f>DZIALKI[[#This Row],[Podatek]]*DZIALKI[[#This Row],[Procent Ulgi]]</f>
        <v>179.59</v>
      </c>
      <c r="I1801">
        <f>DZIALKI[[#This Row],[Podatek]]-DZIALKI[[#This Row],[KwotaUlgi]]</f>
        <v>179.59</v>
      </c>
    </row>
    <row r="1802" spans="1:9" x14ac:dyDescent="0.25">
      <c r="A1802" t="s">
        <v>1812</v>
      </c>
      <c r="B1802">
        <v>726.37</v>
      </c>
      <c r="C1802" t="s">
        <v>52</v>
      </c>
      <c r="D1802" t="s">
        <v>5</v>
      </c>
      <c r="E18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02">
        <f>IF(DZIALKI[[#This Row],[Ulga]]=$K$29,$L$29,IF(DZIALKI[[#This Row],[Ulga]]=$K$30,$L$30,IF(DZIALKI[[#This Row],[Ulga]]=$K$31,$L$31,IF(DZIALKI[[#This Row],[Ulga]]=$K$32,$L$32))))</f>
        <v>0.5</v>
      </c>
      <c r="G1802">
        <f>ROUNDUP(DZIALKI[[#This Row],[StawkaPodatku]]*DZIALKI[[#This Row],[Powierzchnia]],2)</f>
        <v>152.54</v>
      </c>
      <c r="H1802">
        <f>DZIALKI[[#This Row],[Podatek]]*DZIALKI[[#This Row],[Procent Ulgi]]</f>
        <v>76.27</v>
      </c>
      <c r="I1802">
        <f>DZIALKI[[#This Row],[Podatek]]-DZIALKI[[#This Row],[KwotaUlgi]]</f>
        <v>76.27</v>
      </c>
    </row>
    <row r="1803" spans="1:9" x14ac:dyDescent="0.25">
      <c r="A1803" t="s">
        <v>1813</v>
      </c>
      <c r="B1803">
        <v>920.45</v>
      </c>
      <c r="C1803" t="s">
        <v>5</v>
      </c>
      <c r="D1803" t="s">
        <v>5</v>
      </c>
      <c r="E18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3">
        <f>IF(DZIALKI[[#This Row],[Ulga]]=$K$29,$L$29,IF(DZIALKI[[#This Row],[Ulga]]=$K$30,$L$30,IF(DZIALKI[[#This Row],[Ulga]]=$K$31,$L$31,IF(DZIALKI[[#This Row],[Ulga]]=$K$32,$L$32))))</f>
        <v>0.5</v>
      </c>
      <c r="G1803">
        <f>ROUNDUP(DZIALKI[[#This Row],[StawkaPodatku]]*DZIALKI[[#This Row],[Powierzchnia]],2)</f>
        <v>708.75</v>
      </c>
      <c r="H1803">
        <f>DZIALKI[[#This Row],[Podatek]]*DZIALKI[[#This Row],[Procent Ulgi]]</f>
        <v>354.375</v>
      </c>
      <c r="I1803">
        <f>DZIALKI[[#This Row],[Podatek]]-DZIALKI[[#This Row],[KwotaUlgi]]</f>
        <v>354.375</v>
      </c>
    </row>
    <row r="1804" spans="1:9" x14ac:dyDescent="0.25">
      <c r="A1804" t="s">
        <v>1814</v>
      </c>
      <c r="B1804">
        <v>998.29</v>
      </c>
      <c r="C1804" t="s">
        <v>5</v>
      </c>
      <c r="D1804" t="s">
        <v>11</v>
      </c>
      <c r="E18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4">
        <f>IF(DZIALKI[[#This Row],[Ulga]]=$K$29,$L$29,IF(DZIALKI[[#This Row],[Ulga]]=$K$30,$L$30,IF(DZIALKI[[#This Row],[Ulga]]=$K$31,$L$31,IF(DZIALKI[[#This Row],[Ulga]]=$K$32,$L$32))))</f>
        <v>0.9</v>
      </c>
      <c r="G1804">
        <f>ROUNDUP(DZIALKI[[#This Row],[StawkaPodatku]]*DZIALKI[[#This Row],[Powierzchnia]],2)</f>
        <v>768.68999999999994</v>
      </c>
      <c r="H1804">
        <f>DZIALKI[[#This Row],[Podatek]]*DZIALKI[[#This Row],[Procent Ulgi]]</f>
        <v>691.82099999999991</v>
      </c>
      <c r="I1804">
        <f>DZIALKI[[#This Row],[Podatek]]-DZIALKI[[#This Row],[KwotaUlgi]]</f>
        <v>76.869000000000028</v>
      </c>
    </row>
    <row r="1805" spans="1:9" x14ac:dyDescent="0.25">
      <c r="A1805" t="s">
        <v>1815</v>
      </c>
      <c r="B1805">
        <v>1414.82</v>
      </c>
      <c r="C1805" t="s">
        <v>5</v>
      </c>
      <c r="D1805" t="s">
        <v>5</v>
      </c>
      <c r="E18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5">
        <f>IF(DZIALKI[[#This Row],[Ulga]]=$K$29,$L$29,IF(DZIALKI[[#This Row],[Ulga]]=$K$30,$L$30,IF(DZIALKI[[#This Row],[Ulga]]=$K$31,$L$31,IF(DZIALKI[[#This Row],[Ulga]]=$K$32,$L$32))))</f>
        <v>0.5</v>
      </c>
      <c r="G1805">
        <f>ROUNDUP(DZIALKI[[#This Row],[StawkaPodatku]]*DZIALKI[[#This Row],[Powierzchnia]],2)</f>
        <v>1089.42</v>
      </c>
      <c r="H1805">
        <f>DZIALKI[[#This Row],[Podatek]]*DZIALKI[[#This Row],[Procent Ulgi]]</f>
        <v>544.71</v>
      </c>
      <c r="I1805">
        <f>DZIALKI[[#This Row],[Podatek]]-DZIALKI[[#This Row],[KwotaUlgi]]</f>
        <v>544.71</v>
      </c>
    </row>
    <row r="1806" spans="1:9" x14ac:dyDescent="0.25">
      <c r="A1806" t="s">
        <v>1816</v>
      </c>
      <c r="B1806">
        <v>1159.75</v>
      </c>
      <c r="C1806" t="s">
        <v>5</v>
      </c>
      <c r="D1806" t="s">
        <v>21</v>
      </c>
      <c r="E18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6">
        <f>IF(DZIALKI[[#This Row],[Ulga]]=$K$29,$L$29,IF(DZIALKI[[#This Row],[Ulga]]=$K$30,$L$30,IF(DZIALKI[[#This Row],[Ulga]]=$K$31,$L$31,IF(DZIALKI[[#This Row],[Ulga]]=$K$32,$L$32))))</f>
        <v>0</v>
      </c>
      <c r="G1806">
        <f>ROUNDUP(DZIALKI[[#This Row],[StawkaPodatku]]*DZIALKI[[#This Row],[Powierzchnia]],2)</f>
        <v>893.01</v>
      </c>
      <c r="H1806">
        <f>DZIALKI[[#This Row],[Podatek]]*DZIALKI[[#This Row],[Procent Ulgi]]</f>
        <v>0</v>
      </c>
      <c r="I1806">
        <f>DZIALKI[[#This Row],[Podatek]]-DZIALKI[[#This Row],[KwotaUlgi]]</f>
        <v>893.01</v>
      </c>
    </row>
    <row r="1807" spans="1:9" x14ac:dyDescent="0.25">
      <c r="A1807" t="s">
        <v>1817</v>
      </c>
      <c r="B1807">
        <v>1080.06</v>
      </c>
      <c r="C1807" t="s">
        <v>5</v>
      </c>
      <c r="D1807" t="s">
        <v>11</v>
      </c>
      <c r="E18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7">
        <f>IF(DZIALKI[[#This Row],[Ulga]]=$K$29,$L$29,IF(DZIALKI[[#This Row],[Ulga]]=$K$30,$L$30,IF(DZIALKI[[#This Row],[Ulga]]=$K$31,$L$31,IF(DZIALKI[[#This Row],[Ulga]]=$K$32,$L$32))))</f>
        <v>0.9</v>
      </c>
      <c r="G1807">
        <f>ROUNDUP(DZIALKI[[#This Row],[StawkaPodatku]]*DZIALKI[[#This Row],[Powierzchnia]],2)</f>
        <v>831.65</v>
      </c>
      <c r="H1807">
        <f>DZIALKI[[#This Row],[Podatek]]*DZIALKI[[#This Row],[Procent Ulgi]]</f>
        <v>748.48500000000001</v>
      </c>
      <c r="I1807">
        <f>DZIALKI[[#This Row],[Podatek]]-DZIALKI[[#This Row],[KwotaUlgi]]</f>
        <v>83.164999999999964</v>
      </c>
    </row>
    <row r="1808" spans="1:9" x14ac:dyDescent="0.25">
      <c r="A1808" t="s">
        <v>1818</v>
      </c>
      <c r="B1808">
        <v>509.03</v>
      </c>
      <c r="C1808" t="s">
        <v>52</v>
      </c>
      <c r="D1808" t="s">
        <v>11</v>
      </c>
      <c r="E18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08">
        <f>IF(DZIALKI[[#This Row],[Ulga]]=$K$29,$L$29,IF(DZIALKI[[#This Row],[Ulga]]=$K$30,$L$30,IF(DZIALKI[[#This Row],[Ulga]]=$K$31,$L$31,IF(DZIALKI[[#This Row],[Ulga]]=$K$32,$L$32))))</f>
        <v>0.9</v>
      </c>
      <c r="G1808">
        <f>ROUNDUP(DZIALKI[[#This Row],[StawkaPodatku]]*DZIALKI[[#This Row],[Powierzchnia]],2)</f>
        <v>106.9</v>
      </c>
      <c r="H1808">
        <f>DZIALKI[[#This Row],[Podatek]]*DZIALKI[[#This Row],[Procent Ulgi]]</f>
        <v>96.210000000000008</v>
      </c>
      <c r="I1808">
        <f>DZIALKI[[#This Row],[Podatek]]-DZIALKI[[#This Row],[KwotaUlgi]]</f>
        <v>10.689999999999998</v>
      </c>
    </row>
    <row r="1809" spans="1:9" x14ac:dyDescent="0.25">
      <c r="A1809" t="s">
        <v>1819</v>
      </c>
      <c r="B1809">
        <v>1370.7</v>
      </c>
      <c r="C1809" t="s">
        <v>5</v>
      </c>
      <c r="D1809" t="s">
        <v>5</v>
      </c>
      <c r="E18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9">
        <f>IF(DZIALKI[[#This Row],[Ulga]]=$K$29,$L$29,IF(DZIALKI[[#This Row],[Ulga]]=$K$30,$L$30,IF(DZIALKI[[#This Row],[Ulga]]=$K$31,$L$31,IF(DZIALKI[[#This Row],[Ulga]]=$K$32,$L$32))))</f>
        <v>0.5</v>
      </c>
      <c r="G1809">
        <f>ROUNDUP(DZIALKI[[#This Row],[StawkaPodatku]]*DZIALKI[[#This Row],[Powierzchnia]],2)</f>
        <v>1055.44</v>
      </c>
      <c r="H1809">
        <f>DZIALKI[[#This Row],[Podatek]]*DZIALKI[[#This Row],[Procent Ulgi]]</f>
        <v>527.72</v>
      </c>
      <c r="I1809">
        <f>DZIALKI[[#This Row],[Podatek]]-DZIALKI[[#This Row],[KwotaUlgi]]</f>
        <v>527.72</v>
      </c>
    </row>
    <row r="1810" spans="1:9" x14ac:dyDescent="0.25">
      <c r="A1810" t="s">
        <v>1820</v>
      </c>
      <c r="B1810">
        <v>853.04</v>
      </c>
      <c r="C1810" t="s">
        <v>5</v>
      </c>
      <c r="D1810" t="s">
        <v>11</v>
      </c>
      <c r="E18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0">
        <f>IF(DZIALKI[[#This Row],[Ulga]]=$K$29,$L$29,IF(DZIALKI[[#This Row],[Ulga]]=$K$30,$L$30,IF(DZIALKI[[#This Row],[Ulga]]=$K$31,$L$31,IF(DZIALKI[[#This Row],[Ulga]]=$K$32,$L$32))))</f>
        <v>0.9</v>
      </c>
      <c r="G1810">
        <f>ROUNDUP(DZIALKI[[#This Row],[StawkaPodatku]]*DZIALKI[[#This Row],[Powierzchnia]],2)</f>
        <v>656.85</v>
      </c>
      <c r="H1810">
        <f>DZIALKI[[#This Row],[Podatek]]*DZIALKI[[#This Row],[Procent Ulgi]]</f>
        <v>591.16500000000008</v>
      </c>
      <c r="I1810">
        <f>DZIALKI[[#This Row],[Podatek]]-DZIALKI[[#This Row],[KwotaUlgi]]</f>
        <v>65.684999999999945</v>
      </c>
    </row>
    <row r="1811" spans="1:9" x14ac:dyDescent="0.25">
      <c r="A1811" t="s">
        <v>1821</v>
      </c>
      <c r="B1811">
        <v>951.76</v>
      </c>
      <c r="C1811" t="s">
        <v>9</v>
      </c>
      <c r="D1811" t="s">
        <v>11</v>
      </c>
      <c r="E18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11">
        <f>IF(DZIALKI[[#This Row],[Ulga]]=$K$29,$L$29,IF(DZIALKI[[#This Row],[Ulga]]=$K$30,$L$30,IF(DZIALKI[[#This Row],[Ulga]]=$K$31,$L$31,IF(DZIALKI[[#This Row],[Ulga]]=$K$32,$L$32))))</f>
        <v>0.9</v>
      </c>
      <c r="G1811">
        <f>ROUNDUP(DZIALKI[[#This Row],[StawkaPodatku]]*DZIALKI[[#This Row],[Powierzchnia]],2)</f>
        <v>618.65</v>
      </c>
      <c r="H1811">
        <f>DZIALKI[[#This Row],[Podatek]]*DZIALKI[[#This Row],[Procent Ulgi]]</f>
        <v>556.78499999999997</v>
      </c>
      <c r="I1811">
        <f>DZIALKI[[#This Row],[Podatek]]-DZIALKI[[#This Row],[KwotaUlgi]]</f>
        <v>61.865000000000009</v>
      </c>
    </row>
    <row r="1812" spans="1:9" x14ac:dyDescent="0.25">
      <c r="A1812" t="s">
        <v>1822</v>
      </c>
      <c r="B1812">
        <v>1440.27</v>
      </c>
      <c r="C1812" t="s">
        <v>5</v>
      </c>
      <c r="D1812" t="s">
        <v>5</v>
      </c>
      <c r="E18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2">
        <f>IF(DZIALKI[[#This Row],[Ulga]]=$K$29,$L$29,IF(DZIALKI[[#This Row],[Ulga]]=$K$30,$L$30,IF(DZIALKI[[#This Row],[Ulga]]=$K$31,$L$31,IF(DZIALKI[[#This Row],[Ulga]]=$K$32,$L$32))))</f>
        <v>0.5</v>
      </c>
      <c r="G1812">
        <f>ROUNDUP(DZIALKI[[#This Row],[StawkaPodatku]]*DZIALKI[[#This Row],[Powierzchnia]],2)</f>
        <v>1109.01</v>
      </c>
      <c r="H1812">
        <f>DZIALKI[[#This Row],[Podatek]]*DZIALKI[[#This Row],[Procent Ulgi]]</f>
        <v>554.505</v>
      </c>
      <c r="I1812">
        <f>DZIALKI[[#This Row],[Podatek]]-DZIALKI[[#This Row],[KwotaUlgi]]</f>
        <v>554.505</v>
      </c>
    </row>
    <row r="1813" spans="1:9" x14ac:dyDescent="0.25">
      <c r="A1813" t="s">
        <v>1823</v>
      </c>
      <c r="B1813">
        <v>1134.99</v>
      </c>
      <c r="C1813" t="s">
        <v>31</v>
      </c>
      <c r="D1813" t="s">
        <v>11</v>
      </c>
      <c r="E18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13">
        <f>IF(DZIALKI[[#This Row],[Ulga]]=$K$29,$L$29,IF(DZIALKI[[#This Row],[Ulga]]=$K$30,$L$30,IF(DZIALKI[[#This Row],[Ulga]]=$K$31,$L$31,IF(DZIALKI[[#This Row],[Ulga]]=$K$32,$L$32))))</f>
        <v>0.9</v>
      </c>
      <c r="G1813">
        <f>ROUNDUP(DZIALKI[[#This Row],[StawkaPodatku]]*DZIALKI[[#This Row],[Powierzchnia]],2)</f>
        <v>488.05</v>
      </c>
      <c r="H1813">
        <f>DZIALKI[[#This Row],[Podatek]]*DZIALKI[[#This Row],[Procent Ulgi]]</f>
        <v>439.245</v>
      </c>
      <c r="I1813">
        <f>DZIALKI[[#This Row],[Podatek]]-DZIALKI[[#This Row],[KwotaUlgi]]</f>
        <v>48.805000000000007</v>
      </c>
    </row>
    <row r="1814" spans="1:9" x14ac:dyDescent="0.25">
      <c r="A1814" t="s">
        <v>1824</v>
      </c>
      <c r="B1814">
        <v>974.57</v>
      </c>
      <c r="C1814" t="s">
        <v>5</v>
      </c>
      <c r="D1814" t="s">
        <v>7</v>
      </c>
      <c r="E18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4">
        <f>IF(DZIALKI[[#This Row],[Ulga]]=$K$29,$L$29,IF(DZIALKI[[#This Row],[Ulga]]=$K$30,$L$30,IF(DZIALKI[[#This Row],[Ulga]]=$K$31,$L$31,IF(DZIALKI[[#This Row],[Ulga]]=$K$32,$L$32))))</f>
        <v>0.2</v>
      </c>
      <c r="G1814">
        <f>ROUNDUP(DZIALKI[[#This Row],[StawkaPodatku]]*DZIALKI[[#This Row],[Powierzchnia]],2)</f>
        <v>750.42</v>
      </c>
      <c r="H1814">
        <f>DZIALKI[[#This Row],[Podatek]]*DZIALKI[[#This Row],[Procent Ulgi]]</f>
        <v>150.084</v>
      </c>
      <c r="I1814">
        <f>DZIALKI[[#This Row],[Podatek]]-DZIALKI[[#This Row],[KwotaUlgi]]</f>
        <v>600.33600000000001</v>
      </c>
    </row>
    <row r="1815" spans="1:9" x14ac:dyDescent="0.25">
      <c r="A1815" t="s">
        <v>1825</v>
      </c>
      <c r="B1815">
        <v>1480.01</v>
      </c>
      <c r="C1815" t="s">
        <v>5</v>
      </c>
      <c r="D1815" t="s">
        <v>21</v>
      </c>
      <c r="E18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5">
        <f>IF(DZIALKI[[#This Row],[Ulga]]=$K$29,$L$29,IF(DZIALKI[[#This Row],[Ulga]]=$K$30,$L$30,IF(DZIALKI[[#This Row],[Ulga]]=$K$31,$L$31,IF(DZIALKI[[#This Row],[Ulga]]=$K$32,$L$32))))</f>
        <v>0</v>
      </c>
      <c r="G1815">
        <f>ROUNDUP(DZIALKI[[#This Row],[StawkaPodatku]]*DZIALKI[[#This Row],[Powierzchnia]],2)</f>
        <v>1139.6099999999999</v>
      </c>
      <c r="H1815">
        <f>DZIALKI[[#This Row],[Podatek]]*DZIALKI[[#This Row],[Procent Ulgi]]</f>
        <v>0</v>
      </c>
      <c r="I1815">
        <f>DZIALKI[[#This Row],[Podatek]]-DZIALKI[[#This Row],[KwotaUlgi]]</f>
        <v>1139.6099999999999</v>
      </c>
    </row>
    <row r="1816" spans="1:9" x14ac:dyDescent="0.25">
      <c r="A1816" t="s">
        <v>1826</v>
      </c>
      <c r="B1816">
        <v>1417.28</v>
      </c>
      <c r="C1816" t="s">
        <v>5</v>
      </c>
      <c r="D1816" t="s">
        <v>7</v>
      </c>
      <c r="E18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6">
        <f>IF(DZIALKI[[#This Row],[Ulga]]=$K$29,$L$29,IF(DZIALKI[[#This Row],[Ulga]]=$K$30,$L$30,IF(DZIALKI[[#This Row],[Ulga]]=$K$31,$L$31,IF(DZIALKI[[#This Row],[Ulga]]=$K$32,$L$32))))</f>
        <v>0.2</v>
      </c>
      <c r="G1816">
        <f>ROUNDUP(DZIALKI[[#This Row],[StawkaPodatku]]*DZIALKI[[#This Row],[Powierzchnia]],2)</f>
        <v>1091.31</v>
      </c>
      <c r="H1816">
        <f>DZIALKI[[#This Row],[Podatek]]*DZIALKI[[#This Row],[Procent Ulgi]]</f>
        <v>218.262</v>
      </c>
      <c r="I1816">
        <f>DZIALKI[[#This Row],[Podatek]]-DZIALKI[[#This Row],[KwotaUlgi]]</f>
        <v>873.048</v>
      </c>
    </row>
    <row r="1817" spans="1:9" x14ac:dyDescent="0.25">
      <c r="A1817" t="s">
        <v>1827</v>
      </c>
      <c r="B1817">
        <v>1298.71</v>
      </c>
      <c r="C1817" t="s">
        <v>5</v>
      </c>
      <c r="D1817" t="s">
        <v>21</v>
      </c>
      <c r="E18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7">
        <f>IF(DZIALKI[[#This Row],[Ulga]]=$K$29,$L$29,IF(DZIALKI[[#This Row],[Ulga]]=$K$30,$L$30,IF(DZIALKI[[#This Row],[Ulga]]=$K$31,$L$31,IF(DZIALKI[[#This Row],[Ulga]]=$K$32,$L$32))))</f>
        <v>0</v>
      </c>
      <c r="G1817">
        <f>ROUNDUP(DZIALKI[[#This Row],[StawkaPodatku]]*DZIALKI[[#This Row],[Powierzchnia]],2)</f>
        <v>1000.01</v>
      </c>
      <c r="H1817">
        <f>DZIALKI[[#This Row],[Podatek]]*DZIALKI[[#This Row],[Procent Ulgi]]</f>
        <v>0</v>
      </c>
      <c r="I1817">
        <f>DZIALKI[[#This Row],[Podatek]]-DZIALKI[[#This Row],[KwotaUlgi]]</f>
        <v>1000.01</v>
      </c>
    </row>
    <row r="1818" spans="1:9" x14ac:dyDescent="0.25">
      <c r="A1818" t="s">
        <v>1828</v>
      </c>
      <c r="B1818">
        <v>813.25</v>
      </c>
      <c r="C1818" t="s">
        <v>9</v>
      </c>
      <c r="D1818" t="s">
        <v>11</v>
      </c>
      <c r="E18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18">
        <f>IF(DZIALKI[[#This Row],[Ulga]]=$K$29,$L$29,IF(DZIALKI[[#This Row],[Ulga]]=$K$30,$L$30,IF(DZIALKI[[#This Row],[Ulga]]=$K$31,$L$31,IF(DZIALKI[[#This Row],[Ulga]]=$K$32,$L$32))))</f>
        <v>0.9</v>
      </c>
      <c r="G1818">
        <f>ROUNDUP(DZIALKI[[#This Row],[StawkaPodatku]]*DZIALKI[[#This Row],[Powierzchnia]],2)</f>
        <v>528.62</v>
      </c>
      <c r="H1818">
        <f>DZIALKI[[#This Row],[Podatek]]*DZIALKI[[#This Row],[Procent Ulgi]]</f>
        <v>475.75800000000004</v>
      </c>
      <c r="I1818">
        <f>DZIALKI[[#This Row],[Podatek]]-DZIALKI[[#This Row],[KwotaUlgi]]</f>
        <v>52.861999999999966</v>
      </c>
    </row>
    <row r="1819" spans="1:9" x14ac:dyDescent="0.25">
      <c r="A1819" t="s">
        <v>1829</v>
      </c>
      <c r="B1819">
        <v>1126.28</v>
      </c>
      <c r="C1819" t="s">
        <v>31</v>
      </c>
      <c r="D1819" t="s">
        <v>11</v>
      </c>
      <c r="E18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19">
        <f>IF(DZIALKI[[#This Row],[Ulga]]=$K$29,$L$29,IF(DZIALKI[[#This Row],[Ulga]]=$K$30,$L$30,IF(DZIALKI[[#This Row],[Ulga]]=$K$31,$L$31,IF(DZIALKI[[#This Row],[Ulga]]=$K$32,$L$32))))</f>
        <v>0.9</v>
      </c>
      <c r="G1819">
        <f>ROUNDUP(DZIALKI[[#This Row],[StawkaPodatku]]*DZIALKI[[#This Row],[Powierzchnia]],2)</f>
        <v>484.31</v>
      </c>
      <c r="H1819">
        <f>DZIALKI[[#This Row],[Podatek]]*DZIALKI[[#This Row],[Procent Ulgi]]</f>
        <v>435.87900000000002</v>
      </c>
      <c r="I1819">
        <f>DZIALKI[[#This Row],[Podatek]]-DZIALKI[[#This Row],[KwotaUlgi]]</f>
        <v>48.430999999999983</v>
      </c>
    </row>
    <row r="1820" spans="1:9" x14ac:dyDescent="0.25">
      <c r="A1820" t="s">
        <v>1830</v>
      </c>
      <c r="B1820">
        <v>1388.96</v>
      </c>
      <c r="C1820" t="s">
        <v>5</v>
      </c>
      <c r="D1820" t="s">
        <v>5</v>
      </c>
      <c r="E18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20">
        <f>IF(DZIALKI[[#This Row],[Ulga]]=$K$29,$L$29,IF(DZIALKI[[#This Row],[Ulga]]=$K$30,$L$30,IF(DZIALKI[[#This Row],[Ulga]]=$K$31,$L$31,IF(DZIALKI[[#This Row],[Ulga]]=$K$32,$L$32))))</f>
        <v>0.5</v>
      </c>
      <c r="G1820">
        <f>ROUNDUP(DZIALKI[[#This Row],[StawkaPodatku]]*DZIALKI[[#This Row],[Powierzchnia]],2)</f>
        <v>1069.5</v>
      </c>
      <c r="H1820">
        <f>DZIALKI[[#This Row],[Podatek]]*DZIALKI[[#This Row],[Procent Ulgi]]</f>
        <v>534.75</v>
      </c>
      <c r="I1820">
        <f>DZIALKI[[#This Row],[Podatek]]-DZIALKI[[#This Row],[KwotaUlgi]]</f>
        <v>534.75</v>
      </c>
    </row>
    <row r="1821" spans="1:9" x14ac:dyDescent="0.25">
      <c r="A1821" t="s">
        <v>1831</v>
      </c>
      <c r="B1821">
        <v>1219.4000000000001</v>
      </c>
      <c r="C1821" t="s">
        <v>5</v>
      </c>
      <c r="D1821" t="s">
        <v>11</v>
      </c>
      <c r="E18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21">
        <f>IF(DZIALKI[[#This Row],[Ulga]]=$K$29,$L$29,IF(DZIALKI[[#This Row],[Ulga]]=$K$30,$L$30,IF(DZIALKI[[#This Row],[Ulga]]=$K$31,$L$31,IF(DZIALKI[[#This Row],[Ulga]]=$K$32,$L$32))))</f>
        <v>0.9</v>
      </c>
      <c r="G1821">
        <f>ROUNDUP(DZIALKI[[#This Row],[StawkaPodatku]]*DZIALKI[[#This Row],[Powierzchnia]],2)</f>
        <v>938.93999999999994</v>
      </c>
      <c r="H1821">
        <f>DZIALKI[[#This Row],[Podatek]]*DZIALKI[[#This Row],[Procent Ulgi]]</f>
        <v>845.04599999999994</v>
      </c>
      <c r="I1821">
        <f>DZIALKI[[#This Row],[Podatek]]-DZIALKI[[#This Row],[KwotaUlgi]]</f>
        <v>93.894000000000005</v>
      </c>
    </row>
    <row r="1822" spans="1:9" x14ac:dyDescent="0.25">
      <c r="A1822" t="s">
        <v>1832</v>
      </c>
      <c r="B1822">
        <v>912.41</v>
      </c>
      <c r="C1822" t="s">
        <v>52</v>
      </c>
      <c r="D1822" t="s">
        <v>11</v>
      </c>
      <c r="E18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22">
        <f>IF(DZIALKI[[#This Row],[Ulga]]=$K$29,$L$29,IF(DZIALKI[[#This Row],[Ulga]]=$K$30,$L$30,IF(DZIALKI[[#This Row],[Ulga]]=$K$31,$L$31,IF(DZIALKI[[#This Row],[Ulga]]=$K$32,$L$32))))</f>
        <v>0.9</v>
      </c>
      <c r="G1822">
        <f>ROUNDUP(DZIALKI[[#This Row],[StawkaPodatku]]*DZIALKI[[#This Row],[Powierzchnia]],2)</f>
        <v>191.60999999999999</v>
      </c>
      <c r="H1822">
        <f>DZIALKI[[#This Row],[Podatek]]*DZIALKI[[#This Row],[Procent Ulgi]]</f>
        <v>172.44899999999998</v>
      </c>
      <c r="I1822">
        <f>DZIALKI[[#This Row],[Podatek]]-DZIALKI[[#This Row],[KwotaUlgi]]</f>
        <v>19.161000000000001</v>
      </c>
    </row>
    <row r="1823" spans="1:9" x14ac:dyDescent="0.25">
      <c r="A1823" t="s">
        <v>1833</v>
      </c>
      <c r="B1823">
        <v>1031.3</v>
      </c>
      <c r="C1823" t="s">
        <v>5</v>
      </c>
      <c r="D1823" t="s">
        <v>5</v>
      </c>
      <c r="E18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23">
        <f>IF(DZIALKI[[#This Row],[Ulga]]=$K$29,$L$29,IF(DZIALKI[[#This Row],[Ulga]]=$K$30,$L$30,IF(DZIALKI[[#This Row],[Ulga]]=$K$31,$L$31,IF(DZIALKI[[#This Row],[Ulga]]=$K$32,$L$32))))</f>
        <v>0.5</v>
      </c>
      <c r="G1823">
        <f>ROUNDUP(DZIALKI[[#This Row],[StawkaPodatku]]*DZIALKI[[#This Row],[Powierzchnia]],2)</f>
        <v>794.11</v>
      </c>
      <c r="H1823">
        <f>DZIALKI[[#This Row],[Podatek]]*DZIALKI[[#This Row],[Procent Ulgi]]</f>
        <v>397.05500000000001</v>
      </c>
      <c r="I1823">
        <f>DZIALKI[[#This Row],[Podatek]]-DZIALKI[[#This Row],[KwotaUlgi]]</f>
        <v>397.05500000000001</v>
      </c>
    </row>
    <row r="1824" spans="1:9" x14ac:dyDescent="0.25">
      <c r="A1824" t="s">
        <v>1834</v>
      </c>
      <c r="B1824">
        <v>647.97</v>
      </c>
      <c r="C1824" t="s">
        <v>52</v>
      </c>
      <c r="D1824" t="s">
        <v>5</v>
      </c>
      <c r="E18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24">
        <f>IF(DZIALKI[[#This Row],[Ulga]]=$K$29,$L$29,IF(DZIALKI[[#This Row],[Ulga]]=$K$30,$L$30,IF(DZIALKI[[#This Row],[Ulga]]=$K$31,$L$31,IF(DZIALKI[[#This Row],[Ulga]]=$K$32,$L$32))))</f>
        <v>0.5</v>
      </c>
      <c r="G1824">
        <f>ROUNDUP(DZIALKI[[#This Row],[StawkaPodatku]]*DZIALKI[[#This Row],[Powierzchnia]],2)</f>
        <v>136.07999999999998</v>
      </c>
      <c r="H1824">
        <f>DZIALKI[[#This Row],[Podatek]]*DZIALKI[[#This Row],[Procent Ulgi]]</f>
        <v>68.039999999999992</v>
      </c>
      <c r="I1824">
        <f>DZIALKI[[#This Row],[Podatek]]-DZIALKI[[#This Row],[KwotaUlgi]]</f>
        <v>68.039999999999992</v>
      </c>
    </row>
    <row r="1825" spans="1:9" x14ac:dyDescent="0.25">
      <c r="A1825" t="s">
        <v>1835</v>
      </c>
      <c r="B1825">
        <v>950.28</v>
      </c>
      <c r="C1825" t="s">
        <v>9</v>
      </c>
      <c r="D1825" t="s">
        <v>5</v>
      </c>
      <c r="E18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25">
        <f>IF(DZIALKI[[#This Row],[Ulga]]=$K$29,$L$29,IF(DZIALKI[[#This Row],[Ulga]]=$K$30,$L$30,IF(DZIALKI[[#This Row],[Ulga]]=$K$31,$L$31,IF(DZIALKI[[#This Row],[Ulga]]=$K$32,$L$32))))</f>
        <v>0.5</v>
      </c>
      <c r="G1825">
        <f>ROUNDUP(DZIALKI[[#This Row],[StawkaPodatku]]*DZIALKI[[#This Row],[Powierzchnia]],2)</f>
        <v>617.68999999999994</v>
      </c>
      <c r="H1825">
        <f>DZIALKI[[#This Row],[Podatek]]*DZIALKI[[#This Row],[Procent Ulgi]]</f>
        <v>308.84499999999997</v>
      </c>
      <c r="I1825">
        <f>DZIALKI[[#This Row],[Podatek]]-DZIALKI[[#This Row],[KwotaUlgi]]</f>
        <v>308.84499999999997</v>
      </c>
    </row>
    <row r="1826" spans="1:9" x14ac:dyDescent="0.25">
      <c r="A1826" t="s">
        <v>1836</v>
      </c>
      <c r="B1826">
        <v>872.84</v>
      </c>
      <c r="C1826" t="s">
        <v>5</v>
      </c>
      <c r="D1826" t="s">
        <v>21</v>
      </c>
      <c r="E18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26">
        <f>IF(DZIALKI[[#This Row],[Ulga]]=$K$29,$L$29,IF(DZIALKI[[#This Row],[Ulga]]=$K$30,$L$30,IF(DZIALKI[[#This Row],[Ulga]]=$K$31,$L$31,IF(DZIALKI[[#This Row],[Ulga]]=$K$32,$L$32))))</f>
        <v>0</v>
      </c>
      <c r="G1826">
        <f>ROUNDUP(DZIALKI[[#This Row],[StawkaPodatku]]*DZIALKI[[#This Row],[Powierzchnia]],2)</f>
        <v>672.09</v>
      </c>
      <c r="H1826">
        <f>DZIALKI[[#This Row],[Podatek]]*DZIALKI[[#This Row],[Procent Ulgi]]</f>
        <v>0</v>
      </c>
      <c r="I1826">
        <f>DZIALKI[[#This Row],[Podatek]]-DZIALKI[[#This Row],[KwotaUlgi]]</f>
        <v>672.09</v>
      </c>
    </row>
    <row r="1827" spans="1:9" x14ac:dyDescent="0.25">
      <c r="A1827" t="s">
        <v>1837</v>
      </c>
      <c r="B1827">
        <v>1343.79</v>
      </c>
      <c r="C1827" t="s">
        <v>5</v>
      </c>
      <c r="D1827" t="s">
        <v>5</v>
      </c>
      <c r="E18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27">
        <f>IF(DZIALKI[[#This Row],[Ulga]]=$K$29,$L$29,IF(DZIALKI[[#This Row],[Ulga]]=$K$30,$L$30,IF(DZIALKI[[#This Row],[Ulga]]=$K$31,$L$31,IF(DZIALKI[[#This Row],[Ulga]]=$K$32,$L$32))))</f>
        <v>0.5</v>
      </c>
      <c r="G1827">
        <f>ROUNDUP(DZIALKI[[#This Row],[StawkaPodatku]]*DZIALKI[[#This Row],[Powierzchnia]],2)</f>
        <v>1034.72</v>
      </c>
      <c r="H1827">
        <f>DZIALKI[[#This Row],[Podatek]]*DZIALKI[[#This Row],[Procent Ulgi]]</f>
        <v>517.36</v>
      </c>
      <c r="I1827">
        <f>DZIALKI[[#This Row],[Podatek]]-DZIALKI[[#This Row],[KwotaUlgi]]</f>
        <v>517.36</v>
      </c>
    </row>
    <row r="1828" spans="1:9" x14ac:dyDescent="0.25">
      <c r="A1828" t="s">
        <v>1838</v>
      </c>
      <c r="B1828">
        <v>577.63</v>
      </c>
      <c r="C1828" t="s">
        <v>9</v>
      </c>
      <c r="D1828" t="s">
        <v>21</v>
      </c>
      <c r="E18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28">
        <f>IF(DZIALKI[[#This Row],[Ulga]]=$K$29,$L$29,IF(DZIALKI[[#This Row],[Ulga]]=$K$30,$L$30,IF(DZIALKI[[#This Row],[Ulga]]=$K$31,$L$31,IF(DZIALKI[[#This Row],[Ulga]]=$K$32,$L$32))))</f>
        <v>0</v>
      </c>
      <c r="G1828">
        <f>ROUNDUP(DZIALKI[[#This Row],[StawkaPodatku]]*DZIALKI[[#This Row],[Powierzchnia]],2)</f>
        <v>375.46</v>
      </c>
      <c r="H1828">
        <f>DZIALKI[[#This Row],[Podatek]]*DZIALKI[[#This Row],[Procent Ulgi]]</f>
        <v>0</v>
      </c>
      <c r="I1828">
        <f>DZIALKI[[#This Row],[Podatek]]-DZIALKI[[#This Row],[KwotaUlgi]]</f>
        <v>375.46</v>
      </c>
    </row>
    <row r="1829" spans="1:9" x14ac:dyDescent="0.25">
      <c r="A1829" t="s">
        <v>1839</v>
      </c>
      <c r="B1829">
        <v>1082.73</v>
      </c>
      <c r="C1829" t="s">
        <v>31</v>
      </c>
      <c r="D1829" t="s">
        <v>11</v>
      </c>
      <c r="E18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29">
        <f>IF(DZIALKI[[#This Row],[Ulga]]=$K$29,$L$29,IF(DZIALKI[[#This Row],[Ulga]]=$K$30,$L$30,IF(DZIALKI[[#This Row],[Ulga]]=$K$31,$L$31,IF(DZIALKI[[#This Row],[Ulga]]=$K$32,$L$32))))</f>
        <v>0.9</v>
      </c>
      <c r="G1829">
        <f>ROUNDUP(DZIALKI[[#This Row],[StawkaPodatku]]*DZIALKI[[#This Row],[Powierzchnia]],2)</f>
        <v>465.58</v>
      </c>
      <c r="H1829">
        <f>DZIALKI[[#This Row],[Podatek]]*DZIALKI[[#This Row],[Procent Ulgi]]</f>
        <v>419.02199999999999</v>
      </c>
      <c r="I1829">
        <f>DZIALKI[[#This Row],[Podatek]]-DZIALKI[[#This Row],[KwotaUlgi]]</f>
        <v>46.557999999999993</v>
      </c>
    </row>
    <row r="1830" spans="1:9" x14ac:dyDescent="0.25">
      <c r="A1830" t="s">
        <v>1840</v>
      </c>
      <c r="B1830">
        <v>701.37</v>
      </c>
      <c r="C1830" t="s">
        <v>9</v>
      </c>
      <c r="D1830" t="s">
        <v>7</v>
      </c>
      <c r="E18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30">
        <f>IF(DZIALKI[[#This Row],[Ulga]]=$K$29,$L$29,IF(DZIALKI[[#This Row],[Ulga]]=$K$30,$L$30,IF(DZIALKI[[#This Row],[Ulga]]=$K$31,$L$31,IF(DZIALKI[[#This Row],[Ulga]]=$K$32,$L$32))))</f>
        <v>0.2</v>
      </c>
      <c r="G1830">
        <f>ROUNDUP(DZIALKI[[#This Row],[StawkaPodatku]]*DZIALKI[[#This Row],[Powierzchnia]],2)</f>
        <v>455.9</v>
      </c>
      <c r="H1830">
        <f>DZIALKI[[#This Row],[Podatek]]*DZIALKI[[#This Row],[Procent Ulgi]]</f>
        <v>91.18</v>
      </c>
      <c r="I1830">
        <f>DZIALKI[[#This Row],[Podatek]]-DZIALKI[[#This Row],[KwotaUlgi]]</f>
        <v>364.71999999999997</v>
      </c>
    </row>
    <row r="1831" spans="1:9" x14ac:dyDescent="0.25">
      <c r="A1831" t="s">
        <v>1841</v>
      </c>
      <c r="B1831">
        <v>1334.56</v>
      </c>
      <c r="C1831" t="s">
        <v>31</v>
      </c>
      <c r="D1831" t="s">
        <v>5</v>
      </c>
      <c r="E18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31">
        <f>IF(DZIALKI[[#This Row],[Ulga]]=$K$29,$L$29,IF(DZIALKI[[#This Row],[Ulga]]=$K$30,$L$30,IF(DZIALKI[[#This Row],[Ulga]]=$K$31,$L$31,IF(DZIALKI[[#This Row],[Ulga]]=$K$32,$L$32))))</f>
        <v>0.5</v>
      </c>
      <c r="G1831">
        <f>ROUNDUP(DZIALKI[[#This Row],[StawkaPodatku]]*DZIALKI[[#This Row],[Powierzchnia]],2)</f>
        <v>573.87</v>
      </c>
      <c r="H1831">
        <f>DZIALKI[[#This Row],[Podatek]]*DZIALKI[[#This Row],[Procent Ulgi]]</f>
        <v>286.935</v>
      </c>
      <c r="I1831">
        <f>DZIALKI[[#This Row],[Podatek]]-DZIALKI[[#This Row],[KwotaUlgi]]</f>
        <v>286.935</v>
      </c>
    </row>
    <row r="1832" spans="1:9" x14ac:dyDescent="0.25">
      <c r="A1832" t="s">
        <v>1842</v>
      </c>
      <c r="B1832">
        <v>925.46</v>
      </c>
      <c r="C1832" t="s">
        <v>5</v>
      </c>
      <c r="D1832" t="s">
        <v>21</v>
      </c>
      <c r="E18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2">
        <f>IF(DZIALKI[[#This Row],[Ulga]]=$K$29,$L$29,IF(DZIALKI[[#This Row],[Ulga]]=$K$30,$L$30,IF(DZIALKI[[#This Row],[Ulga]]=$K$31,$L$31,IF(DZIALKI[[#This Row],[Ulga]]=$K$32,$L$32))))</f>
        <v>0</v>
      </c>
      <c r="G1832">
        <f>ROUNDUP(DZIALKI[[#This Row],[StawkaPodatku]]*DZIALKI[[#This Row],[Powierzchnia]],2)</f>
        <v>712.61</v>
      </c>
      <c r="H1832">
        <f>DZIALKI[[#This Row],[Podatek]]*DZIALKI[[#This Row],[Procent Ulgi]]</f>
        <v>0</v>
      </c>
      <c r="I1832">
        <f>DZIALKI[[#This Row],[Podatek]]-DZIALKI[[#This Row],[KwotaUlgi]]</f>
        <v>712.61</v>
      </c>
    </row>
    <row r="1833" spans="1:9" x14ac:dyDescent="0.25">
      <c r="A1833" t="s">
        <v>1843</v>
      </c>
      <c r="B1833">
        <v>1126.5899999999999</v>
      </c>
      <c r="C1833" t="s">
        <v>9</v>
      </c>
      <c r="D1833" t="s">
        <v>7</v>
      </c>
      <c r="E18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33">
        <f>IF(DZIALKI[[#This Row],[Ulga]]=$K$29,$L$29,IF(DZIALKI[[#This Row],[Ulga]]=$K$30,$L$30,IF(DZIALKI[[#This Row],[Ulga]]=$K$31,$L$31,IF(DZIALKI[[#This Row],[Ulga]]=$K$32,$L$32))))</f>
        <v>0.2</v>
      </c>
      <c r="G1833">
        <f>ROUNDUP(DZIALKI[[#This Row],[StawkaPodatku]]*DZIALKI[[#This Row],[Powierzchnia]],2)</f>
        <v>732.29</v>
      </c>
      <c r="H1833">
        <f>DZIALKI[[#This Row],[Podatek]]*DZIALKI[[#This Row],[Procent Ulgi]]</f>
        <v>146.458</v>
      </c>
      <c r="I1833">
        <f>DZIALKI[[#This Row],[Podatek]]-DZIALKI[[#This Row],[KwotaUlgi]]</f>
        <v>585.83199999999999</v>
      </c>
    </row>
    <row r="1834" spans="1:9" x14ac:dyDescent="0.25">
      <c r="A1834" t="s">
        <v>1844</v>
      </c>
      <c r="B1834">
        <v>1445.95</v>
      </c>
      <c r="C1834" t="s">
        <v>5</v>
      </c>
      <c r="D1834" t="s">
        <v>7</v>
      </c>
      <c r="E18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4">
        <f>IF(DZIALKI[[#This Row],[Ulga]]=$K$29,$L$29,IF(DZIALKI[[#This Row],[Ulga]]=$K$30,$L$30,IF(DZIALKI[[#This Row],[Ulga]]=$K$31,$L$31,IF(DZIALKI[[#This Row],[Ulga]]=$K$32,$L$32))))</f>
        <v>0.2</v>
      </c>
      <c r="G1834">
        <f>ROUNDUP(DZIALKI[[#This Row],[StawkaPodatku]]*DZIALKI[[#This Row],[Powierzchnia]],2)</f>
        <v>1113.3900000000001</v>
      </c>
      <c r="H1834">
        <f>DZIALKI[[#This Row],[Podatek]]*DZIALKI[[#This Row],[Procent Ulgi]]</f>
        <v>222.67800000000003</v>
      </c>
      <c r="I1834">
        <f>DZIALKI[[#This Row],[Podatek]]-DZIALKI[[#This Row],[KwotaUlgi]]</f>
        <v>890.7120000000001</v>
      </c>
    </row>
    <row r="1835" spans="1:9" x14ac:dyDescent="0.25">
      <c r="A1835" t="s">
        <v>1845</v>
      </c>
      <c r="B1835">
        <v>881.48</v>
      </c>
      <c r="C1835" t="s">
        <v>5</v>
      </c>
      <c r="D1835" t="s">
        <v>5</v>
      </c>
      <c r="E18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5">
        <f>IF(DZIALKI[[#This Row],[Ulga]]=$K$29,$L$29,IF(DZIALKI[[#This Row],[Ulga]]=$K$30,$L$30,IF(DZIALKI[[#This Row],[Ulga]]=$K$31,$L$31,IF(DZIALKI[[#This Row],[Ulga]]=$K$32,$L$32))))</f>
        <v>0.5</v>
      </c>
      <c r="G1835">
        <f>ROUNDUP(DZIALKI[[#This Row],[StawkaPodatku]]*DZIALKI[[#This Row],[Powierzchnia]],2)</f>
        <v>678.74</v>
      </c>
      <c r="H1835">
        <f>DZIALKI[[#This Row],[Podatek]]*DZIALKI[[#This Row],[Procent Ulgi]]</f>
        <v>339.37</v>
      </c>
      <c r="I1835">
        <f>DZIALKI[[#This Row],[Podatek]]-DZIALKI[[#This Row],[KwotaUlgi]]</f>
        <v>339.37</v>
      </c>
    </row>
    <row r="1836" spans="1:9" x14ac:dyDescent="0.25">
      <c r="A1836" t="s">
        <v>1846</v>
      </c>
      <c r="B1836">
        <v>1274.1300000000001</v>
      </c>
      <c r="C1836" t="s">
        <v>5</v>
      </c>
      <c r="D1836" t="s">
        <v>5</v>
      </c>
      <c r="E18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6">
        <f>IF(DZIALKI[[#This Row],[Ulga]]=$K$29,$L$29,IF(DZIALKI[[#This Row],[Ulga]]=$K$30,$L$30,IF(DZIALKI[[#This Row],[Ulga]]=$K$31,$L$31,IF(DZIALKI[[#This Row],[Ulga]]=$K$32,$L$32))))</f>
        <v>0.5</v>
      </c>
      <c r="G1836">
        <f>ROUNDUP(DZIALKI[[#This Row],[StawkaPodatku]]*DZIALKI[[#This Row],[Powierzchnia]],2)</f>
        <v>981.09</v>
      </c>
      <c r="H1836">
        <f>DZIALKI[[#This Row],[Podatek]]*DZIALKI[[#This Row],[Procent Ulgi]]</f>
        <v>490.54500000000002</v>
      </c>
      <c r="I1836">
        <f>DZIALKI[[#This Row],[Podatek]]-DZIALKI[[#This Row],[KwotaUlgi]]</f>
        <v>490.54500000000002</v>
      </c>
    </row>
    <row r="1837" spans="1:9" x14ac:dyDescent="0.25">
      <c r="A1837" t="s">
        <v>1847</v>
      </c>
      <c r="B1837">
        <v>1441.72</v>
      </c>
      <c r="C1837" t="s">
        <v>5</v>
      </c>
      <c r="D1837" t="s">
        <v>21</v>
      </c>
      <c r="E18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7">
        <f>IF(DZIALKI[[#This Row],[Ulga]]=$K$29,$L$29,IF(DZIALKI[[#This Row],[Ulga]]=$K$30,$L$30,IF(DZIALKI[[#This Row],[Ulga]]=$K$31,$L$31,IF(DZIALKI[[#This Row],[Ulga]]=$K$32,$L$32))))</f>
        <v>0</v>
      </c>
      <c r="G1837">
        <f>ROUNDUP(DZIALKI[[#This Row],[StawkaPodatku]]*DZIALKI[[#This Row],[Powierzchnia]],2)</f>
        <v>1110.1299999999999</v>
      </c>
      <c r="H1837">
        <f>DZIALKI[[#This Row],[Podatek]]*DZIALKI[[#This Row],[Procent Ulgi]]</f>
        <v>0</v>
      </c>
      <c r="I1837">
        <f>DZIALKI[[#This Row],[Podatek]]-DZIALKI[[#This Row],[KwotaUlgi]]</f>
        <v>1110.1299999999999</v>
      </c>
    </row>
    <row r="1838" spans="1:9" x14ac:dyDescent="0.25">
      <c r="A1838" t="s">
        <v>1848</v>
      </c>
      <c r="B1838">
        <v>1349.76</v>
      </c>
      <c r="C1838" t="s">
        <v>31</v>
      </c>
      <c r="D1838" t="s">
        <v>5</v>
      </c>
      <c r="E18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38">
        <f>IF(DZIALKI[[#This Row],[Ulga]]=$K$29,$L$29,IF(DZIALKI[[#This Row],[Ulga]]=$K$30,$L$30,IF(DZIALKI[[#This Row],[Ulga]]=$K$31,$L$31,IF(DZIALKI[[#This Row],[Ulga]]=$K$32,$L$32))))</f>
        <v>0.5</v>
      </c>
      <c r="G1838">
        <f>ROUNDUP(DZIALKI[[#This Row],[StawkaPodatku]]*DZIALKI[[#This Row],[Powierzchnia]],2)</f>
        <v>580.4</v>
      </c>
      <c r="H1838">
        <f>DZIALKI[[#This Row],[Podatek]]*DZIALKI[[#This Row],[Procent Ulgi]]</f>
        <v>290.2</v>
      </c>
      <c r="I1838">
        <f>DZIALKI[[#This Row],[Podatek]]-DZIALKI[[#This Row],[KwotaUlgi]]</f>
        <v>290.2</v>
      </c>
    </row>
    <row r="1839" spans="1:9" x14ac:dyDescent="0.25">
      <c r="A1839" t="s">
        <v>1849</v>
      </c>
      <c r="B1839">
        <v>1245</v>
      </c>
      <c r="C1839" t="s">
        <v>31</v>
      </c>
      <c r="D1839" t="s">
        <v>5</v>
      </c>
      <c r="E18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39">
        <f>IF(DZIALKI[[#This Row],[Ulga]]=$K$29,$L$29,IF(DZIALKI[[#This Row],[Ulga]]=$K$30,$L$30,IF(DZIALKI[[#This Row],[Ulga]]=$K$31,$L$31,IF(DZIALKI[[#This Row],[Ulga]]=$K$32,$L$32))))</f>
        <v>0.5</v>
      </c>
      <c r="G1839">
        <f>ROUNDUP(DZIALKI[[#This Row],[StawkaPodatku]]*DZIALKI[[#This Row],[Powierzchnia]],2)</f>
        <v>535.35</v>
      </c>
      <c r="H1839">
        <f>DZIALKI[[#This Row],[Podatek]]*DZIALKI[[#This Row],[Procent Ulgi]]</f>
        <v>267.67500000000001</v>
      </c>
      <c r="I1839">
        <f>DZIALKI[[#This Row],[Podatek]]-DZIALKI[[#This Row],[KwotaUlgi]]</f>
        <v>267.67500000000001</v>
      </c>
    </row>
    <row r="1840" spans="1:9" x14ac:dyDescent="0.25">
      <c r="A1840" t="s">
        <v>1850</v>
      </c>
      <c r="B1840">
        <v>1352.65</v>
      </c>
      <c r="C1840" t="s">
        <v>5</v>
      </c>
      <c r="D1840" t="s">
        <v>5</v>
      </c>
      <c r="E18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0">
        <f>IF(DZIALKI[[#This Row],[Ulga]]=$K$29,$L$29,IF(DZIALKI[[#This Row],[Ulga]]=$K$30,$L$30,IF(DZIALKI[[#This Row],[Ulga]]=$K$31,$L$31,IF(DZIALKI[[#This Row],[Ulga]]=$K$32,$L$32))))</f>
        <v>0.5</v>
      </c>
      <c r="G1840">
        <f>ROUNDUP(DZIALKI[[#This Row],[StawkaPodatku]]*DZIALKI[[#This Row],[Powierzchnia]],2)</f>
        <v>1041.55</v>
      </c>
      <c r="H1840">
        <f>DZIALKI[[#This Row],[Podatek]]*DZIALKI[[#This Row],[Procent Ulgi]]</f>
        <v>520.77499999999998</v>
      </c>
      <c r="I1840">
        <f>DZIALKI[[#This Row],[Podatek]]-DZIALKI[[#This Row],[KwotaUlgi]]</f>
        <v>520.77499999999998</v>
      </c>
    </row>
    <row r="1841" spans="1:9" x14ac:dyDescent="0.25">
      <c r="A1841" t="s">
        <v>1851</v>
      </c>
      <c r="B1841">
        <v>624.54</v>
      </c>
      <c r="C1841" t="s">
        <v>5</v>
      </c>
      <c r="D1841" t="s">
        <v>11</v>
      </c>
      <c r="E18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1">
        <f>IF(DZIALKI[[#This Row],[Ulga]]=$K$29,$L$29,IF(DZIALKI[[#This Row],[Ulga]]=$K$30,$L$30,IF(DZIALKI[[#This Row],[Ulga]]=$K$31,$L$31,IF(DZIALKI[[#This Row],[Ulga]]=$K$32,$L$32))))</f>
        <v>0.9</v>
      </c>
      <c r="G1841">
        <f>ROUNDUP(DZIALKI[[#This Row],[StawkaPodatku]]*DZIALKI[[#This Row],[Powierzchnia]],2)</f>
        <v>480.9</v>
      </c>
      <c r="H1841">
        <f>DZIALKI[[#This Row],[Podatek]]*DZIALKI[[#This Row],[Procent Ulgi]]</f>
        <v>432.81</v>
      </c>
      <c r="I1841">
        <f>DZIALKI[[#This Row],[Podatek]]-DZIALKI[[#This Row],[KwotaUlgi]]</f>
        <v>48.089999999999975</v>
      </c>
    </row>
    <row r="1842" spans="1:9" x14ac:dyDescent="0.25">
      <c r="A1842" t="s">
        <v>1852</v>
      </c>
      <c r="B1842">
        <v>781.74</v>
      </c>
      <c r="C1842" t="s">
        <v>52</v>
      </c>
      <c r="D1842" t="s">
        <v>5</v>
      </c>
      <c r="E18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42">
        <f>IF(DZIALKI[[#This Row],[Ulga]]=$K$29,$L$29,IF(DZIALKI[[#This Row],[Ulga]]=$K$30,$L$30,IF(DZIALKI[[#This Row],[Ulga]]=$K$31,$L$31,IF(DZIALKI[[#This Row],[Ulga]]=$K$32,$L$32))))</f>
        <v>0.5</v>
      </c>
      <c r="G1842">
        <f>ROUNDUP(DZIALKI[[#This Row],[StawkaPodatku]]*DZIALKI[[#This Row],[Powierzchnia]],2)</f>
        <v>164.17</v>
      </c>
      <c r="H1842">
        <f>DZIALKI[[#This Row],[Podatek]]*DZIALKI[[#This Row],[Procent Ulgi]]</f>
        <v>82.084999999999994</v>
      </c>
      <c r="I1842">
        <f>DZIALKI[[#This Row],[Podatek]]-DZIALKI[[#This Row],[KwotaUlgi]]</f>
        <v>82.084999999999994</v>
      </c>
    </row>
    <row r="1843" spans="1:9" x14ac:dyDescent="0.25">
      <c r="A1843" t="s">
        <v>1853</v>
      </c>
      <c r="B1843">
        <v>700.5</v>
      </c>
      <c r="C1843" t="s">
        <v>31</v>
      </c>
      <c r="D1843" t="s">
        <v>21</v>
      </c>
      <c r="E18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43">
        <f>IF(DZIALKI[[#This Row],[Ulga]]=$K$29,$L$29,IF(DZIALKI[[#This Row],[Ulga]]=$K$30,$L$30,IF(DZIALKI[[#This Row],[Ulga]]=$K$31,$L$31,IF(DZIALKI[[#This Row],[Ulga]]=$K$32,$L$32))))</f>
        <v>0</v>
      </c>
      <c r="G1843">
        <f>ROUNDUP(DZIALKI[[#This Row],[StawkaPodatku]]*DZIALKI[[#This Row],[Powierzchnia]],2)</f>
        <v>301.21999999999997</v>
      </c>
      <c r="H1843">
        <f>DZIALKI[[#This Row],[Podatek]]*DZIALKI[[#This Row],[Procent Ulgi]]</f>
        <v>0</v>
      </c>
      <c r="I1843">
        <f>DZIALKI[[#This Row],[Podatek]]-DZIALKI[[#This Row],[KwotaUlgi]]</f>
        <v>301.21999999999997</v>
      </c>
    </row>
    <row r="1844" spans="1:9" x14ac:dyDescent="0.25">
      <c r="A1844" t="s">
        <v>1854</v>
      </c>
      <c r="B1844">
        <v>798.06</v>
      </c>
      <c r="C1844" t="s">
        <v>52</v>
      </c>
      <c r="D1844" t="s">
        <v>21</v>
      </c>
      <c r="E18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44">
        <f>IF(DZIALKI[[#This Row],[Ulga]]=$K$29,$L$29,IF(DZIALKI[[#This Row],[Ulga]]=$K$30,$L$30,IF(DZIALKI[[#This Row],[Ulga]]=$K$31,$L$31,IF(DZIALKI[[#This Row],[Ulga]]=$K$32,$L$32))))</f>
        <v>0</v>
      </c>
      <c r="G1844">
        <f>ROUNDUP(DZIALKI[[#This Row],[StawkaPodatku]]*DZIALKI[[#This Row],[Powierzchnia]],2)</f>
        <v>167.6</v>
      </c>
      <c r="H1844">
        <f>DZIALKI[[#This Row],[Podatek]]*DZIALKI[[#This Row],[Procent Ulgi]]</f>
        <v>0</v>
      </c>
      <c r="I1844">
        <f>DZIALKI[[#This Row],[Podatek]]-DZIALKI[[#This Row],[KwotaUlgi]]</f>
        <v>167.6</v>
      </c>
    </row>
    <row r="1845" spans="1:9" x14ac:dyDescent="0.25">
      <c r="A1845" t="s">
        <v>1855</v>
      </c>
      <c r="B1845">
        <v>962.28</v>
      </c>
      <c r="C1845" t="s">
        <v>5</v>
      </c>
      <c r="D1845" t="s">
        <v>7</v>
      </c>
      <c r="E18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5">
        <f>IF(DZIALKI[[#This Row],[Ulga]]=$K$29,$L$29,IF(DZIALKI[[#This Row],[Ulga]]=$K$30,$L$30,IF(DZIALKI[[#This Row],[Ulga]]=$K$31,$L$31,IF(DZIALKI[[#This Row],[Ulga]]=$K$32,$L$32))))</f>
        <v>0.2</v>
      </c>
      <c r="G1845">
        <f>ROUNDUP(DZIALKI[[#This Row],[StawkaPodatku]]*DZIALKI[[#This Row],[Powierzchnia]],2)</f>
        <v>740.96</v>
      </c>
      <c r="H1845">
        <f>DZIALKI[[#This Row],[Podatek]]*DZIALKI[[#This Row],[Procent Ulgi]]</f>
        <v>148.19200000000001</v>
      </c>
      <c r="I1845">
        <f>DZIALKI[[#This Row],[Podatek]]-DZIALKI[[#This Row],[KwotaUlgi]]</f>
        <v>592.76800000000003</v>
      </c>
    </row>
    <row r="1846" spans="1:9" x14ac:dyDescent="0.25">
      <c r="A1846" t="s">
        <v>1856</v>
      </c>
      <c r="B1846">
        <v>781.34</v>
      </c>
      <c r="C1846" t="s">
        <v>5</v>
      </c>
      <c r="D1846" t="s">
        <v>5</v>
      </c>
      <c r="E18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6">
        <f>IF(DZIALKI[[#This Row],[Ulga]]=$K$29,$L$29,IF(DZIALKI[[#This Row],[Ulga]]=$K$30,$L$30,IF(DZIALKI[[#This Row],[Ulga]]=$K$31,$L$31,IF(DZIALKI[[#This Row],[Ulga]]=$K$32,$L$32))))</f>
        <v>0.5</v>
      </c>
      <c r="G1846">
        <f>ROUNDUP(DZIALKI[[#This Row],[StawkaPodatku]]*DZIALKI[[#This Row],[Powierzchnia]],2)</f>
        <v>601.64</v>
      </c>
      <c r="H1846">
        <f>DZIALKI[[#This Row],[Podatek]]*DZIALKI[[#This Row],[Procent Ulgi]]</f>
        <v>300.82</v>
      </c>
      <c r="I1846">
        <f>DZIALKI[[#This Row],[Podatek]]-DZIALKI[[#This Row],[KwotaUlgi]]</f>
        <v>300.82</v>
      </c>
    </row>
    <row r="1847" spans="1:9" x14ac:dyDescent="0.25">
      <c r="A1847" t="s">
        <v>1857</v>
      </c>
      <c r="B1847">
        <v>729.34</v>
      </c>
      <c r="C1847" t="s">
        <v>31</v>
      </c>
      <c r="D1847" t="s">
        <v>5</v>
      </c>
      <c r="E18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47">
        <f>IF(DZIALKI[[#This Row],[Ulga]]=$K$29,$L$29,IF(DZIALKI[[#This Row],[Ulga]]=$K$30,$L$30,IF(DZIALKI[[#This Row],[Ulga]]=$K$31,$L$31,IF(DZIALKI[[#This Row],[Ulga]]=$K$32,$L$32))))</f>
        <v>0.5</v>
      </c>
      <c r="G1847">
        <f>ROUNDUP(DZIALKI[[#This Row],[StawkaPodatku]]*DZIALKI[[#This Row],[Powierzchnia]],2)</f>
        <v>313.62</v>
      </c>
      <c r="H1847">
        <f>DZIALKI[[#This Row],[Podatek]]*DZIALKI[[#This Row],[Procent Ulgi]]</f>
        <v>156.81</v>
      </c>
      <c r="I1847">
        <f>DZIALKI[[#This Row],[Podatek]]-DZIALKI[[#This Row],[KwotaUlgi]]</f>
        <v>156.81</v>
      </c>
    </row>
    <row r="1848" spans="1:9" x14ac:dyDescent="0.25">
      <c r="A1848" t="s">
        <v>1858</v>
      </c>
      <c r="B1848">
        <v>1071.9100000000001</v>
      </c>
      <c r="C1848" t="s">
        <v>5</v>
      </c>
      <c r="D1848" t="s">
        <v>7</v>
      </c>
      <c r="E18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8">
        <f>IF(DZIALKI[[#This Row],[Ulga]]=$K$29,$L$29,IF(DZIALKI[[#This Row],[Ulga]]=$K$30,$L$30,IF(DZIALKI[[#This Row],[Ulga]]=$K$31,$L$31,IF(DZIALKI[[#This Row],[Ulga]]=$K$32,$L$32))))</f>
        <v>0.2</v>
      </c>
      <c r="G1848">
        <f>ROUNDUP(DZIALKI[[#This Row],[StawkaPodatku]]*DZIALKI[[#This Row],[Powierzchnia]],2)</f>
        <v>825.38</v>
      </c>
      <c r="H1848">
        <f>DZIALKI[[#This Row],[Podatek]]*DZIALKI[[#This Row],[Procent Ulgi]]</f>
        <v>165.07600000000002</v>
      </c>
      <c r="I1848">
        <f>DZIALKI[[#This Row],[Podatek]]-DZIALKI[[#This Row],[KwotaUlgi]]</f>
        <v>660.30399999999997</v>
      </c>
    </row>
    <row r="1849" spans="1:9" x14ac:dyDescent="0.25">
      <c r="A1849" t="s">
        <v>1859</v>
      </c>
      <c r="B1849">
        <v>1481.89</v>
      </c>
      <c r="C1849" t="s">
        <v>5</v>
      </c>
      <c r="D1849" t="s">
        <v>5</v>
      </c>
      <c r="E18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9">
        <f>IF(DZIALKI[[#This Row],[Ulga]]=$K$29,$L$29,IF(DZIALKI[[#This Row],[Ulga]]=$K$30,$L$30,IF(DZIALKI[[#This Row],[Ulga]]=$K$31,$L$31,IF(DZIALKI[[#This Row],[Ulga]]=$K$32,$L$32))))</f>
        <v>0.5</v>
      </c>
      <c r="G1849">
        <f>ROUNDUP(DZIALKI[[#This Row],[StawkaPodatku]]*DZIALKI[[#This Row],[Powierzchnia]],2)</f>
        <v>1141.06</v>
      </c>
      <c r="H1849">
        <f>DZIALKI[[#This Row],[Podatek]]*DZIALKI[[#This Row],[Procent Ulgi]]</f>
        <v>570.53</v>
      </c>
      <c r="I1849">
        <f>DZIALKI[[#This Row],[Podatek]]-DZIALKI[[#This Row],[KwotaUlgi]]</f>
        <v>570.53</v>
      </c>
    </row>
    <row r="1850" spans="1:9" x14ac:dyDescent="0.25">
      <c r="A1850" t="s">
        <v>1860</v>
      </c>
      <c r="B1850">
        <v>811.99</v>
      </c>
      <c r="C1850" t="s">
        <v>5</v>
      </c>
      <c r="D1850" t="s">
        <v>11</v>
      </c>
      <c r="E18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50">
        <f>IF(DZIALKI[[#This Row],[Ulga]]=$K$29,$L$29,IF(DZIALKI[[#This Row],[Ulga]]=$K$30,$L$30,IF(DZIALKI[[#This Row],[Ulga]]=$K$31,$L$31,IF(DZIALKI[[#This Row],[Ulga]]=$K$32,$L$32))))</f>
        <v>0.9</v>
      </c>
      <c r="G1850">
        <f>ROUNDUP(DZIALKI[[#This Row],[StawkaPodatku]]*DZIALKI[[#This Row],[Powierzchnia]],2)</f>
        <v>625.24</v>
      </c>
      <c r="H1850">
        <f>DZIALKI[[#This Row],[Podatek]]*DZIALKI[[#This Row],[Procent Ulgi]]</f>
        <v>562.71600000000001</v>
      </c>
      <c r="I1850">
        <f>DZIALKI[[#This Row],[Podatek]]-DZIALKI[[#This Row],[KwotaUlgi]]</f>
        <v>62.524000000000001</v>
      </c>
    </row>
    <row r="1851" spans="1:9" x14ac:dyDescent="0.25">
      <c r="A1851" t="s">
        <v>1861</v>
      </c>
      <c r="B1851">
        <v>720.13</v>
      </c>
      <c r="C1851" t="s">
        <v>5</v>
      </c>
      <c r="D1851" t="s">
        <v>5</v>
      </c>
      <c r="E18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51">
        <f>IF(DZIALKI[[#This Row],[Ulga]]=$K$29,$L$29,IF(DZIALKI[[#This Row],[Ulga]]=$K$30,$L$30,IF(DZIALKI[[#This Row],[Ulga]]=$K$31,$L$31,IF(DZIALKI[[#This Row],[Ulga]]=$K$32,$L$32))))</f>
        <v>0.5</v>
      </c>
      <c r="G1851">
        <f>ROUNDUP(DZIALKI[[#This Row],[StawkaPodatku]]*DZIALKI[[#This Row],[Powierzchnia]],2)</f>
        <v>554.51</v>
      </c>
      <c r="H1851">
        <f>DZIALKI[[#This Row],[Podatek]]*DZIALKI[[#This Row],[Procent Ulgi]]</f>
        <v>277.255</v>
      </c>
      <c r="I1851">
        <f>DZIALKI[[#This Row],[Podatek]]-DZIALKI[[#This Row],[KwotaUlgi]]</f>
        <v>277.255</v>
      </c>
    </row>
    <row r="1852" spans="1:9" x14ac:dyDescent="0.25">
      <c r="A1852" t="s">
        <v>1862</v>
      </c>
      <c r="B1852">
        <v>626.17999999999995</v>
      </c>
      <c r="C1852" t="s">
        <v>5</v>
      </c>
      <c r="D1852" t="s">
        <v>11</v>
      </c>
      <c r="E18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52">
        <f>IF(DZIALKI[[#This Row],[Ulga]]=$K$29,$L$29,IF(DZIALKI[[#This Row],[Ulga]]=$K$30,$L$30,IF(DZIALKI[[#This Row],[Ulga]]=$K$31,$L$31,IF(DZIALKI[[#This Row],[Ulga]]=$K$32,$L$32))))</f>
        <v>0.9</v>
      </c>
      <c r="G1852">
        <f>ROUNDUP(DZIALKI[[#This Row],[StawkaPodatku]]*DZIALKI[[#This Row],[Powierzchnia]],2)</f>
        <v>482.15999999999997</v>
      </c>
      <c r="H1852">
        <f>DZIALKI[[#This Row],[Podatek]]*DZIALKI[[#This Row],[Procent Ulgi]]</f>
        <v>433.94399999999996</v>
      </c>
      <c r="I1852">
        <f>DZIALKI[[#This Row],[Podatek]]-DZIALKI[[#This Row],[KwotaUlgi]]</f>
        <v>48.216000000000008</v>
      </c>
    </row>
    <row r="1853" spans="1:9" x14ac:dyDescent="0.25">
      <c r="A1853" t="s">
        <v>1863</v>
      </c>
      <c r="B1853">
        <v>895.2</v>
      </c>
      <c r="C1853" t="s">
        <v>94</v>
      </c>
      <c r="D1853" t="s">
        <v>7</v>
      </c>
      <c r="E18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53">
        <f>IF(DZIALKI[[#This Row],[Ulga]]=$K$29,$L$29,IF(DZIALKI[[#This Row],[Ulga]]=$K$30,$L$30,IF(DZIALKI[[#This Row],[Ulga]]=$K$31,$L$31,IF(DZIALKI[[#This Row],[Ulga]]=$K$32,$L$32))))</f>
        <v>0.2</v>
      </c>
      <c r="G1853">
        <f>ROUNDUP(DZIALKI[[#This Row],[StawkaPodatku]]*DZIALKI[[#This Row],[Powierzchnia]],2)</f>
        <v>35.809999999999995</v>
      </c>
      <c r="H1853">
        <f>DZIALKI[[#This Row],[Podatek]]*DZIALKI[[#This Row],[Procent Ulgi]]</f>
        <v>7.161999999999999</v>
      </c>
      <c r="I1853">
        <f>DZIALKI[[#This Row],[Podatek]]-DZIALKI[[#This Row],[KwotaUlgi]]</f>
        <v>28.647999999999996</v>
      </c>
    </row>
    <row r="1854" spans="1:9" x14ac:dyDescent="0.25">
      <c r="A1854" t="s">
        <v>1864</v>
      </c>
      <c r="B1854">
        <v>940.62</v>
      </c>
      <c r="C1854" t="s">
        <v>5</v>
      </c>
      <c r="D1854" t="s">
        <v>5</v>
      </c>
      <c r="E18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54">
        <f>IF(DZIALKI[[#This Row],[Ulga]]=$K$29,$L$29,IF(DZIALKI[[#This Row],[Ulga]]=$K$30,$L$30,IF(DZIALKI[[#This Row],[Ulga]]=$K$31,$L$31,IF(DZIALKI[[#This Row],[Ulga]]=$K$32,$L$32))))</f>
        <v>0.5</v>
      </c>
      <c r="G1854">
        <f>ROUNDUP(DZIALKI[[#This Row],[StawkaPodatku]]*DZIALKI[[#This Row],[Powierzchnia]],2)</f>
        <v>724.28</v>
      </c>
      <c r="H1854">
        <f>DZIALKI[[#This Row],[Podatek]]*DZIALKI[[#This Row],[Procent Ulgi]]</f>
        <v>362.14</v>
      </c>
      <c r="I1854">
        <f>DZIALKI[[#This Row],[Podatek]]-DZIALKI[[#This Row],[KwotaUlgi]]</f>
        <v>362.14</v>
      </c>
    </row>
    <row r="1855" spans="1:9" x14ac:dyDescent="0.25">
      <c r="A1855" t="s">
        <v>1865</v>
      </c>
      <c r="B1855">
        <v>1058.1500000000001</v>
      </c>
      <c r="C1855" t="s">
        <v>31</v>
      </c>
      <c r="D1855" t="s">
        <v>21</v>
      </c>
      <c r="E18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55">
        <f>IF(DZIALKI[[#This Row],[Ulga]]=$K$29,$L$29,IF(DZIALKI[[#This Row],[Ulga]]=$K$30,$L$30,IF(DZIALKI[[#This Row],[Ulga]]=$K$31,$L$31,IF(DZIALKI[[#This Row],[Ulga]]=$K$32,$L$32))))</f>
        <v>0</v>
      </c>
      <c r="G1855">
        <f>ROUNDUP(DZIALKI[[#This Row],[StawkaPodatku]]*DZIALKI[[#This Row],[Powierzchnia]],2)</f>
        <v>455.01</v>
      </c>
      <c r="H1855">
        <f>DZIALKI[[#This Row],[Podatek]]*DZIALKI[[#This Row],[Procent Ulgi]]</f>
        <v>0</v>
      </c>
      <c r="I1855">
        <f>DZIALKI[[#This Row],[Podatek]]-DZIALKI[[#This Row],[KwotaUlgi]]</f>
        <v>455.01</v>
      </c>
    </row>
    <row r="1856" spans="1:9" x14ac:dyDescent="0.25">
      <c r="A1856" t="s">
        <v>1866</v>
      </c>
      <c r="B1856">
        <v>1266.58</v>
      </c>
      <c r="C1856" t="s">
        <v>94</v>
      </c>
      <c r="D1856" t="s">
        <v>21</v>
      </c>
      <c r="E18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56">
        <f>IF(DZIALKI[[#This Row],[Ulga]]=$K$29,$L$29,IF(DZIALKI[[#This Row],[Ulga]]=$K$30,$L$30,IF(DZIALKI[[#This Row],[Ulga]]=$K$31,$L$31,IF(DZIALKI[[#This Row],[Ulga]]=$K$32,$L$32))))</f>
        <v>0</v>
      </c>
      <c r="G1856">
        <f>ROUNDUP(DZIALKI[[#This Row],[StawkaPodatku]]*DZIALKI[[#This Row],[Powierzchnia]],2)</f>
        <v>50.669999999999995</v>
      </c>
      <c r="H1856">
        <f>DZIALKI[[#This Row],[Podatek]]*DZIALKI[[#This Row],[Procent Ulgi]]</f>
        <v>0</v>
      </c>
      <c r="I1856">
        <f>DZIALKI[[#This Row],[Podatek]]-DZIALKI[[#This Row],[KwotaUlgi]]</f>
        <v>50.669999999999995</v>
      </c>
    </row>
    <row r="1857" spans="1:9" x14ac:dyDescent="0.25">
      <c r="A1857" t="s">
        <v>1867</v>
      </c>
      <c r="B1857">
        <v>1292.78</v>
      </c>
      <c r="C1857" t="s">
        <v>31</v>
      </c>
      <c r="D1857" t="s">
        <v>11</v>
      </c>
      <c r="E18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57">
        <f>IF(DZIALKI[[#This Row],[Ulga]]=$K$29,$L$29,IF(DZIALKI[[#This Row],[Ulga]]=$K$30,$L$30,IF(DZIALKI[[#This Row],[Ulga]]=$K$31,$L$31,IF(DZIALKI[[#This Row],[Ulga]]=$K$32,$L$32))))</f>
        <v>0.9</v>
      </c>
      <c r="G1857">
        <f>ROUNDUP(DZIALKI[[#This Row],[StawkaPodatku]]*DZIALKI[[#This Row],[Powierzchnia]],2)</f>
        <v>555.9</v>
      </c>
      <c r="H1857">
        <f>DZIALKI[[#This Row],[Podatek]]*DZIALKI[[#This Row],[Procent Ulgi]]</f>
        <v>500.31</v>
      </c>
      <c r="I1857">
        <f>DZIALKI[[#This Row],[Podatek]]-DZIALKI[[#This Row],[KwotaUlgi]]</f>
        <v>55.589999999999975</v>
      </c>
    </row>
    <row r="1858" spans="1:9" x14ac:dyDescent="0.25">
      <c r="A1858" t="s">
        <v>1868</v>
      </c>
      <c r="B1858">
        <v>564.76</v>
      </c>
      <c r="C1858" t="s">
        <v>94</v>
      </c>
      <c r="D1858" t="s">
        <v>21</v>
      </c>
      <c r="E18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58">
        <f>IF(DZIALKI[[#This Row],[Ulga]]=$K$29,$L$29,IF(DZIALKI[[#This Row],[Ulga]]=$K$30,$L$30,IF(DZIALKI[[#This Row],[Ulga]]=$K$31,$L$31,IF(DZIALKI[[#This Row],[Ulga]]=$K$32,$L$32))))</f>
        <v>0</v>
      </c>
      <c r="G1858">
        <f>ROUNDUP(DZIALKI[[#This Row],[StawkaPodatku]]*DZIALKI[[#This Row],[Powierzchnia]],2)</f>
        <v>22.6</v>
      </c>
      <c r="H1858">
        <f>DZIALKI[[#This Row],[Podatek]]*DZIALKI[[#This Row],[Procent Ulgi]]</f>
        <v>0</v>
      </c>
      <c r="I1858">
        <f>DZIALKI[[#This Row],[Podatek]]-DZIALKI[[#This Row],[KwotaUlgi]]</f>
        <v>22.6</v>
      </c>
    </row>
    <row r="1859" spans="1:9" x14ac:dyDescent="0.25">
      <c r="A1859" t="s">
        <v>1869</v>
      </c>
      <c r="B1859">
        <v>691.38</v>
      </c>
      <c r="C1859" t="s">
        <v>52</v>
      </c>
      <c r="D1859" t="s">
        <v>5</v>
      </c>
      <c r="E185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59">
        <f>IF(DZIALKI[[#This Row],[Ulga]]=$K$29,$L$29,IF(DZIALKI[[#This Row],[Ulga]]=$K$30,$L$30,IF(DZIALKI[[#This Row],[Ulga]]=$K$31,$L$31,IF(DZIALKI[[#This Row],[Ulga]]=$K$32,$L$32))))</f>
        <v>0.5</v>
      </c>
      <c r="G1859">
        <f>ROUNDUP(DZIALKI[[#This Row],[StawkaPodatku]]*DZIALKI[[#This Row],[Powierzchnia]],2)</f>
        <v>145.19</v>
      </c>
      <c r="H1859">
        <f>DZIALKI[[#This Row],[Podatek]]*DZIALKI[[#This Row],[Procent Ulgi]]</f>
        <v>72.594999999999999</v>
      </c>
      <c r="I1859">
        <f>DZIALKI[[#This Row],[Podatek]]-DZIALKI[[#This Row],[KwotaUlgi]]</f>
        <v>72.594999999999999</v>
      </c>
    </row>
    <row r="1860" spans="1:9" x14ac:dyDescent="0.25">
      <c r="A1860" t="s">
        <v>1870</v>
      </c>
      <c r="B1860">
        <v>1294.21</v>
      </c>
      <c r="C1860" t="s">
        <v>31</v>
      </c>
      <c r="D1860" t="s">
        <v>7</v>
      </c>
      <c r="E186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60">
        <f>IF(DZIALKI[[#This Row],[Ulga]]=$K$29,$L$29,IF(DZIALKI[[#This Row],[Ulga]]=$K$30,$L$30,IF(DZIALKI[[#This Row],[Ulga]]=$K$31,$L$31,IF(DZIALKI[[#This Row],[Ulga]]=$K$32,$L$32))))</f>
        <v>0.2</v>
      </c>
      <c r="G1860">
        <f>ROUNDUP(DZIALKI[[#This Row],[StawkaPodatku]]*DZIALKI[[#This Row],[Powierzchnia]],2)</f>
        <v>556.52</v>
      </c>
      <c r="H1860">
        <f>DZIALKI[[#This Row],[Podatek]]*DZIALKI[[#This Row],[Procent Ulgi]]</f>
        <v>111.304</v>
      </c>
      <c r="I1860">
        <f>DZIALKI[[#This Row],[Podatek]]-DZIALKI[[#This Row],[KwotaUlgi]]</f>
        <v>445.21600000000001</v>
      </c>
    </row>
    <row r="1861" spans="1:9" x14ac:dyDescent="0.25">
      <c r="A1861" t="s">
        <v>1871</v>
      </c>
      <c r="B1861">
        <v>662.45</v>
      </c>
      <c r="C1861" t="s">
        <v>52</v>
      </c>
      <c r="D1861" t="s">
        <v>11</v>
      </c>
      <c r="E18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61">
        <f>IF(DZIALKI[[#This Row],[Ulga]]=$K$29,$L$29,IF(DZIALKI[[#This Row],[Ulga]]=$K$30,$L$30,IF(DZIALKI[[#This Row],[Ulga]]=$K$31,$L$31,IF(DZIALKI[[#This Row],[Ulga]]=$K$32,$L$32))))</f>
        <v>0.9</v>
      </c>
      <c r="G1861">
        <f>ROUNDUP(DZIALKI[[#This Row],[StawkaPodatku]]*DZIALKI[[#This Row],[Powierzchnia]],2)</f>
        <v>139.12</v>
      </c>
      <c r="H1861">
        <f>DZIALKI[[#This Row],[Podatek]]*DZIALKI[[#This Row],[Procent Ulgi]]</f>
        <v>125.20800000000001</v>
      </c>
      <c r="I1861">
        <f>DZIALKI[[#This Row],[Podatek]]-DZIALKI[[#This Row],[KwotaUlgi]]</f>
        <v>13.911999999999992</v>
      </c>
    </row>
    <row r="1862" spans="1:9" x14ac:dyDescent="0.25">
      <c r="A1862" t="s">
        <v>1872</v>
      </c>
      <c r="B1862">
        <v>1169.19</v>
      </c>
      <c r="C1862" t="s">
        <v>9</v>
      </c>
      <c r="D1862" t="s">
        <v>11</v>
      </c>
      <c r="E18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62">
        <f>IF(DZIALKI[[#This Row],[Ulga]]=$K$29,$L$29,IF(DZIALKI[[#This Row],[Ulga]]=$K$30,$L$30,IF(DZIALKI[[#This Row],[Ulga]]=$K$31,$L$31,IF(DZIALKI[[#This Row],[Ulga]]=$K$32,$L$32))))</f>
        <v>0.9</v>
      </c>
      <c r="G1862">
        <f>ROUNDUP(DZIALKI[[#This Row],[StawkaPodatku]]*DZIALKI[[#This Row],[Powierzchnia]],2)</f>
        <v>759.98</v>
      </c>
      <c r="H1862">
        <f>DZIALKI[[#This Row],[Podatek]]*DZIALKI[[#This Row],[Procent Ulgi]]</f>
        <v>683.98200000000008</v>
      </c>
      <c r="I1862">
        <f>DZIALKI[[#This Row],[Podatek]]-DZIALKI[[#This Row],[KwotaUlgi]]</f>
        <v>75.997999999999934</v>
      </c>
    </row>
    <row r="1863" spans="1:9" x14ac:dyDescent="0.25">
      <c r="A1863" t="s">
        <v>1873</v>
      </c>
      <c r="B1863">
        <v>783.35</v>
      </c>
      <c r="C1863" t="s">
        <v>31</v>
      </c>
      <c r="D1863" t="s">
        <v>11</v>
      </c>
      <c r="E18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63">
        <f>IF(DZIALKI[[#This Row],[Ulga]]=$K$29,$L$29,IF(DZIALKI[[#This Row],[Ulga]]=$K$30,$L$30,IF(DZIALKI[[#This Row],[Ulga]]=$K$31,$L$31,IF(DZIALKI[[#This Row],[Ulga]]=$K$32,$L$32))))</f>
        <v>0.9</v>
      </c>
      <c r="G1863">
        <f>ROUNDUP(DZIALKI[[#This Row],[StawkaPodatku]]*DZIALKI[[#This Row],[Powierzchnia]],2)</f>
        <v>336.84999999999997</v>
      </c>
      <c r="H1863">
        <f>DZIALKI[[#This Row],[Podatek]]*DZIALKI[[#This Row],[Procent Ulgi]]</f>
        <v>303.16499999999996</v>
      </c>
      <c r="I1863">
        <f>DZIALKI[[#This Row],[Podatek]]-DZIALKI[[#This Row],[KwotaUlgi]]</f>
        <v>33.685000000000002</v>
      </c>
    </row>
    <row r="1864" spans="1:9" x14ac:dyDescent="0.25">
      <c r="A1864" t="s">
        <v>1874</v>
      </c>
      <c r="B1864">
        <v>520.34</v>
      </c>
      <c r="C1864" t="s">
        <v>52</v>
      </c>
      <c r="D1864" t="s">
        <v>5</v>
      </c>
      <c r="E18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64">
        <f>IF(DZIALKI[[#This Row],[Ulga]]=$K$29,$L$29,IF(DZIALKI[[#This Row],[Ulga]]=$K$30,$L$30,IF(DZIALKI[[#This Row],[Ulga]]=$K$31,$L$31,IF(DZIALKI[[#This Row],[Ulga]]=$K$32,$L$32))))</f>
        <v>0.5</v>
      </c>
      <c r="G1864">
        <f>ROUNDUP(DZIALKI[[#This Row],[StawkaPodatku]]*DZIALKI[[#This Row],[Powierzchnia]],2)</f>
        <v>109.28</v>
      </c>
      <c r="H1864">
        <f>DZIALKI[[#This Row],[Podatek]]*DZIALKI[[#This Row],[Procent Ulgi]]</f>
        <v>54.64</v>
      </c>
      <c r="I1864">
        <f>DZIALKI[[#This Row],[Podatek]]-DZIALKI[[#This Row],[KwotaUlgi]]</f>
        <v>54.64</v>
      </c>
    </row>
    <row r="1865" spans="1:9" x14ac:dyDescent="0.25">
      <c r="A1865" t="s">
        <v>1875</v>
      </c>
      <c r="B1865">
        <v>1447.47</v>
      </c>
      <c r="C1865" t="s">
        <v>5</v>
      </c>
      <c r="D1865" t="s">
        <v>7</v>
      </c>
      <c r="E18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65">
        <f>IF(DZIALKI[[#This Row],[Ulga]]=$K$29,$L$29,IF(DZIALKI[[#This Row],[Ulga]]=$K$30,$L$30,IF(DZIALKI[[#This Row],[Ulga]]=$K$31,$L$31,IF(DZIALKI[[#This Row],[Ulga]]=$K$32,$L$32))))</f>
        <v>0.2</v>
      </c>
      <c r="G1865">
        <f>ROUNDUP(DZIALKI[[#This Row],[StawkaPodatku]]*DZIALKI[[#This Row],[Powierzchnia]],2)</f>
        <v>1114.56</v>
      </c>
      <c r="H1865">
        <f>DZIALKI[[#This Row],[Podatek]]*DZIALKI[[#This Row],[Procent Ulgi]]</f>
        <v>222.91200000000001</v>
      </c>
      <c r="I1865">
        <f>DZIALKI[[#This Row],[Podatek]]-DZIALKI[[#This Row],[KwotaUlgi]]</f>
        <v>891.64799999999991</v>
      </c>
    </row>
    <row r="1866" spans="1:9" x14ac:dyDescent="0.25">
      <c r="A1866" t="s">
        <v>1876</v>
      </c>
      <c r="B1866">
        <v>820.73</v>
      </c>
      <c r="C1866" t="s">
        <v>5</v>
      </c>
      <c r="D1866" t="s">
        <v>5</v>
      </c>
      <c r="E18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66">
        <f>IF(DZIALKI[[#This Row],[Ulga]]=$K$29,$L$29,IF(DZIALKI[[#This Row],[Ulga]]=$K$30,$L$30,IF(DZIALKI[[#This Row],[Ulga]]=$K$31,$L$31,IF(DZIALKI[[#This Row],[Ulga]]=$K$32,$L$32))))</f>
        <v>0.5</v>
      </c>
      <c r="G1866">
        <f>ROUNDUP(DZIALKI[[#This Row],[StawkaPodatku]]*DZIALKI[[#This Row],[Powierzchnia]],2)</f>
        <v>631.97</v>
      </c>
      <c r="H1866">
        <f>DZIALKI[[#This Row],[Podatek]]*DZIALKI[[#This Row],[Procent Ulgi]]</f>
        <v>315.98500000000001</v>
      </c>
      <c r="I1866">
        <f>DZIALKI[[#This Row],[Podatek]]-DZIALKI[[#This Row],[KwotaUlgi]]</f>
        <v>315.98500000000001</v>
      </c>
    </row>
    <row r="1867" spans="1:9" x14ac:dyDescent="0.25">
      <c r="A1867" t="s">
        <v>1877</v>
      </c>
      <c r="B1867">
        <v>597.29</v>
      </c>
      <c r="C1867" t="s">
        <v>31</v>
      </c>
      <c r="D1867" t="s">
        <v>7</v>
      </c>
      <c r="E18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67">
        <f>IF(DZIALKI[[#This Row],[Ulga]]=$K$29,$L$29,IF(DZIALKI[[#This Row],[Ulga]]=$K$30,$L$30,IF(DZIALKI[[#This Row],[Ulga]]=$K$31,$L$31,IF(DZIALKI[[#This Row],[Ulga]]=$K$32,$L$32))))</f>
        <v>0.2</v>
      </c>
      <c r="G1867">
        <f>ROUNDUP(DZIALKI[[#This Row],[StawkaPodatku]]*DZIALKI[[#This Row],[Powierzchnia]],2)</f>
        <v>256.83999999999997</v>
      </c>
      <c r="H1867">
        <f>DZIALKI[[#This Row],[Podatek]]*DZIALKI[[#This Row],[Procent Ulgi]]</f>
        <v>51.367999999999995</v>
      </c>
      <c r="I1867">
        <f>DZIALKI[[#This Row],[Podatek]]-DZIALKI[[#This Row],[KwotaUlgi]]</f>
        <v>205.47199999999998</v>
      </c>
    </row>
    <row r="1868" spans="1:9" x14ac:dyDescent="0.25">
      <c r="A1868" t="s">
        <v>1878</v>
      </c>
      <c r="B1868">
        <v>1220.29</v>
      </c>
      <c r="C1868" t="s">
        <v>31</v>
      </c>
      <c r="D1868" t="s">
        <v>5</v>
      </c>
      <c r="E18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68">
        <f>IF(DZIALKI[[#This Row],[Ulga]]=$K$29,$L$29,IF(DZIALKI[[#This Row],[Ulga]]=$K$30,$L$30,IF(DZIALKI[[#This Row],[Ulga]]=$K$31,$L$31,IF(DZIALKI[[#This Row],[Ulga]]=$K$32,$L$32))))</f>
        <v>0.5</v>
      </c>
      <c r="G1868">
        <f>ROUNDUP(DZIALKI[[#This Row],[StawkaPodatku]]*DZIALKI[[#This Row],[Powierzchnia]],2)</f>
        <v>524.73</v>
      </c>
      <c r="H1868">
        <f>DZIALKI[[#This Row],[Podatek]]*DZIALKI[[#This Row],[Procent Ulgi]]</f>
        <v>262.36500000000001</v>
      </c>
      <c r="I1868">
        <f>DZIALKI[[#This Row],[Podatek]]-DZIALKI[[#This Row],[KwotaUlgi]]</f>
        <v>262.36500000000001</v>
      </c>
    </row>
    <row r="1869" spans="1:9" x14ac:dyDescent="0.25">
      <c r="A1869" t="s">
        <v>1879</v>
      </c>
      <c r="B1869">
        <v>637.09</v>
      </c>
      <c r="C1869" t="s">
        <v>5</v>
      </c>
      <c r="D1869" t="s">
        <v>11</v>
      </c>
      <c r="E18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69">
        <f>IF(DZIALKI[[#This Row],[Ulga]]=$K$29,$L$29,IF(DZIALKI[[#This Row],[Ulga]]=$K$30,$L$30,IF(DZIALKI[[#This Row],[Ulga]]=$K$31,$L$31,IF(DZIALKI[[#This Row],[Ulga]]=$K$32,$L$32))))</f>
        <v>0.9</v>
      </c>
      <c r="G1869">
        <f>ROUNDUP(DZIALKI[[#This Row],[StawkaPodatku]]*DZIALKI[[#This Row],[Powierzchnia]],2)</f>
        <v>490.56</v>
      </c>
      <c r="H1869">
        <f>DZIALKI[[#This Row],[Podatek]]*DZIALKI[[#This Row],[Procent Ulgi]]</f>
        <v>441.50400000000002</v>
      </c>
      <c r="I1869">
        <f>DZIALKI[[#This Row],[Podatek]]-DZIALKI[[#This Row],[KwotaUlgi]]</f>
        <v>49.055999999999983</v>
      </c>
    </row>
    <row r="1870" spans="1:9" x14ac:dyDescent="0.25">
      <c r="A1870" t="s">
        <v>1880</v>
      </c>
      <c r="B1870">
        <v>1082.3800000000001</v>
      </c>
      <c r="C1870" t="s">
        <v>31</v>
      </c>
      <c r="D1870" t="s">
        <v>11</v>
      </c>
      <c r="E18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70">
        <f>IF(DZIALKI[[#This Row],[Ulga]]=$K$29,$L$29,IF(DZIALKI[[#This Row],[Ulga]]=$K$30,$L$30,IF(DZIALKI[[#This Row],[Ulga]]=$K$31,$L$31,IF(DZIALKI[[#This Row],[Ulga]]=$K$32,$L$32))))</f>
        <v>0.9</v>
      </c>
      <c r="G1870">
        <f>ROUNDUP(DZIALKI[[#This Row],[StawkaPodatku]]*DZIALKI[[#This Row],[Powierzchnia]],2)</f>
        <v>465.43</v>
      </c>
      <c r="H1870">
        <f>DZIALKI[[#This Row],[Podatek]]*DZIALKI[[#This Row],[Procent Ulgi]]</f>
        <v>418.887</v>
      </c>
      <c r="I1870">
        <f>DZIALKI[[#This Row],[Podatek]]-DZIALKI[[#This Row],[KwotaUlgi]]</f>
        <v>46.543000000000006</v>
      </c>
    </row>
    <row r="1871" spans="1:9" x14ac:dyDescent="0.25">
      <c r="A1871" t="s">
        <v>1881</v>
      </c>
      <c r="B1871">
        <v>1264.8900000000001</v>
      </c>
      <c r="C1871" t="s">
        <v>9</v>
      </c>
      <c r="D1871" t="s">
        <v>11</v>
      </c>
      <c r="E187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71">
        <f>IF(DZIALKI[[#This Row],[Ulga]]=$K$29,$L$29,IF(DZIALKI[[#This Row],[Ulga]]=$K$30,$L$30,IF(DZIALKI[[#This Row],[Ulga]]=$K$31,$L$31,IF(DZIALKI[[#This Row],[Ulga]]=$K$32,$L$32))))</f>
        <v>0.9</v>
      </c>
      <c r="G1871">
        <f>ROUNDUP(DZIALKI[[#This Row],[StawkaPodatku]]*DZIALKI[[#This Row],[Powierzchnia]],2)</f>
        <v>822.18</v>
      </c>
      <c r="H1871">
        <f>DZIALKI[[#This Row],[Podatek]]*DZIALKI[[#This Row],[Procent Ulgi]]</f>
        <v>739.96199999999999</v>
      </c>
      <c r="I1871">
        <f>DZIALKI[[#This Row],[Podatek]]-DZIALKI[[#This Row],[KwotaUlgi]]</f>
        <v>82.217999999999961</v>
      </c>
    </row>
    <row r="1872" spans="1:9" x14ac:dyDescent="0.25">
      <c r="A1872" t="s">
        <v>1882</v>
      </c>
      <c r="B1872">
        <v>659.26</v>
      </c>
      <c r="C1872" t="s">
        <v>52</v>
      </c>
      <c r="D1872" t="s">
        <v>11</v>
      </c>
      <c r="E18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72">
        <f>IF(DZIALKI[[#This Row],[Ulga]]=$K$29,$L$29,IF(DZIALKI[[#This Row],[Ulga]]=$K$30,$L$30,IF(DZIALKI[[#This Row],[Ulga]]=$K$31,$L$31,IF(DZIALKI[[#This Row],[Ulga]]=$K$32,$L$32))))</f>
        <v>0.9</v>
      </c>
      <c r="G1872">
        <f>ROUNDUP(DZIALKI[[#This Row],[StawkaPodatku]]*DZIALKI[[#This Row],[Powierzchnia]],2)</f>
        <v>138.44999999999999</v>
      </c>
      <c r="H1872">
        <f>DZIALKI[[#This Row],[Podatek]]*DZIALKI[[#This Row],[Procent Ulgi]]</f>
        <v>124.60499999999999</v>
      </c>
      <c r="I1872">
        <f>DZIALKI[[#This Row],[Podatek]]-DZIALKI[[#This Row],[KwotaUlgi]]</f>
        <v>13.844999999999999</v>
      </c>
    </row>
    <row r="1873" spans="1:9" x14ac:dyDescent="0.25">
      <c r="A1873" t="s">
        <v>1883</v>
      </c>
      <c r="B1873">
        <v>848.1</v>
      </c>
      <c r="C1873" t="s">
        <v>31</v>
      </c>
      <c r="D1873" t="s">
        <v>11</v>
      </c>
      <c r="E18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73">
        <f>IF(DZIALKI[[#This Row],[Ulga]]=$K$29,$L$29,IF(DZIALKI[[#This Row],[Ulga]]=$K$30,$L$30,IF(DZIALKI[[#This Row],[Ulga]]=$K$31,$L$31,IF(DZIALKI[[#This Row],[Ulga]]=$K$32,$L$32))))</f>
        <v>0.9</v>
      </c>
      <c r="G1873">
        <f>ROUNDUP(DZIALKI[[#This Row],[StawkaPodatku]]*DZIALKI[[#This Row],[Powierzchnia]],2)</f>
        <v>364.69</v>
      </c>
      <c r="H1873">
        <f>DZIALKI[[#This Row],[Podatek]]*DZIALKI[[#This Row],[Procent Ulgi]]</f>
        <v>328.221</v>
      </c>
      <c r="I1873">
        <f>DZIALKI[[#This Row],[Podatek]]-DZIALKI[[#This Row],[KwotaUlgi]]</f>
        <v>36.468999999999994</v>
      </c>
    </row>
    <row r="1874" spans="1:9" x14ac:dyDescent="0.25">
      <c r="A1874" t="s">
        <v>1884</v>
      </c>
      <c r="B1874">
        <v>1430.72</v>
      </c>
      <c r="C1874" t="s">
        <v>5</v>
      </c>
      <c r="D1874" t="s">
        <v>21</v>
      </c>
      <c r="E18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74">
        <f>IF(DZIALKI[[#This Row],[Ulga]]=$K$29,$L$29,IF(DZIALKI[[#This Row],[Ulga]]=$K$30,$L$30,IF(DZIALKI[[#This Row],[Ulga]]=$K$31,$L$31,IF(DZIALKI[[#This Row],[Ulga]]=$K$32,$L$32))))</f>
        <v>0</v>
      </c>
      <c r="G1874">
        <f>ROUNDUP(DZIALKI[[#This Row],[StawkaPodatku]]*DZIALKI[[#This Row],[Powierzchnia]],2)</f>
        <v>1101.6600000000001</v>
      </c>
      <c r="H1874">
        <f>DZIALKI[[#This Row],[Podatek]]*DZIALKI[[#This Row],[Procent Ulgi]]</f>
        <v>0</v>
      </c>
      <c r="I1874">
        <f>DZIALKI[[#This Row],[Podatek]]-DZIALKI[[#This Row],[KwotaUlgi]]</f>
        <v>1101.6600000000001</v>
      </c>
    </row>
    <row r="1875" spans="1:9" x14ac:dyDescent="0.25">
      <c r="A1875" t="s">
        <v>1885</v>
      </c>
      <c r="B1875">
        <v>1294.06</v>
      </c>
      <c r="C1875" t="s">
        <v>31</v>
      </c>
      <c r="D1875" t="s">
        <v>5</v>
      </c>
      <c r="E18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75">
        <f>IF(DZIALKI[[#This Row],[Ulga]]=$K$29,$L$29,IF(DZIALKI[[#This Row],[Ulga]]=$K$30,$L$30,IF(DZIALKI[[#This Row],[Ulga]]=$K$31,$L$31,IF(DZIALKI[[#This Row],[Ulga]]=$K$32,$L$32))))</f>
        <v>0.5</v>
      </c>
      <c r="G1875">
        <f>ROUNDUP(DZIALKI[[#This Row],[StawkaPodatku]]*DZIALKI[[#This Row],[Powierzchnia]],2)</f>
        <v>556.45000000000005</v>
      </c>
      <c r="H1875">
        <f>DZIALKI[[#This Row],[Podatek]]*DZIALKI[[#This Row],[Procent Ulgi]]</f>
        <v>278.22500000000002</v>
      </c>
      <c r="I1875">
        <f>DZIALKI[[#This Row],[Podatek]]-DZIALKI[[#This Row],[KwotaUlgi]]</f>
        <v>278.22500000000002</v>
      </c>
    </row>
    <row r="1876" spans="1:9" x14ac:dyDescent="0.25">
      <c r="A1876" t="s">
        <v>1886</v>
      </c>
      <c r="B1876">
        <v>1149.3</v>
      </c>
      <c r="C1876" t="s">
        <v>5</v>
      </c>
      <c r="D1876" t="s">
        <v>5</v>
      </c>
      <c r="E18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76">
        <f>IF(DZIALKI[[#This Row],[Ulga]]=$K$29,$L$29,IF(DZIALKI[[#This Row],[Ulga]]=$K$30,$L$30,IF(DZIALKI[[#This Row],[Ulga]]=$K$31,$L$31,IF(DZIALKI[[#This Row],[Ulga]]=$K$32,$L$32))))</f>
        <v>0.5</v>
      </c>
      <c r="G1876">
        <f>ROUNDUP(DZIALKI[[#This Row],[StawkaPodatku]]*DZIALKI[[#This Row],[Powierzchnia]],2)</f>
        <v>884.97</v>
      </c>
      <c r="H1876">
        <f>DZIALKI[[#This Row],[Podatek]]*DZIALKI[[#This Row],[Procent Ulgi]]</f>
        <v>442.48500000000001</v>
      </c>
      <c r="I1876">
        <f>DZIALKI[[#This Row],[Podatek]]-DZIALKI[[#This Row],[KwotaUlgi]]</f>
        <v>442.48500000000001</v>
      </c>
    </row>
    <row r="1877" spans="1:9" x14ac:dyDescent="0.25">
      <c r="A1877" t="s">
        <v>1887</v>
      </c>
      <c r="B1877">
        <v>1456.27</v>
      </c>
      <c r="C1877" t="s">
        <v>31</v>
      </c>
      <c r="D1877" t="s">
        <v>5</v>
      </c>
      <c r="E18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77">
        <f>IF(DZIALKI[[#This Row],[Ulga]]=$K$29,$L$29,IF(DZIALKI[[#This Row],[Ulga]]=$K$30,$L$30,IF(DZIALKI[[#This Row],[Ulga]]=$K$31,$L$31,IF(DZIALKI[[#This Row],[Ulga]]=$K$32,$L$32))))</f>
        <v>0.5</v>
      </c>
      <c r="G1877">
        <f>ROUNDUP(DZIALKI[[#This Row],[StawkaPodatku]]*DZIALKI[[#This Row],[Powierzchnia]],2)</f>
        <v>626.20000000000005</v>
      </c>
      <c r="H1877">
        <f>DZIALKI[[#This Row],[Podatek]]*DZIALKI[[#This Row],[Procent Ulgi]]</f>
        <v>313.10000000000002</v>
      </c>
      <c r="I1877">
        <f>DZIALKI[[#This Row],[Podatek]]-DZIALKI[[#This Row],[KwotaUlgi]]</f>
        <v>313.10000000000002</v>
      </c>
    </row>
    <row r="1878" spans="1:9" x14ac:dyDescent="0.25">
      <c r="A1878" t="s">
        <v>1888</v>
      </c>
      <c r="B1878">
        <v>1222.8699999999999</v>
      </c>
      <c r="C1878" t="s">
        <v>5</v>
      </c>
      <c r="D1878" t="s">
        <v>7</v>
      </c>
      <c r="E18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78">
        <f>IF(DZIALKI[[#This Row],[Ulga]]=$K$29,$L$29,IF(DZIALKI[[#This Row],[Ulga]]=$K$30,$L$30,IF(DZIALKI[[#This Row],[Ulga]]=$K$31,$L$31,IF(DZIALKI[[#This Row],[Ulga]]=$K$32,$L$32))))</f>
        <v>0.2</v>
      </c>
      <c r="G1878">
        <f>ROUNDUP(DZIALKI[[#This Row],[StawkaPodatku]]*DZIALKI[[#This Row],[Powierzchnia]],2)</f>
        <v>941.61</v>
      </c>
      <c r="H1878">
        <f>DZIALKI[[#This Row],[Podatek]]*DZIALKI[[#This Row],[Procent Ulgi]]</f>
        <v>188.322</v>
      </c>
      <c r="I1878">
        <f>DZIALKI[[#This Row],[Podatek]]-DZIALKI[[#This Row],[KwotaUlgi]]</f>
        <v>753.28800000000001</v>
      </c>
    </row>
    <row r="1879" spans="1:9" x14ac:dyDescent="0.25">
      <c r="A1879" t="s">
        <v>1889</v>
      </c>
      <c r="B1879">
        <v>1063.76</v>
      </c>
      <c r="C1879" t="s">
        <v>94</v>
      </c>
      <c r="D1879" t="s">
        <v>11</v>
      </c>
      <c r="E18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79">
        <f>IF(DZIALKI[[#This Row],[Ulga]]=$K$29,$L$29,IF(DZIALKI[[#This Row],[Ulga]]=$K$30,$L$30,IF(DZIALKI[[#This Row],[Ulga]]=$K$31,$L$31,IF(DZIALKI[[#This Row],[Ulga]]=$K$32,$L$32))))</f>
        <v>0.9</v>
      </c>
      <c r="G1879">
        <f>ROUNDUP(DZIALKI[[#This Row],[StawkaPodatku]]*DZIALKI[[#This Row],[Powierzchnia]],2)</f>
        <v>42.559999999999995</v>
      </c>
      <c r="H1879">
        <f>DZIALKI[[#This Row],[Podatek]]*DZIALKI[[#This Row],[Procent Ulgi]]</f>
        <v>38.303999999999995</v>
      </c>
      <c r="I1879">
        <f>DZIALKI[[#This Row],[Podatek]]-DZIALKI[[#This Row],[KwotaUlgi]]</f>
        <v>4.2560000000000002</v>
      </c>
    </row>
    <row r="1880" spans="1:9" x14ac:dyDescent="0.25">
      <c r="A1880" t="s">
        <v>1890</v>
      </c>
      <c r="B1880">
        <v>1386.03</v>
      </c>
      <c r="C1880" t="s">
        <v>9</v>
      </c>
      <c r="D1880" t="s">
        <v>11</v>
      </c>
      <c r="E18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80">
        <f>IF(DZIALKI[[#This Row],[Ulga]]=$K$29,$L$29,IF(DZIALKI[[#This Row],[Ulga]]=$K$30,$L$30,IF(DZIALKI[[#This Row],[Ulga]]=$K$31,$L$31,IF(DZIALKI[[#This Row],[Ulga]]=$K$32,$L$32))))</f>
        <v>0.9</v>
      </c>
      <c r="G1880">
        <f>ROUNDUP(DZIALKI[[#This Row],[StawkaPodatku]]*DZIALKI[[#This Row],[Powierzchnia]],2)</f>
        <v>900.92</v>
      </c>
      <c r="H1880">
        <f>DZIALKI[[#This Row],[Podatek]]*DZIALKI[[#This Row],[Procent Ulgi]]</f>
        <v>810.82799999999997</v>
      </c>
      <c r="I1880">
        <f>DZIALKI[[#This Row],[Podatek]]-DZIALKI[[#This Row],[KwotaUlgi]]</f>
        <v>90.091999999999985</v>
      </c>
    </row>
    <row r="1881" spans="1:9" x14ac:dyDescent="0.25">
      <c r="A1881" t="s">
        <v>1891</v>
      </c>
      <c r="B1881">
        <v>1374.24</v>
      </c>
      <c r="C1881" t="s">
        <v>5</v>
      </c>
      <c r="D1881" t="s">
        <v>21</v>
      </c>
      <c r="E18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81">
        <f>IF(DZIALKI[[#This Row],[Ulga]]=$K$29,$L$29,IF(DZIALKI[[#This Row],[Ulga]]=$K$30,$L$30,IF(DZIALKI[[#This Row],[Ulga]]=$K$31,$L$31,IF(DZIALKI[[#This Row],[Ulga]]=$K$32,$L$32))))</f>
        <v>0</v>
      </c>
      <c r="G1881">
        <f>ROUNDUP(DZIALKI[[#This Row],[StawkaPodatku]]*DZIALKI[[#This Row],[Powierzchnia]],2)</f>
        <v>1058.17</v>
      </c>
      <c r="H1881">
        <f>DZIALKI[[#This Row],[Podatek]]*DZIALKI[[#This Row],[Procent Ulgi]]</f>
        <v>0</v>
      </c>
      <c r="I1881">
        <f>DZIALKI[[#This Row],[Podatek]]-DZIALKI[[#This Row],[KwotaUlgi]]</f>
        <v>1058.17</v>
      </c>
    </row>
    <row r="1882" spans="1:9" x14ac:dyDescent="0.25">
      <c r="A1882" t="s">
        <v>1892</v>
      </c>
      <c r="B1882">
        <v>576.29</v>
      </c>
      <c r="C1882" t="s">
        <v>9</v>
      </c>
      <c r="D1882" t="s">
        <v>5</v>
      </c>
      <c r="E18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82">
        <f>IF(DZIALKI[[#This Row],[Ulga]]=$K$29,$L$29,IF(DZIALKI[[#This Row],[Ulga]]=$K$30,$L$30,IF(DZIALKI[[#This Row],[Ulga]]=$K$31,$L$31,IF(DZIALKI[[#This Row],[Ulga]]=$K$32,$L$32))))</f>
        <v>0.5</v>
      </c>
      <c r="G1882">
        <f>ROUNDUP(DZIALKI[[#This Row],[StawkaPodatku]]*DZIALKI[[#This Row],[Powierzchnia]],2)</f>
        <v>374.59</v>
      </c>
      <c r="H1882">
        <f>DZIALKI[[#This Row],[Podatek]]*DZIALKI[[#This Row],[Procent Ulgi]]</f>
        <v>187.29499999999999</v>
      </c>
      <c r="I1882">
        <f>DZIALKI[[#This Row],[Podatek]]-DZIALKI[[#This Row],[KwotaUlgi]]</f>
        <v>187.29499999999999</v>
      </c>
    </row>
    <row r="1883" spans="1:9" x14ac:dyDescent="0.25">
      <c r="A1883" t="s">
        <v>1893</v>
      </c>
      <c r="B1883">
        <v>909.75</v>
      </c>
      <c r="C1883" t="s">
        <v>31</v>
      </c>
      <c r="D1883" t="s">
        <v>7</v>
      </c>
      <c r="E18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83">
        <f>IF(DZIALKI[[#This Row],[Ulga]]=$K$29,$L$29,IF(DZIALKI[[#This Row],[Ulga]]=$K$30,$L$30,IF(DZIALKI[[#This Row],[Ulga]]=$K$31,$L$31,IF(DZIALKI[[#This Row],[Ulga]]=$K$32,$L$32))))</f>
        <v>0.2</v>
      </c>
      <c r="G1883">
        <f>ROUNDUP(DZIALKI[[#This Row],[StawkaPodatku]]*DZIALKI[[#This Row],[Powierzchnia]],2)</f>
        <v>391.2</v>
      </c>
      <c r="H1883">
        <f>DZIALKI[[#This Row],[Podatek]]*DZIALKI[[#This Row],[Procent Ulgi]]</f>
        <v>78.240000000000009</v>
      </c>
      <c r="I1883">
        <f>DZIALKI[[#This Row],[Podatek]]-DZIALKI[[#This Row],[KwotaUlgi]]</f>
        <v>312.95999999999998</v>
      </c>
    </row>
    <row r="1884" spans="1:9" x14ac:dyDescent="0.25">
      <c r="A1884" t="s">
        <v>1894</v>
      </c>
      <c r="B1884">
        <v>835.28</v>
      </c>
      <c r="C1884" t="s">
        <v>9</v>
      </c>
      <c r="D1884" t="s">
        <v>21</v>
      </c>
      <c r="E18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84">
        <f>IF(DZIALKI[[#This Row],[Ulga]]=$K$29,$L$29,IF(DZIALKI[[#This Row],[Ulga]]=$K$30,$L$30,IF(DZIALKI[[#This Row],[Ulga]]=$K$31,$L$31,IF(DZIALKI[[#This Row],[Ulga]]=$K$32,$L$32))))</f>
        <v>0</v>
      </c>
      <c r="G1884">
        <f>ROUNDUP(DZIALKI[[#This Row],[StawkaPodatku]]*DZIALKI[[#This Row],[Powierzchnia]],2)</f>
        <v>542.93999999999994</v>
      </c>
      <c r="H1884">
        <f>DZIALKI[[#This Row],[Podatek]]*DZIALKI[[#This Row],[Procent Ulgi]]</f>
        <v>0</v>
      </c>
      <c r="I1884">
        <f>DZIALKI[[#This Row],[Podatek]]-DZIALKI[[#This Row],[KwotaUlgi]]</f>
        <v>542.93999999999994</v>
      </c>
    </row>
    <row r="1885" spans="1:9" x14ac:dyDescent="0.25">
      <c r="A1885" t="s">
        <v>1895</v>
      </c>
      <c r="B1885">
        <v>502.87</v>
      </c>
      <c r="C1885" t="s">
        <v>94</v>
      </c>
      <c r="D1885" t="s">
        <v>11</v>
      </c>
      <c r="E188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85">
        <f>IF(DZIALKI[[#This Row],[Ulga]]=$K$29,$L$29,IF(DZIALKI[[#This Row],[Ulga]]=$K$30,$L$30,IF(DZIALKI[[#This Row],[Ulga]]=$K$31,$L$31,IF(DZIALKI[[#This Row],[Ulga]]=$K$32,$L$32))))</f>
        <v>0.9</v>
      </c>
      <c r="G1885">
        <f>ROUNDUP(DZIALKI[[#This Row],[StawkaPodatku]]*DZIALKI[[#This Row],[Powierzchnia]],2)</f>
        <v>20.12</v>
      </c>
      <c r="H1885">
        <f>DZIALKI[[#This Row],[Podatek]]*DZIALKI[[#This Row],[Procent Ulgi]]</f>
        <v>18.108000000000001</v>
      </c>
      <c r="I1885">
        <f>DZIALKI[[#This Row],[Podatek]]-DZIALKI[[#This Row],[KwotaUlgi]]</f>
        <v>2.0120000000000005</v>
      </c>
    </row>
    <row r="1886" spans="1:9" x14ac:dyDescent="0.25">
      <c r="A1886" t="s">
        <v>1896</v>
      </c>
      <c r="B1886">
        <v>928.15</v>
      </c>
      <c r="C1886" t="s">
        <v>31</v>
      </c>
      <c r="D1886" t="s">
        <v>7</v>
      </c>
      <c r="E18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86">
        <f>IF(DZIALKI[[#This Row],[Ulga]]=$K$29,$L$29,IF(DZIALKI[[#This Row],[Ulga]]=$K$30,$L$30,IF(DZIALKI[[#This Row],[Ulga]]=$K$31,$L$31,IF(DZIALKI[[#This Row],[Ulga]]=$K$32,$L$32))))</f>
        <v>0.2</v>
      </c>
      <c r="G1886">
        <f>ROUNDUP(DZIALKI[[#This Row],[StawkaPodatku]]*DZIALKI[[#This Row],[Powierzchnia]],2)</f>
        <v>399.11</v>
      </c>
      <c r="H1886">
        <f>DZIALKI[[#This Row],[Podatek]]*DZIALKI[[#This Row],[Procent Ulgi]]</f>
        <v>79.822000000000003</v>
      </c>
      <c r="I1886">
        <f>DZIALKI[[#This Row],[Podatek]]-DZIALKI[[#This Row],[KwotaUlgi]]</f>
        <v>319.28800000000001</v>
      </c>
    </row>
    <row r="1887" spans="1:9" x14ac:dyDescent="0.25">
      <c r="A1887" t="s">
        <v>1897</v>
      </c>
      <c r="B1887">
        <v>610.48</v>
      </c>
      <c r="C1887" t="s">
        <v>31</v>
      </c>
      <c r="D1887" t="s">
        <v>7</v>
      </c>
      <c r="E18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87">
        <f>IF(DZIALKI[[#This Row],[Ulga]]=$K$29,$L$29,IF(DZIALKI[[#This Row],[Ulga]]=$K$30,$L$30,IF(DZIALKI[[#This Row],[Ulga]]=$K$31,$L$31,IF(DZIALKI[[#This Row],[Ulga]]=$K$32,$L$32))))</f>
        <v>0.2</v>
      </c>
      <c r="G1887">
        <f>ROUNDUP(DZIALKI[[#This Row],[StawkaPodatku]]*DZIALKI[[#This Row],[Powierzchnia]],2)</f>
        <v>262.51</v>
      </c>
      <c r="H1887">
        <f>DZIALKI[[#This Row],[Podatek]]*DZIALKI[[#This Row],[Procent Ulgi]]</f>
        <v>52.502000000000002</v>
      </c>
      <c r="I1887">
        <f>DZIALKI[[#This Row],[Podatek]]-DZIALKI[[#This Row],[KwotaUlgi]]</f>
        <v>210.00799999999998</v>
      </c>
    </row>
    <row r="1888" spans="1:9" x14ac:dyDescent="0.25">
      <c r="A1888" t="s">
        <v>1898</v>
      </c>
      <c r="B1888">
        <v>747.67</v>
      </c>
      <c r="C1888" t="s">
        <v>5</v>
      </c>
      <c r="D1888" t="s">
        <v>21</v>
      </c>
      <c r="E18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88">
        <f>IF(DZIALKI[[#This Row],[Ulga]]=$K$29,$L$29,IF(DZIALKI[[#This Row],[Ulga]]=$K$30,$L$30,IF(DZIALKI[[#This Row],[Ulga]]=$K$31,$L$31,IF(DZIALKI[[#This Row],[Ulga]]=$K$32,$L$32))))</f>
        <v>0</v>
      </c>
      <c r="G1888">
        <f>ROUNDUP(DZIALKI[[#This Row],[StawkaPodatku]]*DZIALKI[[#This Row],[Powierzchnia]],2)</f>
        <v>575.71</v>
      </c>
      <c r="H1888">
        <f>DZIALKI[[#This Row],[Podatek]]*DZIALKI[[#This Row],[Procent Ulgi]]</f>
        <v>0</v>
      </c>
      <c r="I1888">
        <f>DZIALKI[[#This Row],[Podatek]]-DZIALKI[[#This Row],[KwotaUlgi]]</f>
        <v>575.71</v>
      </c>
    </row>
    <row r="1889" spans="1:9" x14ac:dyDescent="0.25">
      <c r="A1889" t="s">
        <v>1899</v>
      </c>
      <c r="B1889">
        <v>1064.94</v>
      </c>
      <c r="C1889" t="s">
        <v>5</v>
      </c>
      <c r="D1889" t="s">
        <v>7</v>
      </c>
      <c r="E18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89">
        <f>IF(DZIALKI[[#This Row],[Ulga]]=$K$29,$L$29,IF(DZIALKI[[#This Row],[Ulga]]=$K$30,$L$30,IF(DZIALKI[[#This Row],[Ulga]]=$K$31,$L$31,IF(DZIALKI[[#This Row],[Ulga]]=$K$32,$L$32))))</f>
        <v>0.2</v>
      </c>
      <c r="G1889">
        <f>ROUNDUP(DZIALKI[[#This Row],[StawkaPodatku]]*DZIALKI[[#This Row],[Powierzchnia]],2)</f>
        <v>820.01</v>
      </c>
      <c r="H1889">
        <f>DZIALKI[[#This Row],[Podatek]]*DZIALKI[[#This Row],[Procent Ulgi]]</f>
        <v>164.00200000000001</v>
      </c>
      <c r="I1889">
        <f>DZIALKI[[#This Row],[Podatek]]-DZIALKI[[#This Row],[KwotaUlgi]]</f>
        <v>656.00800000000004</v>
      </c>
    </row>
    <row r="1890" spans="1:9" x14ac:dyDescent="0.25">
      <c r="A1890" t="s">
        <v>1900</v>
      </c>
      <c r="B1890">
        <v>977.09</v>
      </c>
      <c r="C1890" t="s">
        <v>31</v>
      </c>
      <c r="D1890" t="s">
        <v>11</v>
      </c>
      <c r="E18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0">
        <f>IF(DZIALKI[[#This Row],[Ulga]]=$K$29,$L$29,IF(DZIALKI[[#This Row],[Ulga]]=$K$30,$L$30,IF(DZIALKI[[#This Row],[Ulga]]=$K$31,$L$31,IF(DZIALKI[[#This Row],[Ulga]]=$K$32,$L$32))))</f>
        <v>0.9</v>
      </c>
      <c r="G1890">
        <f>ROUNDUP(DZIALKI[[#This Row],[StawkaPodatku]]*DZIALKI[[#This Row],[Powierzchnia]],2)</f>
        <v>420.15</v>
      </c>
      <c r="H1890">
        <f>DZIALKI[[#This Row],[Podatek]]*DZIALKI[[#This Row],[Procent Ulgi]]</f>
        <v>378.13499999999999</v>
      </c>
      <c r="I1890">
        <f>DZIALKI[[#This Row],[Podatek]]-DZIALKI[[#This Row],[KwotaUlgi]]</f>
        <v>42.014999999999986</v>
      </c>
    </row>
    <row r="1891" spans="1:9" x14ac:dyDescent="0.25">
      <c r="A1891" t="s">
        <v>1901</v>
      </c>
      <c r="B1891">
        <v>1252.08</v>
      </c>
      <c r="C1891" t="s">
        <v>31</v>
      </c>
      <c r="D1891" t="s">
        <v>11</v>
      </c>
      <c r="E18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1">
        <f>IF(DZIALKI[[#This Row],[Ulga]]=$K$29,$L$29,IF(DZIALKI[[#This Row],[Ulga]]=$K$30,$L$30,IF(DZIALKI[[#This Row],[Ulga]]=$K$31,$L$31,IF(DZIALKI[[#This Row],[Ulga]]=$K$32,$L$32))))</f>
        <v>0.9</v>
      </c>
      <c r="G1891">
        <f>ROUNDUP(DZIALKI[[#This Row],[StawkaPodatku]]*DZIALKI[[#This Row],[Powierzchnia]],2)</f>
        <v>538.4</v>
      </c>
      <c r="H1891">
        <f>DZIALKI[[#This Row],[Podatek]]*DZIALKI[[#This Row],[Procent Ulgi]]</f>
        <v>484.56</v>
      </c>
      <c r="I1891">
        <f>DZIALKI[[#This Row],[Podatek]]-DZIALKI[[#This Row],[KwotaUlgi]]</f>
        <v>53.839999999999975</v>
      </c>
    </row>
    <row r="1892" spans="1:9" x14ac:dyDescent="0.25">
      <c r="A1892" t="s">
        <v>1902</v>
      </c>
      <c r="B1892">
        <v>900.66</v>
      </c>
      <c r="C1892" t="s">
        <v>5</v>
      </c>
      <c r="D1892" t="s">
        <v>7</v>
      </c>
      <c r="E18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92">
        <f>IF(DZIALKI[[#This Row],[Ulga]]=$K$29,$L$29,IF(DZIALKI[[#This Row],[Ulga]]=$K$30,$L$30,IF(DZIALKI[[#This Row],[Ulga]]=$K$31,$L$31,IF(DZIALKI[[#This Row],[Ulga]]=$K$32,$L$32))))</f>
        <v>0.2</v>
      </c>
      <c r="G1892">
        <f>ROUNDUP(DZIALKI[[#This Row],[StawkaPodatku]]*DZIALKI[[#This Row],[Powierzchnia]],2)</f>
        <v>693.51</v>
      </c>
      <c r="H1892">
        <f>DZIALKI[[#This Row],[Podatek]]*DZIALKI[[#This Row],[Procent Ulgi]]</f>
        <v>138.702</v>
      </c>
      <c r="I1892">
        <f>DZIALKI[[#This Row],[Podatek]]-DZIALKI[[#This Row],[KwotaUlgi]]</f>
        <v>554.80799999999999</v>
      </c>
    </row>
    <row r="1893" spans="1:9" x14ac:dyDescent="0.25">
      <c r="A1893" t="s">
        <v>1903</v>
      </c>
      <c r="B1893">
        <v>568.96</v>
      </c>
      <c r="C1893" t="s">
        <v>9</v>
      </c>
      <c r="D1893" t="s">
        <v>5</v>
      </c>
      <c r="E18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93">
        <f>IF(DZIALKI[[#This Row],[Ulga]]=$K$29,$L$29,IF(DZIALKI[[#This Row],[Ulga]]=$K$30,$L$30,IF(DZIALKI[[#This Row],[Ulga]]=$K$31,$L$31,IF(DZIALKI[[#This Row],[Ulga]]=$K$32,$L$32))))</f>
        <v>0.5</v>
      </c>
      <c r="G1893">
        <f>ROUNDUP(DZIALKI[[#This Row],[StawkaPodatku]]*DZIALKI[[#This Row],[Powierzchnia]],2)</f>
        <v>369.83</v>
      </c>
      <c r="H1893">
        <f>DZIALKI[[#This Row],[Podatek]]*DZIALKI[[#This Row],[Procent Ulgi]]</f>
        <v>184.91499999999999</v>
      </c>
      <c r="I1893">
        <f>DZIALKI[[#This Row],[Podatek]]-DZIALKI[[#This Row],[KwotaUlgi]]</f>
        <v>184.91499999999999</v>
      </c>
    </row>
    <row r="1894" spans="1:9" x14ac:dyDescent="0.25">
      <c r="A1894" t="s">
        <v>1904</v>
      </c>
      <c r="B1894">
        <v>993.76</v>
      </c>
      <c r="C1894" t="s">
        <v>5</v>
      </c>
      <c r="D1894" t="s">
        <v>21</v>
      </c>
      <c r="E18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94">
        <f>IF(DZIALKI[[#This Row],[Ulga]]=$K$29,$L$29,IF(DZIALKI[[#This Row],[Ulga]]=$K$30,$L$30,IF(DZIALKI[[#This Row],[Ulga]]=$K$31,$L$31,IF(DZIALKI[[#This Row],[Ulga]]=$K$32,$L$32))))</f>
        <v>0</v>
      </c>
      <c r="G1894">
        <f>ROUNDUP(DZIALKI[[#This Row],[StawkaPodatku]]*DZIALKI[[#This Row],[Powierzchnia]],2)</f>
        <v>765.2</v>
      </c>
      <c r="H1894">
        <f>DZIALKI[[#This Row],[Podatek]]*DZIALKI[[#This Row],[Procent Ulgi]]</f>
        <v>0</v>
      </c>
      <c r="I1894">
        <f>DZIALKI[[#This Row],[Podatek]]-DZIALKI[[#This Row],[KwotaUlgi]]</f>
        <v>765.2</v>
      </c>
    </row>
    <row r="1895" spans="1:9" x14ac:dyDescent="0.25">
      <c r="A1895" t="s">
        <v>1905</v>
      </c>
      <c r="B1895">
        <v>955.34</v>
      </c>
      <c r="C1895" t="s">
        <v>31</v>
      </c>
      <c r="D1895" t="s">
        <v>5</v>
      </c>
      <c r="E18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5">
        <f>IF(DZIALKI[[#This Row],[Ulga]]=$K$29,$L$29,IF(DZIALKI[[#This Row],[Ulga]]=$K$30,$L$30,IF(DZIALKI[[#This Row],[Ulga]]=$K$31,$L$31,IF(DZIALKI[[#This Row],[Ulga]]=$K$32,$L$32))))</f>
        <v>0.5</v>
      </c>
      <c r="G1895">
        <f>ROUNDUP(DZIALKI[[#This Row],[StawkaPodatku]]*DZIALKI[[#This Row],[Powierzchnia]],2)</f>
        <v>410.8</v>
      </c>
      <c r="H1895">
        <f>DZIALKI[[#This Row],[Podatek]]*DZIALKI[[#This Row],[Procent Ulgi]]</f>
        <v>205.4</v>
      </c>
      <c r="I1895">
        <f>DZIALKI[[#This Row],[Podatek]]-DZIALKI[[#This Row],[KwotaUlgi]]</f>
        <v>205.4</v>
      </c>
    </row>
    <row r="1896" spans="1:9" x14ac:dyDescent="0.25">
      <c r="A1896" t="s">
        <v>1906</v>
      </c>
      <c r="B1896">
        <v>635.21</v>
      </c>
      <c r="C1896" t="s">
        <v>31</v>
      </c>
      <c r="D1896" t="s">
        <v>11</v>
      </c>
      <c r="E18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6">
        <f>IF(DZIALKI[[#This Row],[Ulga]]=$K$29,$L$29,IF(DZIALKI[[#This Row],[Ulga]]=$K$30,$L$30,IF(DZIALKI[[#This Row],[Ulga]]=$K$31,$L$31,IF(DZIALKI[[#This Row],[Ulga]]=$K$32,$L$32))))</f>
        <v>0.9</v>
      </c>
      <c r="G1896">
        <f>ROUNDUP(DZIALKI[[#This Row],[StawkaPodatku]]*DZIALKI[[#This Row],[Powierzchnia]],2)</f>
        <v>273.14999999999998</v>
      </c>
      <c r="H1896">
        <f>DZIALKI[[#This Row],[Podatek]]*DZIALKI[[#This Row],[Procent Ulgi]]</f>
        <v>245.83499999999998</v>
      </c>
      <c r="I1896">
        <f>DZIALKI[[#This Row],[Podatek]]-DZIALKI[[#This Row],[KwotaUlgi]]</f>
        <v>27.314999999999998</v>
      </c>
    </row>
    <row r="1897" spans="1:9" x14ac:dyDescent="0.25">
      <c r="A1897" t="s">
        <v>1907</v>
      </c>
      <c r="B1897">
        <v>592.38</v>
      </c>
      <c r="C1897" t="s">
        <v>31</v>
      </c>
      <c r="D1897" t="s">
        <v>11</v>
      </c>
      <c r="E18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7">
        <f>IF(DZIALKI[[#This Row],[Ulga]]=$K$29,$L$29,IF(DZIALKI[[#This Row],[Ulga]]=$K$30,$L$30,IF(DZIALKI[[#This Row],[Ulga]]=$K$31,$L$31,IF(DZIALKI[[#This Row],[Ulga]]=$K$32,$L$32))))</f>
        <v>0.9</v>
      </c>
      <c r="G1897">
        <f>ROUNDUP(DZIALKI[[#This Row],[StawkaPodatku]]*DZIALKI[[#This Row],[Powierzchnia]],2)</f>
        <v>254.73</v>
      </c>
      <c r="H1897">
        <f>DZIALKI[[#This Row],[Podatek]]*DZIALKI[[#This Row],[Procent Ulgi]]</f>
        <v>229.25700000000001</v>
      </c>
      <c r="I1897">
        <f>DZIALKI[[#This Row],[Podatek]]-DZIALKI[[#This Row],[KwotaUlgi]]</f>
        <v>25.472999999999985</v>
      </c>
    </row>
    <row r="1898" spans="1:9" x14ac:dyDescent="0.25">
      <c r="A1898" t="s">
        <v>1908</v>
      </c>
      <c r="B1898">
        <v>968.48</v>
      </c>
      <c r="C1898" t="s">
        <v>94</v>
      </c>
      <c r="D1898" t="s">
        <v>5</v>
      </c>
      <c r="E18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98">
        <f>IF(DZIALKI[[#This Row],[Ulga]]=$K$29,$L$29,IF(DZIALKI[[#This Row],[Ulga]]=$K$30,$L$30,IF(DZIALKI[[#This Row],[Ulga]]=$K$31,$L$31,IF(DZIALKI[[#This Row],[Ulga]]=$K$32,$L$32))))</f>
        <v>0.5</v>
      </c>
      <c r="G1898">
        <f>ROUNDUP(DZIALKI[[#This Row],[StawkaPodatku]]*DZIALKI[[#This Row],[Powierzchnia]],2)</f>
        <v>38.739999999999995</v>
      </c>
      <c r="H1898">
        <f>DZIALKI[[#This Row],[Podatek]]*DZIALKI[[#This Row],[Procent Ulgi]]</f>
        <v>19.369999999999997</v>
      </c>
      <c r="I1898">
        <f>DZIALKI[[#This Row],[Podatek]]-DZIALKI[[#This Row],[KwotaUlgi]]</f>
        <v>19.369999999999997</v>
      </c>
    </row>
    <row r="1899" spans="1:9" x14ac:dyDescent="0.25">
      <c r="A1899" t="s">
        <v>1909</v>
      </c>
      <c r="B1899">
        <v>670.86</v>
      </c>
      <c r="C1899" t="s">
        <v>5</v>
      </c>
      <c r="D1899" t="s">
        <v>5</v>
      </c>
      <c r="E18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99">
        <f>IF(DZIALKI[[#This Row],[Ulga]]=$K$29,$L$29,IF(DZIALKI[[#This Row],[Ulga]]=$K$30,$L$30,IF(DZIALKI[[#This Row],[Ulga]]=$K$31,$L$31,IF(DZIALKI[[#This Row],[Ulga]]=$K$32,$L$32))))</f>
        <v>0.5</v>
      </c>
      <c r="G1899">
        <f>ROUNDUP(DZIALKI[[#This Row],[StawkaPodatku]]*DZIALKI[[#This Row],[Powierzchnia]],2)</f>
        <v>516.56999999999994</v>
      </c>
      <c r="H1899">
        <f>DZIALKI[[#This Row],[Podatek]]*DZIALKI[[#This Row],[Procent Ulgi]]</f>
        <v>258.28499999999997</v>
      </c>
      <c r="I1899">
        <f>DZIALKI[[#This Row],[Podatek]]-DZIALKI[[#This Row],[KwotaUlgi]]</f>
        <v>258.28499999999997</v>
      </c>
    </row>
    <row r="1900" spans="1:9" x14ac:dyDescent="0.25">
      <c r="A1900" t="s">
        <v>1910</v>
      </c>
      <c r="B1900">
        <v>723.1</v>
      </c>
      <c r="C1900" t="s">
        <v>31</v>
      </c>
      <c r="D1900" t="s">
        <v>7</v>
      </c>
      <c r="E19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00">
        <f>IF(DZIALKI[[#This Row],[Ulga]]=$K$29,$L$29,IF(DZIALKI[[#This Row],[Ulga]]=$K$30,$L$30,IF(DZIALKI[[#This Row],[Ulga]]=$K$31,$L$31,IF(DZIALKI[[#This Row],[Ulga]]=$K$32,$L$32))))</f>
        <v>0.2</v>
      </c>
      <c r="G1900">
        <f>ROUNDUP(DZIALKI[[#This Row],[StawkaPodatku]]*DZIALKI[[#This Row],[Powierzchnia]],2)</f>
        <v>310.94</v>
      </c>
      <c r="H1900">
        <f>DZIALKI[[#This Row],[Podatek]]*DZIALKI[[#This Row],[Procent Ulgi]]</f>
        <v>62.188000000000002</v>
      </c>
      <c r="I1900">
        <f>DZIALKI[[#This Row],[Podatek]]-DZIALKI[[#This Row],[KwotaUlgi]]</f>
        <v>248.75200000000001</v>
      </c>
    </row>
    <row r="1901" spans="1:9" x14ac:dyDescent="0.25">
      <c r="A1901" t="s">
        <v>1911</v>
      </c>
      <c r="B1901">
        <v>765.86</v>
      </c>
      <c r="C1901" t="s">
        <v>52</v>
      </c>
      <c r="D1901" t="s">
        <v>7</v>
      </c>
      <c r="E19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01">
        <f>IF(DZIALKI[[#This Row],[Ulga]]=$K$29,$L$29,IF(DZIALKI[[#This Row],[Ulga]]=$K$30,$L$30,IF(DZIALKI[[#This Row],[Ulga]]=$K$31,$L$31,IF(DZIALKI[[#This Row],[Ulga]]=$K$32,$L$32))))</f>
        <v>0.2</v>
      </c>
      <c r="G1901">
        <f>ROUNDUP(DZIALKI[[#This Row],[StawkaPodatku]]*DZIALKI[[#This Row],[Powierzchnia]],2)</f>
        <v>160.84</v>
      </c>
      <c r="H1901">
        <f>DZIALKI[[#This Row],[Podatek]]*DZIALKI[[#This Row],[Procent Ulgi]]</f>
        <v>32.167999999999999</v>
      </c>
      <c r="I1901">
        <f>DZIALKI[[#This Row],[Podatek]]-DZIALKI[[#This Row],[KwotaUlgi]]</f>
        <v>128.672</v>
      </c>
    </row>
    <row r="1902" spans="1:9" x14ac:dyDescent="0.25">
      <c r="A1902" t="s">
        <v>1912</v>
      </c>
      <c r="B1902">
        <v>701.84</v>
      </c>
      <c r="C1902" t="s">
        <v>31</v>
      </c>
      <c r="D1902" t="s">
        <v>11</v>
      </c>
      <c r="E19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02">
        <f>IF(DZIALKI[[#This Row],[Ulga]]=$K$29,$L$29,IF(DZIALKI[[#This Row],[Ulga]]=$K$30,$L$30,IF(DZIALKI[[#This Row],[Ulga]]=$K$31,$L$31,IF(DZIALKI[[#This Row],[Ulga]]=$K$32,$L$32))))</f>
        <v>0.9</v>
      </c>
      <c r="G1902">
        <f>ROUNDUP(DZIALKI[[#This Row],[StawkaPodatku]]*DZIALKI[[#This Row],[Powierzchnia]],2)</f>
        <v>301.8</v>
      </c>
      <c r="H1902">
        <f>DZIALKI[[#This Row],[Podatek]]*DZIALKI[[#This Row],[Procent Ulgi]]</f>
        <v>271.62</v>
      </c>
      <c r="I1902">
        <f>DZIALKI[[#This Row],[Podatek]]-DZIALKI[[#This Row],[KwotaUlgi]]</f>
        <v>30.180000000000007</v>
      </c>
    </row>
    <row r="1903" spans="1:9" x14ac:dyDescent="0.25">
      <c r="A1903" t="s">
        <v>1913</v>
      </c>
      <c r="B1903">
        <v>983.4</v>
      </c>
      <c r="C1903" t="s">
        <v>5</v>
      </c>
      <c r="D1903" t="s">
        <v>11</v>
      </c>
      <c r="E19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03">
        <f>IF(DZIALKI[[#This Row],[Ulga]]=$K$29,$L$29,IF(DZIALKI[[#This Row],[Ulga]]=$K$30,$L$30,IF(DZIALKI[[#This Row],[Ulga]]=$K$31,$L$31,IF(DZIALKI[[#This Row],[Ulga]]=$K$32,$L$32))))</f>
        <v>0.9</v>
      </c>
      <c r="G1903">
        <f>ROUNDUP(DZIALKI[[#This Row],[StawkaPodatku]]*DZIALKI[[#This Row],[Powierzchnia]],2)</f>
        <v>757.22</v>
      </c>
      <c r="H1903">
        <f>DZIALKI[[#This Row],[Podatek]]*DZIALKI[[#This Row],[Procent Ulgi]]</f>
        <v>681.49800000000005</v>
      </c>
      <c r="I1903">
        <f>DZIALKI[[#This Row],[Podatek]]-DZIALKI[[#This Row],[KwotaUlgi]]</f>
        <v>75.72199999999998</v>
      </c>
    </row>
    <row r="1904" spans="1:9" x14ac:dyDescent="0.25">
      <c r="A1904" t="s">
        <v>1914</v>
      </c>
      <c r="B1904">
        <v>1229.46</v>
      </c>
      <c r="C1904" t="s">
        <v>94</v>
      </c>
      <c r="D1904" t="s">
        <v>11</v>
      </c>
      <c r="E190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04">
        <f>IF(DZIALKI[[#This Row],[Ulga]]=$K$29,$L$29,IF(DZIALKI[[#This Row],[Ulga]]=$K$30,$L$30,IF(DZIALKI[[#This Row],[Ulga]]=$K$31,$L$31,IF(DZIALKI[[#This Row],[Ulga]]=$K$32,$L$32))))</f>
        <v>0.9</v>
      </c>
      <c r="G1904">
        <f>ROUNDUP(DZIALKI[[#This Row],[StawkaPodatku]]*DZIALKI[[#This Row],[Powierzchnia]],2)</f>
        <v>49.18</v>
      </c>
      <c r="H1904">
        <f>DZIALKI[[#This Row],[Podatek]]*DZIALKI[[#This Row],[Procent Ulgi]]</f>
        <v>44.262</v>
      </c>
      <c r="I1904">
        <f>DZIALKI[[#This Row],[Podatek]]-DZIALKI[[#This Row],[KwotaUlgi]]</f>
        <v>4.9179999999999993</v>
      </c>
    </row>
    <row r="1905" spans="1:9" x14ac:dyDescent="0.25">
      <c r="A1905" t="s">
        <v>1915</v>
      </c>
      <c r="B1905">
        <v>702.21</v>
      </c>
      <c r="C1905" t="s">
        <v>52</v>
      </c>
      <c r="D1905" t="s">
        <v>11</v>
      </c>
      <c r="E19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05">
        <f>IF(DZIALKI[[#This Row],[Ulga]]=$K$29,$L$29,IF(DZIALKI[[#This Row],[Ulga]]=$K$30,$L$30,IF(DZIALKI[[#This Row],[Ulga]]=$K$31,$L$31,IF(DZIALKI[[#This Row],[Ulga]]=$K$32,$L$32))))</f>
        <v>0.9</v>
      </c>
      <c r="G1905">
        <f>ROUNDUP(DZIALKI[[#This Row],[StawkaPodatku]]*DZIALKI[[#This Row],[Powierzchnia]],2)</f>
        <v>147.47</v>
      </c>
      <c r="H1905">
        <f>DZIALKI[[#This Row],[Podatek]]*DZIALKI[[#This Row],[Procent Ulgi]]</f>
        <v>132.72300000000001</v>
      </c>
      <c r="I1905">
        <f>DZIALKI[[#This Row],[Podatek]]-DZIALKI[[#This Row],[KwotaUlgi]]</f>
        <v>14.746999999999986</v>
      </c>
    </row>
    <row r="1906" spans="1:9" x14ac:dyDescent="0.25">
      <c r="A1906" t="s">
        <v>1916</v>
      </c>
      <c r="B1906">
        <v>636.04</v>
      </c>
      <c r="C1906" t="s">
        <v>31</v>
      </c>
      <c r="D1906" t="s">
        <v>5</v>
      </c>
      <c r="E19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06">
        <f>IF(DZIALKI[[#This Row],[Ulga]]=$K$29,$L$29,IF(DZIALKI[[#This Row],[Ulga]]=$K$30,$L$30,IF(DZIALKI[[#This Row],[Ulga]]=$K$31,$L$31,IF(DZIALKI[[#This Row],[Ulga]]=$K$32,$L$32))))</f>
        <v>0.5</v>
      </c>
      <c r="G1906">
        <f>ROUNDUP(DZIALKI[[#This Row],[StawkaPodatku]]*DZIALKI[[#This Row],[Powierzchnia]],2)</f>
        <v>273.5</v>
      </c>
      <c r="H1906">
        <f>DZIALKI[[#This Row],[Podatek]]*DZIALKI[[#This Row],[Procent Ulgi]]</f>
        <v>136.75</v>
      </c>
      <c r="I1906">
        <f>DZIALKI[[#This Row],[Podatek]]-DZIALKI[[#This Row],[KwotaUlgi]]</f>
        <v>136.75</v>
      </c>
    </row>
    <row r="1907" spans="1:9" x14ac:dyDescent="0.25">
      <c r="A1907" t="s">
        <v>1917</v>
      </c>
      <c r="B1907">
        <v>785.57</v>
      </c>
      <c r="C1907" t="s">
        <v>31</v>
      </c>
      <c r="D1907" t="s">
        <v>5</v>
      </c>
      <c r="E19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07">
        <f>IF(DZIALKI[[#This Row],[Ulga]]=$K$29,$L$29,IF(DZIALKI[[#This Row],[Ulga]]=$K$30,$L$30,IF(DZIALKI[[#This Row],[Ulga]]=$K$31,$L$31,IF(DZIALKI[[#This Row],[Ulga]]=$K$32,$L$32))))</f>
        <v>0.5</v>
      </c>
      <c r="G1907">
        <f>ROUNDUP(DZIALKI[[#This Row],[StawkaPodatku]]*DZIALKI[[#This Row],[Powierzchnia]],2)</f>
        <v>337.8</v>
      </c>
      <c r="H1907">
        <f>DZIALKI[[#This Row],[Podatek]]*DZIALKI[[#This Row],[Procent Ulgi]]</f>
        <v>168.9</v>
      </c>
      <c r="I1907">
        <f>DZIALKI[[#This Row],[Podatek]]-DZIALKI[[#This Row],[KwotaUlgi]]</f>
        <v>168.9</v>
      </c>
    </row>
    <row r="1908" spans="1:9" x14ac:dyDescent="0.25">
      <c r="A1908" t="s">
        <v>1918</v>
      </c>
      <c r="B1908">
        <v>1324.22</v>
      </c>
      <c r="C1908" t="s">
        <v>5</v>
      </c>
      <c r="D1908" t="s">
        <v>21</v>
      </c>
      <c r="E19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08">
        <f>IF(DZIALKI[[#This Row],[Ulga]]=$K$29,$L$29,IF(DZIALKI[[#This Row],[Ulga]]=$K$30,$L$30,IF(DZIALKI[[#This Row],[Ulga]]=$K$31,$L$31,IF(DZIALKI[[#This Row],[Ulga]]=$K$32,$L$32))))</f>
        <v>0</v>
      </c>
      <c r="G1908">
        <f>ROUNDUP(DZIALKI[[#This Row],[StawkaPodatku]]*DZIALKI[[#This Row],[Powierzchnia]],2)</f>
        <v>1019.65</v>
      </c>
      <c r="H1908">
        <f>DZIALKI[[#This Row],[Podatek]]*DZIALKI[[#This Row],[Procent Ulgi]]</f>
        <v>0</v>
      </c>
      <c r="I1908">
        <f>DZIALKI[[#This Row],[Podatek]]-DZIALKI[[#This Row],[KwotaUlgi]]</f>
        <v>1019.65</v>
      </c>
    </row>
    <row r="1909" spans="1:9" x14ac:dyDescent="0.25">
      <c r="A1909" t="s">
        <v>1919</v>
      </c>
      <c r="B1909">
        <v>1399.7</v>
      </c>
      <c r="C1909" t="s">
        <v>52</v>
      </c>
      <c r="D1909" t="s">
        <v>21</v>
      </c>
      <c r="E19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09">
        <f>IF(DZIALKI[[#This Row],[Ulga]]=$K$29,$L$29,IF(DZIALKI[[#This Row],[Ulga]]=$K$30,$L$30,IF(DZIALKI[[#This Row],[Ulga]]=$K$31,$L$31,IF(DZIALKI[[#This Row],[Ulga]]=$K$32,$L$32))))</f>
        <v>0</v>
      </c>
      <c r="G1909">
        <f>ROUNDUP(DZIALKI[[#This Row],[StawkaPodatku]]*DZIALKI[[#This Row],[Powierzchnia]],2)</f>
        <v>293.94</v>
      </c>
      <c r="H1909">
        <f>DZIALKI[[#This Row],[Podatek]]*DZIALKI[[#This Row],[Procent Ulgi]]</f>
        <v>0</v>
      </c>
      <c r="I1909">
        <f>DZIALKI[[#This Row],[Podatek]]-DZIALKI[[#This Row],[KwotaUlgi]]</f>
        <v>293.94</v>
      </c>
    </row>
    <row r="1910" spans="1:9" x14ac:dyDescent="0.25">
      <c r="A1910" t="s">
        <v>1920</v>
      </c>
      <c r="B1910">
        <v>712.72</v>
      </c>
      <c r="C1910" t="s">
        <v>5</v>
      </c>
      <c r="D1910" t="s">
        <v>5</v>
      </c>
      <c r="E19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0">
        <f>IF(DZIALKI[[#This Row],[Ulga]]=$K$29,$L$29,IF(DZIALKI[[#This Row],[Ulga]]=$K$30,$L$30,IF(DZIALKI[[#This Row],[Ulga]]=$K$31,$L$31,IF(DZIALKI[[#This Row],[Ulga]]=$K$32,$L$32))))</f>
        <v>0.5</v>
      </c>
      <c r="G1910">
        <f>ROUNDUP(DZIALKI[[#This Row],[StawkaPodatku]]*DZIALKI[[#This Row],[Powierzchnia]],2)</f>
        <v>548.79999999999995</v>
      </c>
      <c r="H1910">
        <f>DZIALKI[[#This Row],[Podatek]]*DZIALKI[[#This Row],[Procent Ulgi]]</f>
        <v>274.39999999999998</v>
      </c>
      <c r="I1910">
        <f>DZIALKI[[#This Row],[Podatek]]-DZIALKI[[#This Row],[KwotaUlgi]]</f>
        <v>274.39999999999998</v>
      </c>
    </row>
    <row r="1911" spans="1:9" x14ac:dyDescent="0.25">
      <c r="A1911" t="s">
        <v>1921</v>
      </c>
      <c r="B1911">
        <v>788.44</v>
      </c>
      <c r="C1911" t="s">
        <v>5</v>
      </c>
      <c r="D1911" t="s">
        <v>5</v>
      </c>
      <c r="E19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1">
        <f>IF(DZIALKI[[#This Row],[Ulga]]=$K$29,$L$29,IF(DZIALKI[[#This Row],[Ulga]]=$K$30,$L$30,IF(DZIALKI[[#This Row],[Ulga]]=$K$31,$L$31,IF(DZIALKI[[#This Row],[Ulga]]=$K$32,$L$32))))</f>
        <v>0.5</v>
      </c>
      <c r="G1911">
        <f>ROUNDUP(DZIALKI[[#This Row],[StawkaPodatku]]*DZIALKI[[#This Row],[Powierzchnia]],2)</f>
        <v>607.1</v>
      </c>
      <c r="H1911">
        <f>DZIALKI[[#This Row],[Podatek]]*DZIALKI[[#This Row],[Procent Ulgi]]</f>
        <v>303.55</v>
      </c>
      <c r="I1911">
        <f>DZIALKI[[#This Row],[Podatek]]-DZIALKI[[#This Row],[KwotaUlgi]]</f>
        <v>303.55</v>
      </c>
    </row>
    <row r="1912" spans="1:9" x14ac:dyDescent="0.25">
      <c r="A1912" t="s">
        <v>1922</v>
      </c>
      <c r="B1912">
        <v>1487.75</v>
      </c>
      <c r="C1912" t="s">
        <v>5</v>
      </c>
      <c r="D1912" t="s">
        <v>5</v>
      </c>
      <c r="E19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2">
        <f>IF(DZIALKI[[#This Row],[Ulga]]=$K$29,$L$29,IF(DZIALKI[[#This Row],[Ulga]]=$K$30,$L$30,IF(DZIALKI[[#This Row],[Ulga]]=$K$31,$L$31,IF(DZIALKI[[#This Row],[Ulga]]=$K$32,$L$32))))</f>
        <v>0.5</v>
      </c>
      <c r="G1912">
        <f>ROUNDUP(DZIALKI[[#This Row],[StawkaPodatku]]*DZIALKI[[#This Row],[Powierzchnia]],2)</f>
        <v>1145.57</v>
      </c>
      <c r="H1912">
        <f>DZIALKI[[#This Row],[Podatek]]*DZIALKI[[#This Row],[Procent Ulgi]]</f>
        <v>572.78499999999997</v>
      </c>
      <c r="I1912">
        <f>DZIALKI[[#This Row],[Podatek]]-DZIALKI[[#This Row],[KwotaUlgi]]</f>
        <v>572.78499999999997</v>
      </c>
    </row>
    <row r="1913" spans="1:9" x14ac:dyDescent="0.25">
      <c r="A1913" t="s">
        <v>1923</v>
      </c>
      <c r="B1913">
        <v>1434.15</v>
      </c>
      <c r="C1913" t="s">
        <v>5</v>
      </c>
      <c r="D1913" t="s">
        <v>11</v>
      </c>
      <c r="E19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3">
        <f>IF(DZIALKI[[#This Row],[Ulga]]=$K$29,$L$29,IF(DZIALKI[[#This Row],[Ulga]]=$K$30,$L$30,IF(DZIALKI[[#This Row],[Ulga]]=$K$31,$L$31,IF(DZIALKI[[#This Row],[Ulga]]=$K$32,$L$32))))</f>
        <v>0.9</v>
      </c>
      <c r="G1913">
        <f>ROUNDUP(DZIALKI[[#This Row],[StawkaPodatku]]*DZIALKI[[#This Row],[Powierzchnia]],2)</f>
        <v>1104.3</v>
      </c>
      <c r="H1913">
        <f>DZIALKI[[#This Row],[Podatek]]*DZIALKI[[#This Row],[Procent Ulgi]]</f>
        <v>993.87</v>
      </c>
      <c r="I1913">
        <f>DZIALKI[[#This Row],[Podatek]]-DZIALKI[[#This Row],[KwotaUlgi]]</f>
        <v>110.42999999999995</v>
      </c>
    </row>
    <row r="1914" spans="1:9" x14ac:dyDescent="0.25">
      <c r="A1914" t="s">
        <v>1924</v>
      </c>
      <c r="B1914">
        <v>1033.49</v>
      </c>
      <c r="C1914" t="s">
        <v>94</v>
      </c>
      <c r="D1914" t="s">
        <v>11</v>
      </c>
      <c r="E191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14">
        <f>IF(DZIALKI[[#This Row],[Ulga]]=$K$29,$L$29,IF(DZIALKI[[#This Row],[Ulga]]=$K$30,$L$30,IF(DZIALKI[[#This Row],[Ulga]]=$K$31,$L$31,IF(DZIALKI[[#This Row],[Ulga]]=$K$32,$L$32))))</f>
        <v>0.9</v>
      </c>
      <c r="G1914">
        <f>ROUNDUP(DZIALKI[[#This Row],[StawkaPodatku]]*DZIALKI[[#This Row],[Powierzchnia]],2)</f>
        <v>41.339999999999996</v>
      </c>
      <c r="H1914">
        <f>DZIALKI[[#This Row],[Podatek]]*DZIALKI[[#This Row],[Procent Ulgi]]</f>
        <v>37.205999999999996</v>
      </c>
      <c r="I1914">
        <f>DZIALKI[[#This Row],[Podatek]]-DZIALKI[[#This Row],[KwotaUlgi]]</f>
        <v>4.1340000000000003</v>
      </c>
    </row>
    <row r="1915" spans="1:9" x14ac:dyDescent="0.25">
      <c r="A1915" t="s">
        <v>1925</v>
      </c>
      <c r="B1915">
        <v>1164.24</v>
      </c>
      <c r="C1915" t="s">
        <v>94</v>
      </c>
      <c r="D1915" t="s">
        <v>11</v>
      </c>
      <c r="E191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15">
        <f>IF(DZIALKI[[#This Row],[Ulga]]=$K$29,$L$29,IF(DZIALKI[[#This Row],[Ulga]]=$K$30,$L$30,IF(DZIALKI[[#This Row],[Ulga]]=$K$31,$L$31,IF(DZIALKI[[#This Row],[Ulga]]=$K$32,$L$32))))</f>
        <v>0.9</v>
      </c>
      <c r="G1915">
        <f>ROUNDUP(DZIALKI[[#This Row],[StawkaPodatku]]*DZIALKI[[#This Row],[Powierzchnia]],2)</f>
        <v>46.57</v>
      </c>
      <c r="H1915">
        <f>DZIALKI[[#This Row],[Podatek]]*DZIALKI[[#This Row],[Procent Ulgi]]</f>
        <v>41.913000000000004</v>
      </c>
      <c r="I1915">
        <f>DZIALKI[[#This Row],[Podatek]]-DZIALKI[[#This Row],[KwotaUlgi]]</f>
        <v>4.6569999999999965</v>
      </c>
    </row>
    <row r="1916" spans="1:9" x14ac:dyDescent="0.25">
      <c r="A1916" t="s">
        <v>1926</v>
      </c>
      <c r="B1916">
        <v>1219.3800000000001</v>
      </c>
      <c r="C1916" t="s">
        <v>5</v>
      </c>
      <c r="D1916" t="s">
        <v>5</v>
      </c>
      <c r="E19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6">
        <f>IF(DZIALKI[[#This Row],[Ulga]]=$K$29,$L$29,IF(DZIALKI[[#This Row],[Ulga]]=$K$30,$L$30,IF(DZIALKI[[#This Row],[Ulga]]=$K$31,$L$31,IF(DZIALKI[[#This Row],[Ulga]]=$K$32,$L$32))))</f>
        <v>0.5</v>
      </c>
      <c r="G1916">
        <f>ROUNDUP(DZIALKI[[#This Row],[StawkaPodatku]]*DZIALKI[[#This Row],[Powierzchnia]],2)</f>
        <v>938.93</v>
      </c>
      <c r="H1916">
        <f>DZIALKI[[#This Row],[Podatek]]*DZIALKI[[#This Row],[Procent Ulgi]]</f>
        <v>469.46499999999997</v>
      </c>
      <c r="I1916">
        <f>DZIALKI[[#This Row],[Podatek]]-DZIALKI[[#This Row],[KwotaUlgi]]</f>
        <v>469.46499999999997</v>
      </c>
    </row>
    <row r="1917" spans="1:9" x14ac:dyDescent="0.25">
      <c r="A1917" t="s">
        <v>1927</v>
      </c>
      <c r="B1917">
        <v>706.06</v>
      </c>
      <c r="C1917" t="s">
        <v>52</v>
      </c>
      <c r="D1917" t="s">
        <v>7</v>
      </c>
      <c r="E19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17">
        <f>IF(DZIALKI[[#This Row],[Ulga]]=$K$29,$L$29,IF(DZIALKI[[#This Row],[Ulga]]=$K$30,$L$30,IF(DZIALKI[[#This Row],[Ulga]]=$K$31,$L$31,IF(DZIALKI[[#This Row],[Ulga]]=$K$32,$L$32))))</f>
        <v>0.2</v>
      </c>
      <c r="G1917">
        <f>ROUNDUP(DZIALKI[[#This Row],[StawkaPodatku]]*DZIALKI[[#This Row],[Powierzchnia]],2)</f>
        <v>148.28</v>
      </c>
      <c r="H1917">
        <f>DZIALKI[[#This Row],[Podatek]]*DZIALKI[[#This Row],[Procent Ulgi]]</f>
        <v>29.656000000000002</v>
      </c>
      <c r="I1917">
        <f>DZIALKI[[#This Row],[Podatek]]-DZIALKI[[#This Row],[KwotaUlgi]]</f>
        <v>118.624</v>
      </c>
    </row>
    <row r="1918" spans="1:9" x14ac:dyDescent="0.25">
      <c r="A1918" t="s">
        <v>1928</v>
      </c>
      <c r="B1918">
        <v>1468.98</v>
      </c>
      <c r="C1918" t="s">
        <v>94</v>
      </c>
      <c r="D1918" t="s">
        <v>5</v>
      </c>
      <c r="E19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18">
        <f>IF(DZIALKI[[#This Row],[Ulga]]=$K$29,$L$29,IF(DZIALKI[[#This Row],[Ulga]]=$K$30,$L$30,IF(DZIALKI[[#This Row],[Ulga]]=$K$31,$L$31,IF(DZIALKI[[#This Row],[Ulga]]=$K$32,$L$32))))</f>
        <v>0.5</v>
      </c>
      <c r="G1918">
        <f>ROUNDUP(DZIALKI[[#This Row],[StawkaPodatku]]*DZIALKI[[#This Row],[Powierzchnia]],2)</f>
        <v>58.76</v>
      </c>
      <c r="H1918">
        <f>DZIALKI[[#This Row],[Podatek]]*DZIALKI[[#This Row],[Procent Ulgi]]</f>
        <v>29.38</v>
      </c>
      <c r="I1918">
        <f>DZIALKI[[#This Row],[Podatek]]-DZIALKI[[#This Row],[KwotaUlgi]]</f>
        <v>29.38</v>
      </c>
    </row>
    <row r="1919" spans="1:9" x14ac:dyDescent="0.25">
      <c r="A1919" t="s">
        <v>1929</v>
      </c>
      <c r="B1919">
        <v>1033</v>
      </c>
      <c r="C1919" t="s">
        <v>5</v>
      </c>
      <c r="D1919" t="s">
        <v>5</v>
      </c>
      <c r="E19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9">
        <f>IF(DZIALKI[[#This Row],[Ulga]]=$K$29,$L$29,IF(DZIALKI[[#This Row],[Ulga]]=$K$30,$L$30,IF(DZIALKI[[#This Row],[Ulga]]=$K$31,$L$31,IF(DZIALKI[[#This Row],[Ulga]]=$K$32,$L$32))))</f>
        <v>0.5</v>
      </c>
      <c r="G1919">
        <f>ROUNDUP(DZIALKI[[#This Row],[StawkaPodatku]]*DZIALKI[[#This Row],[Powierzchnia]],2)</f>
        <v>795.41</v>
      </c>
      <c r="H1919">
        <f>DZIALKI[[#This Row],[Podatek]]*DZIALKI[[#This Row],[Procent Ulgi]]</f>
        <v>397.70499999999998</v>
      </c>
      <c r="I1919">
        <f>DZIALKI[[#This Row],[Podatek]]-DZIALKI[[#This Row],[KwotaUlgi]]</f>
        <v>397.70499999999998</v>
      </c>
    </row>
    <row r="1920" spans="1:9" x14ac:dyDescent="0.25">
      <c r="A1920" t="s">
        <v>1930</v>
      </c>
      <c r="B1920">
        <v>1293.98</v>
      </c>
      <c r="C1920" t="s">
        <v>94</v>
      </c>
      <c r="D1920" t="s">
        <v>5</v>
      </c>
      <c r="E19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20">
        <f>IF(DZIALKI[[#This Row],[Ulga]]=$K$29,$L$29,IF(DZIALKI[[#This Row],[Ulga]]=$K$30,$L$30,IF(DZIALKI[[#This Row],[Ulga]]=$K$31,$L$31,IF(DZIALKI[[#This Row],[Ulga]]=$K$32,$L$32))))</f>
        <v>0.5</v>
      </c>
      <c r="G1920">
        <f>ROUNDUP(DZIALKI[[#This Row],[StawkaPodatku]]*DZIALKI[[#This Row],[Powierzchnia]],2)</f>
        <v>51.76</v>
      </c>
      <c r="H1920">
        <f>DZIALKI[[#This Row],[Podatek]]*DZIALKI[[#This Row],[Procent Ulgi]]</f>
        <v>25.88</v>
      </c>
      <c r="I1920">
        <f>DZIALKI[[#This Row],[Podatek]]-DZIALKI[[#This Row],[KwotaUlgi]]</f>
        <v>25.88</v>
      </c>
    </row>
    <row r="1921" spans="1:9" x14ac:dyDescent="0.25">
      <c r="A1921" t="s">
        <v>1931</v>
      </c>
      <c r="B1921">
        <v>1395.99</v>
      </c>
      <c r="C1921" t="s">
        <v>31</v>
      </c>
      <c r="D1921" t="s">
        <v>5</v>
      </c>
      <c r="E19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21">
        <f>IF(DZIALKI[[#This Row],[Ulga]]=$K$29,$L$29,IF(DZIALKI[[#This Row],[Ulga]]=$K$30,$L$30,IF(DZIALKI[[#This Row],[Ulga]]=$K$31,$L$31,IF(DZIALKI[[#This Row],[Ulga]]=$K$32,$L$32))))</f>
        <v>0.5</v>
      </c>
      <c r="G1921">
        <f>ROUNDUP(DZIALKI[[#This Row],[StawkaPodatku]]*DZIALKI[[#This Row],[Powierzchnia]],2)</f>
        <v>600.28</v>
      </c>
      <c r="H1921">
        <f>DZIALKI[[#This Row],[Podatek]]*DZIALKI[[#This Row],[Procent Ulgi]]</f>
        <v>300.14</v>
      </c>
      <c r="I1921">
        <f>DZIALKI[[#This Row],[Podatek]]-DZIALKI[[#This Row],[KwotaUlgi]]</f>
        <v>300.14</v>
      </c>
    </row>
    <row r="1922" spans="1:9" x14ac:dyDescent="0.25">
      <c r="A1922" t="s">
        <v>1932</v>
      </c>
      <c r="B1922">
        <v>1218.56</v>
      </c>
      <c r="C1922" t="s">
        <v>5</v>
      </c>
      <c r="D1922" t="s">
        <v>5</v>
      </c>
      <c r="E19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22">
        <f>IF(DZIALKI[[#This Row],[Ulga]]=$K$29,$L$29,IF(DZIALKI[[#This Row],[Ulga]]=$K$30,$L$30,IF(DZIALKI[[#This Row],[Ulga]]=$K$31,$L$31,IF(DZIALKI[[#This Row],[Ulga]]=$K$32,$L$32))))</f>
        <v>0.5</v>
      </c>
      <c r="G1922">
        <f>ROUNDUP(DZIALKI[[#This Row],[StawkaPodatku]]*DZIALKI[[#This Row],[Powierzchnia]],2)</f>
        <v>938.3</v>
      </c>
      <c r="H1922">
        <f>DZIALKI[[#This Row],[Podatek]]*DZIALKI[[#This Row],[Procent Ulgi]]</f>
        <v>469.15</v>
      </c>
      <c r="I1922">
        <f>DZIALKI[[#This Row],[Podatek]]-DZIALKI[[#This Row],[KwotaUlgi]]</f>
        <v>469.15</v>
      </c>
    </row>
    <row r="1923" spans="1:9" x14ac:dyDescent="0.25">
      <c r="A1923" t="s">
        <v>1933</v>
      </c>
      <c r="B1923">
        <v>676.5</v>
      </c>
      <c r="C1923" t="s">
        <v>5</v>
      </c>
      <c r="D1923" t="s">
        <v>21</v>
      </c>
      <c r="E19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23">
        <f>IF(DZIALKI[[#This Row],[Ulga]]=$K$29,$L$29,IF(DZIALKI[[#This Row],[Ulga]]=$K$30,$L$30,IF(DZIALKI[[#This Row],[Ulga]]=$K$31,$L$31,IF(DZIALKI[[#This Row],[Ulga]]=$K$32,$L$32))))</f>
        <v>0</v>
      </c>
      <c r="G1923">
        <f>ROUNDUP(DZIALKI[[#This Row],[StawkaPodatku]]*DZIALKI[[#This Row],[Powierzchnia]],2)</f>
        <v>520.91</v>
      </c>
      <c r="H1923">
        <f>DZIALKI[[#This Row],[Podatek]]*DZIALKI[[#This Row],[Procent Ulgi]]</f>
        <v>0</v>
      </c>
      <c r="I1923">
        <f>DZIALKI[[#This Row],[Podatek]]-DZIALKI[[#This Row],[KwotaUlgi]]</f>
        <v>520.91</v>
      </c>
    </row>
    <row r="1924" spans="1:9" x14ac:dyDescent="0.25">
      <c r="A1924" t="s">
        <v>1934</v>
      </c>
      <c r="B1924">
        <v>1126.26</v>
      </c>
      <c r="C1924" t="s">
        <v>94</v>
      </c>
      <c r="D1924" t="s">
        <v>5</v>
      </c>
      <c r="E19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24">
        <f>IF(DZIALKI[[#This Row],[Ulga]]=$K$29,$L$29,IF(DZIALKI[[#This Row],[Ulga]]=$K$30,$L$30,IF(DZIALKI[[#This Row],[Ulga]]=$K$31,$L$31,IF(DZIALKI[[#This Row],[Ulga]]=$K$32,$L$32))))</f>
        <v>0.5</v>
      </c>
      <c r="G1924">
        <f>ROUNDUP(DZIALKI[[#This Row],[StawkaPodatku]]*DZIALKI[[#This Row],[Powierzchnia]],2)</f>
        <v>45.059999999999995</v>
      </c>
      <c r="H1924">
        <f>DZIALKI[[#This Row],[Podatek]]*DZIALKI[[#This Row],[Procent Ulgi]]</f>
        <v>22.529999999999998</v>
      </c>
      <c r="I1924">
        <f>DZIALKI[[#This Row],[Podatek]]-DZIALKI[[#This Row],[KwotaUlgi]]</f>
        <v>22.529999999999998</v>
      </c>
    </row>
    <row r="1925" spans="1:9" x14ac:dyDescent="0.25">
      <c r="A1925" t="s">
        <v>1935</v>
      </c>
      <c r="B1925">
        <v>1170.83</v>
      </c>
      <c r="C1925" t="s">
        <v>52</v>
      </c>
      <c r="D1925" t="s">
        <v>5</v>
      </c>
      <c r="E19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25">
        <f>IF(DZIALKI[[#This Row],[Ulga]]=$K$29,$L$29,IF(DZIALKI[[#This Row],[Ulga]]=$K$30,$L$30,IF(DZIALKI[[#This Row],[Ulga]]=$K$31,$L$31,IF(DZIALKI[[#This Row],[Ulga]]=$K$32,$L$32))))</f>
        <v>0.5</v>
      </c>
      <c r="G1925">
        <f>ROUNDUP(DZIALKI[[#This Row],[StawkaPodatku]]*DZIALKI[[#This Row],[Powierzchnia]],2)</f>
        <v>245.88</v>
      </c>
      <c r="H1925">
        <f>DZIALKI[[#This Row],[Podatek]]*DZIALKI[[#This Row],[Procent Ulgi]]</f>
        <v>122.94</v>
      </c>
      <c r="I1925">
        <f>DZIALKI[[#This Row],[Podatek]]-DZIALKI[[#This Row],[KwotaUlgi]]</f>
        <v>122.94</v>
      </c>
    </row>
    <row r="1926" spans="1:9" x14ac:dyDescent="0.25">
      <c r="A1926" t="s">
        <v>1936</v>
      </c>
      <c r="B1926">
        <v>955.45</v>
      </c>
      <c r="C1926" t="s">
        <v>31</v>
      </c>
      <c r="D1926" t="s">
        <v>21</v>
      </c>
      <c r="E19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26">
        <f>IF(DZIALKI[[#This Row],[Ulga]]=$K$29,$L$29,IF(DZIALKI[[#This Row],[Ulga]]=$K$30,$L$30,IF(DZIALKI[[#This Row],[Ulga]]=$K$31,$L$31,IF(DZIALKI[[#This Row],[Ulga]]=$K$32,$L$32))))</f>
        <v>0</v>
      </c>
      <c r="G1926">
        <f>ROUNDUP(DZIALKI[[#This Row],[StawkaPodatku]]*DZIALKI[[#This Row],[Powierzchnia]],2)</f>
        <v>410.84999999999997</v>
      </c>
      <c r="H1926">
        <f>DZIALKI[[#This Row],[Podatek]]*DZIALKI[[#This Row],[Procent Ulgi]]</f>
        <v>0</v>
      </c>
      <c r="I1926">
        <f>DZIALKI[[#This Row],[Podatek]]-DZIALKI[[#This Row],[KwotaUlgi]]</f>
        <v>410.84999999999997</v>
      </c>
    </row>
    <row r="1927" spans="1:9" x14ac:dyDescent="0.25">
      <c r="A1927" t="s">
        <v>1937</v>
      </c>
      <c r="B1927">
        <v>642.41999999999996</v>
      </c>
      <c r="C1927" t="s">
        <v>5</v>
      </c>
      <c r="D1927" t="s">
        <v>11</v>
      </c>
      <c r="E19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27">
        <f>IF(DZIALKI[[#This Row],[Ulga]]=$K$29,$L$29,IF(DZIALKI[[#This Row],[Ulga]]=$K$30,$L$30,IF(DZIALKI[[#This Row],[Ulga]]=$K$31,$L$31,IF(DZIALKI[[#This Row],[Ulga]]=$K$32,$L$32))))</f>
        <v>0.9</v>
      </c>
      <c r="G1927">
        <f>ROUNDUP(DZIALKI[[#This Row],[StawkaPodatku]]*DZIALKI[[#This Row],[Powierzchnia]],2)</f>
        <v>494.67</v>
      </c>
      <c r="H1927">
        <f>DZIALKI[[#This Row],[Podatek]]*DZIALKI[[#This Row],[Procent Ulgi]]</f>
        <v>445.20300000000003</v>
      </c>
      <c r="I1927">
        <f>DZIALKI[[#This Row],[Podatek]]-DZIALKI[[#This Row],[KwotaUlgi]]</f>
        <v>49.466999999999985</v>
      </c>
    </row>
    <row r="1928" spans="1:9" x14ac:dyDescent="0.25">
      <c r="A1928" t="s">
        <v>1938</v>
      </c>
      <c r="B1928">
        <v>1408.66</v>
      </c>
      <c r="C1928" t="s">
        <v>52</v>
      </c>
      <c r="D1928" t="s">
        <v>21</v>
      </c>
      <c r="E19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28">
        <f>IF(DZIALKI[[#This Row],[Ulga]]=$K$29,$L$29,IF(DZIALKI[[#This Row],[Ulga]]=$K$30,$L$30,IF(DZIALKI[[#This Row],[Ulga]]=$K$31,$L$31,IF(DZIALKI[[#This Row],[Ulga]]=$K$32,$L$32))))</f>
        <v>0</v>
      </c>
      <c r="G1928">
        <f>ROUNDUP(DZIALKI[[#This Row],[StawkaPodatku]]*DZIALKI[[#This Row],[Powierzchnia]],2)</f>
        <v>295.82</v>
      </c>
      <c r="H1928">
        <f>DZIALKI[[#This Row],[Podatek]]*DZIALKI[[#This Row],[Procent Ulgi]]</f>
        <v>0</v>
      </c>
      <c r="I1928">
        <f>DZIALKI[[#This Row],[Podatek]]-DZIALKI[[#This Row],[KwotaUlgi]]</f>
        <v>295.82</v>
      </c>
    </row>
    <row r="1929" spans="1:9" x14ac:dyDescent="0.25">
      <c r="A1929" t="s">
        <v>1939</v>
      </c>
      <c r="B1929">
        <v>618.78</v>
      </c>
      <c r="C1929" t="s">
        <v>9</v>
      </c>
      <c r="D1929" t="s">
        <v>5</v>
      </c>
      <c r="E19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29">
        <f>IF(DZIALKI[[#This Row],[Ulga]]=$K$29,$L$29,IF(DZIALKI[[#This Row],[Ulga]]=$K$30,$L$30,IF(DZIALKI[[#This Row],[Ulga]]=$K$31,$L$31,IF(DZIALKI[[#This Row],[Ulga]]=$K$32,$L$32))))</f>
        <v>0.5</v>
      </c>
      <c r="G1929">
        <f>ROUNDUP(DZIALKI[[#This Row],[StawkaPodatku]]*DZIALKI[[#This Row],[Powierzchnia]],2)</f>
        <v>402.21</v>
      </c>
      <c r="H1929">
        <f>DZIALKI[[#This Row],[Podatek]]*DZIALKI[[#This Row],[Procent Ulgi]]</f>
        <v>201.10499999999999</v>
      </c>
      <c r="I1929">
        <f>DZIALKI[[#This Row],[Podatek]]-DZIALKI[[#This Row],[KwotaUlgi]]</f>
        <v>201.10499999999999</v>
      </c>
    </row>
    <row r="1930" spans="1:9" x14ac:dyDescent="0.25">
      <c r="A1930" t="s">
        <v>1940</v>
      </c>
      <c r="B1930">
        <v>1292.52</v>
      </c>
      <c r="C1930" t="s">
        <v>31</v>
      </c>
      <c r="D1930" t="s">
        <v>5</v>
      </c>
      <c r="E19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30">
        <f>IF(DZIALKI[[#This Row],[Ulga]]=$K$29,$L$29,IF(DZIALKI[[#This Row],[Ulga]]=$K$30,$L$30,IF(DZIALKI[[#This Row],[Ulga]]=$K$31,$L$31,IF(DZIALKI[[#This Row],[Ulga]]=$K$32,$L$32))))</f>
        <v>0.5</v>
      </c>
      <c r="G1930">
        <f>ROUNDUP(DZIALKI[[#This Row],[StawkaPodatku]]*DZIALKI[[#This Row],[Powierzchnia]],2)</f>
        <v>555.79</v>
      </c>
      <c r="H1930">
        <f>DZIALKI[[#This Row],[Podatek]]*DZIALKI[[#This Row],[Procent Ulgi]]</f>
        <v>277.89499999999998</v>
      </c>
      <c r="I1930">
        <f>DZIALKI[[#This Row],[Podatek]]-DZIALKI[[#This Row],[KwotaUlgi]]</f>
        <v>277.89499999999998</v>
      </c>
    </row>
    <row r="1931" spans="1:9" x14ac:dyDescent="0.25">
      <c r="A1931" t="s">
        <v>1941</v>
      </c>
      <c r="B1931">
        <v>1063.94</v>
      </c>
      <c r="C1931" t="s">
        <v>5</v>
      </c>
      <c r="D1931" t="s">
        <v>7</v>
      </c>
      <c r="E19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31">
        <f>IF(DZIALKI[[#This Row],[Ulga]]=$K$29,$L$29,IF(DZIALKI[[#This Row],[Ulga]]=$K$30,$L$30,IF(DZIALKI[[#This Row],[Ulga]]=$K$31,$L$31,IF(DZIALKI[[#This Row],[Ulga]]=$K$32,$L$32))))</f>
        <v>0.2</v>
      </c>
      <c r="G1931">
        <f>ROUNDUP(DZIALKI[[#This Row],[StawkaPodatku]]*DZIALKI[[#This Row],[Powierzchnia]],2)</f>
        <v>819.24</v>
      </c>
      <c r="H1931">
        <f>DZIALKI[[#This Row],[Podatek]]*DZIALKI[[#This Row],[Procent Ulgi]]</f>
        <v>163.84800000000001</v>
      </c>
      <c r="I1931">
        <f>DZIALKI[[#This Row],[Podatek]]-DZIALKI[[#This Row],[KwotaUlgi]]</f>
        <v>655.39200000000005</v>
      </c>
    </row>
    <row r="1932" spans="1:9" x14ac:dyDescent="0.25">
      <c r="A1932" t="s">
        <v>1942</v>
      </c>
      <c r="B1932">
        <v>1202.08</v>
      </c>
      <c r="C1932" t="s">
        <v>94</v>
      </c>
      <c r="D1932" t="s">
        <v>7</v>
      </c>
      <c r="E19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32">
        <f>IF(DZIALKI[[#This Row],[Ulga]]=$K$29,$L$29,IF(DZIALKI[[#This Row],[Ulga]]=$K$30,$L$30,IF(DZIALKI[[#This Row],[Ulga]]=$K$31,$L$31,IF(DZIALKI[[#This Row],[Ulga]]=$K$32,$L$32))))</f>
        <v>0.2</v>
      </c>
      <c r="G1932">
        <f>ROUNDUP(DZIALKI[[#This Row],[StawkaPodatku]]*DZIALKI[[#This Row],[Powierzchnia]],2)</f>
        <v>48.089999999999996</v>
      </c>
      <c r="H1932">
        <f>DZIALKI[[#This Row],[Podatek]]*DZIALKI[[#This Row],[Procent Ulgi]]</f>
        <v>9.6180000000000003</v>
      </c>
      <c r="I1932">
        <f>DZIALKI[[#This Row],[Podatek]]-DZIALKI[[#This Row],[KwotaUlgi]]</f>
        <v>38.471999999999994</v>
      </c>
    </row>
    <row r="1933" spans="1:9" x14ac:dyDescent="0.25">
      <c r="A1933" t="s">
        <v>1943</v>
      </c>
      <c r="B1933">
        <v>857.01</v>
      </c>
      <c r="C1933" t="s">
        <v>9</v>
      </c>
      <c r="D1933" t="s">
        <v>21</v>
      </c>
      <c r="E19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33">
        <f>IF(DZIALKI[[#This Row],[Ulga]]=$K$29,$L$29,IF(DZIALKI[[#This Row],[Ulga]]=$K$30,$L$30,IF(DZIALKI[[#This Row],[Ulga]]=$K$31,$L$31,IF(DZIALKI[[#This Row],[Ulga]]=$K$32,$L$32))))</f>
        <v>0</v>
      </c>
      <c r="G1933">
        <f>ROUNDUP(DZIALKI[[#This Row],[StawkaPodatku]]*DZIALKI[[#This Row],[Powierzchnia]],2)</f>
        <v>557.05999999999995</v>
      </c>
      <c r="H1933">
        <f>DZIALKI[[#This Row],[Podatek]]*DZIALKI[[#This Row],[Procent Ulgi]]</f>
        <v>0</v>
      </c>
      <c r="I1933">
        <f>DZIALKI[[#This Row],[Podatek]]-DZIALKI[[#This Row],[KwotaUlgi]]</f>
        <v>557.05999999999995</v>
      </c>
    </row>
    <row r="1934" spans="1:9" x14ac:dyDescent="0.25">
      <c r="A1934" t="s">
        <v>1944</v>
      </c>
      <c r="B1934">
        <v>907.47</v>
      </c>
      <c r="C1934" t="s">
        <v>52</v>
      </c>
      <c r="D1934" t="s">
        <v>21</v>
      </c>
      <c r="E19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34">
        <f>IF(DZIALKI[[#This Row],[Ulga]]=$K$29,$L$29,IF(DZIALKI[[#This Row],[Ulga]]=$K$30,$L$30,IF(DZIALKI[[#This Row],[Ulga]]=$K$31,$L$31,IF(DZIALKI[[#This Row],[Ulga]]=$K$32,$L$32))))</f>
        <v>0</v>
      </c>
      <c r="G1934">
        <f>ROUNDUP(DZIALKI[[#This Row],[StawkaPodatku]]*DZIALKI[[#This Row],[Powierzchnia]],2)</f>
        <v>190.57</v>
      </c>
      <c r="H1934">
        <f>DZIALKI[[#This Row],[Podatek]]*DZIALKI[[#This Row],[Procent Ulgi]]</f>
        <v>0</v>
      </c>
      <c r="I1934">
        <f>DZIALKI[[#This Row],[Podatek]]-DZIALKI[[#This Row],[KwotaUlgi]]</f>
        <v>190.57</v>
      </c>
    </row>
    <row r="1935" spans="1:9" x14ac:dyDescent="0.25">
      <c r="A1935" t="s">
        <v>1945</v>
      </c>
      <c r="B1935">
        <v>502.34</v>
      </c>
      <c r="C1935" t="s">
        <v>31</v>
      </c>
      <c r="D1935" t="s">
        <v>5</v>
      </c>
      <c r="E19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35">
        <f>IF(DZIALKI[[#This Row],[Ulga]]=$K$29,$L$29,IF(DZIALKI[[#This Row],[Ulga]]=$K$30,$L$30,IF(DZIALKI[[#This Row],[Ulga]]=$K$31,$L$31,IF(DZIALKI[[#This Row],[Ulga]]=$K$32,$L$32))))</f>
        <v>0.5</v>
      </c>
      <c r="G1935">
        <f>ROUNDUP(DZIALKI[[#This Row],[StawkaPodatku]]*DZIALKI[[#This Row],[Powierzchnia]],2)</f>
        <v>216.01</v>
      </c>
      <c r="H1935">
        <f>DZIALKI[[#This Row],[Podatek]]*DZIALKI[[#This Row],[Procent Ulgi]]</f>
        <v>108.005</v>
      </c>
      <c r="I1935">
        <f>DZIALKI[[#This Row],[Podatek]]-DZIALKI[[#This Row],[KwotaUlgi]]</f>
        <v>108.005</v>
      </c>
    </row>
    <row r="1936" spans="1:9" x14ac:dyDescent="0.25">
      <c r="A1936" t="s">
        <v>1946</v>
      </c>
      <c r="B1936">
        <v>739.38</v>
      </c>
      <c r="C1936" t="s">
        <v>31</v>
      </c>
      <c r="D1936" t="s">
        <v>7</v>
      </c>
      <c r="E19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36">
        <f>IF(DZIALKI[[#This Row],[Ulga]]=$K$29,$L$29,IF(DZIALKI[[#This Row],[Ulga]]=$K$30,$L$30,IF(DZIALKI[[#This Row],[Ulga]]=$K$31,$L$31,IF(DZIALKI[[#This Row],[Ulga]]=$K$32,$L$32))))</f>
        <v>0.2</v>
      </c>
      <c r="G1936">
        <f>ROUNDUP(DZIALKI[[#This Row],[StawkaPodatku]]*DZIALKI[[#This Row],[Powierzchnia]],2)</f>
        <v>317.94</v>
      </c>
      <c r="H1936">
        <f>DZIALKI[[#This Row],[Podatek]]*DZIALKI[[#This Row],[Procent Ulgi]]</f>
        <v>63.588000000000001</v>
      </c>
      <c r="I1936">
        <f>DZIALKI[[#This Row],[Podatek]]-DZIALKI[[#This Row],[KwotaUlgi]]</f>
        <v>254.352</v>
      </c>
    </row>
    <row r="1937" spans="1:9" x14ac:dyDescent="0.25">
      <c r="A1937" t="s">
        <v>1947</v>
      </c>
      <c r="B1937">
        <v>673.86</v>
      </c>
      <c r="C1937" t="s">
        <v>5</v>
      </c>
      <c r="D1937" t="s">
        <v>11</v>
      </c>
      <c r="E19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37">
        <f>IF(DZIALKI[[#This Row],[Ulga]]=$K$29,$L$29,IF(DZIALKI[[#This Row],[Ulga]]=$K$30,$L$30,IF(DZIALKI[[#This Row],[Ulga]]=$K$31,$L$31,IF(DZIALKI[[#This Row],[Ulga]]=$K$32,$L$32))))</f>
        <v>0.9</v>
      </c>
      <c r="G1937">
        <f>ROUNDUP(DZIALKI[[#This Row],[StawkaPodatku]]*DZIALKI[[#This Row],[Powierzchnia]],2)</f>
        <v>518.88</v>
      </c>
      <c r="H1937">
        <f>DZIALKI[[#This Row],[Podatek]]*DZIALKI[[#This Row],[Procent Ulgi]]</f>
        <v>466.99200000000002</v>
      </c>
      <c r="I1937">
        <f>DZIALKI[[#This Row],[Podatek]]-DZIALKI[[#This Row],[KwotaUlgi]]</f>
        <v>51.887999999999977</v>
      </c>
    </row>
    <row r="1938" spans="1:9" x14ac:dyDescent="0.25">
      <c r="A1938" t="s">
        <v>1948</v>
      </c>
      <c r="B1938">
        <v>1148.8699999999999</v>
      </c>
      <c r="C1938" t="s">
        <v>94</v>
      </c>
      <c r="D1938" t="s">
        <v>11</v>
      </c>
      <c r="E19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38">
        <f>IF(DZIALKI[[#This Row],[Ulga]]=$K$29,$L$29,IF(DZIALKI[[#This Row],[Ulga]]=$K$30,$L$30,IF(DZIALKI[[#This Row],[Ulga]]=$K$31,$L$31,IF(DZIALKI[[#This Row],[Ulga]]=$K$32,$L$32))))</f>
        <v>0.9</v>
      </c>
      <c r="G1938">
        <f>ROUNDUP(DZIALKI[[#This Row],[StawkaPodatku]]*DZIALKI[[#This Row],[Powierzchnia]],2)</f>
        <v>45.96</v>
      </c>
      <c r="H1938">
        <f>DZIALKI[[#This Row],[Podatek]]*DZIALKI[[#This Row],[Procent Ulgi]]</f>
        <v>41.364000000000004</v>
      </c>
      <c r="I1938">
        <f>DZIALKI[[#This Row],[Podatek]]-DZIALKI[[#This Row],[KwotaUlgi]]</f>
        <v>4.5959999999999965</v>
      </c>
    </row>
    <row r="1939" spans="1:9" x14ac:dyDescent="0.25">
      <c r="A1939" t="s">
        <v>1949</v>
      </c>
      <c r="B1939">
        <v>1270.78</v>
      </c>
      <c r="C1939" t="s">
        <v>31</v>
      </c>
      <c r="D1939" t="s">
        <v>5</v>
      </c>
      <c r="E19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39">
        <f>IF(DZIALKI[[#This Row],[Ulga]]=$K$29,$L$29,IF(DZIALKI[[#This Row],[Ulga]]=$K$30,$L$30,IF(DZIALKI[[#This Row],[Ulga]]=$K$31,$L$31,IF(DZIALKI[[#This Row],[Ulga]]=$K$32,$L$32))))</f>
        <v>0.5</v>
      </c>
      <c r="G1939">
        <f>ROUNDUP(DZIALKI[[#This Row],[StawkaPodatku]]*DZIALKI[[#This Row],[Powierzchnia]],2)</f>
        <v>546.43999999999994</v>
      </c>
      <c r="H1939">
        <f>DZIALKI[[#This Row],[Podatek]]*DZIALKI[[#This Row],[Procent Ulgi]]</f>
        <v>273.21999999999997</v>
      </c>
      <c r="I1939">
        <f>DZIALKI[[#This Row],[Podatek]]-DZIALKI[[#This Row],[KwotaUlgi]]</f>
        <v>273.21999999999997</v>
      </c>
    </row>
    <row r="1940" spans="1:9" x14ac:dyDescent="0.25">
      <c r="A1940" t="s">
        <v>1950</v>
      </c>
      <c r="B1940">
        <v>583.99</v>
      </c>
      <c r="C1940" t="s">
        <v>31</v>
      </c>
      <c r="D1940" t="s">
        <v>11</v>
      </c>
      <c r="E19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40">
        <f>IF(DZIALKI[[#This Row],[Ulga]]=$K$29,$L$29,IF(DZIALKI[[#This Row],[Ulga]]=$K$30,$L$30,IF(DZIALKI[[#This Row],[Ulga]]=$K$31,$L$31,IF(DZIALKI[[#This Row],[Ulga]]=$K$32,$L$32))))</f>
        <v>0.9</v>
      </c>
      <c r="G1940">
        <f>ROUNDUP(DZIALKI[[#This Row],[StawkaPodatku]]*DZIALKI[[#This Row],[Powierzchnia]],2)</f>
        <v>251.12</v>
      </c>
      <c r="H1940">
        <f>DZIALKI[[#This Row],[Podatek]]*DZIALKI[[#This Row],[Procent Ulgi]]</f>
        <v>226.00800000000001</v>
      </c>
      <c r="I1940">
        <f>DZIALKI[[#This Row],[Podatek]]-DZIALKI[[#This Row],[KwotaUlgi]]</f>
        <v>25.111999999999995</v>
      </c>
    </row>
    <row r="1941" spans="1:9" x14ac:dyDescent="0.25">
      <c r="A1941" t="s">
        <v>1951</v>
      </c>
      <c r="B1941">
        <v>623.92999999999995</v>
      </c>
      <c r="C1941" t="s">
        <v>5</v>
      </c>
      <c r="D1941" t="s">
        <v>5</v>
      </c>
      <c r="E19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41">
        <f>IF(DZIALKI[[#This Row],[Ulga]]=$K$29,$L$29,IF(DZIALKI[[#This Row],[Ulga]]=$K$30,$L$30,IF(DZIALKI[[#This Row],[Ulga]]=$K$31,$L$31,IF(DZIALKI[[#This Row],[Ulga]]=$K$32,$L$32))))</f>
        <v>0.5</v>
      </c>
      <c r="G1941">
        <f>ROUNDUP(DZIALKI[[#This Row],[StawkaPodatku]]*DZIALKI[[#This Row],[Powierzchnia]],2)</f>
        <v>480.43</v>
      </c>
      <c r="H1941">
        <f>DZIALKI[[#This Row],[Podatek]]*DZIALKI[[#This Row],[Procent Ulgi]]</f>
        <v>240.215</v>
      </c>
      <c r="I1941">
        <f>DZIALKI[[#This Row],[Podatek]]-DZIALKI[[#This Row],[KwotaUlgi]]</f>
        <v>240.215</v>
      </c>
    </row>
    <row r="1942" spans="1:9" x14ac:dyDescent="0.25">
      <c r="A1942" t="s">
        <v>1952</v>
      </c>
      <c r="B1942">
        <v>858.97</v>
      </c>
      <c r="C1942" t="s">
        <v>52</v>
      </c>
      <c r="D1942" t="s">
        <v>5</v>
      </c>
      <c r="E19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42">
        <f>IF(DZIALKI[[#This Row],[Ulga]]=$K$29,$L$29,IF(DZIALKI[[#This Row],[Ulga]]=$K$30,$L$30,IF(DZIALKI[[#This Row],[Ulga]]=$K$31,$L$31,IF(DZIALKI[[#This Row],[Ulga]]=$K$32,$L$32))))</f>
        <v>0.5</v>
      </c>
      <c r="G1942">
        <f>ROUNDUP(DZIALKI[[#This Row],[StawkaPodatku]]*DZIALKI[[#This Row],[Powierzchnia]],2)</f>
        <v>180.39</v>
      </c>
      <c r="H1942">
        <f>DZIALKI[[#This Row],[Podatek]]*DZIALKI[[#This Row],[Procent Ulgi]]</f>
        <v>90.194999999999993</v>
      </c>
      <c r="I1942">
        <f>DZIALKI[[#This Row],[Podatek]]-DZIALKI[[#This Row],[KwotaUlgi]]</f>
        <v>90.194999999999993</v>
      </c>
    </row>
    <row r="1943" spans="1:9" x14ac:dyDescent="0.25">
      <c r="A1943" t="s">
        <v>1953</v>
      </c>
      <c r="B1943">
        <v>1165.6500000000001</v>
      </c>
      <c r="C1943" t="s">
        <v>9</v>
      </c>
      <c r="D1943" t="s">
        <v>7</v>
      </c>
      <c r="E19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43">
        <f>IF(DZIALKI[[#This Row],[Ulga]]=$K$29,$L$29,IF(DZIALKI[[#This Row],[Ulga]]=$K$30,$L$30,IF(DZIALKI[[#This Row],[Ulga]]=$K$31,$L$31,IF(DZIALKI[[#This Row],[Ulga]]=$K$32,$L$32))))</f>
        <v>0.2</v>
      </c>
      <c r="G1943">
        <f>ROUNDUP(DZIALKI[[#This Row],[StawkaPodatku]]*DZIALKI[[#This Row],[Powierzchnia]],2)</f>
        <v>757.68</v>
      </c>
      <c r="H1943">
        <f>DZIALKI[[#This Row],[Podatek]]*DZIALKI[[#This Row],[Procent Ulgi]]</f>
        <v>151.536</v>
      </c>
      <c r="I1943">
        <f>DZIALKI[[#This Row],[Podatek]]-DZIALKI[[#This Row],[KwotaUlgi]]</f>
        <v>606.14400000000001</v>
      </c>
    </row>
    <row r="1944" spans="1:9" x14ac:dyDescent="0.25">
      <c r="A1944" t="s">
        <v>1954</v>
      </c>
      <c r="B1944">
        <v>1094.68</v>
      </c>
      <c r="C1944" t="s">
        <v>52</v>
      </c>
      <c r="D1944" t="s">
        <v>11</v>
      </c>
      <c r="E19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44">
        <f>IF(DZIALKI[[#This Row],[Ulga]]=$K$29,$L$29,IF(DZIALKI[[#This Row],[Ulga]]=$K$30,$L$30,IF(DZIALKI[[#This Row],[Ulga]]=$K$31,$L$31,IF(DZIALKI[[#This Row],[Ulga]]=$K$32,$L$32))))</f>
        <v>0.9</v>
      </c>
      <c r="G1944">
        <f>ROUNDUP(DZIALKI[[#This Row],[StawkaPodatku]]*DZIALKI[[#This Row],[Powierzchnia]],2)</f>
        <v>229.89</v>
      </c>
      <c r="H1944">
        <f>DZIALKI[[#This Row],[Podatek]]*DZIALKI[[#This Row],[Procent Ulgi]]</f>
        <v>206.90099999999998</v>
      </c>
      <c r="I1944">
        <f>DZIALKI[[#This Row],[Podatek]]-DZIALKI[[#This Row],[KwotaUlgi]]</f>
        <v>22.989000000000004</v>
      </c>
    </row>
    <row r="1945" spans="1:9" x14ac:dyDescent="0.25">
      <c r="A1945" t="s">
        <v>1955</v>
      </c>
      <c r="B1945">
        <v>1056.8599999999999</v>
      </c>
      <c r="C1945" t="s">
        <v>5</v>
      </c>
      <c r="D1945" t="s">
        <v>11</v>
      </c>
      <c r="E19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45">
        <f>IF(DZIALKI[[#This Row],[Ulga]]=$K$29,$L$29,IF(DZIALKI[[#This Row],[Ulga]]=$K$30,$L$30,IF(DZIALKI[[#This Row],[Ulga]]=$K$31,$L$31,IF(DZIALKI[[#This Row],[Ulga]]=$K$32,$L$32))))</f>
        <v>0.9</v>
      </c>
      <c r="G1945">
        <f>ROUNDUP(DZIALKI[[#This Row],[StawkaPodatku]]*DZIALKI[[#This Row],[Powierzchnia]],2)</f>
        <v>813.79</v>
      </c>
      <c r="H1945">
        <f>DZIALKI[[#This Row],[Podatek]]*DZIALKI[[#This Row],[Procent Ulgi]]</f>
        <v>732.41099999999994</v>
      </c>
      <c r="I1945">
        <f>DZIALKI[[#This Row],[Podatek]]-DZIALKI[[#This Row],[KwotaUlgi]]</f>
        <v>81.379000000000019</v>
      </c>
    </row>
    <row r="1946" spans="1:9" x14ac:dyDescent="0.25">
      <c r="A1946" t="s">
        <v>1956</v>
      </c>
      <c r="B1946">
        <v>663.68</v>
      </c>
      <c r="C1946" t="s">
        <v>52</v>
      </c>
      <c r="D1946" t="s">
        <v>11</v>
      </c>
      <c r="E194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46">
        <f>IF(DZIALKI[[#This Row],[Ulga]]=$K$29,$L$29,IF(DZIALKI[[#This Row],[Ulga]]=$K$30,$L$30,IF(DZIALKI[[#This Row],[Ulga]]=$K$31,$L$31,IF(DZIALKI[[#This Row],[Ulga]]=$K$32,$L$32))))</f>
        <v>0.9</v>
      </c>
      <c r="G1946">
        <f>ROUNDUP(DZIALKI[[#This Row],[StawkaPodatku]]*DZIALKI[[#This Row],[Powierzchnia]],2)</f>
        <v>139.38</v>
      </c>
      <c r="H1946">
        <f>DZIALKI[[#This Row],[Podatek]]*DZIALKI[[#This Row],[Procent Ulgi]]</f>
        <v>125.44199999999999</v>
      </c>
      <c r="I1946">
        <f>DZIALKI[[#This Row],[Podatek]]-DZIALKI[[#This Row],[KwotaUlgi]]</f>
        <v>13.938000000000002</v>
      </c>
    </row>
    <row r="1947" spans="1:9" x14ac:dyDescent="0.25">
      <c r="A1947" t="s">
        <v>1957</v>
      </c>
      <c r="B1947">
        <v>1227.3699999999999</v>
      </c>
      <c r="C1947" t="s">
        <v>52</v>
      </c>
      <c r="D1947" t="s">
        <v>5</v>
      </c>
      <c r="E19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47">
        <f>IF(DZIALKI[[#This Row],[Ulga]]=$K$29,$L$29,IF(DZIALKI[[#This Row],[Ulga]]=$K$30,$L$30,IF(DZIALKI[[#This Row],[Ulga]]=$K$31,$L$31,IF(DZIALKI[[#This Row],[Ulga]]=$K$32,$L$32))))</f>
        <v>0.5</v>
      </c>
      <c r="G1947">
        <f>ROUNDUP(DZIALKI[[#This Row],[StawkaPodatku]]*DZIALKI[[#This Row],[Powierzchnia]],2)</f>
        <v>257.75</v>
      </c>
      <c r="H1947">
        <f>DZIALKI[[#This Row],[Podatek]]*DZIALKI[[#This Row],[Procent Ulgi]]</f>
        <v>128.875</v>
      </c>
      <c r="I1947">
        <f>DZIALKI[[#This Row],[Podatek]]-DZIALKI[[#This Row],[KwotaUlgi]]</f>
        <v>128.875</v>
      </c>
    </row>
    <row r="1948" spans="1:9" x14ac:dyDescent="0.25">
      <c r="A1948" t="s">
        <v>1958</v>
      </c>
      <c r="B1948">
        <v>1245.6099999999999</v>
      </c>
      <c r="C1948" t="s">
        <v>52</v>
      </c>
      <c r="D1948" t="s">
        <v>21</v>
      </c>
      <c r="E19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48">
        <f>IF(DZIALKI[[#This Row],[Ulga]]=$K$29,$L$29,IF(DZIALKI[[#This Row],[Ulga]]=$K$30,$L$30,IF(DZIALKI[[#This Row],[Ulga]]=$K$31,$L$31,IF(DZIALKI[[#This Row],[Ulga]]=$K$32,$L$32))))</f>
        <v>0</v>
      </c>
      <c r="G1948">
        <f>ROUNDUP(DZIALKI[[#This Row],[StawkaPodatku]]*DZIALKI[[#This Row],[Powierzchnia]],2)</f>
        <v>261.58</v>
      </c>
      <c r="H1948">
        <f>DZIALKI[[#This Row],[Podatek]]*DZIALKI[[#This Row],[Procent Ulgi]]</f>
        <v>0</v>
      </c>
      <c r="I1948">
        <f>DZIALKI[[#This Row],[Podatek]]-DZIALKI[[#This Row],[KwotaUlgi]]</f>
        <v>261.58</v>
      </c>
    </row>
    <row r="1949" spans="1:9" x14ac:dyDescent="0.25">
      <c r="A1949" t="s">
        <v>1959</v>
      </c>
      <c r="B1949">
        <v>1330.61</v>
      </c>
      <c r="C1949" t="s">
        <v>5</v>
      </c>
      <c r="D1949" t="s">
        <v>11</v>
      </c>
      <c r="E19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49">
        <f>IF(DZIALKI[[#This Row],[Ulga]]=$K$29,$L$29,IF(DZIALKI[[#This Row],[Ulga]]=$K$30,$L$30,IF(DZIALKI[[#This Row],[Ulga]]=$K$31,$L$31,IF(DZIALKI[[#This Row],[Ulga]]=$K$32,$L$32))))</f>
        <v>0.9</v>
      </c>
      <c r="G1949">
        <f>ROUNDUP(DZIALKI[[#This Row],[StawkaPodatku]]*DZIALKI[[#This Row],[Powierzchnia]],2)</f>
        <v>1024.57</v>
      </c>
      <c r="H1949">
        <f>DZIALKI[[#This Row],[Podatek]]*DZIALKI[[#This Row],[Procent Ulgi]]</f>
        <v>922.11299999999994</v>
      </c>
      <c r="I1949">
        <f>DZIALKI[[#This Row],[Podatek]]-DZIALKI[[#This Row],[KwotaUlgi]]</f>
        <v>102.45699999999999</v>
      </c>
    </row>
    <row r="1950" spans="1:9" x14ac:dyDescent="0.25">
      <c r="A1950" t="s">
        <v>1960</v>
      </c>
      <c r="B1950">
        <v>1102.6400000000001</v>
      </c>
      <c r="C1950" t="s">
        <v>94</v>
      </c>
      <c r="D1950" t="s">
        <v>5</v>
      </c>
      <c r="E19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50">
        <f>IF(DZIALKI[[#This Row],[Ulga]]=$K$29,$L$29,IF(DZIALKI[[#This Row],[Ulga]]=$K$30,$L$30,IF(DZIALKI[[#This Row],[Ulga]]=$K$31,$L$31,IF(DZIALKI[[#This Row],[Ulga]]=$K$32,$L$32))))</f>
        <v>0.5</v>
      </c>
      <c r="G1950">
        <f>ROUNDUP(DZIALKI[[#This Row],[StawkaPodatku]]*DZIALKI[[#This Row],[Powierzchnia]],2)</f>
        <v>44.11</v>
      </c>
      <c r="H1950">
        <f>DZIALKI[[#This Row],[Podatek]]*DZIALKI[[#This Row],[Procent Ulgi]]</f>
        <v>22.055</v>
      </c>
      <c r="I1950">
        <f>DZIALKI[[#This Row],[Podatek]]-DZIALKI[[#This Row],[KwotaUlgi]]</f>
        <v>22.055</v>
      </c>
    </row>
    <row r="1951" spans="1:9" x14ac:dyDescent="0.25">
      <c r="A1951" t="s">
        <v>1961</v>
      </c>
      <c r="B1951">
        <v>1191.08</v>
      </c>
      <c r="C1951" t="s">
        <v>52</v>
      </c>
      <c r="D1951" t="s">
        <v>5</v>
      </c>
      <c r="E19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51">
        <f>IF(DZIALKI[[#This Row],[Ulga]]=$K$29,$L$29,IF(DZIALKI[[#This Row],[Ulga]]=$K$30,$L$30,IF(DZIALKI[[#This Row],[Ulga]]=$K$31,$L$31,IF(DZIALKI[[#This Row],[Ulga]]=$K$32,$L$32))))</f>
        <v>0.5</v>
      </c>
      <c r="G1951">
        <f>ROUNDUP(DZIALKI[[#This Row],[StawkaPodatku]]*DZIALKI[[#This Row],[Powierzchnia]],2)</f>
        <v>250.13</v>
      </c>
      <c r="H1951">
        <f>DZIALKI[[#This Row],[Podatek]]*DZIALKI[[#This Row],[Procent Ulgi]]</f>
        <v>125.065</v>
      </c>
      <c r="I1951">
        <f>DZIALKI[[#This Row],[Podatek]]-DZIALKI[[#This Row],[KwotaUlgi]]</f>
        <v>125.065</v>
      </c>
    </row>
    <row r="1952" spans="1:9" x14ac:dyDescent="0.25">
      <c r="A1952" t="s">
        <v>1962</v>
      </c>
      <c r="B1952">
        <v>831.01</v>
      </c>
      <c r="C1952" t="s">
        <v>31</v>
      </c>
      <c r="D1952" t="s">
        <v>5</v>
      </c>
      <c r="E19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52">
        <f>IF(DZIALKI[[#This Row],[Ulga]]=$K$29,$L$29,IF(DZIALKI[[#This Row],[Ulga]]=$K$30,$L$30,IF(DZIALKI[[#This Row],[Ulga]]=$K$31,$L$31,IF(DZIALKI[[#This Row],[Ulga]]=$K$32,$L$32))))</f>
        <v>0.5</v>
      </c>
      <c r="G1952">
        <f>ROUNDUP(DZIALKI[[#This Row],[StawkaPodatku]]*DZIALKI[[#This Row],[Powierzchnia]],2)</f>
        <v>357.34</v>
      </c>
      <c r="H1952">
        <f>DZIALKI[[#This Row],[Podatek]]*DZIALKI[[#This Row],[Procent Ulgi]]</f>
        <v>178.67</v>
      </c>
      <c r="I1952">
        <f>DZIALKI[[#This Row],[Podatek]]-DZIALKI[[#This Row],[KwotaUlgi]]</f>
        <v>178.67</v>
      </c>
    </row>
    <row r="1953" spans="1:9" x14ac:dyDescent="0.25">
      <c r="A1953" t="s">
        <v>1963</v>
      </c>
      <c r="B1953">
        <v>590.44000000000005</v>
      </c>
      <c r="C1953" t="s">
        <v>52</v>
      </c>
      <c r="D1953" t="s">
        <v>5</v>
      </c>
      <c r="E195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53">
        <f>IF(DZIALKI[[#This Row],[Ulga]]=$K$29,$L$29,IF(DZIALKI[[#This Row],[Ulga]]=$K$30,$L$30,IF(DZIALKI[[#This Row],[Ulga]]=$K$31,$L$31,IF(DZIALKI[[#This Row],[Ulga]]=$K$32,$L$32))))</f>
        <v>0.5</v>
      </c>
      <c r="G1953">
        <f>ROUNDUP(DZIALKI[[#This Row],[StawkaPodatku]]*DZIALKI[[#This Row],[Powierzchnia]],2)</f>
        <v>124</v>
      </c>
      <c r="H1953">
        <f>DZIALKI[[#This Row],[Podatek]]*DZIALKI[[#This Row],[Procent Ulgi]]</f>
        <v>62</v>
      </c>
      <c r="I1953">
        <f>DZIALKI[[#This Row],[Podatek]]-DZIALKI[[#This Row],[KwotaUlgi]]</f>
        <v>62</v>
      </c>
    </row>
    <row r="1954" spans="1:9" x14ac:dyDescent="0.25">
      <c r="A1954" t="s">
        <v>1964</v>
      </c>
      <c r="B1954">
        <v>898.17</v>
      </c>
      <c r="C1954" t="s">
        <v>52</v>
      </c>
      <c r="D1954" t="s">
        <v>7</v>
      </c>
      <c r="E19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54">
        <f>IF(DZIALKI[[#This Row],[Ulga]]=$K$29,$L$29,IF(DZIALKI[[#This Row],[Ulga]]=$K$30,$L$30,IF(DZIALKI[[#This Row],[Ulga]]=$K$31,$L$31,IF(DZIALKI[[#This Row],[Ulga]]=$K$32,$L$32))))</f>
        <v>0.2</v>
      </c>
      <c r="G1954">
        <f>ROUNDUP(DZIALKI[[#This Row],[StawkaPodatku]]*DZIALKI[[#This Row],[Powierzchnia]],2)</f>
        <v>188.62</v>
      </c>
      <c r="H1954">
        <f>DZIALKI[[#This Row],[Podatek]]*DZIALKI[[#This Row],[Procent Ulgi]]</f>
        <v>37.724000000000004</v>
      </c>
      <c r="I1954">
        <f>DZIALKI[[#This Row],[Podatek]]-DZIALKI[[#This Row],[KwotaUlgi]]</f>
        <v>150.89600000000002</v>
      </c>
    </row>
    <row r="1955" spans="1:9" x14ac:dyDescent="0.25">
      <c r="A1955" t="s">
        <v>1965</v>
      </c>
      <c r="B1955">
        <v>1097.32</v>
      </c>
      <c r="C1955" t="s">
        <v>5</v>
      </c>
      <c r="D1955" t="s">
        <v>5</v>
      </c>
      <c r="E19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55">
        <f>IF(DZIALKI[[#This Row],[Ulga]]=$K$29,$L$29,IF(DZIALKI[[#This Row],[Ulga]]=$K$30,$L$30,IF(DZIALKI[[#This Row],[Ulga]]=$K$31,$L$31,IF(DZIALKI[[#This Row],[Ulga]]=$K$32,$L$32))))</f>
        <v>0.5</v>
      </c>
      <c r="G1955">
        <f>ROUNDUP(DZIALKI[[#This Row],[StawkaPodatku]]*DZIALKI[[#This Row],[Powierzchnia]],2)</f>
        <v>844.93999999999994</v>
      </c>
      <c r="H1955">
        <f>DZIALKI[[#This Row],[Podatek]]*DZIALKI[[#This Row],[Procent Ulgi]]</f>
        <v>422.46999999999997</v>
      </c>
      <c r="I1955">
        <f>DZIALKI[[#This Row],[Podatek]]-DZIALKI[[#This Row],[KwotaUlgi]]</f>
        <v>422.46999999999997</v>
      </c>
    </row>
    <row r="1956" spans="1:9" x14ac:dyDescent="0.25">
      <c r="A1956" t="s">
        <v>1966</v>
      </c>
      <c r="B1956">
        <v>985.38</v>
      </c>
      <c r="C1956" t="s">
        <v>31</v>
      </c>
      <c r="D1956" t="s">
        <v>21</v>
      </c>
      <c r="E19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56">
        <f>IF(DZIALKI[[#This Row],[Ulga]]=$K$29,$L$29,IF(DZIALKI[[#This Row],[Ulga]]=$K$30,$L$30,IF(DZIALKI[[#This Row],[Ulga]]=$K$31,$L$31,IF(DZIALKI[[#This Row],[Ulga]]=$K$32,$L$32))))</f>
        <v>0</v>
      </c>
      <c r="G1956">
        <f>ROUNDUP(DZIALKI[[#This Row],[StawkaPodatku]]*DZIALKI[[#This Row],[Powierzchnia]],2)</f>
        <v>423.71999999999997</v>
      </c>
      <c r="H1956">
        <f>DZIALKI[[#This Row],[Podatek]]*DZIALKI[[#This Row],[Procent Ulgi]]</f>
        <v>0</v>
      </c>
      <c r="I1956">
        <f>DZIALKI[[#This Row],[Podatek]]-DZIALKI[[#This Row],[KwotaUlgi]]</f>
        <v>423.71999999999997</v>
      </c>
    </row>
    <row r="1957" spans="1:9" x14ac:dyDescent="0.25">
      <c r="A1957" t="s">
        <v>1967</v>
      </c>
      <c r="B1957">
        <v>667.5</v>
      </c>
      <c r="C1957" t="s">
        <v>94</v>
      </c>
      <c r="D1957" t="s">
        <v>7</v>
      </c>
      <c r="E19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57">
        <f>IF(DZIALKI[[#This Row],[Ulga]]=$K$29,$L$29,IF(DZIALKI[[#This Row],[Ulga]]=$K$30,$L$30,IF(DZIALKI[[#This Row],[Ulga]]=$K$31,$L$31,IF(DZIALKI[[#This Row],[Ulga]]=$K$32,$L$32))))</f>
        <v>0.2</v>
      </c>
      <c r="G1957">
        <f>ROUNDUP(DZIALKI[[#This Row],[StawkaPodatku]]*DZIALKI[[#This Row],[Powierzchnia]],2)</f>
        <v>26.7</v>
      </c>
      <c r="H1957">
        <f>DZIALKI[[#This Row],[Podatek]]*DZIALKI[[#This Row],[Procent Ulgi]]</f>
        <v>5.34</v>
      </c>
      <c r="I1957">
        <f>DZIALKI[[#This Row],[Podatek]]-DZIALKI[[#This Row],[KwotaUlgi]]</f>
        <v>21.36</v>
      </c>
    </row>
    <row r="1958" spans="1:9" x14ac:dyDescent="0.25">
      <c r="A1958" t="s">
        <v>1968</v>
      </c>
      <c r="B1958">
        <v>688.2</v>
      </c>
      <c r="C1958" t="s">
        <v>5</v>
      </c>
      <c r="D1958" t="s">
        <v>21</v>
      </c>
      <c r="E19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58">
        <f>IF(DZIALKI[[#This Row],[Ulga]]=$K$29,$L$29,IF(DZIALKI[[#This Row],[Ulga]]=$K$30,$L$30,IF(DZIALKI[[#This Row],[Ulga]]=$K$31,$L$31,IF(DZIALKI[[#This Row],[Ulga]]=$K$32,$L$32))))</f>
        <v>0</v>
      </c>
      <c r="G1958">
        <f>ROUNDUP(DZIALKI[[#This Row],[StawkaPodatku]]*DZIALKI[[#This Row],[Powierzchnia]],2)</f>
        <v>529.91999999999996</v>
      </c>
      <c r="H1958">
        <f>DZIALKI[[#This Row],[Podatek]]*DZIALKI[[#This Row],[Procent Ulgi]]</f>
        <v>0</v>
      </c>
      <c r="I1958">
        <f>DZIALKI[[#This Row],[Podatek]]-DZIALKI[[#This Row],[KwotaUlgi]]</f>
        <v>529.91999999999996</v>
      </c>
    </row>
    <row r="1959" spans="1:9" x14ac:dyDescent="0.25">
      <c r="A1959" t="s">
        <v>1969</v>
      </c>
      <c r="B1959">
        <v>1028.43</v>
      </c>
      <c r="C1959" t="s">
        <v>5</v>
      </c>
      <c r="D1959" t="s">
        <v>5</v>
      </c>
      <c r="E19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59">
        <f>IF(DZIALKI[[#This Row],[Ulga]]=$K$29,$L$29,IF(DZIALKI[[#This Row],[Ulga]]=$K$30,$L$30,IF(DZIALKI[[#This Row],[Ulga]]=$K$31,$L$31,IF(DZIALKI[[#This Row],[Ulga]]=$K$32,$L$32))))</f>
        <v>0.5</v>
      </c>
      <c r="G1959">
        <f>ROUNDUP(DZIALKI[[#This Row],[StawkaPodatku]]*DZIALKI[[#This Row],[Powierzchnia]],2)</f>
        <v>791.9</v>
      </c>
      <c r="H1959">
        <f>DZIALKI[[#This Row],[Podatek]]*DZIALKI[[#This Row],[Procent Ulgi]]</f>
        <v>395.95</v>
      </c>
      <c r="I1959">
        <f>DZIALKI[[#This Row],[Podatek]]-DZIALKI[[#This Row],[KwotaUlgi]]</f>
        <v>395.95</v>
      </c>
    </row>
    <row r="1960" spans="1:9" x14ac:dyDescent="0.25">
      <c r="A1960" t="s">
        <v>1970</v>
      </c>
      <c r="B1960">
        <v>1377.89</v>
      </c>
      <c r="C1960" t="s">
        <v>31</v>
      </c>
      <c r="D1960" t="s">
        <v>5</v>
      </c>
      <c r="E196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60">
        <f>IF(DZIALKI[[#This Row],[Ulga]]=$K$29,$L$29,IF(DZIALKI[[#This Row],[Ulga]]=$K$30,$L$30,IF(DZIALKI[[#This Row],[Ulga]]=$K$31,$L$31,IF(DZIALKI[[#This Row],[Ulga]]=$K$32,$L$32))))</f>
        <v>0.5</v>
      </c>
      <c r="G1960">
        <f>ROUNDUP(DZIALKI[[#This Row],[StawkaPodatku]]*DZIALKI[[#This Row],[Powierzchnia]],2)</f>
        <v>592.5</v>
      </c>
      <c r="H1960">
        <f>DZIALKI[[#This Row],[Podatek]]*DZIALKI[[#This Row],[Procent Ulgi]]</f>
        <v>296.25</v>
      </c>
      <c r="I1960">
        <f>DZIALKI[[#This Row],[Podatek]]-DZIALKI[[#This Row],[KwotaUlgi]]</f>
        <v>296.25</v>
      </c>
    </row>
    <row r="1961" spans="1:9" x14ac:dyDescent="0.25">
      <c r="A1961" t="s">
        <v>1971</v>
      </c>
      <c r="B1961">
        <v>516.08000000000004</v>
      </c>
      <c r="C1961" t="s">
        <v>5</v>
      </c>
      <c r="D1961" t="s">
        <v>21</v>
      </c>
      <c r="E19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61">
        <f>IF(DZIALKI[[#This Row],[Ulga]]=$K$29,$L$29,IF(DZIALKI[[#This Row],[Ulga]]=$K$30,$L$30,IF(DZIALKI[[#This Row],[Ulga]]=$K$31,$L$31,IF(DZIALKI[[#This Row],[Ulga]]=$K$32,$L$32))))</f>
        <v>0</v>
      </c>
      <c r="G1961">
        <f>ROUNDUP(DZIALKI[[#This Row],[StawkaPodatku]]*DZIALKI[[#This Row],[Powierzchnia]],2)</f>
        <v>397.39</v>
      </c>
      <c r="H1961">
        <f>DZIALKI[[#This Row],[Podatek]]*DZIALKI[[#This Row],[Procent Ulgi]]</f>
        <v>0</v>
      </c>
      <c r="I1961">
        <f>DZIALKI[[#This Row],[Podatek]]-DZIALKI[[#This Row],[KwotaUlgi]]</f>
        <v>397.39</v>
      </c>
    </row>
    <row r="1962" spans="1:9" x14ac:dyDescent="0.25">
      <c r="A1962" t="s">
        <v>1972</v>
      </c>
      <c r="B1962">
        <v>604.86</v>
      </c>
      <c r="C1962" t="s">
        <v>5</v>
      </c>
      <c r="D1962" t="s">
        <v>11</v>
      </c>
      <c r="E19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62">
        <f>IF(DZIALKI[[#This Row],[Ulga]]=$K$29,$L$29,IF(DZIALKI[[#This Row],[Ulga]]=$K$30,$L$30,IF(DZIALKI[[#This Row],[Ulga]]=$K$31,$L$31,IF(DZIALKI[[#This Row],[Ulga]]=$K$32,$L$32))))</f>
        <v>0.9</v>
      </c>
      <c r="G1962">
        <f>ROUNDUP(DZIALKI[[#This Row],[StawkaPodatku]]*DZIALKI[[#This Row],[Powierzchnia]],2)</f>
        <v>465.75</v>
      </c>
      <c r="H1962">
        <f>DZIALKI[[#This Row],[Podatek]]*DZIALKI[[#This Row],[Procent Ulgi]]</f>
        <v>419.17500000000001</v>
      </c>
      <c r="I1962">
        <f>DZIALKI[[#This Row],[Podatek]]-DZIALKI[[#This Row],[KwotaUlgi]]</f>
        <v>46.574999999999989</v>
      </c>
    </row>
    <row r="1963" spans="1:9" x14ac:dyDescent="0.25">
      <c r="A1963" t="s">
        <v>1973</v>
      </c>
      <c r="B1963">
        <v>557.36</v>
      </c>
      <c r="C1963" t="s">
        <v>52</v>
      </c>
      <c r="D1963" t="s">
        <v>11</v>
      </c>
      <c r="E19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63">
        <f>IF(DZIALKI[[#This Row],[Ulga]]=$K$29,$L$29,IF(DZIALKI[[#This Row],[Ulga]]=$K$30,$L$30,IF(DZIALKI[[#This Row],[Ulga]]=$K$31,$L$31,IF(DZIALKI[[#This Row],[Ulga]]=$K$32,$L$32))))</f>
        <v>0.9</v>
      </c>
      <c r="G1963">
        <f>ROUNDUP(DZIALKI[[#This Row],[StawkaPodatku]]*DZIALKI[[#This Row],[Powierzchnia]],2)</f>
        <v>117.05000000000001</v>
      </c>
      <c r="H1963">
        <f>DZIALKI[[#This Row],[Podatek]]*DZIALKI[[#This Row],[Procent Ulgi]]</f>
        <v>105.34500000000001</v>
      </c>
      <c r="I1963">
        <f>DZIALKI[[#This Row],[Podatek]]-DZIALKI[[#This Row],[KwotaUlgi]]</f>
        <v>11.704999999999998</v>
      </c>
    </row>
    <row r="1964" spans="1:9" x14ac:dyDescent="0.25">
      <c r="A1964" t="s">
        <v>1974</v>
      </c>
      <c r="B1964">
        <v>1018.86</v>
      </c>
      <c r="C1964" t="s">
        <v>52</v>
      </c>
      <c r="D1964" t="s">
        <v>21</v>
      </c>
      <c r="E19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64">
        <f>IF(DZIALKI[[#This Row],[Ulga]]=$K$29,$L$29,IF(DZIALKI[[#This Row],[Ulga]]=$K$30,$L$30,IF(DZIALKI[[#This Row],[Ulga]]=$K$31,$L$31,IF(DZIALKI[[#This Row],[Ulga]]=$K$32,$L$32))))</f>
        <v>0</v>
      </c>
      <c r="G1964">
        <f>ROUNDUP(DZIALKI[[#This Row],[StawkaPodatku]]*DZIALKI[[#This Row],[Powierzchnia]],2)</f>
        <v>213.97</v>
      </c>
      <c r="H1964">
        <f>DZIALKI[[#This Row],[Podatek]]*DZIALKI[[#This Row],[Procent Ulgi]]</f>
        <v>0</v>
      </c>
      <c r="I1964">
        <f>DZIALKI[[#This Row],[Podatek]]-DZIALKI[[#This Row],[KwotaUlgi]]</f>
        <v>213.97</v>
      </c>
    </row>
    <row r="1965" spans="1:9" x14ac:dyDescent="0.25">
      <c r="A1965" t="s">
        <v>1975</v>
      </c>
      <c r="B1965">
        <v>1448.2</v>
      </c>
      <c r="C1965" t="s">
        <v>9</v>
      </c>
      <c r="D1965" t="s">
        <v>11</v>
      </c>
      <c r="E19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65">
        <f>IF(DZIALKI[[#This Row],[Ulga]]=$K$29,$L$29,IF(DZIALKI[[#This Row],[Ulga]]=$K$30,$L$30,IF(DZIALKI[[#This Row],[Ulga]]=$K$31,$L$31,IF(DZIALKI[[#This Row],[Ulga]]=$K$32,$L$32))))</f>
        <v>0.9</v>
      </c>
      <c r="G1965">
        <f>ROUNDUP(DZIALKI[[#This Row],[StawkaPodatku]]*DZIALKI[[#This Row],[Powierzchnia]],2)</f>
        <v>941.33</v>
      </c>
      <c r="H1965">
        <f>DZIALKI[[#This Row],[Podatek]]*DZIALKI[[#This Row],[Procent Ulgi]]</f>
        <v>847.197</v>
      </c>
      <c r="I1965">
        <f>DZIALKI[[#This Row],[Podatek]]-DZIALKI[[#This Row],[KwotaUlgi]]</f>
        <v>94.133000000000038</v>
      </c>
    </row>
    <row r="1966" spans="1:9" x14ac:dyDescent="0.25">
      <c r="A1966" t="s">
        <v>1976</v>
      </c>
      <c r="B1966">
        <v>936.1</v>
      </c>
      <c r="C1966" t="s">
        <v>52</v>
      </c>
      <c r="D1966" t="s">
        <v>5</v>
      </c>
      <c r="E19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66">
        <f>IF(DZIALKI[[#This Row],[Ulga]]=$K$29,$L$29,IF(DZIALKI[[#This Row],[Ulga]]=$K$30,$L$30,IF(DZIALKI[[#This Row],[Ulga]]=$K$31,$L$31,IF(DZIALKI[[#This Row],[Ulga]]=$K$32,$L$32))))</f>
        <v>0.5</v>
      </c>
      <c r="G1966">
        <f>ROUNDUP(DZIALKI[[#This Row],[StawkaPodatku]]*DZIALKI[[#This Row],[Powierzchnia]],2)</f>
        <v>196.59</v>
      </c>
      <c r="H1966">
        <f>DZIALKI[[#This Row],[Podatek]]*DZIALKI[[#This Row],[Procent Ulgi]]</f>
        <v>98.295000000000002</v>
      </c>
      <c r="I1966">
        <f>DZIALKI[[#This Row],[Podatek]]-DZIALKI[[#This Row],[KwotaUlgi]]</f>
        <v>98.295000000000002</v>
      </c>
    </row>
    <row r="1967" spans="1:9" x14ac:dyDescent="0.25">
      <c r="A1967" t="s">
        <v>1977</v>
      </c>
      <c r="B1967">
        <v>607.22</v>
      </c>
      <c r="C1967" t="s">
        <v>31</v>
      </c>
      <c r="D1967" t="s">
        <v>11</v>
      </c>
      <c r="E19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67">
        <f>IF(DZIALKI[[#This Row],[Ulga]]=$K$29,$L$29,IF(DZIALKI[[#This Row],[Ulga]]=$K$30,$L$30,IF(DZIALKI[[#This Row],[Ulga]]=$K$31,$L$31,IF(DZIALKI[[#This Row],[Ulga]]=$K$32,$L$32))))</f>
        <v>0.9</v>
      </c>
      <c r="G1967">
        <f>ROUNDUP(DZIALKI[[#This Row],[StawkaPodatku]]*DZIALKI[[#This Row],[Powierzchnia]],2)</f>
        <v>261.11</v>
      </c>
      <c r="H1967">
        <f>DZIALKI[[#This Row],[Podatek]]*DZIALKI[[#This Row],[Procent Ulgi]]</f>
        <v>234.99900000000002</v>
      </c>
      <c r="I1967">
        <f>DZIALKI[[#This Row],[Podatek]]-DZIALKI[[#This Row],[KwotaUlgi]]</f>
        <v>26.11099999999999</v>
      </c>
    </row>
    <row r="1968" spans="1:9" x14ac:dyDescent="0.25">
      <c r="A1968" t="s">
        <v>1978</v>
      </c>
      <c r="B1968">
        <v>764.53</v>
      </c>
      <c r="C1968" t="s">
        <v>52</v>
      </c>
      <c r="D1968" t="s">
        <v>5</v>
      </c>
      <c r="E19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68">
        <f>IF(DZIALKI[[#This Row],[Ulga]]=$K$29,$L$29,IF(DZIALKI[[#This Row],[Ulga]]=$K$30,$L$30,IF(DZIALKI[[#This Row],[Ulga]]=$K$31,$L$31,IF(DZIALKI[[#This Row],[Ulga]]=$K$32,$L$32))))</f>
        <v>0.5</v>
      </c>
      <c r="G1968">
        <f>ROUNDUP(DZIALKI[[#This Row],[StawkaPodatku]]*DZIALKI[[#This Row],[Powierzchnia]],2)</f>
        <v>160.56</v>
      </c>
      <c r="H1968">
        <f>DZIALKI[[#This Row],[Podatek]]*DZIALKI[[#This Row],[Procent Ulgi]]</f>
        <v>80.28</v>
      </c>
      <c r="I1968">
        <f>DZIALKI[[#This Row],[Podatek]]-DZIALKI[[#This Row],[KwotaUlgi]]</f>
        <v>80.28</v>
      </c>
    </row>
    <row r="1969" spans="1:9" x14ac:dyDescent="0.25">
      <c r="A1969" t="s">
        <v>1979</v>
      </c>
      <c r="B1969">
        <v>677.27</v>
      </c>
      <c r="C1969" t="s">
        <v>5</v>
      </c>
      <c r="D1969" t="s">
        <v>7</v>
      </c>
      <c r="E19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69">
        <f>IF(DZIALKI[[#This Row],[Ulga]]=$K$29,$L$29,IF(DZIALKI[[#This Row],[Ulga]]=$K$30,$L$30,IF(DZIALKI[[#This Row],[Ulga]]=$K$31,$L$31,IF(DZIALKI[[#This Row],[Ulga]]=$K$32,$L$32))))</f>
        <v>0.2</v>
      </c>
      <c r="G1969">
        <f>ROUNDUP(DZIALKI[[#This Row],[StawkaPodatku]]*DZIALKI[[#This Row],[Powierzchnia]],2)</f>
        <v>521.5</v>
      </c>
      <c r="H1969">
        <f>DZIALKI[[#This Row],[Podatek]]*DZIALKI[[#This Row],[Procent Ulgi]]</f>
        <v>104.30000000000001</v>
      </c>
      <c r="I1969">
        <f>DZIALKI[[#This Row],[Podatek]]-DZIALKI[[#This Row],[KwotaUlgi]]</f>
        <v>417.2</v>
      </c>
    </row>
    <row r="1970" spans="1:9" x14ac:dyDescent="0.25">
      <c r="A1970" t="s">
        <v>1980</v>
      </c>
      <c r="B1970">
        <v>667.08</v>
      </c>
      <c r="C1970" t="s">
        <v>5</v>
      </c>
      <c r="D1970" t="s">
        <v>5</v>
      </c>
      <c r="E19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70">
        <f>IF(DZIALKI[[#This Row],[Ulga]]=$K$29,$L$29,IF(DZIALKI[[#This Row],[Ulga]]=$K$30,$L$30,IF(DZIALKI[[#This Row],[Ulga]]=$K$31,$L$31,IF(DZIALKI[[#This Row],[Ulga]]=$K$32,$L$32))))</f>
        <v>0.5</v>
      </c>
      <c r="G1970">
        <f>ROUNDUP(DZIALKI[[#This Row],[StawkaPodatku]]*DZIALKI[[#This Row],[Powierzchnia]],2)</f>
        <v>513.66</v>
      </c>
      <c r="H1970">
        <f>DZIALKI[[#This Row],[Podatek]]*DZIALKI[[#This Row],[Procent Ulgi]]</f>
        <v>256.83</v>
      </c>
      <c r="I1970">
        <f>DZIALKI[[#This Row],[Podatek]]-DZIALKI[[#This Row],[KwotaUlgi]]</f>
        <v>256.83</v>
      </c>
    </row>
    <row r="1971" spans="1:9" x14ac:dyDescent="0.25">
      <c r="A1971" t="s">
        <v>1981</v>
      </c>
      <c r="B1971">
        <v>561.96</v>
      </c>
      <c r="C1971" t="s">
        <v>94</v>
      </c>
      <c r="D1971" t="s">
        <v>7</v>
      </c>
      <c r="E19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71">
        <f>IF(DZIALKI[[#This Row],[Ulga]]=$K$29,$L$29,IF(DZIALKI[[#This Row],[Ulga]]=$K$30,$L$30,IF(DZIALKI[[#This Row],[Ulga]]=$K$31,$L$31,IF(DZIALKI[[#This Row],[Ulga]]=$K$32,$L$32))))</f>
        <v>0.2</v>
      </c>
      <c r="G1971">
        <f>ROUNDUP(DZIALKI[[#This Row],[StawkaPodatku]]*DZIALKI[[#This Row],[Powierzchnia]],2)</f>
        <v>22.48</v>
      </c>
      <c r="H1971">
        <f>DZIALKI[[#This Row],[Podatek]]*DZIALKI[[#This Row],[Procent Ulgi]]</f>
        <v>4.4960000000000004</v>
      </c>
      <c r="I1971">
        <f>DZIALKI[[#This Row],[Podatek]]-DZIALKI[[#This Row],[KwotaUlgi]]</f>
        <v>17.984000000000002</v>
      </c>
    </row>
    <row r="1972" spans="1:9" x14ac:dyDescent="0.25">
      <c r="A1972" t="s">
        <v>1982</v>
      </c>
      <c r="B1972">
        <v>1193.3</v>
      </c>
      <c r="C1972" t="s">
        <v>31</v>
      </c>
      <c r="D1972" t="s">
        <v>5</v>
      </c>
      <c r="E19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72">
        <f>IF(DZIALKI[[#This Row],[Ulga]]=$K$29,$L$29,IF(DZIALKI[[#This Row],[Ulga]]=$K$30,$L$30,IF(DZIALKI[[#This Row],[Ulga]]=$K$31,$L$31,IF(DZIALKI[[#This Row],[Ulga]]=$K$32,$L$32))))</f>
        <v>0.5</v>
      </c>
      <c r="G1972">
        <f>ROUNDUP(DZIALKI[[#This Row],[StawkaPodatku]]*DZIALKI[[#This Row],[Powierzchnia]],2)</f>
        <v>513.12</v>
      </c>
      <c r="H1972">
        <f>DZIALKI[[#This Row],[Podatek]]*DZIALKI[[#This Row],[Procent Ulgi]]</f>
        <v>256.56</v>
      </c>
      <c r="I1972">
        <f>DZIALKI[[#This Row],[Podatek]]-DZIALKI[[#This Row],[KwotaUlgi]]</f>
        <v>256.56</v>
      </c>
    </row>
    <row r="1973" spans="1:9" x14ac:dyDescent="0.25">
      <c r="A1973" t="s">
        <v>1983</v>
      </c>
      <c r="B1973">
        <v>589.35</v>
      </c>
      <c r="C1973" t="s">
        <v>5</v>
      </c>
      <c r="D1973" t="s">
        <v>5</v>
      </c>
      <c r="E19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73">
        <f>IF(DZIALKI[[#This Row],[Ulga]]=$K$29,$L$29,IF(DZIALKI[[#This Row],[Ulga]]=$K$30,$L$30,IF(DZIALKI[[#This Row],[Ulga]]=$K$31,$L$31,IF(DZIALKI[[#This Row],[Ulga]]=$K$32,$L$32))))</f>
        <v>0.5</v>
      </c>
      <c r="G1973">
        <f>ROUNDUP(DZIALKI[[#This Row],[StawkaPodatku]]*DZIALKI[[#This Row],[Powierzchnia]],2)</f>
        <v>453.8</v>
      </c>
      <c r="H1973">
        <f>DZIALKI[[#This Row],[Podatek]]*DZIALKI[[#This Row],[Procent Ulgi]]</f>
        <v>226.9</v>
      </c>
      <c r="I1973">
        <f>DZIALKI[[#This Row],[Podatek]]-DZIALKI[[#This Row],[KwotaUlgi]]</f>
        <v>226.9</v>
      </c>
    </row>
    <row r="1974" spans="1:9" x14ac:dyDescent="0.25">
      <c r="A1974" t="s">
        <v>1984</v>
      </c>
      <c r="B1974">
        <v>1173.23</v>
      </c>
      <c r="C1974" t="s">
        <v>9</v>
      </c>
      <c r="D1974" t="s">
        <v>7</v>
      </c>
      <c r="E19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74">
        <f>IF(DZIALKI[[#This Row],[Ulga]]=$K$29,$L$29,IF(DZIALKI[[#This Row],[Ulga]]=$K$30,$L$30,IF(DZIALKI[[#This Row],[Ulga]]=$K$31,$L$31,IF(DZIALKI[[#This Row],[Ulga]]=$K$32,$L$32))))</f>
        <v>0.2</v>
      </c>
      <c r="G1974">
        <f>ROUNDUP(DZIALKI[[#This Row],[StawkaPodatku]]*DZIALKI[[#This Row],[Powierzchnia]],2)</f>
        <v>762.6</v>
      </c>
      <c r="H1974">
        <f>DZIALKI[[#This Row],[Podatek]]*DZIALKI[[#This Row],[Procent Ulgi]]</f>
        <v>152.52000000000001</v>
      </c>
      <c r="I1974">
        <f>DZIALKI[[#This Row],[Podatek]]-DZIALKI[[#This Row],[KwotaUlgi]]</f>
        <v>610.08000000000004</v>
      </c>
    </row>
    <row r="1975" spans="1:9" x14ac:dyDescent="0.25">
      <c r="A1975" t="s">
        <v>1985</v>
      </c>
      <c r="B1975">
        <v>1498.85</v>
      </c>
      <c r="C1975" t="s">
        <v>5</v>
      </c>
      <c r="D1975" t="s">
        <v>11</v>
      </c>
      <c r="E19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75">
        <f>IF(DZIALKI[[#This Row],[Ulga]]=$K$29,$L$29,IF(DZIALKI[[#This Row],[Ulga]]=$K$30,$L$30,IF(DZIALKI[[#This Row],[Ulga]]=$K$31,$L$31,IF(DZIALKI[[#This Row],[Ulga]]=$K$32,$L$32))))</f>
        <v>0.9</v>
      </c>
      <c r="G1975">
        <f>ROUNDUP(DZIALKI[[#This Row],[StawkaPodatku]]*DZIALKI[[#This Row],[Powierzchnia]],2)</f>
        <v>1154.1199999999999</v>
      </c>
      <c r="H1975">
        <f>DZIALKI[[#This Row],[Podatek]]*DZIALKI[[#This Row],[Procent Ulgi]]</f>
        <v>1038.7079999999999</v>
      </c>
      <c r="I1975">
        <f>DZIALKI[[#This Row],[Podatek]]-DZIALKI[[#This Row],[KwotaUlgi]]</f>
        <v>115.41200000000003</v>
      </c>
    </row>
    <row r="1976" spans="1:9" x14ac:dyDescent="0.25">
      <c r="A1976" t="s">
        <v>1986</v>
      </c>
      <c r="B1976">
        <v>1461.63</v>
      </c>
      <c r="C1976" t="s">
        <v>5</v>
      </c>
      <c r="D1976" t="s">
        <v>7</v>
      </c>
      <c r="E19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76">
        <f>IF(DZIALKI[[#This Row],[Ulga]]=$K$29,$L$29,IF(DZIALKI[[#This Row],[Ulga]]=$K$30,$L$30,IF(DZIALKI[[#This Row],[Ulga]]=$K$31,$L$31,IF(DZIALKI[[#This Row],[Ulga]]=$K$32,$L$32))))</f>
        <v>0.2</v>
      </c>
      <c r="G1976">
        <f>ROUNDUP(DZIALKI[[#This Row],[StawkaPodatku]]*DZIALKI[[#This Row],[Powierzchnia]],2)</f>
        <v>1125.46</v>
      </c>
      <c r="H1976">
        <f>DZIALKI[[#This Row],[Podatek]]*DZIALKI[[#This Row],[Procent Ulgi]]</f>
        <v>225.09200000000001</v>
      </c>
      <c r="I1976">
        <f>DZIALKI[[#This Row],[Podatek]]-DZIALKI[[#This Row],[KwotaUlgi]]</f>
        <v>900.36800000000005</v>
      </c>
    </row>
    <row r="1977" spans="1:9" x14ac:dyDescent="0.25">
      <c r="A1977" t="s">
        <v>1987</v>
      </c>
      <c r="B1977">
        <v>871.43</v>
      </c>
      <c r="C1977" t="s">
        <v>52</v>
      </c>
      <c r="D1977" t="s">
        <v>5</v>
      </c>
      <c r="E19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77">
        <f>IF(DZIALKI[[#This Row],[Ulga]]=$K$29,$L$29,IF(DZIALKI[[#This Row],[Ulga]]=$K$30,$L$30,IF(DZIALKI[[#This Row],[Ulga]]=$K$31,$L$31,IF(DZIALKI[[#This Row],[Ulga]]=$K$32,$L$32))))</f>
        <v>0.5</v>
      </c>
      <c r="G1977">
        <f>ROUNDUP(DZIALKI[[#This Row],[StawkaPodatku]]*DZIALKI[[#This Row],[Powierzchnia]],2)</f>
        <v>183.01</v>
      </c>
      <c r="H1977">
        <f>DZIALKI[[#This Row],[Podatek]]*DZIALKI[[#This Row],[Procent Ulgi]]</f>
        <v>91.504999999999995</v>
      </c>
      <c r="I1977">
        <f>DZIALKI[[#This Row],[Podatek]]-DZIALKI[[#This Row],[KwotaUlgi]]</f>
        <v>91.504999999999995</v>
      </c>
    </row>
    <row r="1978" spans="1:9" x14ac:dyDescent="0.25">
      <c r="A1978" t="s">
        <v>1988</v>
      </c>
      <c r="B1978">
        <v>522.22</v>
      </c>
      <c r="C1978" t="s">
        <v>52</v>
      </c>
      <c r="D1978" t="s">
        <v>21</v>
      </c>
      <c r="E19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78">
        <f>IF(DZIALKI[[#This Row],[Ulga]]=$K$29,$L$29,IF(DZIALKI[[#This Row],[Ulga]]=$K$30,$L$30,IF(DZIALKI[[#This Row],[Ulga]]=$K$31,$L$31,IF(DZIALKI[[#This Row],[Ulga]]=$K$32,$L$32))))</f>
        <v>0</v>
      </c>
      <c r="G1978">
        <f>ROUNDUP(DZIALKI[[#This Row],[StawkaPodatku]]*DZIALKI[[#This Row],[Powierzchnia]],2)</f>
        <v>109.67</v>
      </c>
      <c r="H1978">
        <f>DZIALKI[[#This Row],[Podatek]]*DZIALKI[[#This Row],[Procent Ulgi]]</f>
        <v>0</v>
      </c>
      <c r="I1978">
        <f>DZIALKI[[#This Row],[Podatek]]-DZIALKI[[#This Row],[KwotaUlgi]]</f>
        <v>109.67</v>
      </c>
    </row>
    <row r="1979" spans="1:9" x14ac:dyDescent="0.25">
      <c r="A1979" t="s">
        <v>1989</v>
      </c>
      <c r="B1979">
        <v>917.75</v>
      </c>
      <c r="C1979" t="s">
        <v>52</v>
      </c>
      <c r="D1979" t="s">
        <v>11</v>
      </c>
      <c r="E19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79">
        <f>IF(DZIALKI[[#This Row],[Ulga]]=$K$29,$L$29,IF(DZIALKI[[#This Row],[Ulga]]=$K$30,$L$30,IF(DZIALKI[[#This Row],[Ulga]]=$K$31,$L$31,IF(DZIALKI[[#This Row],[Ulga]]=$K$32,$L$32))))</f>
        <v>0.9</v>
      </c>
      <c r="G1979">
        <f>ROUNDUP(DZIALKI[[#This Row],[StawkaPodatku]]*DZIALKI[[#This Row],[Powierzchnia]],2)</f>
        <v>192.73</v>
      </c>
      <c r="H1979">
        <f>DZIALKI[[#This Row],[Podatek]]*DZIALKI[[#This Row],[Procent Ulgi]]</f>
        <v>173.45699999999999</v>
      </c>
      <c r="I1979">
        <f>DZIALKI[[#This Row],[Podatek]]-DZIALKI[[#This Row],[KwotaUlgi]]</f>
        <v>19.272999999999996</v>
      </c>
    </row>
    <row r="1980" spans="1:9" x14ac:dyDescent="0.25">
      <c r="A1980" t="s">
        <v>1990</v>
      </c>
      <c r="B1980">
        <v>1421.27</v>
      </c>
      <c r="C1980" t="s">
        <v>5</v>
      </c>
      <c r="D1980" t="s">
        <v>7</v>
      </c>
      <c r="E19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80">
        <f>IF(DZIALKI[[#This Row],[Ulga]]=$K$29,$L$29,IF(DZIALKI[[#This Row],[Ulga]]=$K$30,$L$30,IF(DZIALKI[[#This Row],[Ulga]]=$K$31,$L$31,IF(DZIALKI[[#This Row],[Ulga]]=$K$32,$L$32))))</f>
        <v>0.2</v>
      </c>
      <c r="G1980">
        <f>ROUNDUP(DZIALKI[[#This Row],[StawkaPodatku]]*DZIALKI[[#This Row],[Powierzchnia]],2)</f>
        <v>1094.3799999999999</v>
      </c>
      <c r="H1980">
        <f>DZIALKI[[#This Row],[Podatek]]*DZIALKI[[#This Row],[Procent Ulgi]]</f>
        <v>218.87599999999998</v>
      </c>
      <c r="I1980">
        <f>DZIALKI[[#This Row],[Podatek]]-DZIALKI[[#This Row],[KwotaUlgi]]</f>
        <v>875.50399999999991</v>
      </c>
    </row>
    <row r="1981" spans="1:9" x14ac:dyDescent="0.25">
      <c r="A1981" t="s">
        <v>1991</v>
      </c>
      <c r="B1981">
        <v>1488.54</v>
      </c>
      <c r="C1981" t="s">
        <v>5</v>
      </c>
      <c r="D1981" t="s">
        <v>11</v>
      </c>
      <c r="E19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81">
        <f>IF(DZIALKI[[#This Row],[Ulga]]=$K$29,$L$29,IF(DZIALKI[[#This Row],[Ulga]]=$K$30,$L$30,IF(DZIALKI[[#This Row],[Ulga]]=$K$31,$L$31,IF(DZIALKI[[#This Row],[Ulga]]=$K$32,$L$32))))</f>
        <v>0.9</v>
      </c>
      <c r="G1981">
        <f>ROUNDUP(DZIALKI[[#This Row],[StawkaPodatku]]*DZIALKI[[#This Row],[Powierzchnia]],2)</f>
        <v>1146.18</v>
      </c>
      <c r="H1981">
        <f>DZIALKI[[#This Row],[Podatek]]*DZIALKI[[#This Row],[Procent Ulgi]]</f>
        <v>1031.5620000000001</v>
      </c>
      <c r="I1981">
        <f>DZIALKI[[#This Row],[Podatek]]-DZIALKI[[#This Row],[KwotaUlgi]]</f>
        <v>114.61799999999994</v>
      </c>
    </row>
    <row r="1982" spans="1:9" x14ac:dyDescent="0.25">
      <c r="A1982" t="s">
        <v>1992</v>
      </c>
      <c r="B1982">
        <v>1147.43</v>
      </c>
      <c r="C1982" t="s">
        <v>5</v>
      </c>
      <c r="D1982" t="s">
        <v>21</v>
      </c>
      <c r="E19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82">
        <f>IF(DZIALKI[[#This Row],[Ulga]]=$K$29,$L$29,IF(DZIALKI[[#This Row],[Ulga]]=$K$30,$L$30,IF(DZIALKI[[#This Row],[Ulga]]=$K$31,$L$31,IF(DZIALKI[[#This Row],[Ulga]]=$K$32,$L$32))))</f>
        <v>0</v>
      </c>
      <c r="G1982">
        <f>ROUNDUP(DZIALKI[[#This Row],[StawkaPodatku]]*DZIALKI[[#This Row],[Powierzchnia]],2)</f>
        <v>883.53</v>
      </c>
      <c r="H1982">
        <f>DZIALKI[[#This Row],[Podatek]]*DZIALKI[[#This Row],[Procent Ulgi]]</f>
        <v>0</v>
      </c>
      <c r="I1982">
        <f>DZIALKI[[#This Row],[Podatek]]-DZIALKI[[#This Row],[KwotaUlgi]]</f>
        <v>883.53</v>
      </c>
    </row>
    <row r="1983" spans="1:9" x14ac:dyDescent="0.25">
      <c r="A1983" t="s">
        <v>1993</v>
      </c>
      <c r="B1983">
        <v>1152.82</v>
      </c>
      <c r="C1983" t="s">
        <v>5</v>
      </c>
      <c r="D1983" t="s">
        <v>11</v>
      </c>
      <c r="E19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83">
        <f>IF(DZIALKI[[#This Row],[Ulga]]=$K$29,$L$29,IF(DZIALKI[[#This Row],[Ulga]]=$K$30,$L$30,IF(DZIALKI[[#This Row],[Ulga]]=$K$31,$L$31,IF(DZIALKI[[#This Row],[Ulga]]=$K$32,$L$32))))</f>
        <v>0.9</v>
      </c>
      <c r="G1983">
        <f>ROUNDUP(DZIALKI[[#This Row],[StawkaPodatku]]*DZIALKI[[#This Row],[Powierzchnia]],2)</f>
        <v>887.68</v>
      </c>
      <c r="H1983">
        <f>DZIALKI[[#This Row],[Podatek]]*DZIALKI[[#This Row],[Procent Ulgi]]</f>
        <v>798.91199999999992</v>
      </c>
      <c r="I1983">
        <f>DZIALKI[[#This Row],[Podatek]]-DZIALKI[[#This Row],[KwotaUlgi]]</f>
        <v>88.768000000000029</v>
      </c>
    </row>
    <row r="1984" spans="1:9" x14ac:dyDescent="0.25">
      <c r="A1984" t="s">
        <v>1994</v>
      </c>
      <c r="B1984">
        <v>1016.69</v>
      </c>
      <c r="C1984" t="s">
        <v>31</v>
      </c>
      <c r="D1984" t="s">
        <v>7</v>
      </c>
      <c r="E19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84">
        <f>IF(DZIALKI[[#This Row],[Ulga]]=$K$29,$L$29,IF(DZIALKI[[#This Row],[Ulga]]=$K$30,$L$30,IF(DZIALKI[[#This Row],[Ulga]]=$K$31,$L$31,IF(DZIALKI[[#This Row],[Ulga]]=$K$32,$L$32))))</f>
        <v>0.2</v>
      </c>
      <c r="G1984">
        <f>ROUNDUP(DZIALKI[[#This Row],[StawkaPodatku]]*DZIALKI[[#This Row],[Powierzchnia]],2)</f>
        <v>437.18</v>
      </c>
      <c r="H1984">
        <f>DZIALKI[[#This Row],[Podatek]]*DZIALKI[[#This Row],[Procent Ulgi]]</f>
        <v>87.436000000000007</v>
      </c>
      <c r="I1984">
        <f>DZIALKI[[#This Row],[Podatek]]-DZIALKI[[#This Row],[KwotaUlgi]]</f>
        <v>349.74400000000003</v>
      </c>
    </row>
    <row r="1985" spans="1:9" x14ac:dyDescent="0.25">
      <c r="A1985" t="s">
        <v>1995</v>
      </c>
      <c r="B1985">
        <v>1095.6300000000001</v>
      </c>
      <c r="C1985" t="s">
        <v>31</v>
      </c>
      <c r="D1985" t="s">
        <v>11</v>
      </c>
      <c r="E19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85">
        <f>IF(DZIALKI[[#This Row],[Ulga]]=$K$29,$L$29,IF(DZIALKI[[#This Row],[Ulga]]=$K$30,$L$30,IF(DZIALKI[[#This Row],[Ulga]]=$K$31,$L$31,IF(DZIALKI[[#This Row],[Ulga]]=$K$32,$L$32))))</f>
        <v>0.9</v>
      </c>
      <c r="G1985">
        <f>ROUNDUP(DZIALKI[[#This Row],[StawkaPodatku]]*DZIALKI[[#This Row],[Powierzchnia]],2)</f>
        <v>471.13</v>
      </c>
      <c r="H1985">
        <f>DZIALKI[[#This Row],[Podatek]]*DZIALKI[[#This Row],[Procent Ulgi]]</f>
        <v>424.017</v>
      </c>
      <c r="I1985">
        <f>DZIALKI[[#This Row],[Podatek]]-DZIALKI[[#This Row],[KwotaUlgi]]</f>
        <v>47.113</v>
      </c>
    </row>
    <row r="1986" spans="1:9" x14ac:dyDescent="0.25">
      <c r="A1986" t="s">
        <v>1996</v>
      </c>
      <c r="B1986">
        <v>1383.46</v>
      </c>
      <c r="C1986" t="s">
        <v>94</v>
      </c>
      <c r="D1986" t="s">
        <v>7</v>
      </c>
      <c r="E19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86">
        <f>IF(DZIALKI[[#This Row],[Ulga]]=$K$29,$L$29,IF(DZIALKI[[#This Row],[Ulga]]=$K$30,$L$30,IF(DZIALKI[[#This Row],[Ulga]]=$K$31,$L$31,IF(DZIALKI[[#This Row],[Ulga]]=$K$32,$L$32))))</f>
        <v>0.2</v>
      </c>
      <c r="G1986">
        <f>ROUNDUP(DZIALKI[[#This Row],[StawkaPodatku]]*DZIALKI[[#This Row],[Powierzchnia]],2)</f>
        <v>55.339999999999996</v>
      </c>
      <c r="H1986">
        <f>DZIALKI[[#This Row],[Podatek]]*DZIALKI[[#This Row],[Procent Ulgi]]</f>
        <v>11.068</v>
      </c>
      <c r="I1986">
        <f>DZIALKI[[#This Row],[Podatek]]-DZIALKI[[#This Row],[KwotaUlgi]]</f>
        <v>44.271999999999998</v>
      </c>
    </row>
    <row r="1987" spans="1:9" x14ac:dyDescent="0.25">
      <c r="A1987" t="s">
        <v>1997</v>
      </c>
      <c r="B1987">
        <v>1166.8</v>
      </c>
      <c r="C1987" t="s">
        <v>5</v>
      </c>
      <c r="D1987" t="s">
        <v>7</v>
      </c>
      <c r="E19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87">
        <f>IF(DZIALKI[[#This Row],[Ulga]]=$K$29,$L$29,IF(DZIALKI[[#This Row],[Ulga]]=$K$30,$L$30,IF(DZIALKI[[#This Row],[Ulga]]=$K$31,$L$31,IF(DZIALKI[[#This Row],[Ulga]]=$K$32,$L$32))))</f>
        <v>0.2</v>
      </c>
      <c r="G1987">
        <f>ROUNDUP(DZIALKI[[#This Row],[StawkaPodatku]]*DZIALKI[[#This Row],[Powierzchnia]],2)</f>
        <v>898.43999999999994</v>
      </c>
      <c r="H1987">
        <f>DZIALKI[[#This Row],[Podatek]]*DZIALKI[[#This Row],[Procent Ulgi]]</f>
        <v>179.68799999999999</v>
      </c>
      <c r="I1987">
        <f>DZIALKI[[#This Row],[Podatek]]-DZIALKI[[#This Row],[KwotaUlgi]]</f>
        <v>718.75199999999995</v>
      </c>
    </row>
    <row r="1988" spans="1:9" x14ac:dyDescent="0.25">
      <c r="A1988" t="s">
        <v>1998</v>
      </c>
      <c r="B1988">
        <v>1402.55</v>
      </c>
      <c r="C1988" t="s">
        <v>31</v>
      </c>
      <c r="D1988" t="s">
        <v>5</v>
      </c>
      <c r="E19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88">
        <f>IF(DZIALKI[[#This Row],[Ulga]]=$K$29,$L$29,IF(DZIALKI[[#This Row],[Ulga]]=$K$30,$L$30,IF(DZIALKI[[#This Row],[Ulga]]=$K$31,$L$31,IF(DZIALKI[[#This Row],[Ulga]]=$K$32,$L$32))))</f>
        <v>0.5</v>
      </c>
      <c r="G1988">
        <f>ROUNDUP(DZIALKI[[#This Row],[StawkaPodatku]]*DZIALKI[[#This Row],[Powierzchnia]],2)</f>
        <v>603.1</v>
      </c>
      <c r="H1988">
        <f>DZIALKI[[#This Row],[Podatek]]*DZIALKI[[#This Row],[Procent Ulgi]]</f>
        <v>301.55</v>
      </c>
      <c r="I1988">
        <f>DZIALKI[[#This Row],[Podatek]]-DZIALKI[[#This Row],[KwotaUlgi]]</f>
        <v>301.55</v>
      </c>
    </row>
    <row r="1989" spans="1:9" x14ac:dyDescent="0.25">
      <c r="A1989" t="s">
        <v>1999</v>
      </c>
      <c r="B1989">
        <v>696.71</v>
      </c>
      <c r="C1989" t="s">
        <v>31</v>
      </c>
      <c r="D1989" t="s">
        <v>5</v>
      </c>
      <c r="E19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89">
        <f>IF(DZIALKI[[#This Row],[Ulga]]=$K$29,$L$29,IF(DZIALKI[[#This Row],[Ulga]]=$K$30,$L$30,IF(DZIALKI[[#This Row],[Ulga]]=$K$31,$L$31,IF(DZIALKI[[#This Row],[Ulga]]=$K$32,$L$32))))</f>
        <v>0.5</v>
      </c>
      <c r="G1989">
        <f>ROUNDUP(DZIALKI[[#This Row],[StawkaPodatku]]*DZIALKI[[#This Row],[Powierzchnia]],2)</f>
        <v>299.58999999999997</v>
      </c>
      <c r="H1989">
        <f>DZIALKI[[#This Row],[Podatek]]*DZIALKI[[#This Row],[Procent Ulgi]]</f>
        <v>149.79499999999999</v>
      </c>
      <c r="I1989">
        <f>DZIALKI[[#This Row],[Podatek]]-DZIALKI[[#This Row],[KwotaUlgi]]</f>
        <v>149.79499999999999</v>
      </c>
    </row>
    <row r="1990" spans="1:9" x14ac:dyDescent="0.25">
      <c r="A1990" t="s">
        <v>2000</v>
      </c>
      <c r="B1990">
        <v>569.25</v>
      </c>
      <c r="C1990" t="s">
        <v>94</v>
      </c>
      <c r="D1990" t="s">
        <v>5</v>
      </c>
      <c r="E199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90">
        <f>IF(DZIALKI[[#This Row],[Ulga]]=$K$29,$L$29,IF(DZIALKI[[#This Row],[Ulga]]=$K$30,$L$30,IF(DZIALKI[[#This Row],[Ulga]]=$K$31,$L$31,IF(DZIALKI[[#This Row],[Ulga]]=$K$32,$L$32))))</f>
        <v>0.5</v>
      </c>
      <c r="G1990">
        <f>ROUNDUP(DZIALKI[[#This Row],[StawkaPodatku]]*DZIALKI[[#This Row],[Powierzchnia]],2)</f>
        <v>22.77</v>
      </c>
      <c r="H1990">
        <f>DZIALKI[[#This Row],[Podatek]]*DZIALKI[[#This Row],[Procent Ulgi]]</f>
        <v>11.385</v>
      </c>
      <c r="I1990">
        <f>DZIALKI[[#This Row],[Podatek]]-DZIALKI[[#This Row],[KwotaUlgi]]</f>
        <v>11.385</v>
      </c>
    </row>
    <row r="1991" spans="1:9" x14ac:dyDescent="0.25">
      <c r="A1991" t="s">
        <v>2001</v>
      </c>
      <c r="B1991">
        <v>804.13</v>
      </c>
      <c r="C1991" t="s">
        <v>31</v>
      </c>
      <c r="D1991" t="s">
        <v>7</v>
      </c>
      <c r="E19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91">
        <f>IF(DZIALKI[[#This Row],[Ulga]]=$K$29,$L$29,IF(DZIALKI[[#This Row],[Ulga]]=$K$30,$L$30,IF(DZIALKI[[#This Row],[Ulga]]=$K$31,$L$31,IF(DZIALKI[[#This Row],[Ulga]]=$K$32,$L$32))))</f>
        <v>0.2</v>
      </c>
      <c r="G1991">
        <f>ROUNDUP(DZIALKI[[#This Row],[StawkaPodatku]]*DZIALKI[[#This Row],[Powierzchnia]],2)</f>
        <v>345.78</v>
      </c>
      <c r="H1991">
        <f>DZIALKI[[#This Row],[Podatek]]*DZIALKI[[#This Row],[Procent Ulgi]]</f>
        <v>69.155999999999992</v>
      </c>
      <c r="I1991">
        <f>DZIALKI[[#This Row],[Podatek]]-DZIALKI[[#This Row],[KwotaUlgi]]</f>
        <v>276.62399999999997</v>
      </c>
    </row>
    <row r="1992" spans="1:9" x14ac:dyDescent="0.25">
      <c r="A1992" t="s">
        <v>2002</v>
      </c>
      <c r="B1992">
        <v>607.04999999999995</v>
      </c>
      <c r="C1992" t="s">
        <v>94</v>
      </c>
      <c r="D1992" t="s">
        <v>21</v>
      </c>
      <c r="E19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92">
        <f>IF(DZIALKI[[#This Row],[Ulga]]=$K$29,$L$29,IF(DZIALKI[[#This Row],[Ulga]]=$K$30,$L$30,IF(DZIALKI[[#This Row],[Ulga]]=$K$31,$L$31,IF(DZIALKI[[#This Row],[Ulga]]=$K$32,$L$32))))</f>
        <v>0</v>
      </c>
      <c r="G1992">
        <f>ROUNDUP(DZIALKI[[#This Row],[StawkaPodatku]]*DZIALKI[[#This Row],[Powierzchnia]],2)</f>
        <v>24.290000000000003</v>
      </c>
      <c r="H1992">
        <f>DZIALKI[[#This Row],[Podatek]]*DZIALKI[[#This Row],[Procent Ulgi]]</f>
        <v>0</v>
      </c>
      <c r="I1992">
        <f>DZIALKI[[#This Row],[Podatek]]-DZIALKI[[#This Row],[KwotaUlgi]]</f>
        <v>24.290000000000003</v>
      </c>
    </row>
    <row r="1993" spans="1:9" x14ac:dyDescent="0.25">
      <c r="A1993" t="s">
        <v>2003</v>
      </c>
      <c r="B1993">
        <v>1085.6600000000001</v>
      </c>
      <c r="C1993" t="s">
        <v>31</v>
      </c>
      <c r="D1993" t="s">
        <v>7</v>
      </c>
      <c r="E19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93">
        <f>IF(DZIALKI[[#This Row],[Ulga]]=$K$29,$L$29,IF(DZIALKI[[#This Row],[Ulga]]=$K$30,$L$30,IF(DZIALKI[[#This Row],[Ulga]]=$K$31,$L$31,IF(DZIALKI[[#This Row],[Ulga]]=$K$32,$L$32))))</f>
        <v>0.2</v>
      </c>
      <c r="G1993">
        <f>ROUNDUP(DZIALKI[[#This Row],[StawkaPodatku]]*DZIALKI[[#This Row],[Powierzchnia]],2)</f>
        <v>466.84</v>
      </c>
      <c r="H1993">
        <f>DZIALKI[[#This Row],[Podatek]]*DZIALKI[[#This Row],[Procent Ulgi]]</f>
        <v>93.367999999999995</v>
      </c>
      <c r="I1993">
        <f>DZIALKI[[#This Row],[Podatek]]-DZIALKI[[#This Row],[KwotaUlgi]]</f>
        <v>373.47199999999998</v>
      </c>
    </row>
    <row r="1994" spans="1:9" x14ac:dyDescent="0.25">
      <c r="A1994" t="s">
        <v>2004</v>
      </c>
      <c r="B1994">
        <v>507.66</v>
      </c>
      <c r="C1994" t="s">
        <v>5</v>
      </c>
      <c r="D1994" t="s">
        <v>21</v>
      </c>
      <c r="E19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94">
        <f>IF(DZIALKI[[#This Row],[Ulga]]=$K$29,$L$29,IF(DZIALKI[[#This Row],[Ulga]]=$K$30,$L$30,IF(DZIALKI[[#This Row],[Ulga]]=$K$31,$L$31,IF(DZIALKI[[#This Row],[Ulga]]=$K$32,$L$32))))</f>
        <v>0</v>
      </c>
      <c r="G1994">
        <f>ROUNDUP(DZIALKI[[#This Row],[StawkaPodatku]]*DZIALKI[[#This Row],[Powierzchnia]],2)</f>
        <v>390.9</v>
      </c>
      <c r="H1994">
        <f>DZIALKI[[#This Row],[Podatek]]*DZIALKI[[#This Row],[Procent Ulgi]]</f>
        <v>0</v>
      </c>
      <c r="I1994">
        <f>DZIALKI[[#This Row],[Podatek]]-DZIALKI[[#This Row],[KwotaUlgi]]</f>
        <v>390.9</v>
      </c>
    </row>
    <row r="1995" spans="1:9" x14ac:dyDescent="0.25">
      <c r="A1995" t="s">
        <v>2005</v>
      </c>
      <c r="B1995">
        <v>944.22</v>
      </c>
      <c r="C1995" t="s">
        <v>5</v>
      </c>
      <c r="D1995" t="s">
        <v>21</v>
      </c>
      <c r="E19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95">
        <f>IF(DZIALKI[[#This Row],[Ulga]]=$K$29,$L$29,IF(DZIALKI[[#This Row],[Ulga]]=$K$30,$L$30,IF(DZIALKI[[#This Row],[Ulga]]=$K$31,$L$31,IF(DZIALKI[[#This Row],[Ulga]]=$K$32,$L$32))))</f>
        <v>0</v>
      </c>
      <c r="G1995">
        <f>ROUNDUP(DZIALKI[[#This Row],[StawkaPodatku]]*DZIALKI[[#This Row],[Powierzchnia]],2)</f>
        <v>727.05</v>
      </c>
      <c r="H1995">
        <f>DZIALKI[[#This Row],[Podatek]]*DZIALKI[[#This Row],[Procent Ulgi]]</f>
        <v>0</v>
      </c>
      <c r="I1995">
        <f>DZIALKI[[#This Row],[Podatek]]-DZIALKI[[#This Row],[KwotaUlgi]]</f>
        <v>727.05</v>
      </c>
    </row>
    <row r="1996" spans="1:9" x14ac:dyDescent="0.25">
      <c r="A1996" t="s">
        <v>2006</v>
      </c>
      <c r="B1996">
        <v>1396.67</v>
      </c>
      <c r="C1996" t="s">
        <v>5</v>
      </c>
      <c r="D1996" t="s">
        <v>11</v>
      </c>
      <c r="E19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96">
        <f>IF(DZIALKI[[#This Row],[Ulga]]=$K$29,$L$29,IF(DZIALKI[[#This Row],[Ulga]]=$K$30,$L$30,IF(DZIALKI[[#This Row],[Ulga]]=$K$31,$L$31,IF(DZIALKI[[#This Row],[Ulga]]=$K$32,$L$32))))</f>
        <v>0.9</v>
      </c>
      <c r="G1996">
        <f>ROUNDUP(DZIALKI[[#This Row],[StawkaPodatku]]*DZIALKI[[#This Row],[Powierzchnia]],2)</f>
        <v>1075.44</v>
      </c>
      <c r="H1996">
        <f>DZIALKI[[#This Row],[Podatek]]*DZIALKI[[#This Row],[Procent Ulgi]]</f>
        <v>967.89600000000007</v>
      </c>
      <c r="I1996">
        <f>DZIALKI[[#This Row],[Podatek]]-DZIALKI[[#This Row],[KwotaUlgi]]</f>
        <v>107.54399999999998</v>
      </c>
    </row>
    <row r="1997" spans="1:9" x14ac:dyDescent="0.25">
      <c r="A1997" t="s">
        <v>2007</v>
      </c>
      <c r="B1997">
        <v>949.53</v>
      </c>
      <c r="C1997" t="s">
        <v>5</v>
      </c>
      <c r="D1997" t="s">
        <v>11</v>
      </c>
      <c r="E19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97">
        <f>IF(DZIALKI[[#This Row],[Ulga]]=$K$29,$L$29,IF(DZIALKI[[#This Row],[Ulga]]=$K$30,$L$30,IF(DZIALKI[[#This Row],[Ulga]]=$K$31,$L$31,IF(DZIALKI[[#This Row],[Ulga]]=$K$32,$L$32))))</f>
        <v>0.9</v>
      </c>
      <c r="G1997">
        <f>ROUNDUP(DZIALKI[[#This Row],[StawkaPodatku]]*DZIALKI[[#This Row],[Powierzchnia]],2)</f>
        <v>731.14</v>
      </c>
      <c r="H1997">
        <f>DZIALKI[[#This Row],[Podatek]]*DZIALKI[[#This Row],[Procent Ulgi]]</f>
        <v>658.02599999999995</v>
      </c>
      <c r="I1997">
        <f>DZIALKI[[#This Row],[Podatek]]-DZIALKI[[#This Row],[KwotaUlgi]]</f>
        <v>73.114000000000033</v>
      </c>
    </row>
    <row r="1998" spans="1:9" x14ac:dyDescent="0.25">
      <c r="A1998" t="s">
        <v>2008</v>
      </c>
      <c r="B1998">
        <v>594.14</v>
      </c>
      <c r="C1998" t="s">
        <v>9</v>
      </c>
      <c r="D1998" t="s">
        <v>21</v>
      </c>
      <c r="E19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98">
        <f>IF(DZIALKI[[#This Row],[Ulga]]=$K$29,$L$29,IF(DZIALKI[[#This Row],[Ulga]]=$K$30,$L$30,IF(DZIALKI[[#This Row],[Ulga]]=$K$31,$L$31,IF(DZIALKI[[#This Row],[Ulga]]=$K$32,$L$32))))</f>
        <v>0</v>
      </c>
      <c r="G1998">
        <f>ROUNDUP(DZIALKI[[#This Row],[StawkaPodatku]]*DZIALKI[[#This Row],[Powierzchnia]],2)</f>
        <v>386.2</v>
      </c>
      <c r="H1998">
        <f>DZIALKI[[#This Row],[Podatek]]*DZIALKI[[#This Row],[Procent Ulgi]]</f>
        <v>0</v>
      </c>
      <c r="I1998">
        <f>DZIALKI[[#This Row],[Podatek]]-DZIALKI[[#This Row],[KwotaUlgi]]</f>
        <v>386.2</v>
      </c>
    </row>
    <row r="1999" spans="1:9" x14ac:dyDescent="0.25">
      <c r="A1999" t="s">
        <v>2009</v>
      </c>
      <c r="B1999">
        <v>1293.79</v>
      </c>
      <c r="C1999" t="s">
        <v>52</v>
      </c>
      <c r="D1999" t="s">
        <v>7</v>
      </c>
      <c r="E19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99">
        <f>IF(DZIALKI[[#This Row],[Ulga]]=$K$29,$L$29,IF(DZIALKI[[#This Row],[Ulga]]=$K$30,$L$30,IF(DZIALKI[[#This Row],[Ulga]]=$K$31,$L$31,IF(DZIALKI[[#This Row],[Ulga]]=$K$32,$L$32))))</f>
        <v>0.2</v>
      </c>
      <c r="G1999">
        <f>ROUNDUP(DZIALKI[[#This Row],[StawkaPodatku]]*DZIALKI[[#This Row],[Powierzchnia]],2)</f>
        <v>271.7</v>
      </c>
      <c r="H1999">
        <f>DZIALKI[[#This Row],[Podatek]]*DZIALKI[[#This Row],[Procent Ulgi]]</f>
        <v>54.34</v>
      </c>
      <c r="I1999">
        <f>DZIALKI[[#This Row],[Podatek]]-DZIALKI[[#This Row],[KwotaUlgi]]</f>
        <v>217.35999999999999</v>
      </c>
    </row>
    <row r="2000" spans="1:9" x14ac:dyDescent="0.25">
      <c r="A2000" t="s">
        <v>2010</v>
      </c>
      <c r="B2000">
        <v>1474.28</v>
      </c>
      <c r="C2000" t="s">
        <v>5</v>
      </c>
      <c r="D2000" t="s">
        <v>5</v>
      </c>
      <c r="E20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00">
        <f>IF(DZIALKI[[#This Row],[Ulga]]=$K$29,$L$29,IF(DZIALKI[[#This Row],[Ulga]]=$K$30,$L$30,IF(DZIALKI[[#This Row],[Ulga]]=$K$31,$L$31,IF(DZIALKI[[#This Row],[Ulga]]=$K$32,$L$32))))</f>
        <v>0.5</v>
      </c>
      <c r="G2000">
        <f>ROUNDUP(DZIALKI[[#This Row],[StawkaPodatku]]*DZIALKI[[#This Row],[Powierzchnia]],2)</f>
        <v>1135.2</v>
      </c>
      <c r="H2000">
        <f>DZIALKI[[#This Row],[Podatek]]*DZIALKI[[#This Row],[Procent Ulgi]]</f>
        <v>567.6</v>
      </c>
      <c r="I2000">
        <f>DZIALKI[[#This Row],[Podatek]]-DZIALKI[[#This Row],[KwotaUlgi]]</f>
        <v>567.6</v>
      </c>
    </row>
    <row r="2001" spans="1:9" x14ac:dyDescent="0.25">
      <c r="A2001" t="s">
        <v>2011</v>
      </c>
      <c r="B2001">
        <v>1109.52</v>
      </c>
      <c r="C2001" t="s">
        <v>9</v>
      </c>
      <c r="D2001" t="s">
        <v>7</v>
      </c>
      <c r="E20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01">
        <f>IF(DZIALKI[[#This Row],[Ulga]]=$K$29,$L$29,IF(DZIALKI[[#This Row],[Ulga]]=$K$30,$L$30,IF(DZIALKI[[#This Row],[Ulga]]=$K$31,$L$31,IF(DZIALKI[[#This Row],[Ulga]]=$K$32,$L$32))))</f>
        <v>0.2</v>
      </c>
      <c r="G2001">
        <f>ROUNDUP(DZIALKI[[#This Row],[StawkaPodatku]]*DZIALKI[[#This Row],[Powierzchnia]],2)</f>
        <v>721.18999999999994</v>
      </c>
      <c r="H2001">
        <f>DZIALKI[[#This Row],[Podatek]]*DZIALKI[[#This Row],[Procent Ulgi]]</f>
        <v>144.238</v>
      </c>
      <c r="I2001">
        <f>DZIALKI[[#This Row],[Podatek]]-DZIALKI[[#This Row],[KwotaUlgi]]</f>
        <v>576.952</v>
      </c>
    </row>
    <row r="2002" spans="1:9" x14ac:dyDescent="0.25">
      <c r="A2002" t="s">
        <v>2012</v>
      </c>
      <c r="B2002">
        <v>811.37</v>
      </c>
      <c r="C2002" t="s">
        <v>31</v>
      </c>
      <c r="D2002" t="s">
        <v>5</v>
      </c>
      <c r="E20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02">
        <f>IF(DZIALKI[[#This Row],[Ulga]]=$K$29,$L$29,IF(DZIALKI[[#This Row],[Ulga]]=$K$30,$L$30,IF(DZIALKI[[#This Row],[Ulga]]=$K$31,$L$31,IF(DZIALKI[[#This Row],[Ulga]]=$K$32,$L$32))))</f>
        <v>0.5</v>
      </c>
      <c r="G2002">
        <f>ROUNDUP(DZIALKI[[#This Row],[StawkaPodatku]]*DZIALKI[[#This Row],[Powierzchnia]],2)</f>
        <v>348.89</v>
      </c>
      <c r="H2002">
        <f>DZIALKI[[#This Row],[Podatek]]*DZIALKI[[#This Row],[Procent Ulgi]]</f>
        <v>174.44499999999999</v>
      </c>
      <c r="I2002">
        <f>DZIALKI[[#This Row],[Podatek]]-DZIALKI[[#This Row],[KwotaUlgi]]</f>
        <v>174.44499999999999</v>
      </c>
    </row>
    <row r="2003" spans="1:9" x14ac:dyDescent="0.25">
      <c r="A2003" t="s">
        <v>2013</v>
      </c>
      <c r="B2003">
        <v>679.88</v>
      </c>
      <c r="C2003" t="s">
        <v>5</v>
      </c>
      <c r="D2003" t="s">
        <v>11</v>
      </c>
      <c r="E20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03">
        <f>IF(DZIALKI[[#This Row],[Ulga]]=$K$29,$L$29,IF(DZIALKI[[#This Row],[Ulga]]=$K$30,$L$30,IF(DZIALKI[[#This Row],[Ulga]]=$K$31,$L$31,IF(DZIALKI[[#This Row],[Ulga]]=$K$32,$L$32))))</f>
        <v>0.9</v>
      </c>
      <c r="G2003">
        <f>ROUNDUP(DZIALKI[[#This Row],[StawkaPodatku]]*DZIALKI[[#This Row],[Powierzchnia]],2)</f>
        <v>523.51</v>
      </c>
      <c r="H2003">
        <f>DZIALKI[[#This Row],[Podatek]]*DZIALKI[[#This Row],[Procent Ulgi]]</f>
        <v>471.15899999999999</v>
      </c>
      <c r="I2003">
        <f>DZIALKI[[#This Row],[Podatek]]-DZIALKI[[#This Row],[KwotaUlgi]]</f>
        <v>52.350999999999999</v>
      </c>
    </row>
    <row r="2004" spans="1:9" x14ac:dyDescent="0.25">
      <c r="A2004" t="s">
        <v>2014</v>
      </c>
      <c r="B2004">
        <v>1316.16</v>
      </c>
      <c r="C2004" t="s">
        <v>31</v>
      </c>
      <c r="D2004" t="s">
        <v>11</v>
      </c>
      <c r="E20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04">
        <f>IF(DZIALKI[[#This Row],[Ulga]]=$K$29,$L$29,IF(DZIALKI[[#This Row],[Ulga]]=$K$30,$L$30,IF(DZIALKI[[#This Row],[Ulga]]=$K$31,$L$31,IF(DZIALKI[[#This Row],[Ulga]]=$K$32,$L$32))))</f>
        <v>0.9</v>
      </c>
      <c r="G2004">
        <f>ROUNDUP(DZIALKI[[#This Row],[StawkaPodatku]]*DZIALKI[[#This Row],[Powierzchnia]],2)</f>
        <v>565.95000000000005</v>
      </c>
      <c r="H2004">
        <f>DZIALKI[[#This Row],[Podatek]]*DZIALKI[[#This Row],[Procent Ulgi]]</f>
        <v>509.35500000000008</v>
      </c>
      <c r="I2004">
        <f>DZIALKI[[#This Row],[Podatek]]-DZIALKI[[#This Row],[KwotaUlgi]]</f>
        <v>56.59499999999997</v>
      </c>
    </row>
    <row r="2005" spans="1:9" x14ac:dyDescent="0.25">
      <c r="A2005" t="s">
        <v>2015</v>
      </c>
      <c r="B2005">
        <v>1191.21</v>
      </c>
      <c r="C2005" t="s">
        <v>52</v>
      </c>
      <c r="D2005" t="s">
        <v>5</v>
      </c>
      <c r="E20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05">
        <f>IF(DZIALKI[[#This Row],[Ulga]]=$K$29,$L$29,IF(DZIALKI[[#This Row],[Ulga]]=$K$30,$L$30,IF(DZIALKI[[#This Row],[Ulga]]=$K$31,$L$31,IF(DZIALKI[[#This Row],[Ulga]]=$K$32,$L$32))))</f>
        <v>0.5</v>
      </c>
      <c r="G2005">
        <f>ROUNDUP(DZIALKI[[#This Row],[StawkaPodatku]]*DZIALKI[[#This Row],[Powierzchnia]],2)</f>
        <v>250.16</v>
      </c>
      <c r="H2005">
        <f>DZIALKI[[#This Row],[Podatek]]*DZIALKI[[#This Row],[Procent Ulgi]]</f>
        <v>125.08</v>
      </c>
      <c r="I2005">
        <f>DZIALKI[[#This Row],[Podatek]]-DZIALKI[[#This Row],[KwotaUlgi]]</f>
        <v>125.08</v>
      </c>
    </row>
    <row r="2006" spans="1:9" x14ac:dyDescent="0.25">
      <c r="A2006" t="s">
        <v>2016</v>
      </c>
      <c r="B2006">
        <v>1087.0899999999999</v>
      </c>
      <c r="C2006" t="s">
        <v>31</v>
      </c>
      <c r="D2006" t="s">
        <v>7</v>
      </c>
      <c r="E20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06">
        <f>IF(DZIALKI[[#This Row],[Ulga]]=$K$29,$L$29,IF(DZIALKI[[#This Row],[Ulga]]=$K$30,$L$30,IF(DZIALKI[[#This Row],[Ulga]]=$K$31,$L$31,IF(DZIALKI[[#This Row],[Ulga]]=$K$32,$L$32))))</f>
        <v>0.2</v>
      </c>
      <c r="G2006">
        <f>ROUNDUP(DZIALKI[[#This Row],[StawkaPodatku]]*DZIALKI[[#This Row],[Powierzchnia]],2)</f>
        <v>467.45</v>
      </c>
      <c r="H2006">
        <f>DZIALKI[[#This Row],[Podatek]]*DZIALKI[[#This Row],[Procent Ulgi]]</f>
        <v>93.490000000000009</v>
      </c>
      <c r="I2006">
        <f>DZIALKI[[#This Row],[Podatek]]-DZIALKI[[#This Row],[KwotaUlgi]]</f>
        <v>373.96</v>
      </c>
    </row>
    <row r="2007" spans="1:9" x14ac:dyDescent="0.25">
      <c r="A2007" t="s">
        <v>2017</v>
      </c>
      <c r="B2007">
        <v>504.79</v>
      </c>
      <c r="C2007" t="s">
        <v>31</v>
      </c>
      <c r="D2007" t="s">
        <v>21</v>
      </c>
      <c r="E20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07">
        <f>IF(DZIALKI[[#This Row],[Ulga]]=$K$29,$L$29,IF(DZIALKI[[#This Row],[Ulga]]=$K$30,$L$30,IF(DZIALKI[[#This Row],[Ulga]]=$K$31,$L$31,IF(DZIALKI[[#This Row],[Ulga]]=$K$32,$L$32))))</f>
        <v>0</v>
      </c>
      <c r="G2007">
        <f>ROUNDUP(DZIALKI[[#This Row],[StawkaPodatku]]*DZIALKI[[#This Row],[Powierzchnia]],2)</f>
        <v>217.06</v>
      </c>
      <c r="H2007">
        <f>DZIALKI[[#This Row],[Podatek]]*DZIALKI[[#This Row],[Procent Ulgi]]</f>
        <v>0</v>
      </c>
      <c r="I2007">
        <f>DZIALKI[[#This Row],[Podatek]]-DZIALKI[[#This Row],[KwotaUlgi]]</f>
        <v>217.06</v>
      </c>
    </row>
    <row r="2008" spans="1:9" x14ac:dyDescent="0.25">
      <c r="A2008" t="s">
        <v>2018</v>
      </c>
      <c r="B2008">
        <v>733.61</v>
      </c>
      <c r="C2008" t="s">
        <v>5</v>
      </c>
      <c r="D2008" t="s">
        <v>5</v>
      </c>
      <c r="E20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08">
        <f>IF(DZIALKI[[#This Row],[Ulga]]=$K$29,$L$29,IF(DZIALKI[[#This Row],[Ulga]]=$K$30,$L$30,IF(DZIALKI[[#This Row],[Ulga]]=$K$31,$L$31,IF(DZIALKI[[#This Row],[Ulga]]=$K$32,$L$32))))</f>
        <v>0.5</v>
      </c>
      <c r="G2008">
        <f>ROUNDUP(DZIALKI[[#This Row],[StawkaPodatku]]*DZIALKI[[#This Row],[Powierzchnia]],2)</f>
        <v>564.88</v>
      </c>
      <c r="H2008">
        <f>DZIALKI[[#This Row],[Podatek]]*DZIALKI[[#This Row],[Procent Ulgi]]</f>
        <v>282.44</v>
      </c>
      <c r="I2008">
        <f>DZIALKI[[#This Row],[Podatek]]-DZIALKI[[#This Row],[KwotaUlgi]]</f>
        <v>282.44</v>
      </c>
    </row>
    <row r="2009" spans="1:9" x14ac:dyDescent="0.25">
      <c r="A2009" t="s">
        <v>2019</v>
      </c>
      <c r="B2009">
        <v>1010.99</v>
      </c>
      <c r="C2009" t="s">
        <v>94</v>
      </c>
      <c r="D2009" t="s">
        <v>5</v>
      </c>
      <c r="E20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09">
        <f>IF(DZIALKI[[#This Row],[Ulga]]=$K$29,$L$29,IF(DZIALKI[[#This Row],[Ulga]]=$K$30,$L$30,IF(DZIALKI[[#This Row],[Ulga]]=$K$31,$L$31,IF(DZIALKI[[#This Row],[Ulga]]=$K$32,$L$32))))</f>
        <v>0.5</v>
      </c>
      <c r="G2009">
        <f>ROUNDUP(DZIALKI[[#This Row],[StawkaPodatku]]*DZIALKI[[#This Row],[Powierzchnia]],2)</f>
        <v>40.44</v>
      </c>
      <c r="H2009">
        <f>DZIALKI[[#This Row],[Podatek]]*DZIALKI[[#This Row],[Procent Ulgi]]</f>
        <v>20.22</v>
      </c>
      <c r="I2009">
        <f>DZIALKI[[#This Row],[Podatek]]-DZIALKI[[#This Row],[KwotaUlgi]]</f>
        <v>20.22</v>
      </c>
    </row>
    <row r="2010" spans="1:9" x14ac:dyDescent="0.25">
      <c r="A2010" t="s">
        <v>2020</v>
      </c>
      <c r="B2010">
        <v>1174.6500000000001</v>
      </c>
      <c r="C2010" t="s">
        <v>5</v>
      </c>
      <c r="D2010" t="s">
        <v>7</v>
      </c>
      <c r="E20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10">
        <f>IF(DZIALKI[[#This Row],[Ulga]]=$K$29,$L$29,IF(DZIALKI[[#This Row],[Ulga]]=$K$30,$L$30,IF(DZIALKI[[#This Row],[Ulga]]=$K$31,$L$31,IF(DZIALKI[[#This Row],[Ulga]]=$K$32,$L$32))))</f>
        <v>0.2</v>
      </c>
      <c r="G2010">
        <f>ROUNDUP(DZIALKI[[#This Row],[StawkaPodatku]]*DZIALKI[[#This Row],[Powierzchnia]],2)</f>
        <v>904.49</v>
      </c>
      <c r="H2010">
        <f>DZIALKI[[#This Row],[Podatek]]*DZIALKI[[#This Row],[Procent Ulgi]]</f>
        <v>180.89800000000002</v>
      </c>
      <c r="I2010">
        <f>DZIALKI[[#This Row],[Podatek]]-DZIALKI[[#This Row],[KwotaUlgi]]</f>
        <v>723.59199999999998</v>
      </c>
    </row>
    <row r="2011" spans="1:9" x14ac:dyDescent="0.25">
      <c r="A2011" t="s">
        <v>2021</v>
      </c>
      <c r="B2011">
        <v>1483.73</v>
      </c>
      <c r="C2011" t="s">
        <v>5</v>
      </c>
      <c r="D2011" t="s">
        <v>7</v>
      </c>
      <c r="E20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11">
        <f>IF(DZIALKI[[#This Row],[Ulga]]=$K$29,$L$29,IF(DZIALKI[[#This Row],[Ulga]]=$K$30,$L$30,IF(DZIALKI[[#This Row],[Ulga]]=$K$31,$L$31,IF(DZIALKI[[#This Row],[Ulga]]=$K$32,$L$32))))</f>
        <v>0.2</v>
      </c>
      <c r="G2011">
        <f>ROUNDUP(DZIALKI[[#This Row],[StawkaPodatku]]*DZIALKI[[#This Row],[Powierzchnia]],2)</f>
        <v>1142.48</v>
      </c>
      <c r="H2011">
        <f>DZIALKI[[#This Row],[Podatek]]*DZIALKI[[#This Row],[Procent Ulgi]]</f>
        <v>228.49600000000001</v>
      </c>
      <c r="I2011">
        <f>DZIALKI[[#This Row],[Podatek]]-DZIALKI[[#This Row],[KwotaUlgi]]</f>
        <v>913.98400000000004</v>
      </c>
    </row>
    <row r="2012" spans="1:9" x14ac:dyDescent="0.25">
      <c r="A2012" t="s">
        <v>2022</v>
      </c>
      <c r="B2012">
        <v>929.68</v>
      </c>
      <c r="C2012" t="s">
        <v>52</v>
      </c>
      <c r="D2012" t="s">
        <v>21</v>
      </c>
      <c r="E20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12">
        <f>IF(DZIALKI[[#This Row],[Ulga]]=$K$29,$L$29,IF(DZIALKI[[#This Row],[Ulga]]=$K$30,$L$30,IF(DZIALKI[[#This Row],[Ulga]]=$K$31,$L$31,IF(DZIALKI[[#This Row],[Ulga]]=$K$32,$L$32))))</f>
        <v>0</v>
      </c>
      <c r="G2012">
        <f>ROUNDUP(DZIALKI[[#This Row],[StawkaPodatku]]*DZIALKI[[#This Row],[Powierzchnia]],2)</f>
        <v>195.23999999999998</v>
      </c>
      <c r="H2012">
        <f>DZIALKI[[#This Row],[Podatek]]*DZIALKI[[#This Row],[Procent Ulgi]]</f>
        <v>0</v>
      </c>
      <c r="I2012">
        <f>DZIALKI[[#This Row],[Podatek]]-DZIALKI[[#This Row],[KwotaUlgi]]</f>
        <v>195.23999999999998</v>
      </c>
    </row>
    <row r="2013" spans="1:9" x14ac:dyDescent="0.25">
      <c r="A2013" t="s">
        <v>2023</v>
      </c>
      <c r="B2013">
        <v>609.09</v>
      </c>
      <c r="C2013" t="s">
        <v>94</v>
      </c>
      <c r="D2013" t="s">
        <v>7</v>
      </c>
      <c r="E201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13">
        <f>IF(DZIALKI[[#This Row],[Ulga]]=$K$29,$L$29,IF(DZIALKI[[#This Row],[Ulga]]=$K$30,$L$30,IF(DZIALKI[[#This Row],[Ulga]]=$K$31,$L$31,IF(DZIALKI[[#This Row],[Ulga]]=$K$32,$L$32))))</f>
        <v>0.2</v>
      </c>
      <c r="G2013">
        <f>ROUNDUP(DZIALKI[[#This Row],[StawkaPodatku]]*DZIALKI[[#This Row],[Powierzchnia]],2)</f>
        <v>24.37</v>
      </c>
      <c r="H2013">
        <f>DZIALKI[[#This Row],[Podatek]]*DZIALKI[[#This Row],[Procent Ulgi]]</f>
        <v>4.8740000000000006</v>
      </c>
      <c r="I2013">
        <f>DZIALKI[[#This Row],[Podatek]]-DZIALKI[[#This Row],[KwotaUlgi]]</f>
        <v>19.496000000000002</v>
      </c>
    </row>
    <row r="2014" spans="1:9" x14ac:dyDescent="0.25">
      <c r="A2014" t="s">
        <v>2024</v>
      </c>
      <c r="B2014">
        <v>1131.26</v>
      </c>
      <c r="C2014" t="s">
        <v>31</v>
      </c>
      <c r="D2014" t="s">
        <v>21</v>
      </c>
      <c r="E20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14">
        <f>IF(DZIALKI[[#This Row],[Ulga]]=$K$29,$L$29,IF(DZIALKI[[#This Row],[Ulga]]=$K$30,$L$30,IF(DZIALKI[[#This Row],[Ulga]]=$K$31,$L$31,IF(DZIALKI[[#This Row],[Ulga]]=$K$32,$L$32))))</f>
        <v>0</v>
      </c>
      <c r="G2014">
        <f>ROUNDUP(DZIALKI[[#This Row],[StawkaPodatku]]*DZIALKI[[#This Row],[Powierzchnia]],2)</f>
        <v>486.45</v>
      </c>
      <c r="H2014">
        <f>DZIALKI[[#This Row],[Podatek]]*DZIALKI[[#This Row],[Procent Ulgi]]</f>
        <v>0</v>
      </c>
      <c r="I2014">
        <f>DZIALKI[[#This Row],[Podatek]]-DZIALKI[[#This Row],[KwotaUlgi]]</f>
        <v>486.45</v>
      </c>
    </row>
    <row r="2015" spans="1:9" x14ac:dyDescent="0.25">
      <c r="A2015" t="s">
        <v>2025</v>
      </c>
      <c r="B2015">
        <v>1360.81</v>
      </c>
      <c r="C2015" t="s">
        <v>31</v>
      </c>
      <c r="D2015" t="s">
        <v>11</v>
      </c>
      <c r="E20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15">
        <f>IF(DZIALKI[[#This Row],[Ulga]]=$K$29,$L$29,IF(DZIALKI[[#This Row],[Ulga]]=$K$30,$L$30,IF(DZIALKI[[#This Row],[Ulga]]=$K$31,$L$31,IF(DZIALKI[[#This Row],[Ulga]]=$K$32,$L$32))))</f>
        <v>0.9</v>
      </c>
      <c r="G2015">
        <f>ROUNDUP(DZIALKI[[#This Row],[StawkaPodatku]]*DZIALKI[[#This Row],[Powierzchnia]],2)</f>
        <v>585.15</v>
      </c>
      <c r="H2015">
        <f>DZIALKI[[#This Row],[Podatek]]*DZIALKI[[#This Row],[Procent Ulgi]]</f>
        <v>526.63499999999999</v>
      </c>
      <c r="I2015">
        <f>DZIALKI[[#This Row],[Podatek]]-DZIALKI[[#This Row],[KwotaUlgi]]</f>
        <v>58.514999999999986</v>
      </c>
    </row>
    <row r="2016" spans="1:9" x14ac:dyDescent="0.25">
      <c r="A2016" t="s">
        <v>2026</v>
      </c>
      <c r="B2016">
        <v>684.71</v>
      </c>
      <c r="C2016" t="s">
        <v>52</v>
      </c>
      <c r="D2016" t="s">
        <v>5</v>
      </c>
      <c r="E20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16">
        <f>IF(DZIALKI[[#This Row],[Ulga]]=$K$29,$L$29,IF(DZIALKI[[#This Row],[Ulga]]=$K$30,$L$30,IF(DZIALKI[[#This Row],[Ulga]]=$K$31,$L$31,IF(DZIALKI[[#This Row],[Ulga]]=$K$32,$L$32))))</f>
        <v>0.5</v>
      </c>
      <c r="G2016">
        <f>ROUNDUP(DZIALKI[[#This Row],[StawkaPodatku]]*DZIALKI[[#This Row],[Powierzchnia]],2)</f>
        <v>143.79</v>
      </c>
      <c r="H2016">
        <f>DZIALKI[[#This Row],[Podatek]]*DZIALKI[[#This Row],[Procent Ulgi]]</f>
        <v>71.894999999999996</v>
      </c>
      <c r="I2016">
        <f>DZIALKI[[#This Row],[Podatek]]-DZIALKI[[#This Row],[KwotaUlgi]]</f>
        <v>71.894999999999996</v>
      </c>
    </row>
    <row r="2017" spans="1:9" x14ac:dyDescent="0.25">
      <c r="A2017" t="s">
        <v>2027</v>
      </c>
      <c r="B2017">
        <v>793.33</v>
      </c>
      <c r="C2017" t="s">
        <v>5</v>
      </c>
      <c r="D2017" t="s">
        <v>11</v>
      </c>
      <c r="E20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17">
        <f>IF(DZIALKI[[#This Row],[Ulga]]=$K$29,$L$29,IF(DZIALKI[[#This Row],[Ulga]]=$K$30,$L$30,IF(DZIALKI[[#This Row],[Ulga]]=$K$31,$L$31,IF(DZIALKI[[#This Row],[Ulga]]=$K$32,$L$32))))</f>
        <v>0.9</v>
      </c>
      <c r="G2017">
        <f>ROUNDUP(DZIALKI[[#This Row],[StawkaPodatku]]*DZIALKI[[#This Row],[Powierzchnia]],2)</f>
        <v>610.87</v>
      </c>
      <c r="H2017">
        <f>DZIALKI[[#This Row],[Podatek]]*DZIALKI[[#This Row],[Procent Ulgi]]</f>
        <v>549.78300000000002</v>
      </c>
      <c r="I2017">
        <f>DZIALKI[[#This Row],[Podatek]]-DZIALKI[[#This Row],[KwotaUlgi]]</f>
        <v>61.086999999999989</v>
      </c>
    </row>
    <row r="2018" spans="1:9" x14ac:dyDescent="0.25">
      <c r="A2018" t="s">
        <v>2028</v>
      </c>
      <c r="B2018">
        <v>1471.84</v>
      </c>
      <c r="C2018" t="s">
        <v>5</v>
      </c>
      <c r="D2018" t="s">
        <v>7</v>
      </c>
      <c r="E20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18">
        <f>IF(DZIALKI[[#This Row],[Ulga]]=$K$29,$L$29,IF(DZIALKI[[#This Row],[Ulga]]=$K$30,$L$30,IF(DZIALKI[[#This Row],[Ulga]]=$K$31,$L$31,IF(DZIALKI[[#This Row],[Ulga]]=$K$32,$L$32))))</f>
        <v>0.2</v>
      </c>
      <c r="G2018">
        <f>ROUNDUP(DZIALKI[[#This Row],[StawkaPodatku]]*DZIALKI[[#This Row],[Powierzchnia]],2)</f>
        <v>1133.32</v>
      </c>
      <c r="H2018">
        <f>DZIALKI[[#This Row],[Podatek]]*DZIALKI[[#This Row],[Procent Ulgi]]</f>
        <v>226.66399999999999</v>
      </c>
      <c r="I2018">
        <f>DZIALKI[[#This Row],[Podatek]]-DZIALKI[[#This Row],[KwotaUlgi]]</f>
        <v>906.65599999999995</v>
      </c>
    </row>
    <row r="2019" spans="1:9" x14ac:dyDescent="0.25">
      <c r="A2019" t="s">
        <v>2029</v>
      </c>
      <c r="B2019">
        <v>1126.3800000000001</v>
      </c>
      <c r="C2019" t="s">
        <v>9</v>
      </c>
      <c r="D2019" t="s">
        <v>11</v>
      </c>
      <c r="E20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19">
        <f>IF(DZIALKI[[#This Row],[Ulga]]=$K$29,$L$29,IF(DZIALKI[[#This Row],[Ulga]]=$K$30,$L$30,IF(DZIALKI[[#This Row],[Ulga]]=$K$31,$L$31,IF(DZIALKI[[#This Row],[Ulga]]=$K$32,$L$32))))</f>
        <v>0.9</v>
      </c>
      <c r="G2019">
        <f>ROUNDUP(DZIALKI[[#This Row],[StawkaPodatku]]*DZIALKI[[#This Row],[Powierzchnia]],2)</f>
        <v>732.15</v>
      </c>
      <c r="H2019">
        <f>DZIALKI[[#This Row],[Podatek]]*DZIALKI[[#This Row],[Procent Ulgi]]</f>
        <v>658.93499999999995</v>
      </c>
      <c r="I2019">
        <f>DZIALKI[[#This Row],[Podatek]]-DZIALKI[[#This Row],[KwotaUlgi]]</f>
        <v>73.215000000000032</v>
      </c>
    </row>
    <row r="2020" spans="1:9" x14ac:dyDescent="0.25">
      <c r="A2020" t="s">
        <v>2030</v>
      </c>
      <c r="B2020">
        <v>1365.8</v>
      </c>
      <c r="C2020" t="s">
        <v>94</v>
      </c>
      <c r="D2020" t="s">
        <v>7</v>
      </c>
      <c r="E20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20">
        <f>IF(DZIALKI[[#This Row],[Ulga]]=$K$29,$L$29,IF(DZIALKI[[#This Row],[Ulga]]=$K$30,$L$30,IF(DZIALKI[[#This Row],[Ulga]]=$K$31,$L$31,IF(DZIALKI[[#This Row],[Ulga]]=$K$32,$L$32))))</f>
        <v>0.2</v>
      </c>
      <c r="G2020">
        <f>ROUNDUP(DZIALKI[[#This Row],[StawkaPodatku]]*DZIALKI[[#This Row],[Powierzchnia]],2)</f>
        <v>54.64</v>
      </c>
      <c r="H2020">
        <f>DZIALKI[[#This Row],[Podatek]]*DZIALKI[[#This Row],[Procent Ulgi]]</f>
        <v>10.928000000000001</v>
      </c>
      <c r="I2020">
        <f>DZIALKI[[#This Row],[Podatek]]-DZIALKI[[#This Row],[KwotaUlgi]]</f>
        <v>43.712000000000003</v>
      </c>
    </row>
    <row r="2021" spans="1:9" x14ac:dyDescent="0.25">
      <c r="A2021" t="s">
        <v>2031</v>
      </c>
      <c r="B2021">
        <v>726.15</v>
      </c>
      <c r="C2021" t="s">
        <v>9</v>
      </c>
      <c r="D2021" t="s">
        <v>21</v>
      </c>
      <c r="E20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21">
        <f>IF(DZIALKI[[#This Row],[Ulga]]=$K$29,$L$29,IF(DZIALKI[[#This Row],[Ulga]]=$K$30,$L$30,IF(DZIALKI[[#This Row],[Ulga]]=$K$31,$L$31,IF(DZIALKI[[#This Row],[Ulga]]=$K$32,$L$32))))</f>
        <v>0</v>
      </c>
      <c r="G2021">
        <f>ROUNDUP(DZIALKI[[#This Row],[StawkaPodatku]]*DZIALKI[[#This Row],[Powierzchnia]],2)</f>
        <v>472</v>
      </c>
      <c r="H2021">
        <f>DZIALKI[[#This Row],[Podatek]]*DZIALKI[[#This Row],[Procent Ulgi]]</f>
        <v>0</v>
      </c>
      <c r="I2021">
        <f>DZIALKI[[#This Row],[Podatek]]-DZIALKI[[#This Row],[KwotaUlgi]]</f>
        <v>472</v>
      </c>
    </row>
    <row r="2022" spans="1:9" x14ac:dyDescent="0.25">
      <c r="A2022" t="s">
        <v>2032</v>
      </c>
      <c r="B2022">
        <v>728.88</v>
      </c>
      <c r="C2022" t="s">
        <v>31</v>
      </c>
      <c r="D2022" t="s">
        <v>7</v>
      </c>
      <c r="E20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22">
        <f>IF(DZIALKI[[#This Row],[Ulga]]=$K$29,$L$29,IF(DZIALKI[[#This Row],[Ulga]]=$K$30,$L$30,IF(DZIALKI[[#This Row],[Ulga]]=$K$31,$L$31,IF(DZIALKI[[#This Row],[Ulga]]=$K$32,$L$32))))</f>
        <v>0.2</v>
      </c>
      <c r="G2022">
        <f>ROUNDUP(DZIALKI[[#This Row],[StawkaPodatku]]*DZIALKI[[#This Row],[Powierzchnia]],2)</f>
        <v>313.42</v>
      </c>
      <c r="H2022">
        <f>DZIALKI[[#This Row],[Podatek]]*DZIALKI[[#This Row],[Procent Ulgi]]</f>
        <v>62.684000000000005</v>
      </c>
      <c r="I2022">
        <f>DZIALKI[[#This Row],[Podatek]]-DZIALKI[[#This Row],[KwotaUlgi]]</f>
        <v>250.73600000000002</v>
      </c>
    </row>
    <row r="2023" spans="1:9" x14ac:dyDescent="0.25">
      <c r="A2023" t="s">
        <v>2033</v>
      </c>
      <c r="B2023">
        <v>520.05999999999995</v>
      </c>
      <c r="C2023" t="s">
        <v>31</v>
      </c>
      <c r="D2023" t="s">
        <v>5</v>
      </c>
      <c r="E20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23">
        <f>IF(DZIALKI[[#This Row],[Ulga]]=$K$29,$L$29,IF(DZIALKI[[#This Row],[Ulga]]=$K$30,$L$30,IF(DZIALKI[[#This Row],[Ulga]]=$K$31,$L$31,IF(DZIALKI[[#This Row],[Ulga]]=$K$32,$L$32))))</f>
        <v>0.5</v>
      </c>
      <c r="G2023">
        <f>ROUNDUP(DZIALKI[[#This Row],[StawkaPodatku]]*DZIALKI[[#This Row],[Powierzchnia]],2)</f>
        <v>223.63</v>
      </c>
      <c r="H2023">
        <f>DZIALKI[[#This Row],[Podatek]]*DZIALKI[[#This Row],[Procent Ulgi]]</f>
        <v>111.815</v>
      </c>
      <c r="I2023">
        <f>DZIALKI[[#This Row],[Podatek]]-DZIALKI[[#This Row],[KwotaUlgi]]</f>
        <v>111.815</v>
      </c>
    </row>
    <row r="2024" spans="1:9" x14ac:dyDescent="0.25">
      <c r="A2024" t="s">
        <v>2034</v>
      </c>
      <c r="B2024">
        <v>754.14</v>
      </c>
      <c r="C2024" t="s">
        <v>5</v>
      </c>
      <c r="D2024" t="s">
        <v>7</v>
      </c>
      <c r="E20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24">
        <f>IF(DZIALKI[[#This Row],[Ulga]]=$K$29,$L$29,IF(DZIALKI[[#This Row],[Ulga]]=$K$30,$L$30,IF(DZIALKI[[#This Row],[Ulga]]=$K$31,$L$31,IF(DZIALKI[[#This Row],[Ulga]]=$K$32,$L$32))))</f>
        <v>0.2</v>
      </c>
      <c r="G2024">
        <f>ROUNDUP(DZIALKI[[#This Row],[StawkaPodatku]]*DZIALKI[[#This Row],[Powierzchnia]],2)</f>
        <v>580.68999999999994</v>
      </c>
      <c r="H2024">
        <f>DZIALKI[[#This Row],[Podatek]]*DZIALKI[[#This Row],[Procent Ulgi]]</f>
        <v>116.13799999999999</v>
      </c>
      <c r="I2024">
        <f>DZIALKI[[#This Row],[Podatek]]-DZIALKI[[#This Row],[KwotaUlgi]]</f>
        <v>464.55199999999996</v>
      </c>
    </row>
    <row r="2025" spans="1:9" x14ac:dyDescent="0.25">
      <c r="A2025" t="s">
        <v>2035</v>
      </c>
      <c r="B2025">
        <v>581.13</v>
      </c>
      <c r="C2025" t="s">
        <v>52</v>
      </c>
      <c r="D2025" t="s">
        <v>5</v>
      </c>
      <c r="E20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25">
        <f>IF(DZIALKI[[#This Row],[Ulga]]=$K$29,$L$29,IF(DZIALKI[[#This Row],[Ulga]]=$K$30,$L$30,IF(DZIALKI[[#This Row],[Ulga]]=$K$31,$L$31,IF(DZIALKI[[#This Row],[Ulga]]=$K$32,$L$32))))</f>
        <v>0.5</v>
      </c>
      <c r="G2025">
        <f>ROUNDUP(DZIALKI[[#This Row],[StawkaPodatku]]*DZIALKI[[#This Row],[Powierzchnia]],2)</f>
        <v>122.04</v>
      </c>
      <c r="H2025">
        <f>DZIALKI[[#This Row],[Podatek]]*DZIALKI[[#This Row],[Procent Ulgi]]</f>
        <v>61.02</v>
      </c>
      <c r="I2025">
        <f>DZIALKI[[#This Row],[Podatek]]-DZIALKI[[#This Row],[KwotaUlgi]]</f>
        <v>61.02</v>
      </c>
    </row>
    <row r="2026" spans="1:9" x14ac:dyDescent="0.25">
      <c r="A2026" t="s">
        <v>2036</v>
      </c>
      <c r="B2026">
        <v>1473.75</v>
      </c>
      <c r="C2026" t="s">
        <v>5</v>
      </c>
      <c r="D2026" t="s">
        <v>21</v>
      </c>
      <c r="E20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26">
        <f>IF(DZIALKI[[#This Row],[Ulga]]=$K$29,$L$29,IF(DZIALKI[[#This Row],[Ulga]]=$K$30,$L$30,IF(DZIALKI[[#This Row],[Ulga]]=$K$31,$L$31,IF(DZIALKI[[#This Row],[Ulga]]=$K$32,$L$32))))</f>
        <v>0</v>
      </c>
      <c r="G2026">
        <f>ROUNDUP(DZIALKI[[#This Row],[StawkaPodatku]]*DZIALKI[[#This Row],[Powierzchnia]],2)</f>
        <v>1134.79</v>
      </c>
      <c r="H2026">
        <f>DZIALKI[[#This Row],[Podatek]]*DZIALKI[[#This Row],[Procent Ulgi]]</f>
        <v>0</v>
      </c>
      <c r="I2026">
        <f>DZIALKI[[#This Row],[Podatek]]-DZIALKI[[#This Row],[KwotaUlgi]]</f>
        <v>1134.79</v>
      </c>
    </row>
    <row r="2027" spans="1:9" x14ac:dyDescent="0.25">
      <c r="A2027" t="s">
        <v>2037</v>
      </c>
      <c r="B2027">
        <v>916.2</v>
      </c>
      <c r="C2027" t="s">
        <v>9</v>
      </c>
      <c r="D2027" t="s">
        <v>7</v>
      </c>
      <c r="E202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27">
        <f>IF(DZIALKI[[#This Row],[Ulga]]=$K$29,$L$29,IF(DZIALKI[[#This Row],[Ulga]]=$K$30,$L$30,IF(DZIALKI[[#This Row],[Ulga]]=$K$31,$L$31,IF(DZIALKI[[#This Row],[Ulga]]=$K$32,$L$32))))</f>
        <v>0.2</v>
      </c>
      <c r="G2027">
        <f>ROUNDUP(DZIALKI[[#This Row],[StawkaPodatku]]*DZIALKI[[#This Row],[Powierzchnia]],2)</f>
        <v>595.53</v>
      </c>
      <c r="H2027">
        <f>DZIALKI[[#This Row],[Podatek]]*DZIALKI[[#This Row],[Procent Ulgi]]</f>
        <v>119.10599999999999</v>
      </c>
      <c r="I2027">
        <f>DZIALKI[[#This Row],[Podatek]]-DZIALKI[[#This Row],[KwotaUlgi]]</f>
        <v>476.42399999999998</v>
      </c>
    </row>
    <row r="2028" spans="1:9" x14ac:dyDescent="0.25">
      <c r="A2028" t="s">
        <v>2038</v>
      </c>
      <c r="B2028">
        <v>1203.97</v>
      </c>
      <c r="C2028" t="s">
        <v>94</v>
      </c>
      <c r="D2028" t="s">
        <v>11</v>
      </c>
      <c r="E202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28">
        <f>IF(DZIALKI[[#This Row],[Ulga]]=$K$29,$L$29,IF(DZIALKI[[#This Row],[Ulga]]=$K$30,$L$30,IF(DZIALKI[[#This Row],[Ulga]]=$K$31,$L$31,IF(DZIALKI[[#This Row],[Ulga]]=$K$32,$L$32))))</f>
        <v>0.9</v>
      </c>
      <c r="G2028">
        <f>ROUNDUP(DZIALKI[[#This Row],[StawkaPodatku]]*DZIALKI[[#This Row],[Powierzchnia]],2)</f>
        <v>48.16</v>
      </c>
      <c r="H2028">
        <f>DZIALKI[[#This Row],[Podatek]]*DZIALKI[[#This Row],[Procent Ulgi]]</f>
        <v>43.344000000000001</v>
      </c>
      <c r="I2028">
        <f>DZIALKI[[#This Row],[Podatek]]-DZIALKI[[#This Row],[KwotaUlgi]]</f>
        <v>4.8159999999999954</v>
      </c>
    </row>
    <row r="2029" spans="1:9" x14ac:dyDescent="0.25">
      <c r="A2029" t="s">
        <v>2039</v>
      </c>
      <c r="B2029">
        <v>1400.01</v>
      </c>
      <c r="C2029" t="s">
        <v>9</v>
      </c>
      <c r="D2029" t="s">
        <v>21</v>
      </c>
      <c r="E20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29">
        <f>IF(DZIALKI[[#This Row],[Ulga]]=$K$29,$L$29,IF(DZIALKI[[#This Row],[Ulga]]=$K$30,$L$30,IF(DZIALKI[[#This Row],[Ulga]]=$K$31,$L$31,IF(DZIALKI[[#This Row],[Ulga]]=$K$32,$L$32))))</f>
        <v>0</v>
      </c>
      <c r="G2029">
        <f>ROUNDUP(DZIALKI[[#This Row],[StawkaPodatku]]*DZIALKI[[#This Row],[Powierzchnia]],2)</f>
        <v>910.01</v>
      </c>
      <c r="H2029">
        <f>DZIALKI[[#This Row],[Podatek]]*DZIALKI[[#This Row],[Procent Ulgi]]</f>
        <v>0</v>
      </c>
      <c r="I2029">
        <f>DZIALKI[[#This Row],[Podatek]]-DZIALKI[[#This Row],[KwotaUlgi]]</f>
        <v>910.01</v>
      </c>
    </row>
    <row r="2030" spans="1:9" x14ac:dyDescent="0.25">
      <c r="A2030" t="s">
        <v>2040</v>
      </c>
      <c r="B2030">
        <v>664.98</v>
      </c>
      <c r="C2030" t="s">
        <v>5</v>
      </c>
      <c r="D2030" t="s">
        <v>5</v>
      </c>
      <c r="E20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30">
        <f>IF(DZIALKI[[#This Row],[Ulga]]=$K$29,$L$29,IF(DZIALKI[[#This Row],[Ulga]]=$K$30,$L$30,IF(DZIALKI[[#This Row],[Ulga]]=$K$31,$L$31,IF(DZIALKI[[#This Row],[Ulga]]=$K$32,$L$32))))</f>
        <v>0.5</v>
      </c>
      <c r="G2030">
        <f>ROUNDUP(DZIALKI[[#This Row],[StawkaPodatku]]*DZIALKI[[#This Row],[Powierzchnia]],2)</f>
        <v>512.04</v>
      </c>
      <c r="H2030">
        <f>DZIALKI[[#This Row],[Podatek]]*DZIALKI[[#This Row],[Procent Ulgi]]</f>
        <v>256.02</v>
      </c>
      <c r="I2030">
        <f>DZIALKI[[#This Row],[Podatek]]-DZIALKI[[#This Row],[KwotaUlgi]]</f>
        <v>256.02</v>
      </c>
    </row>
    <row r="2031" spans="1:9" x14ac:dyDescent="0.25">
      <c r="A2031" t="s">
        <v>2041</v>
      </c>
      <c r="B2031">
        <v>1024.3499999999999</v>
      </c>
      <c r="C2031" t="s">
        <v>5</v>
      </c>
      <c r="D2031" t="s">
        <v>5</v>
      </c>
      <c r="E20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31">
        <f>IF(DZIALKI[[#This Row],[Ulga]]=$K$29,$L$29,IF(DZIALKI[[#This Row],[Ulga]]=$K$30,$L$30,IF(DZIALKI[[#This Row],[Ulga]]=$K$31,$L$31,IF(DZIALKI[[#This Row],[Ulga]]=$K$32,$L$32))))</f>
        <v>0.5</v>
      </c>
      <c r="G2031">
        <f>ROUNDUP(DZIALKI[[#This Row],[StawkaPodatku]]*DZIALKI[[#This Row],[Powierzchnia]],2)</f>
        <v>788.75</v>
      </c>
      <c r="H2031">
        <f>DZIALKI[[#This Row],[Podatek]]*DZIALKI[[#This Row],[Procent Ulgi]]</f>
        <v>394.375</v>
      </c>
      <c r="I2031">
        <f>DZIALKI[[#This Row],[Podatek]]-DZIALKI[[#This Row],[KwotaUlgi]]</f>
        <v>394.375</v>
      </c>
    </row>
    <row r="2032" spans="1:9" x14ac:dyDescent="0.25">
      <c r="A2032" t="s">
        <v>2042</v>
      </c>
      <c r="B2032">
        <v>1396.47</v>
      </c>
      <c r="C2032" t="s">
        <v>94</v>
      </c>
      <c r="D2032" t="s">
        <v>5</v>
      </c>
      <c r="E20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32">
        <f>IF(DZIALKI[[#This Row],[Ulga]]=$K$29,$L$29,IF(DZIALKI[[#This Row],[Ulga]]=$K$30,$L$30,IF(DZIALKI[[#This Row],[Ulga]]=$K$31,$L$31,IF(DZIALKI[[#This Row],[Ulga]]=$K$32,$L$32))))</f>
        <v>0.5</v>
      </c>
      <c r="G2032">
        <f>ROUNDUP(DZIALKI[[#This Row],[StawkaPodatku]]*DZIALKI[[#This Row],[Powierzchnia]],2)</f>
        <v>55.86</v>
      </c>
      <c r="H2032">
        <f>DZIALKI[[#This Row],[Podatek]]*DZIALKI[[#This Row],[Procent Ulgi]]</f>
        <v>27.93</v>
      </c>
      <c r="I2032">
        <f>DZIALKI[[#This Row],[Podatek]]-DZIALKI[[#This Row],[KwotaUlgi]]</f>
        <v>27.93</v>
      </c>
    </row>
    <row r="2033" spans="1:9" x14ac:dyDescent="0.25">
      <c r="A2033" t="s">
        <v>2043</v>
      </c>
      <c r="B2033">
        <v>954.66</v>
      </c>
      <c r="C2033" t="s">
        <v>31</v>
      </c>
      <c r="D2033" t="s">
        <v>21</v>
      </c>
      <c r="E20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33">
        <f>IF(DZIALKI[[#This Row],[Ulga]]=$K$29,$L$29,IF(DZIALKI[[#This Row],[Ulga]]=$K$30,$L$30,IF(DZIALKI[[#This Row],[Ulga]]=$K$31,$L$31,IF(DZIALKI[[#This Row],[Ulga]]=$K$32,$L$32))))</f>
        <v>0</v>
      </c>
      <c r="G2033">
        <f>ROUNDUP(DZIALKI[[#This Row],[StawkaPodatku]]*DZIALKI[[#This Row],[Powierzchnia]],2)</f>
        <v>410.51</v>
      </c>
      <c r="H2033">
        <f>DZIALKI[[#This Row],[Podatek]]*DZIALKI[[#This Row],[Procent Ulgi]]</f>
        <v>0</v>
      </c>
      <c r="I2033">
        <f>DZIALKI[[#This Row],[Podatek]]-DZIALKI[[#This Row],[KwotaUlgi]]</f>
        <v>410.51</v>
      </c>
    </row>
    <row r="2034" spans="1:9" x14ac:dyDescent="0.25">
      <c r="A2034" t="s">
        <v>2044</v>
      </c>
      <c r="B2034">
        <v>926.24</v>
      </c>
      <c r="C2034" t="s">
        <v>52</v>
      </c>
      <c r="D2034" t="s">
        <v>21</v>
      </c>
      <c r="E20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34">
        <f>IF(DZIALKI[[#This Row],[Ulga]]=$K$29,$L$29,IF(DZIALKI[[#This Row],[Ulga]]=$K$30,$L$30,IF(DZIALKI[[#This Row],[Ulga]]=$K$31,$L$31,IF(DZIALKI[[#This Row],[Ulga]]=$K$32,$L$32))))</f>
        <v>0</v>
      </c>
      <c r="G2034">
        <f>ROUNDUP(DZIALKI[[#This Row],[StawkaPodatku]]*DZIALKI[[#This Row],[Powierzchnia]],2)</f>
        <v>194.51999999999998</v>
      </c>
      <c r="H2034">
        <f>DZIALKI[[#This Row],[Podatek]]*DZIALKI[[#This Row],[Procent Ulgi]]</f>
        <v>0</v>
      </c>
      <c r="I2034">
        <f>DZIALKI[[#This Row],[Podatek]]-DZIALKI[[#This Row],[KwotaUlgi]]</f>
        <v>194.51999999999998</v>
      </c>
    </row>
    <row r="2035" spans="1:9" x14ac:dyDescent="0.25">
      <c r="A2035" t="s">
        <v>2045</v>
      </c>
      <c r="B2035">
        <v>823.28</v>
      </c>
      <c r="C2035" t="s">
        <v>52</v>
      </c>
      <c r="D2035" t="s">
        <v>5</v>
      </c>
      <c r="E20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35">
        <f>IF(DZIALKI[[#This Row],[Ulga]]=$K$29,$L$29,IF(DZIALKI[[#This Row],[Ulga]]=$K$30,$L$30,IF(DZIALKI[[#This Row],[Ulga]]=$K$31,$L$31,IF(DZIALKI[[#This Row],[Ulga]]=$K$32,$L$32))))</f>
        <v>0.5</v>
      </c>
      <c r="G2035">
        <f>ROUNDUP(DZIALKI[[#This Row],[StawkaPodatku]]*DZIALKI[[#This Row],[Powierzchnia]],2)</f>
        <v>172.89</v>
      </c>
      <c r="H2035">
        <f>DZIALKI[[#This Row],[Podatek]]*DZIALKI[[#This Row],[Procent Ulgi]]</f>
        <v>86.444999999999993</v>
      </c>
      <c r="I2035">
        <f>DZIALKI[[#This Row],[Podatek]]-DZIALKI[[#This Row],[KwotaUlgi]]</f>
        <v>86.444999999999993</v>
      </c>
    </row>
    <row r="2036" spans="1:9" x14ac:dyDescent="0.25">
      <c r="A2036" t="s">
        <v>2046</v>
      </c>
      <c r="B2036">
        <v>636.01</v>
      </c>
      <c r="C2036" t="s">
        <v>31</v>
      </c>
      <c r="D2036" t="s">
        <v>21</v>
      </c>
      <c r="E20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36">
        <f>IF(DZIALKI[[#This Row],[Ulga]]=$K$29,$L$29,IF(DZIALKI[[#This Row],[Ulga]]=$K$30,$L$30,IF(DZIALKI[[#This Row],[Ulga]]=$K$31,$L$31,IF(DZIALKI[[#This Row],[Ulga]]=$K$32,$L$32))))</f>
        <v>0</v>
      </c>
      <c r="G2036">
        <f>ROUNDUP(DZIALKI[[#This Row],[StawkaPodatku]]*DZIALKI[[#This Row],[Powierzchnia]],2)</f>
        <v>273.49</v>
      </c>
      <c r="H2036">
        <f>DZIALKI[[#This Row],[Podatek]]*DZIALKI[[#This Row],[Procent Ulgi]]</f>
        <v>0</v>
      </c>
      <c r="I2036">
        <f>DZIALKI[[#This Row],[Podatek]]-DZIALKI[[#This Row],[KwotaUlgi]]</f>
        <v>273.49</v>
      </c>
    </row>
    <row r="2037" spans="1:9" x14ac:dyDescent="0.25">
      <c r="A2037" t="s">
        <v>2047</v>
      </c>
      <c r="B2037">
        <v>1421.99</v>
      </c>
      <c r="C2037" t="s">
        <v>31</v>
      </c>
      <c r="D2037" t="s">
        <v>5</v>
      </c>
      <c r="E20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37">
        <f>IF(DZIALKI[[#This Row],[Ulga]]=$K$29,$L$29,IF(DZIALKI[[#This Row],[Ulga]]=$K$30,$L$30,IF(DZIALKI[[#This Row],[Ulga]]=$K$31,$L$31,IF(DZIALKI[[#This Row],[Ulga]]=$K$32,$L$32))))</f>
        <v>0.5</v>
      </c>
      <c r="G2037">
        <f>ROUNDUP(DZIALKI[[#This Row],[StawkaPodatku]]*DZIALKI[[#This Row],[Powierzchnia]],2)</f>
        <v>611.46</v>
      </c>
      <c r="H2037">
        <f>DZIALKI[[#This Row],[Podatek]]*DZIALKI[[#This Row],[Procent Ulgi]]</f>
        <v>305.73</v>
      </c>
      <c r="I2037">
        <f>DZIALKI[[#This Row],[Podatek]]-DZIALKI[[#This Row],[KwotaUlgi]]</f>
        <v>305.73</v>
      </c>
    </row>
    <row r="2038" spans="1:9" x14ac:dyDescent="0.25">
      <c r="A2038" t="s">
        <v>2048</v>
      </c>
      <c r="B2038">
        <v>570.88</v>
      </c>
      <c r="C2038" t="s">
        <v>94</v>
      </c>
      <c r="D2038" t="s">
        <v>11</v>
      </c>
      <c r="E20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38">
        <f>IF(DZIALKI[[#This Row],[Ulga]]=$K$29,$L$29,IF(DZIALKI[[#This Row],[Ulga]]=$K$30,$L$30,IF(DZIALKI[[#This Row],[Ulga]]=$K$31,$L$31,IF(DZIALKI[[#This Row],[Ulga]]=$K$32,$L$32))))</f>
        <v>0.9</v>
      </c>
      <c r="G2038">
        <f>ROUNDUP(DZIALKI[[#This Row],[StawkaPodatku]]*DZIALKI[[#This Row],[Powierzchnia]],2)</f>
        <v>22.84</v>
      </c>
      <c r="H2038">
        <f>DZIALKI[[#This Row],[Podatek]]*DZIALKI[[#This Row],[Procent Ulgi]]</f>
        <v>20.556000000000001</v>
      </c>
      <c r="I2038">
        <f>DZIALKI[[#This Row],[Podatek]]-DZIALKI[[#This Row],[KwotaUlgi]]</f>
        <v>2.2839999999999989</v>
      </c>
    </row>
    <row r="2039" spans="1:9" x14ac:dyDescent="0.25">
      <c r="A2039" t="s">
        <v>2049</v>
      </c>
      <c r="B2039">
        <v>858.76</v>
      </c>
      <c r="C2039" t="s">
        <v>31</v>
      </c>
      <c r="D2039" t="s">
        <v>21</v>
      </c>
      <c r="E20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39">
        <f>IF(DZIALKI[[#This Row],[Ulga]]=$K$29,$L$29,IF(DZIALKI[[#This Row],[Ulga]]=$K$30,$L$30,IF(DZIALKI[[#This Row],[Ulga]]=$K$31,$L$31,IF(DZIALKI[[#This Row],[Ulga]]=$K$32,$L$32))))</f>
        <v>0</v>
      </c>
      <c r="G2039">
        <f>ROUNDUP(DZIALKI[[#This Row],[StawkaPodatku]]*DZIALKI[[#This Row],[Powierzchnia]],2)</f>
        <v>369.27</v>
      </c>
      <c r="H2039">
        <f>DZIALKI[[#This Row],[Podatek]]*DZIALKI[[#This Row],[Procent Ulgi]]</f>
        <v>0</v>
      </c>
      <c r="I2039">
        <f>DZIALKI[[#This Row],[Podatek]]-DZIALKI[[#This Row],[KwotaUlgi]]</f>
        <v>369.27</v>
      </c>
    </row>
    <row r="2040" spans="1:9" x14ac:dyDescent="0.25">
      <c r="A2040" t="s">
        <v>2050</v>
      </c>
      <c r="B2040">
        <v>1050.8499999999999</v>
      </c>
      <c r="C2040" t="s">
        <v>31</v>
      </c>
      <c r="D2040" t="s">
        <v>7</v>
      </c>
      <c r="E20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40">
        <f>IF(DZIALKI[[#This Row],[Ulga]]=$K$29,$L$29,IF(DZIALKI[[#This Row],[Ulga]]=$K$30,$L$30,IF(DZIALKI[[#This Row],[Ulga]]=$K$31,$L$31,IF(DZIALKI[[#This Row],[Ulga]]=$K$32,$L$32))))</f>
        <v>0.2</v>
      </c>
      <c r="G2040">
        <f>ROUNDUP(DZIALKI[[#This Row],[StawkaPodatku]]*DZIALKI[[#This Row],[Powierzchnia]],2)</f>
        <v>451.87</v>
      </c>
      <c r="H2040">
        <f>DZIALKI[[#This Row],[Podatek]]*DZIALKI[[#This Row],[Procent Ulgi]]</f>
        <v>90.374000000000009</v>
      </c>
      <c r="I2040">
        <f>DZIALKI[[#This Row],[Podatek]]-DZIALKI[[#This Row],[KwotaUlgi]]</f>
        <v>361.49599999999998</v>
      </c>
    </row>
    <row r="2041" spans="1:9" x14ac:dyDescent="0.25">
      <c r="A2041" t="s">
        <v>2051</v>
      </c>
      <c r="B2041">
        <v>651.24</v>
      </c>
      <c r="C2041" t="s">
        <v>5</v>
      </c>
      <c r="D2041" t="s">
        <v>11</v>
      </c>
      <c r="E20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41">
        <f>IF(DZIALKI[[#This Row],[Ulga]]=$K$29,$L$29,IF(DZIALKI[[#This Row],[Ulga]]=$K$30,$L$30,IF(DZIALKI[[#This Row],[Ulga]]=$K$31,$L$31,IF(DZIALKI[[#This Row],[Ulga]]=$K$32,$L$32))))</f>
        <v>0.9</v>
      </c>
      <c r="G2041">
        <f>ROUNDUP(DZIALKI[[#This Row],[StawkaPodatku]]*DZIALKI[[#This Row],[Powierzchnia]],2)</f>
        <v>501.46</v>
      </c>
      <c r="H2041">
        <f>DZIALKI[[#This Row],[Podatek]]*DZIALKI[[#This Row],[Procent Ulgi]]</f>
        <v>451.31399999999996</v>
      </c>
      <c r="I2041">
        <f>DZIALKI[[#This Row],[Podatek]]-DZIALKI[[#This Row],[KwotaUlgi]]</f>
        <v>50.146000000000015</v>
      </c>
    </row>
    <row r="2042" spans="1:9" x14ac:dyDescent="0.25">
      <c r="A2042" t="s">
        <v>2052</v>
      </c>
      <c r="B2042">
        <v>1023</v>
      </c>
      <c r="C2042" t="s">
        <v>5</v>
      </c>
      <c r="D2042" t="s">
        <v>11</v>
      </c>
      <c r="E20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42">
        <f>IF(DZIALKI[[#This Row],[Ulga]]=$K$29,$L$29,IF(DZIALKI[[#This Row],[Ulga]]=$K$30,$L$30,IF(DZIALKI[[#This Row],[Ulga]]=$K$31,$L$31,IF(DZIALKI[[#This Row],[Ulga]]=$K$32,$L$32))))</f>
        <v>0.9</v>
      </c>
      <c r="G2042">
        <f>ROUNDUP(DZIALKI[[#This Row],[StawkaPodatku]]*DZIALKI[[#This Row],[Powierzchnia]],2)</f>
        <v>787.71</v>
      </c>
      <c r="H2042">
        <f>DZIALKI[[#This Row],[Podatek]]*DZIALKI[[#This Row],[Procent Ulgi]]</f>
        <v>708.93900000000008</v>
      </c>
      <c r="I2042">
        <f>DZIALKI[[#This Row],[Podatek]]-DZIALKI[[#This Row],[KwotaUlgi]]</f>
        <v>78.770999999999958</v>
      </c>
    </row>
    <row r="2043" spans="1:9" x14ac:dyDescent="0.25">
      <c r="A2043" t="s">
        <v>2053</v>
      </c>
      <c r="B2043">
        <v>1066.67</v>
      </c>
      <c r="C2043" t="s">
        <v>52</v>
      </c>
      <c r="D2043" t="s">
        <v>21</v>
      </c>
      <c r="E20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43">
        <f>IF(DZIALKI[[#This Row],[Ulga]]=$K$29,$L$29,IF(DZIALKI[[#This Row],[Ulga]]=$K$30,$L$30,IF(DZIALKI[[#This Row],[Ulga]]=$K$31,$L$31,IF(DZIALKI[[#This Row],[Ulga]]=$K$32,$L$32))))</f>
        <v>0</v>
      </c>
      <c r="G2043">
        <f>ROUNDUP(DZIALKI[[#This Row],[StawkaPodatku]]*DZIALKI[[#This Row],[Powierzchnia]],2)</f>
        <v>224.01</v>
      </c>
      <c r="H2043">
        <f>DZIALKI[[#This Row],[Podatek]]*DZIALKI[[#This Row],[Procent Ulgi]]</f>
        <v>0</v>
      </c>
      <c r="I2043">
        <f>DZIALKI[[#This Row],[Podatek]]-DZIALKI[[#This Row],[KwotaUlgi]]</f>
        <v>224.01</v>
      </c>
    </row>
    <row r="2044" spans="1:9" x14ac:dyDescent="0.25">
      <c r="A2044" t="s">
        <v>2054</v>
      </c>
      <c r="B2044">
        <v>945.17</v>
      </c>
      <c r="C2044" t="s">
        <v>5</v>
      </c>
      <c r="D2044" t="s">
        <v>11</v>
      </c>
      <c r="E20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44">
        <f>IF(DZIALKI[[#This Row],[Ulga]]=$K$29,$L$29,IF(DZIALKI[[#This Row],[Ulga]]=$K$30,$L$30,IF(DZIALKI[[#This Row],[Ulga]]=$K$31,$L$31,IF(DZIALKI[[#This Row],[Ulga]]=$K$32,$L$32))))</f>
        <v>0.9</v>
      </c>
      <c r="G2044">
        <f>ROUNDUP(DZIALKI[[#This Row],[StawkaPodatku]]*DZIALKI[[#This Row],[Powierzchnia]],2)</f>
        <v>727.79</v>
      </c>
      <c r="H2044">
        <f>DZIALKI[[#This Row],[Podatek]]*DZIALKI[[#This Row],[Procent Ulgi]]</f>
        <v>655.01099999999997</v>
      </c>
      <c r="I2044">
        <f>DZIALKI[[#This Row],[Podatek]]-DZIALKI[[#This Row],[KwotaUlgi]]</f>
        <v>72.778999999999996</v>
      </c>
    </row>
    <row r="2045" spans="1:9" x14ac:dyDescent="0.25">
      <c r="A2045" t="s">
        <v>2055</v>
      </c>
      <c r="B2045">
        <v>771</v>
      </c>
      <c r="C2045" t="s">
        <v>31</v>
      </c>
      <c r="D2045" t="s">
        <v>5</v>
      </c>
      <c r="E20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45">
        <f>IF(DZIALKI[[#This Row],[Ulga]]=$K$29,$L$29,IF(DZIALKI[[#This Row],[Ulga]]=$K$30,$L$30,IF(DZIALKI[[#This Row],[Ulga]]=$K$31,$L$31,IF(DZIALKI[[#This Row],[Ulga]]=$K$32,$L$32))))</f>
        <v>0.5</v>
      </c>
      <c r="G2045">
        <f>ROUNDUP(DZIALKI[[#This Row],[StawkaPodatku]]*DZIALKI[[#This Row],[Powierzchnia]],2)</f>
        <v>331.53</v>
      </c>
      <c r="H2045">
        <f>DZIALKI[[#This Row],[Podatek]]*DZIALKI[[#This Row],[Procent Ulgi]]</f>
        <v>165.76499999999999</v>
      </c>
      <c r="I2045">
        <f>DZIALKI[[#This Row],[Podatek]]-DZIALKI[[#This Row],[KwotaUlgi]]</f>
        <v>165.76499999999999</v>
      </c>
    </row>
    <row r="2046" spans="1:9" x14ac:dyDescent="0.25">
      <c r="A2046" t="s">
        <v>2056</v>
      </c>
      <c r="B2046">
        <v>1165.72</v>
      </c>
      <c r="C2046" t="s">
        <v>31</v>
      </c>
      <c r="D2046" t="s">
        <v>5</v>
      </c>
      <c r="E20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46">
        <f>IF(DZIALKI[[#This Row],[Ulga]]=$K$29,$L$29,IF(DZIALKI[[#This Row],[Ulga]]=$K$30,$L$30,IF(DZIALKI[[#This Row],[Ulga]]=$K$31,$L$31,IF(DZIALKI[[#This Row],[Ulga]]=$K$32,$L$32))))</f>
        <v>0.5</v>
      </c>
      <c r="G2046">
        <f>ROUNDUP(DZIALKI[[#This Row],[StawkaPodatku]]*DZIALKI[[#This Row],[Powierzchnia]],2)</f>
        <v>501.26</v>
      </c>
      <c r="H2046">
        <f>DZIALKI[[#This Row],[Podatek]]*DZIALKI[[#This Row],[Procent Ulgi]]</f>
        <v>250.63</v>
      </c>
      <c r="I2046">
        <f>DZIALKI[[#This Row],[Podatek]]-DZIALKI[[#This Row],[KwotaUlgi]]</f>
        <v>250.63</v>
      </c>
    </row>
    <row r="2047" spans="1:9" x14ac:dyDescent="0.25">
      <c r="A2047" t="s">
        <v>2057</v>
      </c>
      <c r="B2047">
        <v>718.23</v>
      </c>
      <c r="C2047" t="s">
        <v>9</v>
      </c>
      <c r="D2047" t="s">
        <v>21</v>
      </c>
      <c r="E204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47">
        <f>IF(DZIALKI[[#This Row],[Ulga]]=$K$29,$L$29,IF(DZIALKI[[#This Row],[Ulga]]=$K$30,$L$30,IF(DZIALKI[[#This Row],[Ulga]]=$K$31,$L$31,IF(DZIALKI[[#This Row],[Ulga]]=$K$32,$L$32))))</f>
        <v>0</v>
      </c>
      <c r="G2047">
        <f>ROUNDUP(DZIALKI[[#This Row],[StawkaPodatku]]*DZIALKI[[#This Row],[Powierzchnia]],2)</f>
        <v>466.84999999999997</v>
      </c>
      <c r="H2047">
        <f>DZIALKI[[#This Row],[Podatek]]*DZIALKI[[#This Row],[Procent Ulgi]]</f>
        <v>0</v>
      </c>
      <c r="I2047">
        <f>DZIALKI[[#This Row],[Podatek]]-DZIALKI[[#This Row],[KwotaUlgi]]</f>
        <v>466.84999999999997</v>
      </c>
    </row>
    <row r="2048" spans="1:9" x14ac:dyDescent="0.25">
      <c r="A2048" t="s">
        <v>2058</v>
      </c>
      <c r="B2048">
        <v>936.45</v>
      </c>
      <c r="C2048" t="s">
        <v>94</v>
      </c>
      <c r="D2048" t="s">
        <v>5</v>
      </c>
      <c r="E204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48">
        <f>IF(DZIALKI[[#This Row],[Ulga]]=$K$29,$L$29,IF(DZIALKI[[#This Row],[Ulga]]=$K$30,$L$30,IF(DZIALKI[[#This Row],[Ulga]]=$K$31,$L$31,IF(DZIALKI[[#This Row],[Ulga]]=$K$32,$L$32))))</f>
        <v>0.5</v>
      </c>
      <c r="G2048">
        <f>ROUNDUP(DZIALKI[[#This Row],[StawkaPodatku]]*DZIALKI[[#This Row],[Powierzchnia]],2)</f>
        <v>37.46</v>
      </c>
      <c r="H2048">
        <f>DZIALKI[[#This Row],[Podatek]]*DZIALKI[[#This Row],[Procent Ulgi]]</f>
        <v>18.73</v>
      </c>
      <c r="I2048">
        <f>DZIALKI[[#This Row],[Podatek]]-DZIALKI[[#This Row],[KwotaUlgi]]</f>
        <v>18.73</v>
      </c>
    </row>
    <row r="2049" spans="1:9" x14ac:dyDescent="0.25">
      <c r="A2049" t="s">
        <v>2059</v>
      </c>
      <c r="B2049">
        <v>1099.5</v>
      </c>
      <c r="C2049" t="s">
        <v>52</v>
      </c>
      <c r="D2049" t="s">
        <v>11</v>
      </c>
      <c r="E20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49">
        <f>IF(DZIALKI[[#This Row],[Ulga]]=$K$29,$L$29,IF(DZIALKI[[#This Row],[Ulga]]=$K$30,$L$30,IF(DZIALKI[[#This Row],[Ulga]]=$K$31,$L$31,IF(DZIALKI[[#This Row],[Ulga]]=$K$32,$L$32))))</f>
        <v>0.9</v>
      </c>
      <c r="G2049">
        <f>ROUNDUP(DZIALKI[[#This Row],[StawkaPodatku]]*DZIALKI[[#This Row],[Powierzchnia]],2)</f>
        <v>230.89999999999998</v>
      </c>
      <c r="H2049">
        <f>DZIALKI[[#This Row],[Podatek]]*DZIALKI[[#This Row],[Procent Ulgi]]</f>
        <v>207.80999999999997</v>
      </c>
      <c r="I2049">
        <f>DZIALKI[[#This Row],[Podatek]]-DZIALKI[[#This Row],[KwotaUlgi]]</f>
        <v>23.090000000000003</v>
      </c>
    </row>
    <row r="2050" spans="1:9" x14ac:dyDescent="0.25">
      <c r="A2050" t="s">
        <v>2060</v>
      </c>
      <c r="B2050">
        <v>1441.9</v>
      </c>
      <c r="C2050" t="s">
        <v>52</v>
      </c>
      <c r="D2050" t="s">
        <v>5</v>
      </c>
      <c r="E20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50">
        <f>IF(DZIALKI[[#This Row],[Ulga]]=$K$29,$L$29,IF(DZIALKI[[#This Row],[Ulga]]=$K$30,$L$30,IF(DZIALKI[[#This Row],[Ulga]]=$K$31,$L$31,IF(DZIALKI[[#This Row],[Ulga]]=$K$32,$L$32))))</f>
        <v>0.5</v>
      </c>
      <c r="G2050">
        <f>ROUNDUP(DZIALKI[[#This Row],[StawkaPodatku]]*DZIALKI[[#This Row],[Powierzchnia]],2)</f>
        <v>302.8</v>
      </c>
      <c r="H2050">
        <f>DZIALKI[[#This Row],[Podatek]]*DZIALKI[[#This Row],[Procent Ulgi]]</f>
        <v>151.4</v>
      </c>
      <c r="I2050">
        <f>DZIALKI[[#This Row],[Podatek]]-DZIALKI[[#This Row],[KwotaUlgi]]</f>
        <v>151.4</v>
      </c>
    </row>
    <row r="2051" spans="1:9" x14ac:dyDescent="0.25">
      <c r="A2051" t="s">
        <v>2061</v>
      </c>
      <c r="B2051">
        <v>1115.28</v>
      </c>
      <c r="C2051" t="s">
        <v>31</v>
      </c>
      <c r="D2051" t="s">
        <v>11</v>
      </c>
      <c r="E20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51">
        <f>IF(DZIALKI[[#This Row],[Ulga]]=$K$29,$L$29,IF(DZIALKI[[#This Row],[Ulga]]=$K$30,$L$30,IF(DZIALKI[[#This Row],[Ulga]]=$K$31,$L$31,IF(DZIALKI[[#This Row],[Ulga]]=$K$32,$L$32))))</f>
        <v>0.9</v>
      </c>
      <c r="G2051">
        <f>ROUNDUP(DZIALKI[[#This Row],[StawkaPodatku]]*DZIALKI[[#This Row],[Powierzchnia]],2)</f>
        <v>479.58</v>
      </c>
      <c r="H2051">
        <f>DZIALKI[[#This Row],[Podatek]]*DZIALKI[[#This Row],[Procent Ulgi]]</f>
        <v>431.62200000000001</v>
      </c>
      <c r="I2051">
        <f>DZIALKI[[#This Row],[Podatek]]-DZIALKI[[#This Row],[KwotaUlgi]]</f>
        <v>47.95799999999997</v>
      </c>
    </row>
    <row r="2052" spans="1:9" x14ac:dyDescent="0.25">
      <c r="A2052" t="s">
        <v>2062</v>
      </c>
      <c r="B2052">
        <v>1356</v>
      </c>
      <c r="C2052" t="s">
        <v>94</v>
      </c>
      <c r="D2052" t="s">
        <v>11</v>
      </c>
      <c r="E205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52">
        <f>IF(DZIALKI[[#This Row],[Ulga]]=$K$29,$L$29,IF(DZIALKI[[#This Row],[Ulga]]=$K$30,$L$30,IF(DZIALKI[[#This Row],[Ulga]]=$K$31,$L$31,IF(DZIALKI[[#This Row],[Ulga]]=$K$32,$L$32))))</f>
        <v>0.9</v>
      </c>
      <c r="G2052">
        <f>ROUNDUP(DZIALKI[[#This Row],[StawkaPodatku]]*DZIALKI[[#This Row],[Powierzchnia]],2)</f>
        <v>54.24</v>
      </c>
      <c r="H2052">
        <f>DZIALKI[[#This Row],[Podatek]]*DZIALKI[[#This Row],[Procent Ulgi]]</f>
        <v>48.816000000000003</v>
      </c>
      <c r="I2052">
        <f>DZIALKI[[#This Row],[Podatek]]-DZIALKI[[#This Row],[KwotaUlgi]]</f>
        <v>5.4239999999999995</v>
      </c>
    </row>
    <row r="2053" spans="1:9" x14ac:dyDescent="0.25">
      <c r="A2053" t="s">
        <v>2063</v>
      </c>
      <c r="B2053">
        <v>1457.51</v>
      </c>
      <c r="C2053" t="s">
        <v>5</v>
      </c>
      <c r="D2053" t="s">
        <v>5</v>
      </c>
      <c r="E20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3">
        <f>IF(DZIALKI[[#This Row],[Ulga]]=$K$29,$L$29,IF(DZIALKI[[#This Row],[Ulga]]=$K$30,$L$30,IF(DZIALKI[[#This Row],[Ulga]]=$K$31,$L$31,IF(DZIALKI[[#This Row],[Ulga]]=$K$32,$L$32))))</f>
        <v>0.5</v>
      </c>
      <c r="G2053">
        <f>ROUNDUP(DZIALKI[[#This Row],[StawkaPodatku]]*DZIALKI[[#This Row],[Powierzchnia]],2)</f>
        <v>1122.29</v>
      </c>
      <c r="H2053">
        <f>DZIALKI[[#This Row],[Podatek]]*DZIALKI[[#This Row],[Procent Ulgi]]</f>
        <v>561.14499999999998</v>
      </c>
      <c r="I2053">
        <f>DZIALKI[[#This Row],[Podatek]]-DZIALKI[[#This Row],[KwotaUlgi]]</f>
        <v>561.14499999999998</v>
      </c>
    </row>
    <row r="2054" spans="1:9" x14ac:dyDescent="0.25">
      <c r="A2054" t="s">
        <v>2064</v>
      </c>
      <c r="B2054">
        <v>1374.96</v>
      </c>
      <c r="C2054" t="s">
        <v>5</v>
      </c>
      <c r="D2054" t="s">
        <v>21</v>
      </c>
      <c r="E20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4">
        <f>IF(DZIALKI[[#This Row],[Ulga]]=$K$29,$L$29,IF(DZIALKI[[#This Row],[Ulga]]=$K$30,$L$30,IF(DZIALKI[[#This Row],[Ulga]]=$K$31,$L$31,IF(DZIALKI[[#This Row],[Ulga]]=$K$32,$L$32))))</f>
        <v>0</v>
      </c>
      <c r="G2054">
        <f>ROUNDUP(DZIALKI[[#This Row],[StawkaPodatku]]*DZIALKI[[#This Row],[Powierzchnia]],2)</f>
        <v>1058.72</v>
      </c>
      <c r="H2054">
        <f>DZIALKI[[#This Row],[Podatek]]*DZIALKI[[#This Row],[Procent Ulgi]]</f>
        <v>0</v>
      </c>
      <c r="I2054">
        <f>DZIALKI[[#This Row],[Podatek]]-DZIALKI[[#This Row],[KwotaUlgi]]</f>
        <v>1058.72</v>
      </c>
    </row>
    <row r="2055" spans="1:9" x14ac:dyDescent="0.25">
      <c r="A2055" t="s">
        <v>2065</v>
      </c>
      <c r="B2055">
        <v>741.09</v>
      </c>
      <c r="C2055" t="s">
        <v>5</v>
      </c>
      <c r="D2055" t="s">
        <v>21</v>
      </c>
      <c r="E20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5">
        <f>IF(DZIALKI[[#This Row],[Ulga]]=$K$29,$L$29,IF(DZIALKI[[#This Row],[Ulga]]=$K$30,$L$30,IF(DZIALKI[[#This Row],[Ulga]]=$K$31,$L$31,IF(DZIALKI[[#This Row],[Ulga]]=$K$32,$L$32))))</f>
        <v>0</v>
      </c>
      <c r="G2055">
        <f>ROUNDUP(DZIALKI[[#This Row],[StawkaPodatku]]*DZIALKI[[#This Row],[Powierzchnia]],2)</f>
        <v>570.64</v>
      </c>
      <c r="H2055">
        <f>DZIALKI[[#This Row],[Podatek]]*DZIALKI[[#This Row],[Procent Ulgi]]</f>
        <v>0</v>
      </c>
      <c r="I2055">
        <f>DZIALKI[[#This Row],[Podatek]]-DZIALKI[[#This Row],[KwotaUlgi]]</f>
        <v>570.64</v>
      </c>
    </row>
    <row r="2056" spans="1:9" x14ac:dyDescent="0.25">
      <c r="A2056" t="s">
        <v>2066</v>
      </c>
      <c r="B2056">
        <v>1464.38</v>
      </c>
      <c r="C2056" t="s">
        <v>52</v>
      </c>
      <c r="D2056" t="s">
        <v>5</v>
      </c>
      <c r="E20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56">
        <f>IF(DZIALKI[[#This Row],[Ulga]]=$K$29,$L$29,IF(DZIALKI[[#This Row],[Ulga]]=$K$30,$L$30,IF(DZIALKI[[#This Row],[Ulga]]=$K$31,$L$31,IF(DZIALKI[[#This Row],[Ulga]]=$K$32,$L$32))))</f>
        <v>0.5</v>
      </c>
      <c r="G2056">
        <f>ROUNDUP(DZIALKI[[#This Row],[StawkaPodatku]]*DZIALKI[[#This Row],[Powierzchnia]],2)</f>
        <v>307.52</v>
      </c>
      <c r="H2056">
        <f>DZIALKI[[#This Row],[Podatek]]*DZIALKI[[#This Row],[Procent Ulgi]]</f>
        <v>153.76</v>
      </c>
      <c r="I2056">
        <f>DZIALKI[[#This Row],[Podatek]]-DZIALKI[[#This Row],[KwotaUlgi]]</f>
        <v>153.76</v>
      </c>
    </row>
    <row r="2057" spans="1:9" x14ac:dyDescent="0.25">
      <c r="A2057" t="s">
        <v>2067</v>
      </c>
      <c r="B2057">
        <v>908.05</v>
      </c>
      <c r="C2057" t="s">
        <v>5</v>
      </c>
      <c r="D2057" t="s">
        <v>7</v>
      </c>
      <c r="E20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7">
        <f>IF(DZIALKI[[#This Row],[Ulga]]=$K$29,$L$29,IF(DZIALKI[[#This Row],[Ulga]]=$K$30,$L$30,IF(DZIALKI[[#This Row],[Ulga]]=$K$31,$L$31,IF(DZIALKI[[#This Row],[Ulga]]=$K$32,$L$32))))</f>
        <v>0.2</v>
      </c>
      <c r="G2057">
        <f>ROUNDUP(DZIALKI[[#This Row],[StawkaPodatku]]*DZIALKI[[#This Row],[Powierzchnia]],2)</f>
        <v>699.2</v>
      </c>
      <c r="H2057">
        <f>DZIALKI[[#This Row],[Podatek]]*DZIALKI[[#This Row],[Procent Ulgi]]</f>
        <v>139.84</v>
      </c>
      <c r="I2057">
        <f>DZIALKI[[#This Row],[Podatek]]-DZIALKI[[#This Row],[KwotaUlgi]]</f>
        <v>559.36</v>
      </c>
    </row>
    <row r="2058" spans="1:9" x14ac:dyDescent="0.25">
      <c r="A2058" t="s">
        <v>2068</v>
      </c>
      <c r="B2058">
        <v>1155.1300000000001</v>
      </c>
      <c r="C2058" t="s">
        <v>9</v>
      </c>
      <c r="D2058" t="s">
        <v>11</v>
      </c>
      <c r="E205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58">
        <f>IF(DZIALKI[[#This Row],[Ulga]]=$K$29,$L$29,IF(DZIALKI[[#This Row],[Ulga]]=$K$30,$L$30,IF(DZIALKI[[#This Row],[Ulga]]=$K$31,$L$31,IF(DZIALKI[[#This Row],[Ulga]]=$K$32,$L$32))))</f>
        <v>0.9</v>
      </c>
      <c r="G2058">
        <f>ROUNDUP(DZIALKI[[#This Row],[StawkaPodatku]]*DZIALKI[[#This Row],[Powierzchnia]],2)</f>
        <v>750.84</v>
      </c>
      <c r="H2058">
        <f>DZIALKI[[#This Row],[Podatek]]*DZIALKI[[#This Row],[Procent Ulgi]]</f>
        <v>675.75600000000009</v>
      </c>
      <c r="I2058">
        <f>DZIALKI[[#This Row],[Podatek]]-DZIALKI[[#This Row],[KwotaUlgi]]</f>
        <v>75.083999999999946</v>
      </c>
    </row>
    <row r="2059" spans="1:9" x14ac:dyDescent="0.25">
      <c r="A2059" t="s">
        <v>2069</v>
      </c>
      <c r="B2059">
        <v>712.77</v>
      </c>
      <c r="C2059" t="s">
        <v>5</v>
      </c>
      <c r="D2059" t="s">
        <v>11</v>
      </c>
      <c r="E20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9">
        <f>IF(DZIALKI[[#This Row],[Ulga]]=$K$29,$L$29,IF(DZIALKI[[#This Row],[Ulga]]=$K$30,$L$30,IF(DZIALKI[[#This Row],[Ulga]]=$K$31,$L$31,IF(DZIALKI[[#This Row],[Ulga]]=$K$32,$L$32))))</f>
        <v>0.9</v>
      </c>
      <c r="G2059">
        <f>ROUNDUP(DZIALKI[[#This Row],[StawkaPodatku]]*DZIALKI[[#This Row],[Powierzchnia]],2)</f>
        <v>548.84</v>
      </c>
      <c r="H2059">
        <f>DZIALKI[[#This Row],[Podatek]]*DZIALKI[[#This Row],[Procent Ulgi]]</f>
        <v>493.95600000000002</v>
      </c>
      <c r="I2059">
        <f>DZIALKI[[#This Row],[Podatek]]-DZIALKI[[#This Row],[KwotaUlgi]]</f>
        <v>54.884000000000015</v>
      </c>
    </row>
    <row r="2060" spans="1:9" x14ac:dyDescent="0.25">
      <c r="A2060" t="s">
        <v>2070</v>
      </c>
      <c r="B2060">
        <v>1316.89</v>
      </c>
      <c r="C2060" t="s">
        <v>5</v>
      </c>
      <c r="D2060" t="s">
        <v>21</v>
      </c>
      <c r="E20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0">
        <f>IF(DZIALKI[[#This Row],[Ulga]]=$K$29,$L$29,IF(DZIALKI[[#This Row],[Ulga]]=$K$30,$L$30,IF(DZIALKI[[#This Row],[Ulga]]=$K$31,$L$31,IF(DZIALKI[[#This Row],[Ulga]]=$K$32,$L$32))))</f>
        <v>0</v>
      </c>
      <c r="G2060">
        <f>ROUNDUP(DZIALKI[[#This Row],[StawkaPodatku]]*DZIALKI[[#This Row],[Powierzchnia]],2)</f>
        <v>1014.01</v>
      </c>
      <c r="H2060">
        <f>DZIALKI[[#This Row],[Podatek]]*DZIALKI[[#This Row],[Procent Ulgi]]</f>
        <v>0</v>
      </c>
      <c r="I2060">
        <f>DZIALKI[[#This Row],[Podatek]]-DZIALKI[[#This Row],[KwotaUlgi]]</f>
        <v>1014.01</v>
      </c>
    </row>
    <row r="2061" spans="1:9" x14ac:dyDescent="0.25">
      <c r="A2061" t="s">
        <v>2071</v>
      </c>
      <c r="B2061">
        <v>1393.56</v>
      </c>
      <c r="C2061" t="s">
        <v>5</v>
      </c>
      <c r="D2061" t="s">
        <v>5</v>
      </c>
      <c r="E20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1">
        <f>IF(DZIALKI[[#This Row],[Ulga]]=$K$29,$L$29,IF(DZIALKI[[#This Row],[Ulga]]=$K$30,$L$30,IF(DZIALKI[[#This Row],[Ulga]]=$K$31,$L$31,IF(DZIALKI[[#This Row],[Ulga]]=$K$32,$L$32))))</f>
        <v>0.5</v>
      </c>
      <c r="G2061">
        <f>ROUNDUP(DZIALKI[[#This Row],[StawkaPodatku]]*DZIALKI[[#This Row],[Powierzchnia]],2)</f>
        <v>1073.05</v>
      </c>
      <c r="H2061">
        <f>DZIALKI[[#This Row],[Podatek]]*DZIALKI[[#This Row],[Procent Ulgi]]</f>
        <v>536.52499999999998</v>
      </c>
      <c r="I2061">
        <f>DZIALKI[[#This Row],[Podatek]]-DZIALKI[[#This Row],[KwotaUlgi]]</f>
        <v>536.52499999999998</v>
      </c>
    </row>
    <row r="2062" spans="1:9" x14ac:dyDescent="0.25">
      <c r="A2062" t="s">
        <v>2072</v>
      </c>
      <c r="B2062">
        <v>1400.65</v>
      </c>
      <c r="C2062" t="s">
        <v>31</v>
      </c>
      <c r="D2062" t="s">
        <v>11</v>
      </c>
      <c r="E206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62">
        <f>IF(DZIALKI[[#This Row],[Ulga]]=$K$29,$L$29,IF(DZIALKI[[#This Row],[Ulga]]=$K$30,$L$30,IF(DZIALKI[[#This Row],[Ulga]]=$K$31,$L$31,IF(DZIALKI[[#This Row],[Ulga]]=$K$32,$L$32))))</f>
        <v>0.9</v>
      </c>
      <c r="G2062">
        <f>ROUNDUP(DZIALKI[[#This Row],[StawkaPodatku]]*DZIALKI[[#This Row],[Powierzchnia]],2)</f>
        <v>602.28</v>
      </c>
      <c r="H2062">
        <f>DZIALKI[[#This Row],[Podatek]]*DZIALKI[[#This Row],[Procent Ulgi]]</f>
        <v>542.05200000000002</v>
      </c>
      <c r="I2062">
        <f>DZIALKI[[#This Row],[Podatek]]-DZIALKI[[#This Row],[KwotaUlgi]]</f>
        <v>60.227999999999952</v>
      </c>
    </row>
    <row r="2063" spans="1:9" x14ac:dyDescent="0.25">
      <c r="A2063" t="s">
        <v>2073</v>
      </c>
      <c r="B2063">
        <v>997.43</v>
      </c>
      <c r="C2063" t="s">
        <v>5</v>
      </c>
      <c r="D2063" t="s">
        <v>11</v>
      </c>
      <c r="E20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3">
        <f>IF(DZIALKI[[#This Row],[Ulga]]=$K$29,$L$29,IF(DZIALKI[[#This Row],[Ulga]]=$K$30,$L$30,IF(DZIALKI[[#This Row],[Ulga]]=$K$31,$L$31,IF(DZIALKI[[#This Row],[Ulga]]=$K$32,$L$32))))</f>
        <v>0.9</v>
      </c>
      <c r="G2063">
        <f>ROUNDUP(DZIALKI[[#This Row],[StawkaPodatku]]*DZIALKI[[#This Row],[Powierzchnia]],2)</f>
        <v>768.03</v>
      </c>
      <c r="H2063">
        <f>DZIALKI[[#This Row],[Podatek]]*DZIALKI[[#This Row],[Procent Ulgi]]</f>
        <v>691.22699999999998</v>
      </c>
      <c r="I2063">
        <f>DZIALKI[[#This Row],[Podatek]]-DZIALKI[[#This Row],[KwotaUlgi]]</f>
        <v>76.802999999999997</v>
      </c>
    </row>
    <row r="2064" spans="1:9" x14ac:dyDescent="0.25">
      <c r="A2064" t="s">
        <v>2074</v>
      </c>
      <c r="B2064">
        <v>956.89</v>
      </c>
      <c r="C2064" t="s">
        <v>5</v>
      </c>
      <c r="D2064" t="s">
        <v>5</v>
      </c>
      <c r="E20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4">
        <f>IF(DZIALKI[[#This Row],[Ulga]]=$K$29,$L$29,IF(DZIALKI[[#This Row],[Ulga]]=$K$30,$L$30,IF(DZIALKI[[#This Row],[Ulga]]=$K$31,$L$31,IF(DZIALKI[[#This Row],[Ulga]]=$K$32,$L$32))))</f>
        <v>0.5</v>
      </c>
      <c r="G2064">
        <f>ROUNDUP(DZIALKI[[#This Row],[StawkaPodatku]]*DZIALKI[[#This Row],[Powierzchnia]],2)</f>
        <v>736.81</v>
      </c>
      <c r="H2064">
        <f>DZIALKI[[#This Row],[Podatek]]*DZIALKI[[#This Row],[Procent Ulgi]]</f>
        <v>368.40499999999997</v>
      </c>
      <c r="I2064">
        <f>DZIALKI[[#This Row],[Podatek]]-DZIALKI[[#This Row],[KwotaUlgi]]</f>
        <v>368.40499999999997</v>
      </c>
    </row>
    <row r="2065" spans="1:9" x14ac:dyDescent="0.25">
      <c r="A2065" t="s">
        <v>2075</v>
      </c>
      <c r="B2065">
        <v>806.35</v>
      </c>
      <c r="C2065" t="s">
        <v>94</v>
      </c>
      <c r="D2065" t="s">
        <v>5</v>
      </c>
      <c r="E20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65">
        <f>IF(DZIALKI[[#This Row],[Ulga]]=$K$29,$L$29,IF(DZIALKI[[#This Row],[Ulga]]=$K$30,$L$30,IF(DZIALKI[[#This Row],[Ulga]]=$K$31,$L$31,IF(DZIALKI[[#This Row],[Ulga]]=$K$32,$L$32))))</f>
        <v>0.5</v>
      </c>
      <c r="G2065">
        <f>ROUNDUP(DZIALKI[[#This Row],[StawkaPodatku]]*DZIALKI[[#This Row],[Powierzchnia]],2)</f>
        <v>32.26</v>
      </c>
      <c r="H2065">
        <f>DZIALKI[[#This Row],[Podatek]]*DZIALKI[[#This Row],[Procent Ulgi]]</f>
        <v>16.13</v>
      </c>
      <c r="I2065">
        <f>DZIALKI[[#This Row],[Podatek]]-DZIALKI[[#This Row],[KwotaUlgi]]</f>
        <v>16.13</v>
      </c>
    </row>
    <row r="2066" spans="1:9" x14ac:dyDescent="0.25">
      <c r="A2066" t="s">
        <v>2076</v>
      </c>
      <c r="B2066">
        <v>1388.06</v>
      </c>
      <c r="C2066" t="s">
        <v>52</v>
      </c>
      <c r="D2066" t="s">
        <v>5</v>
      </c>
      <c r="E20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66">
        <f>IF(DZIALKI[[#This Row],[Ulga]]=$K$29,$L$29,IF(DZIALKI[[#This Row],[Ulga]]=$K$30,$L$30,IF(DZIALKI[[#This Row],[Ulga]]=$K$31,$L$31,IF(DZIALKI[[#This Row],[Ulga]]=$K$32,$L$32))))</f>
        <v>0.5</v>
      </c>
      <c r="G2066">
        <f>ROUNDUP(DZIALKI[[#This Row],[StawkaPodatku]]*DZIALKI[[#This Row],[Powierzchnia]],2)</f>
        <v>291.5</v>
      </c>
      <c r="H2066">
        <f>DZIALKI[[#This Row],[Podatek]]*DZIALKI[[#This Row],[Procent Ulgi]]</f>
        <v>145.75</v>
      </c>
      <c r="I2066">
        <f>DZIALKI[[#This Row],[Podatek]]-DZIALKI[[#This Row],[KwotaUlgi]]</f>
        <v>145.75</v>
      </c>
    </row>
    <row r="2067" spans="1:9" x14ac:dyDescent="0.25">
      <c r="A2067" t="s">
        <v>2077</v>
      </c>
      <c r="B2067">
        <v>1337.99</v>
      </c>
      <c r="C2067" t="s">
        <v>94</v>
      </c>
      <c r="D2067" t="s">
        <v>11</v>
      </c>
      <c r="E20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67">
        <f>IF(DZIALKI[[#This Row],[Ulga]]=$K$29,$L$29,IF(DZIALKI[[#This Row],[Ulga]]=$K$30,$L$30,IF(DZIALKI[[#This Row],[Ulga]]=$K$31,$L$31,IF(DZIALKI[[#This Row],[Ulga]]=$K$32,$L$32))))</f>
        <v>0.9</v>
      </c>
      <c r="G2067">
        <f>ROUNDUP(DZIALKI[[#This Row],[StawkaPodatku]]*DZIALKI[[#This Row],[Powierzchnia]],2)</f>
        <v>53.519999999999996</v>
      </c>
      <c r="H2067">
        <f>DZIALKI[[#This Row],[Podatek]]*DZIALKI[[#This Row],[Procent Ulgi]]</f>
        <v>48.167999999999999</v>
      </c>
      <c r="I2067">
        <f>DZIALKI[[#This Row],[Podatek]]-DZIALKI[[#This Row],[KwotaUlgi]]</f>
        <v>5.3519999999999968</v>
      </c>
    </row>
    <row r="2068" spans="1:9" x14ac:dyDescent="0.25">
      <c r="A2068" t="s">
        <v>2078</v>
      </c>
      <c r="B2068">
        <v>642.74</v>
      </c>
      <c r="C2068" t="s">
        <v>52</v>
      </c>
      <c r="D2068" t="s">
        <v>11</v>
      </c>
      <c r="E20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68">
        <f>IF(DZIALKI[[#This Row],[Ulga]]=$K$29,$L$29,IF(DZIALKI[[#This Row],[Ulga]]=$K$30,$L$30,IF(DZIALKI[[#This Row],[Ulga]]=$K$31,$L$31,IF(DZIALKI[[#This Row],[Ulga]]=$K$32,$L$32))))</f>
        <v>0.9</v>
      </c>
      <c r="G2068">
        <f>ROUNDUP(DZIALKI[[#This Row],[StawkaPodatku]]*DZIALKI[[#This Row],[Powierzchnia]],2)</f>
        <v>134.97999999999999</v>
      </c>
      <c r="H2068">
        <f>DZIALKI[[#This Row],[Podatek]]*DZIALKI[[#This Row],[Procent Ulgi]]</f>
        <v>121.482</v>
      </c>
      <c r="I2068">
        <f>DZIALKI[[#This Row],[Podatek]]-DZIALKI[[#This Row],[KwotaUlgi]]</f>
        <v>13.49799999999999</v>
      </c>
    </row>
    <row r="2069" spans="1:9" x14ac:dyDescent="0.25">
      <c r="A2069" t="s">
        <v>2079</v>
      </c>
      <c r="B2069">
        <v>550.20000000000005</v>
      </c>
      <c r="C2069" t="s">
        <v>5</v>
      </c>
      <c r="D2069" t="s">
        <v>7</v>
      </c>
      <c r="E20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9">
        <f>IF(DZIALKI[[#This Row],[Ulga]]=$K$29,$L$29,IF(DZIALKI[[#This Row],[Ulga]]=$K$30,$L$30,IF(DZIALKI[[#This Row],[Ulga]]=$K$31,$L$31,IF(DZIALKI[[#This Row],[Ulga]]=$K$32,$L$32))))</f>
        <v>0.2</v>
      </c>
      <c r="G2069">
        <f>ROUNDUP(DZIALKI[[#This Row],[StawkaPodatku]]*DZIALKI[[#This Row],[Powierzchnia]],2)</f>
        <v>423.65999999999997</v>
      </c>
      <c r="H2069">
        <f>DZIALKI[[#This Row],[Podatek]]*DZIALKI[[#This Row],[Procent Ulgi]]</f>
        <v>84.731999999999999</v>
      </c>
      <c r="I2069">
        <f>DZIALKI[[#This Row],[Podatek]]-DZIALKI[[#This Row],[KwotaUlgi]]</f>
        <v>338.928</v>
      </c>
    </row>
    <row r="2070" spans="1:9" x14ac:dyDescent="0.25">
      <c r="A2070" t="s">
        <v>2080</v>
      </c>
      <c r="B2070">
        <v>751.73</v>
      </c>
      <c r="C2070" t="s">
        <v>5</v>
      </c>
      <c r="D2070" t="s">
        <v>11</v>
      </c>
      <c r="E20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0">
        <f>IF(DZIALKI[[#This Row],[Ulga]]=$K$29,$L$29,IF(DZIALKI[[#This Row],[Ulga]]=$K$30,$L$30,IF(DZIALKI[[#This Row],[Ulga]]=$K$31,$L$31,IF(DZIALKI[[#This Row],[Ulga]]=$K$32,$L$32))))</f>
        <v>0.9</v>
      </c>
      <c r="G2070">
        <f>ROUNDUP(DZIALKI[[#This Row],[StawkaPodatku]]*DZIALKI[[#This Row],[Powierzchnia]],2)</f>
        <v>578.84</v>
      </c>
      <c r="H2070">
        <f>DZIALKI[[#This Row],[Podatek]]*DZIALKI[[#This Row],[Procent Ulgi]]</f>
        <v>520.95600000000002</v>
      </c>
      <c r="I2070">
        <f>DZIALKI[[#This Row],[Podatek]]-DZIALKI[[#This Row],[KwotaUlgi]]</f>
        <v>57.884000000000015</v>
      </c>
    </row>
    <row r="2071" spans="1:9" x14ac:dyDescent="0.25">
      <c r="A2071" t="s">
        <v>2081</v>
      </c>
      <c r="B2071">
        <v>984.46</v>
      </c>
      <c r="C2071" t="s">
        <v>5</v>
      </c>
      <c r="D2071" t="s">
        <v>5</v>
      </c>
      <c r="E20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1">
        <f>IF(DZIALKI[[#This Row],[Ulga]]=$K$29,$L$29,IF(DZIALKI[[#This Row],[Ulga]]=$K$30,$L$30,IF(DZIALKI[[#This Row],[Ulga]]=$K$31,$L$31,IF(DZIALKI[[#This Row],[Ulga]]=$K$32,$L$32))))</f>
        <v>0.5</v>
      </c>
      <c r="G2071">
        <f>ROUNDUP(DZIALKI[[#This Row],[StawkaPodatku]]*DZIALKI[[#This Row],[Powierzchnia]],2)</f>
        <v>758.04</v>
      </c>
      <c r="H2071">
        <f>DZIALKI[[#This Row],[Podatek]]*DZIALKI[[#This Row],[Procent Ulgi]]</f>
        <v>379.02</v>
      </c>
      <c r="I2071">
        <f>DZIALKI[[#This Row],[Podatek]]-DZIALKI[[#This Row],[KwotaUlgi]]</f>
        <v>379.02</v>
      </c>
    </row>
    <row r="2072" spans="1:9" x14ac:dyDescent="0.25">
      <c r="A2072" t="s">
        <v>2082</v>
      </c>
      <c r="B2072">
        <v>592.30999999999995</v>
      </c>
      <c r="C2072" t="s">
        <v>5</v>
      </c>
      <c r="D2072" t="s">
        <v>21</v>
      </c>
      <c r="E20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2">
        <f>IF(DZIALKI[[#This Row],[Ulga]]=$K$29,$L$29,IF(DZIALKI[[#This Row],[Ulga]]=$K$30,$L$30,IF(DZIALKI[[#This Row],[Ulga]]=$K$31,$L$31,IF(DZIALKI[[#This Row],[Ulga]]=$K$32,$L$32))))</f>
        <v>0</v>
      </c>
      <c r="G2072">
        <f>ROUNDUP(DZIALKI[[#This Row],[StawkaPodatku]]*DZIALKI[[#This Row],[Powierzchnia]],2)</f>
        <v>456.08</v>
      </c>
      <c r="H2072">
        <f>DZIALKI[[#This Row],[Podatek]]*DZIALKI[[#This Row],[Procent Ulgi]]</f>
        <v>0</v>
      </c>
      <c r="I2072">
        <f>DZIALKI[[#This Row],[Podatek]]-DZIALKI[[#This Row],[KwotaUlgi]]</f>
        <v>456.08</v>
      </c>
    </row>
    <row r="2073" spans="1:9" x14ac:dyDescent="0.25">
      <c r="A2073" t="s">
        <v>2083</v>
      </c>
      <c r="B2073">
        <v>1306.67</v>
      </c>
      <c r="C2073" t="s">
        <v>31</v>
      </c>
      <c r="D2073" t="s">
        <v>5</v>
      </c>
      <c r="E20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73">
        <f>IF(DZIALKI[[#This Row],[Ulga]]=$K$29,$L$29,IF(DZIALKI[[#This Row],[Ulga]]=$K$30,$L$30,IF(DZIALKI[[#This Row],[Ulga]]=$K$31,$L$31,IF(DZIALKI[[#This Row],[Ulga]]=$K$32,$L$32))))</f>
        <v>0.5</v>
      </c>
      <c r="G2073">
        <f>ROUNDUP(DZIALKI[[#This Row],[StawkaPodatku]]*DZIALKI[[#This Row],[Powierzchnia]],2)</f>
        <v>561.87</v>
      </c>
      <c r="H2073">
        <f>DZIALKI[[#This Row],[Podatek]]*DZIALKI[[#This Row],[Procent Ulgi]]</f>
        <v>280.935</v>
      </c>
      <c r="I2073">
        <f>DZIALKI[[#This Row],[Podatek]]-DZIALKI[[#This Row],[KwotaUlgi]]</f>
        <v>280.935</v>
      </c>
    </row>
    <row r="2074" spans="1:9" x14ac:dyDescent="0.25">
      <c r="A2074" t="s">
        <v>2084</v>
      </c>
      <c r="B2074">
        <v>972.51</v>
      </c>
      <c r="C2074" t="s">
        <v>5</v>
      </c>
      <c r="D2074" t="s">
        <v>21</v>
      </c>
      <c r="E20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4">
        <f>IF(DZIALKI[[#This Row],[Ulga]]=$K$29,$L$29,IF(DZIALKI[[#This Row],[Ulga]]=$K$30,$L$30,IF(DZIALKI[[#This Row],[Ulga]]=$K$31,$L$31,IF(DZIALKI[[#This Row],[Ulga]]=$K$32,$L$32))))</f>
        <v>0</v>
      </c>
      <c r="G2074">
        <f>ROUNDUP(DZIALKI[[#This Row],[StawkaPodatku]]*DZIALKI[[#This Row],[Powierzchnia]],2)</f>
        <v>748.84</v>
      </c>
      <c r="H2074">
        <f>DZIALKI[[#This Row],[Podatek]]*DZIALKI[[#This Row],[Procent Ulgi]]</f>
        <v>0</v>
      </c>
      <c r="I2074">
        <f>DZIALKI[[#This Row],[Podatek]]-DZIALKI[[#This Row],[KwotaUlgi]]</f>
        <v>748.84</v>
      </c>
    </row>
    <row r="2075" spans="1:9" x14ac:dyDescent="0.25">
      <c r="A2075" t="s">
        <v>2085</v>
      </c>
      <c r="B2075">
        <v>1278.8800000000001</v>
      </c>
      <c r="C2075" t="s">
        <v>9</v>
      </c>
      <c r="D2075" t="s">
        <v>5</v>
      </c>
      <c r="E20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75">
        <f>IF(DZIALKI[[#This Row],[Ulga]]=$K$29,$L$29,IF(DZIALKI[[#This Row],[Ulga]]=$K$30,$L$30,IF(DZIALKI[[#This Row],[Ulga]]=$K$31,$L$31,IF(DZIALKI[[#This Row],[Ulga]]=$K$32,$L$32))))</f>
        <v>0.5</v>
      </c>
      <c r="G2075">
        <f>ROUNDUP(DZIALKI[[#This Row],[StawkaPodatku]]*DZIALKI[[#This Row],[Powierzchnia]],2)</f>
        <v>831.28</v>
      </c>
      <c r="H2075">
        <f>DZIALKI[[#This Row],[Podatek]]*DZIALKI[[#This Row],[Procent Ulgi]]</f>
        <v>415.64</v>
      </c>
      <c r="I2075">
        <f>DZIALKI[[#This Row],[Podatek]]-DZIALKI[[#This Row],[KwotaUlgi]]</f>
        <v>415.64</v>
      </c>
    </row>
    <row r="2076" spans="1:9" x14ac:dyDescent="0.25">
      <c r="A2076" t="s">
        <v>2086</v>
      </c>
      <c r="B2076">
        <v>1107.76</v>
      </c>
      <c r="C2076" t="s">
        <v>9</v>
      </c>
      <c r="D2076" t="s">
        <v>11</v>
      </c>
      <c r="E20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76">
        <f>IF(DZIALKI[[#This Row],[Ulga]]=$K$29,$L$29,IF(DZIALKI[[#This Row],[Ulga]]=$K$30,$L$30,IF(DZIALKI[[#This Row],[Ulga]]=$K$31,$L$31,IF(DZIALKI[[#This Row],[Ulga]]=$K$32,$L$32))))</f>
        <v>0.9</v>
      </c>
      <c r="G2076">
        <f>ROUNDUP(DZIALKI[[#This Row],[StawkaPodatku]]*DZIALKI[[#This Row],[Powierzchnia]],2)</f>
        <v>720.05</v>
      </c>
      <c r="H2076">
        <f>DZIALKI[[#This Row],[Podatek]]*DZIALKI[[#This Row],[Procent Ulgi]]</f>
        <v>648.04499999999996</v>
      </c>
      <c r="I2076">
        <f>DZIALKI[[#This Row],[Podatek]]-DZIALKI[[#This Row],[KwotaUlgi]]</f>
        <v>72.004999999999995</v>
      </c>
    </row>
    <row r="2077" spans="1:9" x14ac:dyDescent="0.25">
      <c r="A2077" t="s">
        <v>2087</v>
      </c>
      <c r="B2077">
        <v>545.52</v>
      </c>
      <c r="C2077" t="s">
        <v>5</v>
      </c>
      <c r="D2077" t="s">
        <v>5</v>
      </c>
      <c r="E20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7">
        <f>IF(DZIALKI[[#This Row],[Ulga]]=$K$29,$L$29,IF(DZIALKI[[#This Row],[Ulga]]=$K$30,$L$30,IF(DZIALKI[[#This Row],[Ulga]]=$K$31,$L$31,IF(DZIALKI[[#This Row],[Ulga]]=$K$32,$L$32))))</f>
        <v>0.5</v>
      </c>
      <c r="G2077">
        <f>ROUNDUP(DZIALKI[[#This Row],[StawkaPodatku]]*DZIALKI[[#This Row],[Powierzchnia]],2)</f>
        <v>420.06</v>
      </c>
      <c r="H2077">
        <f>DZIALKI[[#This Row],[Podatek]]*DZIALKI[[#This Row],[Procent Ulgi]]</f>
        <v>210.03</v>
      </c>
      <c r="I2077">
        <f>DZIALKI[[#This Row],[Podatek]]-DZIALKI[[#This Row],[KwotaUlgi]]</f>
        <v>210.03</v>
      </c>
    </row>
    <row r="2078" spans="1:9" x14ac:dyDescent="0.25">
      <c r="A2078" t="s">
        <v>2088</v>
      </c>
      <c r="B2078">
        <v>744.47</v>
      </c>
      <c r="C2078" t="s">
        <v>9</v>
      </c>
      <c r="D2078" t="s">
        <v>7</v>
      </c>
      <c r="E20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78">
        <f>IF(DZIALKI[[#This Row],[Ulga]]=$K$29,$L$29,IF(DZIALKI[[#This Row],[Ulga]]=$K$30,$L$30,IF(DZIALKI[[#This Row],[Ulga]]=$K$31,$L$31,IF(DZIALKI[[#This Row],[Ulga]]=$K$32,$L$32))))</f>
        <v>0.2</v>
      </c>
      <c r="G2078">
        <f>ROUNDUP(DZIALKI[[#This Row],[StawkaPodatku]]*DZIALKI[[#This Row],[Powierzchnia]],2)</f>
        <v>483.90999999999997</v>
      </c>
      <c r="H2078">
        <f>DZIALKI[[#This Row],[Podatek]]*DZIALKI[[#This Row],[Procent Ulgi]]</f>
        <v>96.781999999999996</v>
      </c>
      <c r="I2078">
        <f>DZIALKI[[#This Row],[Podatek]]-DZIALKI[[#This Row],[KwotaUlgi]]</f>
        <v>387.12799999999999</v>
      </c>
    </row>
    <row r="2079" spans="1:9" x14ac:dyDescent="0.25">
      <c r="A2079" t="s">
        <v>2089</v>
      </c>
      <c r="B2079">
        <v>685.22</v>
      </c>
      <c r="C2079" t="s">
        <v>5</v>
      </c>
      <c r="D2079" t="s">
        <v>11</v>
      </c>
      <c r="E20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9">
        <f>IF(DZIALKI[[#This Row],[Ulga]]=$K$29,$L$29,IF(DZIALKI[[#This Row],[Ulga]]=$K$30,$L$30,IF(DZIALKI[[#This Row],[Ulga]]=$K$31,$L$31,IF(DZIALKI[[#This Row],[Ulga]]=$K$32,$L$32))))</f>
        <v>0.9</v>
      </c>
      <c r="G2079">
        <f>ROUNDUP(DZIALKI[[#This Row],[StawkaPodatku]]*DZIALKI[[#This Row],[Powierzchnia]],2)</f>
        <v>527.62</v>
      </c>
      <c r="H2079">
        <f>DZIALKI[[#This Row],[Podatek]]*DZIALKI[[#This Row],[Procent Ulgi]]</f>
        <v>474.858</v>
      </c>
      <c r="I2079">
        <f>DZIALKI[[#This Row],[Podatek]]-DZIALKI[[#This Row],[KwotaUlgi]]</f>
        <v>52.762</v>
      </c>
    </row>
    <row r="2080" spans="1:9" x14ac:dyDescent="0.25">
      <c r="A2080" t="s">
        <v>2090</v>
      </c>
      <c r="B2080">
        <v>755.21</v>
      </c>
      <c r="C2080" t="s">
        <v>52</v>
      </c>
      <c r="D2080" t="s">
        <v>11</v>
      </c>
      <c r="E20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80">
        <f>IF(DZIALKI[[#This Row],[Ulga]]=$K$29,$L$29,IF(DZIALKI[[#This Row],[Ulga]]=$K$30,$L$30,IF(DZIALKI[[#This Row],[Ulga]]=$K$31,$L$31,IF(DZIALKI[[#This Row],[Ulga]]=$K$32,$L$32))))</f>
        <v>0.9</v>
      </c>
      <c r="G2080">
        <f>ROUNDUP(DZIALKI[[#This Row],[StawkaPodatku]]*DZIALKI[[#This Row],[Powierzchnia]],2)</f>
        <v>158.6</v>
      </c>
      <c r="H2080">
        <f>DZIALKI[[#This Row],[Podatek]]*DZIALKI[[#This Row],[Procent Ulgi]]</f>
        <v>142.74</v>
      </c>
      <c r="I2080">
        <f>DZIALKI[[#This Row],[Podatek]]-DZIALKI[[#This Row],[KwotaUlgi]]</f>
        <v>15.859999999999985</v>
      </c>
    </row>
    <row r="2081" spans="1:9" x14ac:dyDescent="0.25">
      <c r="A2081" t="s">
        <v>2091</v>
      </c>
      <c r="B2081">
        <v>1161.26</v>
      </c>
      <c r="C2081" t="s">
        <v>5</v>
      </c>
      <c r="D2081" t="s">
        <v>11</v>
      </c>
      <c r="E20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1">
        <f>IF(DZIALKI[[#This Row],[Ulga]]=$K$29,$L$29,IF(DZIALKI[[#This Row],[Ulga]]=$K$30,$L$30,IF(DZIALKI[[#This Row],[Ulga]]=$K$31,$L$31,IF(DZIALKI[[#This Row],[Ulga]]=$K$32,$L$32))))</f>
        <v>0.9</v>
      </c>
      <c r="G2081">
        <f>ROUNDUP(DZIALKI[[#This Row],[StawkaPodatku]]*DZIALKI[[#This Row],[Powierzchnia]],2)</f>
        <v>894.18</v>
      </c>
      <c r="H2081">
        <f>DZIALKI[[#This Row],[Podatek]]*DZIALKI[[#This Row],[Procent Ulgi]]</f>
        <v>804.76199999999994</v>
      </c>
      <c r="I2081">
        <f>DZIALKI[[#This Row],[Podatek]]-DZIALKI[[#This Row],[KwotaUlgi]]</f>
        <v>89.418000000000006</v>
      </c>
    </row>
    <row r="2082" spans="1:9" x14ac:dyDescent="0.25">
      <c r="A2082" t="s">
        <v>2092</v>
      </c>
      <c r="B2082">
        <v>990.97</v>
      </c>
      <c r="C2082" t="s">
        <v>52</v>
      </c>
      <c r="D2082" t="s">
        <v>11</v>
      </c>
      <c r="E20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82">
        <f>IF(DZIALKI[[#This Row],[Ulga]]=$K$29,$L$29,IF(DZIALKI[[#This Row],[Ulga]]=$K$30,$L$30,IF(DZIALKI[[#This Row],[Ulga]]=$K$31,$L$31,IF(DZIALKI[[#This Row],[Ulga]]=$K$32,$L$32))))</f>
        <v>0.9</v>
      </c>
      <c r="G2082">
        <f>ROUNDUP(DZIALKI[[#This Row],[StawkaPodatku]]*DZIALKI[[#This Row],[Powierzchnia]],2)</f>
        <v>208.10999999999999</v>
      </c>
      <c r="H2082">
        <f>DZIALKI[[#This Row],[Podatek]]*DZIALKI[[#This Row],[Procent Ulgi]]</f>
        <v>187.29899999999998</v>
      </c>
      <c r="I2082">
        <f>DZIALKI[[#This Row],[Podatek]]-DZIALKI[[#This Row],[KwotaUlgi]]</f>
        <v>20.811000000000007</v>
      </c>
    </row>
    <row r="2083" spans="1:9" x14ac:dyDescent="0.25">
      <c r="A2083" t="s">
        <v>2093</v>
      </c>
      <c r="B2083">
        <v>526.94000000000005</v>
      </c>
      <c r="C2083" t="s">
        <v>5</v>
      </c>
      <c r="D2083" t="s">
        <v>7</v>
      </c>
      <c r="E20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3">
        <f>IF(DZIALKI[[#This Row],[Ulga]]=$K$29,$L$29,IF(DZIALKI[[#This Row],[Ulga]]=$K$30,$L$30,IF(DZIALKI[[#This Row],[Ulga]]=$K$31,$L$31,IF(DZIALKI[[#This Row],[Ulga]]=$K$32,$L$32))))</f>
        <v>0.2</v>
      </c>
      <c r="G2083">
        <f>ROUNDUP(DZIALKI[[#This Row],[StawkaPodatku]]*DZIALKI[[#This Row],[Powierzchnia]],2)</f>
        <v>405.75</v>
      </c>
      <c r="H2083">
        <f>DZIALKI[[#This Row],[Podatek]]*DZIALKI[[#This Row],[Procent Ulgi]]</f>
        <v>81.150000000000006</v>
      </c>
      <c r="I2083">
        <f>DZIALKI[[#This Row],[Podatek]]-DZIALKI[[#This Row],[KwotaUlgi]]</f>
        <v>324.60000000000002</v>
      </c>
    </row>
    <row r="2084" spans="1:9" x14ac:dyDescent="0.25">
      <c r="A2084" t="s">
        <v>2094</v>
      </c>
      <c r="B2084">
        <v>1323.12</v>
      </c>
      <c r="C2084" t="s">
        <v>31</v>
      </c>
      <c r="D2084" t="s">
        <v>11</v>
      </c>
      <c r="E20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84">
        <f>IF(DZIALKI[[#This Row],[Ulga]]=$K$29,$L$29,IF(DZIALKI[[#This Row],[Ulga]]=$K$30,$L$30,IF(DZIALKI[[#This Row],[Ulga]]=$K$31,$L$31,IF(DZIALKI[[#This Row],[Ulga]]=$K$32,$L$32))))</f>
        <v>0.9</v>
      </c>
      <c r="G2084">
        <f>ROUNDUP(DZIALKI[[#This Row],[StawkaPodatku]]*DZIALKI[[#This Row],[Powierzchnia]],2)</f>
        <v>568.95000000000005</v>
      </c>
      <c r="H2084">
        <f>DZIALKI[[#This Row],[Podatek]]*DZIALKI[[#This Row],[Procent Ulgi]]</f>
        <v>512.05500000000006</v>
      </c>
      <c r="I2084">
        <f>DZIALKI[[#This Row],[Podatek]]-DZIALKI[[#This Row],[KwotaUlgi]]</f>
        <v>56.894999999999982</v>
      </c>
    </row>
    <row r="2085" spans="1:9" x14ac:dyDescent="0.25">
      <c r="A2085" t="s">
        <v>2095</v>
      </c>
      <c r="B2085">
        <v>536.19000000000005</v>
      </c>
      <c r="C2085" t="s">
        <v>5</v>
      </c>
      <c r="D2085" t="s">
        <v>21</v>
      </c>
      <c r="E20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5">
        <f>IF(DZIALKI[[#This Row],[Ulga]]=$K$29,$L$29,IF(DZIALKI[[#This Row],[Ulga]]=$K$30,$L$30,IF(DZIALKI[[#This Row],[Ulga]]=$K$31,$L$31,IF(DZIALKI[[#This Row],[Ulga]]=$K$32,$L$32))))</f>
        <v>0</v>
      </c>
      <c r="G2085">
        <f>ROUNDUP(DZIALKI[[#This Row],[StawkaPodatku]]*DZIALKI[[#This Row],[Powierzchnia]],2)</f>
        <v>412.87</v>
      </c>
      <c r="H2085">
        <f>DZIALKI[[#This Row],[Podatek]]*DZIALKI[[#This Row],[Procent Ulgi]]</f>
        <v>0</v>
      </c>
      <c r="I2085">
        <f>DZIALKI[[#This Row],[Podatek]]-DZIALKI[[#This Row],[KwotaUlgi]]</f>
        <v>412.87</v>
      </c>
    </row>
    <row r="2086" spans="1:9" x14ac:dyDescent="0.25">
      <c r="A2086" t="s">
        <v>2096</v>
      </c>
      <c r="B2086">
        <v>1106.08</v>
      </c>
      <c r="C2086" t="s">
        <v>52</v>
      </c>
      <c r="D2086" t="s">
        <v>21</v>
      </c>
      <c r="E20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86">
        <f>IF(DZIALKI[[#This Row],[Ulga]]=$K$29,$L$29,IF(DZIALKI[[#This Row],[Ulga]]=$K$30,$L$30,IF(DZIALKI[[#This Row],[Ulga]]=$K$31,$L$31,IF(DZIALKI[[#This Row],[Ulga]]=$K$32,$L$32))))</f>
        <v>0</v>
      </c>
      <c r="G2086">
        <f>ROUNDUP(DZIALKI[[#This Row],[StawkaPodatku]]*DZIALKI[[#This Row],[Powierzchnia]],2)</f>
        <v>232.28</v>
      </c>
      <c r="H2086">
        <f>DZIALKI[[#This Row],[Podatek]]*DZIALKI[[#This Row],[Procent Ulgi]]</f>
        <v>0</v>
      </c>
      <c r="I2086">
        <f>DZIALKI[[#This Row],[Podatek]]-DZIALKI[[#This Row],[KwotaUlgi]]</f>
        <v>232.28</v>
      </c>
    </row>
    <row r="2087" spans="1:9" x14ac:dyDescent="0.25">
      <c r="A2087" t="s">
        <v>2097</v>
      </c>
      <c r="B2087">
        <v>1039.93</v>
      </c>
      <c r="C2087" t="s">
        <v>5</v>
      </c>
      <c r="D2087" t="s">
        <v>11</v>
      </c>
      <c r="E20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7">
        <f>IF(DZIALKI[[#This Row],[Ulga]]=$K$29,$L$29,IF(DZIALKI[[#This Row],[Ulga]]=$K$30,$L$30,IF(DZIALKI[[#This Row],[Ulga]]=$K$31,$L$31,IF(DZIALKI[[#This Row],[Ulga]]=$K$32,$L$32))))</f>
        <v>0.9</v>
      </c>
      <c r="G2087">
        <f>ROUNDUP(DZIALKI[[#This Row],[StawkaPodatku]]*DZIALKI[[#This Row],[Powierzchnia]],2)</f>
        <v>800.75</v>
      </c>
      <c r="H2087">
        <f>DZIALKI[[#This Row],[Podatek]]*DZIALKI[[#This Row],[Procent Ulgi]]</f>
        <v>720.67500000000007</v>
      </c>
      <c r="I2087">
        <f>DZIALKI[[#This Row],[Podatek]]-DZIALKI[[#This Row],[KwotaUlgi]]</f>
        <v>80.074999999999932</v>
      </c>
    </row>
    <row r="2088" spans="1:9" x14ac:dyDescent="0.25">
      <c r="A2088" t="s">
        <v>2098</v>
      </c>
      <c r="B2088">
        <v>1412.79</v>
      </c>
      <c r="C2088" t="s">
        <v>5</v>
      </c>
      <c r="D2088" t="s">
        <v>5</v>
      </c>
      <c r="E20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8">
        <f>IF(DZIALKI[[#This Row],[Ulga]]=$K$29,$L$29,IF(DZIALKI[[#This Row],[Ulga]]=$K$30,$L$30,IF(DZIALKI[[#This Row],[Ulga]]=$K$31,$L$31,IF(DZIALKI[[#This Row],[Ulga]]=$K$32,$L$32))))</f>
        <v>0.5</v>
      </c>
      <c r="G2088">
        <f>ROUNDUP(DZIALKI[[#This Row],[StawkaPodatku]]*DZIALKI[[#This Row],[Powierzchnia]],2)</f>
        <v>1087.8499999999999</v>
      </c>
      <c r="H2088">
        <f>DZIALKI[[#This Row],[Podatek]]*DZIALKI[[#This Row],[Procent Ulgi]]</f>
        <v>543.92499999999995</v>
      </c>
      <c r="I2088">
        <f>DZIALKI[[#This Row],[Podatek]]-DZIALKI[[#This Row],[KwotaUlgi]]</f>
        <v>543.92499999999995</v>
      </c>
    </row>
    <row r="2089" spans="1:9" x14ac:dyDescent="0.25">
      <c r="A2089" t="s">
        <v>2099</v>
      </c>
      <c r="B2089">
        <v>1188.04</v>
      </c>
      <c r="C2089" t="s">
        <v>5</v>
      </c>
      <c r="D2089" t="s">
        <v>7</v>
      </c>
      <c r="E20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9">
        <f>IF(DZIALKI[[#This Row],[Ulga]]=$K$29,$L$29,IF(DZIALKI[[#This Row],[Ulga]]=$K$30,$L$30,IF(DZIALKI[[#This Row],[Ulga]]=$K$31,$L$31,IF(DZIALKI[[#This Row],[Ulga]]=$K$32,$L$32))))</f>
        <v>0.2</v>
      </c>
      <c r="G2089">
        <f>ROUNDUP(DZIALKI[[#This Row],[StawkaPodatku]]*DZIALKI[[#This Row],[Powierzchnia]],2)</f>
        <v>914.8</v>
      </c>
      <c r="H2089">
        <f>DZIALKI[[#This Row],[Podatek]]*DZIALKI[[#This Row],[Procent Ulgi]]</f>
        <v>182.96</v>
      </c>
      <c r="I2089">
        <f>DZIALKI[[#This Row],[Podatek]]-DZIALKI[[#This Row],[KwotaUlgi]]</f>
        <v>731.83999999999992</v>
      </c>
    </row>
    <row r="2090" spans="1:9" x14ac:dyDescent="0.25">
      <c r="A2090" t="s">
        <v>2100</v>
      </c>
      <c r="B2090">
        <v>971.37</v>
      </c>
      <c r="C2090" t="s">
        <v>5</v>
      </c>
      <c r="D2090" t="s">
        <v>21</v>
      </c>
      <c r="E20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90">
        <f>IF(DZIALKI[[#This Row],[Ulga]]=$K$29,$L$29,IF(DZIALKI[[#This Row],[Ulga]]=$K$30,$L$30,IF(DZIALKI[[#This Row],[Ulga]]=$K$31,$L$31,IF(DZIALKI[[#This Row],[Ulga]]=$K$32,$L$32))))</f>
        <v>0</v>
      </c>
      <c r="G2090">
        <f>ROUNDUP(DZIALKI[[#This Row],[StawkaPodatku]]*DZIALKI[[#This Row],[Powierzchnia]],2)</f>
        <v>747.96</v>
      </c>
      <c r="H2090">
        <f>DZIALKI[[#This Row],[Podatek]]*DZIALKI[[#This Row],[Procent Ulgi]]</f>
        <v>0</v>
      </c>
      <c r="I2090">
        <f>DZIALKI[[#This Row],[Podatek]]-DZIALKI[[#This Row],[KwotaUlgi]]</f>
        <v>747.96</v>
      </c>
    </row>
    <row r="2091" spans="1:9" x14ac:dyDescent="0.25">
      <c r="A2091" t="s">
        <v>2101</v>
      </c>
      <c r="B2091">
        <v>1060.3599999999999</v>
      </c>
      <c r="C2091" t="s">
        <v>9</v>
      </c>
      <c r="D2091" t="s">
        <v>5</v>
      </c>
      <c r="E20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91">
        <f>IF(DZIALKI[[#This Row],[Ulga]]=$K$29,$L$29,IF(DZIALKI[[#This Row],[Ulga]]=$K$30,$L$30,IF(DZIALKI[[#This Row],[Ulga]]=$K$31,$L$31,IF(DZIALKI[[#This Row],[Ulga]]=$K$32,$L$32))))</f>
        <v>0.5</v>
      </c>
      <c r="G2091">
        <f>ROUNDUP(DZIALKI[[#This Row],[StawkaPodatku]]*DZIALKI[[#This Row],[Powierzchnia]],2)</f>
        <v>689.24</v>
      </c>
      <c r="H2091">
        <f>DZIALKI[[#This Row],[Podatek]]*DZIALKI[[#This Row],[Procent Ulgi]]</f>
        <v>344.62</v>
      </c>
      <c r="I2091">
        <f>DZIALKI[[#This Row],[Podatek]]-DZIALKI[[#This Row],[KwotaUlgi]]</f>
        <v>344.62</v>
      </c>
    </row>
    <row r="2092" spans="1:9" x14ac:dyDescent="0.25">
      <c r="A2092" t="s">
        <v>2102</v>
      </c>
      <c r="B2092">
        <v>989.5</v>
      </c>
      <c r="C2092" t="s">
        <v>52</v>
      </c>
      <c r="D2092" t="s">
        <v>11</v>
      </c>
      <c r="E20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92">
        <f>IF(DZIALKI[[#This Row],[Ulga]]=$K$29,$L$29,IF(DZIALKI[[#This Row],[Ulga]]=$K$30,$L$30,IF(DZIALKI[[#This Row],[Ulga]]=$K$31,$L$31,IF(DZIALKI[[#This Row],[Ulga]]=$K$32,$L$32))))</f>
        <v>0.9</v>
      </c>
      <c r="G2092">
        <f>ROUNDUP(DZIALKI[[#This Row],[StawkaPodatku]]*DZIALKI[[#This Row],[Powierzchnia]],2)</f>
        <v>207.79999999999998</v>
      </c>
      <c r="H2092">
        <f>DZIALKI[[#This Row],[Podatek]]*DZIALKI[[#This Row],[Procent Ulgi]]</f>
        <v>187.01999999999998</v>
      </c>
      <c r="I2092">
        <f>DZIALKI[[#This Row],[Podatek]]-DZIALKI[[#This Row],[KwotaUlgi]]</f>
        <v>20.78</v>
      </c>
    </row>
    <row r="2093" spans="1:9" x14ac:dyDescent="0.25">
      <c r="A2093" t="s">
        <v>2103</v>
      </c>
      <c r="B2093">
        <v>1120.8900000000001</v>
      </c>
      <c r="C2093" t="s">
        <v>31</v>
      </c>
      <c r="D2093" t="s">
        <v>11</v>
      </c>
      <c r="E20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93">
        <f>IF(DZIALKI[[#This Row],[Ulga]]=$K$29,$L$29,IF(DZIALKI[[#This Row],[Ulga]]=$K$30,$L$30,IF(DZIALKI[[#This Row],[Ulga]]=$K$31,$L$31,IF(DZIALKI[[#This Row],[Ulga]]=$K$32,$L$32))))</f>
        <v>0.9</v>
      </c>
      <c r="G2093">
        <f>ROUNDUP(DZIALKI[[#This Row],[StawkaPodatku]]*DZIALKI[[#This Row],[Powierzchnia]],2)</f>
        <v>481.99</v>
      </c>
      <c r="H2093">
        <f>DZIALKI[[#This Row],[Podatek]]*DZIALKI[[#This Row],[Procent Ulgi]]</f>
        <v>433.791</v>
      </c>
      <c r="I2093">
        <f>DZIALKI[[#This Row],[Podatek]]-DZIALKI[[#This Row],[KwotaUlgi]]</f>
        <v>48.199000000000012</v>
      </c>
    </row>
    <row r="2094" spans="1:9" x14ac:dyDescent="0.25">
      <c r="A2094" t="s">
        <v>2104</v>
      </c>
      <c r="B2094">
        <v>1448.76</v>
      </c>
      <c r="C2094" t="s">
        <v>52</v>
      </c>
      <c r="D2094" t="s">
        <v>21</v>
      </c>
      <c r="E20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94">
        <f>IF(DZIALKI[[#This Row],[Ulga]]=$K$29,$L$29,IF(DZIALKI[[#This Row],[Ulga]]=$K$30,$L$30,IF(DZIALKI[[#This Row],[Ulga]]=$K$31,$L$31,IF(DZIALKI[[#This Row],[Ulga]]=$K$32,$L$32))))</f>
        <v>0</v>
      </c>
      <c r="G2094">
        <f>ROUNDUP(DZIALKI[[#This Row],[StawkaPodatku]]*DZIALKI[[#This Row],[Powierzchnia]],2)</f>
        <v>304.24</v>
      </c>
      <c r="H2094">
        <f>DZIALKI[[#This Row],[Podatek]]*DZIALKI[[#This Row],[Procent Ulgi]]</f>
        <v>0</v>
      </c>
      <c r="I2094">
        <f>DZIALKI[[#This Row],[Podatek]]-DZIALKI[[#This Row],[KwotaUlgi]]</f>
        <v>304.24</v>
      </c>
    </row>
    <row r="2095" spans="1:9" x14ac:dyDescent="0.25">
      <c r="A2095" t="s">
        <v>2105</v>
      </c>
      <c r="B2095">
        <v>523.04999999999995</v>
      </c>
      <c r="C2095" t="s">
        <v>5</v>
      </c>
      <c r="D2095" t="s">
        <v>11</v>
      </c>
      <c r="E20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95">
        <f>IF(DZIALKI[[#This Row],[Ulga]]=$K$29,$L$29,IF(DZIALKI[[#This Row],[Ulga]]=$K$30,$L$30,IF(DZIALKI[[#This Row],[Ulga]]=$K$31,$L$31,IF(DZIALKI[[#This Row],[Ulga]]=$K$32,$L$32))))</f>
        <v>0.9</v>
      </c>
      <c r="G2095">
        <f>ROUNDUP(DZIALKI[[#This Row],[StawkaPodatku]]*DZIALKI[[#This Row],[Powierzchnia]],2)</f>
        <v>402.75</v>
      </c>
      <c r="H2095">
        <f>DZIALKI[[#This Row],[Podatek]]*DZIALKI[[#This Row],[Procent Ulgi]]</f>
        <v>362.47500000000002</v>
      </c>
      <c r="I2095">
        <f>DZIALKI[[#This Row],[Podatek]]-DZIALKI[[#This Row],[KwotaUlgi]]</f>
        <v>40.274999999999977</v>
      </c>
    </row>
    <row r="2096" spans="1:9" x14ac:dyDescent="0.25">
      <c r="A2096" t="s">
        <v>2106</v>
      </c>
      <c r="B2096">
        <v>1113.74</v>
      </c>
      <c r="C2096" t="s">
        <v>5</v>
      </c>
      <c r="D2096" t="s">
        <v>7</v>
      </c>
      <c r="E20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96">
        <f>IF(DZIALKI[[#This Row],[Ulga]]=$K$29,$L$29,IF(DZIALKI[[#This Row],[Ulga]]=$K$30,$L$30,IF(DZIALKI[[#This Row],[Ulga]]=$K$31,$L$31,IF(DZIALKI[[#This Row],[Ulga]]=$K$32,$L$32))))</f>
        <v>0.2</v>
      </c>
      <c r="G2096">
        <f>ROUNDUP(DZIALKI[[#This Row],[StawkaPodatku]]*DZIALKI[[#This Row],[Powierzchnia]],2)</f>
        <v>857.58</v>
      </c>
      <c r="H2096">
        <f>DZIALKI[[#This Row],[Podatek]]*DZIALKI[[#This Row],[Procent Ulgi]]</f>
        <v>171.51600000000002</v>
      </c>
      <c r="I2096">
        <f>DZIALKI[[#This Row],[Podatek]]-DZIALKI[[#This Row],[KwotaUlgi]]</f>
        <v>686.06400000000008</v>
      </c>
    </row>
    <row r="2097" spans="1:9" x14ac:dyDescent="0.25">
      <c r="A2097" t="s">
        <v>2107</v>
      </c>
      <c r="B2097">
        <v>1207</v>
      </c>
      <c r="C2097" t="s">
        <v>31</v>
      </c>
      <c r="D2097" t="s">
        <v>7</v>
      </c>
      <c r="E20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97">
        <f>IF(DZIALKI[[#This Row],[Ulga]]=$K$29,$L$29,IF(DZIALKI[[#This Row],[Ulga]]=$K$30,$L$30,IF(DZIALKI[[#This Row],[Ulga]]=$K$31,$L$31,IF(DZIALKI[[#This Row],[Ulga]]=$K$32,$L$32))))</f>
        <v>0.2</v>
      </c>
      <c r="G2097">
        <f>ROUNDUP(DZIALKI[[#This Row],[StawkaPodatku]]*DZIALKI[[#This Row],[Powierzchnia]],2)</f>
        <v>519.01</v>
      </c>
      <c r="H2097">
        <f>DZIALKI[[#This Row],[Podatek]]*DZIALKI[[#This Row],[Procent Ulgi]]</f>
        <v>103.80200000000001</v>
      </c>
      <c r="I2097">
        <f>DZIALKI[[#This Row],[Podatek]]-DZIALKI[[#This Row],[KwotaUlgi]]</f>
        <v>415.20799999999997</v>
      </c>
    </row>
    <row r="2098" spans="1:9" x14ac:dyDescent="0.25">
      <c r="A2098" t="s">
        <v>2108</v>
      </c>
      <c r="B2098">
        <v>1186.8900000000001</v>
      </c>
      <c r="C2098" t="s">
        <v>52</v>
      </c>
      <c r="D2098" t="s">
        <v>11</v>
      </c>
      <c r="E20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98">
        <f>IF(DZIALKI[[#This Row],[Ulga]]=$K$29,$L$29,IF(DZIALKI[[#This Row],[Ulga]]=$K$30,$L$30,IF(DZIALKI[[#This Row],[Ulga]]=$K$31,$L$31,IF(DZIALKI[[#This Row],[Ulga]]=$K$32,$L$32))))</f>
        <v>0.9</v>
      </c>
      <c r="G2098">
        <f>ROUNDUP(DZIALKI[[#This Row],[StawkaPodatku]]*DZIALKI[[#This Row],[Powierzchnia]],2)</f>
        <v>249.25</v>
      </c>
      <c r="H2098">
        <f>DZIALKI[[#This Row],[Podatek]]*DZIALKI[[#This Row],[Procent Ulgi]]</f>
        <v>224.32500000000002</v>
      </c>
      <c r="I2098">
        <f>DZIALKI[[#This Row],[Podatek]]-DZIALKI[[#This Row],[KwotaUlgi]]</f>
        <v>24.924999999999983</v>
      </c>
    </row>
    <row r="2099" spans="1:9" x14ac:dyDescent="0.25">
      <c r="A2099" t="s">
        <v>2109</v>
      </c>
      <c r="B2099">
        <v>676.58</v>
      </c>
      <c r="C2099" t="s">
        <v>9</v>
      </c>
      <c r="D2099" t="s">
        <v>5</v>
      </c>
      <c r="E20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99">
        <f>IF(DZIALKI[[#This Row],[Ulga]]=$K$29,$L$29,IF(DZIALKI[[#This Row],[Ulga]]=$K$30,$L$30,IF(DZIALKI[[#This Row],[Ulga]]=$K$31,$L$31,IF(DZIALKI[[#This Row],[Ulga]]=$K$32,$L$32))))</f>
        <v>0.5</v>
      </c>
      <c r="G2099">
        <f>ROUNDUP(DZIALKI[[#This Row],[StawkaPodatku]]*DZIALKI[[#This Row],[Powierzchnia]],2)</f>
        <v>439.78</v>
      </c>
      <c r="H2099">
        <f>DZIALKI[[#This Row],[Podatek]]*DZIALKI[[#This Row],[Procent Ulgi]]</f>
        <v>219.89</v>
      </c>
      <c r="I2099">
        <f>DZIALKI[[#This Row],[Podatek]]-DZIALKI[[#This Row],[KwotaUlgi]]</f>
        <v>219.89</v>
      </c>
    </row>
    <row r="2100" spans="1:9" x14ac:dyDescent="0.25">
      <c r="A2100" t="s">
        <v>2110</v>
      </c>
      <c r="B2100">
        <v>870.75</v>
      </c>
      <c r="C2100" t="s">
        <v>5</v>
      </c>
      <c r="D2100" t="s">
        <v>7</v>
      </c>
      <c r="E21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0">
        <f>IF(DZIALKI[[#This Row],[Ulga]]=$K$29,$L$29,IF(DZIALKI[[#This Row],[Ulga]]=$K$30,$L$30,IF(DZIALKI[[#This Row],[Ulga]]=$K$31,$L$31,IF(DZIALKI[[#This Row],[Ulga]]=$K$32,$L$32))))</f>
        <v>0.2</v>
      </c>
      <c r="G2100">
        <f>ROUNDUP(DZIALKI[[#This Row],[StawkaPodatku]]*DZIALKI[[#This Row],[Powierzchnia]],2)</f>
        <v>670.48</v>
      </c>
      <c r="H2100">
        <f>DZIALKI[[#This Row],[Podatek]]*DZIALKI[[#This Row],[Procent Ulgi]]</f>
        <v>134.096</v>
      </c>
      <c r="I2100">
        <f>DZIALKI[[#This Row],[Podatek]]-DZIALKI[[#This Row],[KwotaUlgi]]</f>
        <v>536.38400000000001</v>
      </c>
    </row>
    <row r="2101" spans="1:9" x14ac:dyDescent="0.25">
      <c r="A2101" t="s">
        <v>2111</v>
      </c>
      <c r="B2101">
        <v>823.16</v>
      </c>
      <c r="C2101" t="s">
        <v>5</v>
      </c>
      <c r="D2101" t="s">
        <v>11</v>
      </c>
      <c r="E21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1">
        <f>IF(DZIALKI[[#This Row],[Ulga]]=$K$29,$L$29,IF(DZIALKI[[#This Row],[Ulga]]=$K$30,$L$30,IF(DZIALKI[[#This Row],[Ulga]]=$K$31,$L$31,IF(DZIALKI[[#This Row],[Ulga]]=$K$32,$L$32))))</f>
        <v>0.9</v>
      </c>
      <c r="G2101">
        <f>ROUNDUP(DZIALKI[[#This Row],[StawkaPodatku]]*DZIALKI[[#This Row],[Powierzchnia]],2)</f>
        <v>633.84</v>
      </c>
      <c r="H2101">
        <f>DZIALKI[[#This Row],[Podatek]]*DZIALKI[[#This Row],[Procent Ulgi]]</f>
        <v>570.45600000000002</v>
      </c>
      <c r="I2101">
        <f>DZIALKI[[#This Row],[Podatek]]-DZIALKI[[#This Row],[KwotaUlgi]]</f>
        <v>63.384000000000015</v>
      </c>
    </row>
    <row r="2102" spans="1:9" x14ac:dyDescent="0.25">
      <c r="A2102" t="s">
        <v>2112</v>
      </c>
      <c r="B2102">
        <v>1463.63</v>
      </c>
      <c r="C2102" t="s">
        <v>31</v>
      </c>
      <c r="D2102" t="s">
        <v>5</v>
      </c>
      <c r="E21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02">
        <f>IF(DZIALKI[[#This Row],[Ulga]]=$K$29,$L$29,IF(DZIALKI[[#This Row],[Ulga]]=$K$30,$L$30,IF(DZIALKI[[#This Row],[Ulga]]=$K$31,$L$31,IF(DZIALKI[[#This Row],[Ulga]]=$K$32,$L$32))))</f>
        <v>0.5</v>
      </c>
      <c r="G2102">
        <f>ROUNDUP(DZIALKI[[#This Row],[StawkaPodatku]]*DZIALKI[[#This Row],[Powierzchnia]],2)</f>
        <v>629.37</v>
      </c>
      <c r="H2102">
        <f>DZIALKI[[#This Row],[Podatek]]*DZIALKI[[#This Row],[Procent Ulgi]]</f>
        <v>314.685</v>
      </c>
      <c r="I2102">
        <f>DZIALKI[[#This Row],[Podatek]]-DZIALKI[[#This Row],[KwotaUlgi]]</f>
        <v>314.685</v>
      </c>
    </row>
    <row r="2103" spans="1:9" x14ac:dyDescent="0.25">
      <c r="A2103" t="s">
        <v>2113</v>
      </c>
      <c r="B2103">
        <v>523.92999999999995</v>
      </c>
      <c r="C2103" t="s">
        <v>5</v>
      </c>
      <c r="D2103" t="s">
        <v>11</v>
      </c>
      <c r="E21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3">
        <f>IF(DZIALKI[[#This Row],[Ulga]]=$K$29,$L$29,IF(DZIALKI[[#This Row],[Ulga]]=$K$30,$L$30,IF(DZIALKI[[#This Row],[Ulga]]=$K$31,$L$31,IF(DZIALKI[[#This Row],[Ulga]]=$K$32,$L$32))))</f>
        <v>0.9</v>
      </c>
      <c r="G2103">
        <f>ROUNDUP(DZIALKI[[#This Row],[StawkaPodatku]]*DZIALKI[[#This Row],[Powierzchnia]],2)</f>
        <v>403.43</v>
      </c>
      <c r="H2103">
        <f>DZIALKI[[#This Row],[Podatek]]*DZIALKI[[#This Row],[Procent Ulgi]]</f>
        <v>363.08699999999999</v>
      </c>
      <c r="I2103">
        <f>DZIALKI[[#This Row],[Podatek]]-DZIALKI[[#This Row],[KwotaUlgi]]</f>
        <v>40.343000000000018</v>
      </c>
    </row>
    <row r="2104" spans="1:9" x14ac:dyDescent="0.25">
      <c r="A2104" t="s">
        <v>2114</v>
      </c>
      <c r="B2104">
        <v>725.74</v>
      </c>
      <c r="C2104" t="s">
        <v>52</v>
      </c>
      <c r="D2104" t="s">
        <v>21</v>
      </c>
      <c r="E21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04">
        <f>IF(DZIALKI[[#This Row],[Ulga]]=$K$29,$L$29,IF(DZIALKI[[#This Row],[Ulga]]=$K$30,$L$30,IF(DZIALKI[[#This Row],[Ulga]]=$K$31,$L$31,IF(DZIALKI[[#This Row],[Ulga]]=$K$32,$L$32))))</f>
        <v>0</v>
      </c>
      <c r="G2104">
        <f>ROUNDUP(DZIALKI[[#This Row],[StawkaPodatku]]*DZIALKI[[#This Row],[Powierzchnia]],2)</f>
        <v>152.41</v>
      </c>
      <c r="H2104">
        <f>DZIALKI[[#This Row],[Podatek]]*DZIALKI[[#This Row],[Procent Ulgi]]</f>
        <v>0</v>
      </c>
      <c r="I2104">
        <f>DZIALKI[[#This Row],[Podatek]]-DZIALKI[[#This Row],[KwotaUlgi]]</f>
        <v>152.41</v>
      </c>
    </row>
    <row r="2105" spans="1:9" x14ac:dyDescent="0.25">
      <c r="A2105" t="s">
        <v>2115</v>
      </c>
      <c r="B2105">
        <v>730.59</v>
      </c>
      <c r="C2105" t="s">
        <v>5</v>
      </c>
      <c r="D2105" t="s">
        <v>5</v>
      </c>
      <c r="E21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5">
        <f>IF(DZIALKI[[#This Row],[Ulga]]=$K$29,$L$29,IF(DZIALKI[[#This Row],[Ulga]]=$K$30,$L$30,IF(DZIALKI[[#This Row],[Ulga]]=$K$31,$L$31,IF(DZIALKI[[#This Row],[Ulga]]=$K$32,$L$32))))</f>
        <v>0.5</v>
      </c>
      <c r="G2105">
        <f>ROUNDUP(DZIALKI[[#This Row],[StawkaPodatku]]*DZIALKI[[#This Row],[Powierzchnia]],2)</f>
        <v>562.55999999999995</v>
      </c>
      <c r="H2105">
        <f>DZIALKI[[#This Row],[Podatek]]*DZIALKI[[#This Row],[Procent Ulgi]]</f>
        <v>281.27999999999997</v>
      </c>
      <c r="I2105">
        <f>DZIALKI[[#This Row],[Podatek]]-DZIALKI[[#This Row],[KwotaUlgi]]</f>
        <v>281.27999999999997</v>
      </c>
    </row>
    <row r="2106" spans="1:9" x14ac:dyDescent="0.25">
      <c r="A2106" t="s">
        <v>2116</v>
      </c>
      <c r="B2106">
        <v>1292.82</v>
      </c>
      <c r="C2106" t="s">
        <v>31</v>
      </c>
      <c r="D2106" t="s">
        <v>21</v>
      </c>
      <c r="E21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06">
        <f>IF(DZIALKI[[#This Row],[Ulga]]=$K$29,$L$29,IF(DZIALKI[[#This Row],[Ulga]]=$K$30,$L$30,IF(DZIALKI[[#This Row],[Ulga]]=$K$31,$L$31,IF(DZIALKI[[#This Row],[Ulga]]=$K$32,$L$32))))</f>
        <v>0</v>
      </c>
      <c r="G2106">
        <f>ROUNDUP(DZIALKI[[#This Row],[StawkaPodatku]]*DZIALKI[[#This Row],[Powierzchnia]],2)</f>
        <v>555.91999999999996</v>
      </c>
      <c r="H2106">
        <f>DZIALKI[[#This Row],[Podatek]]*DZIALKI[[#This Row],[Procent Ulgi]]</f>
        <v>0</v>
      </c>
      <c r="I2106">
        <f>DZIALKI[[#This Row],[Podatek]]-DZIALKI[[#This Row],[KwotaUlgi]]</f>
        <v>555.91999999999996</v>
      </c>
    </row>
    <row r="2107" spans="1:9" x14ac:dyDescent="0.25">
      <c r="A2107" t="s">
        <v>2117</v>
      </c>
      <c r="B2107">
        <v>974.08</v>
      </c>
      <c r="C2107" t="s">
        <v>5</v>
      </c>
      <c r="D2107" t="s">
        <v>5</v>
      </c>
      <c r="E21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7">
        <f>IF(DZIALKI[[#This Row],[Ulga]]=$K$29,$L$29,IF(DZIALKI[[#This Row],[Ulga]]=$K$30,$L$30,IF(DZIALKI[[#This Row],[Ulga]]=$K$31,$L$31,IF(DZIALKI[[#This Row],[Ulga]]=$K$32,$L$32))))</f>
        <v>0.5</v>
      </c>
      <c r="G2107">
        <f>ROUNDUP(DZIALKI[[#This Row],[StawkaPodatku]]*DZIALKI[[#This Row],[Powierzchnia]],2)</f>
        <v>750.05</v>
      </c>
      <c r="H2107">
        <f>DZIALKI[[#This Row],[Podatek]]*DZIALKI[[#This Row],[Procent Ulgi]]</f>
        <v>375.02499999999998</v>
      </c>
      <c r="I2107">
        <f>DZIALKI[[#This Row],[Podatek]]-DZIALKI[[#This Row],[KwotaUlgi]]</f>
        <v>375.02499999999998</v>
      </c>
    </row>
    <row r="2108" spans="1:9" x14ac:dyDescent="0.25">
      <c r="A2108" t="s">
        <v>2118</v>
      </c>
      <c r="B2108">
        <v>681.08</v>
      </c>
      <c r="C2108" t="s">
        <v>31</v>
      </c>
      <c r="D2108" t="s">
        <v>7</v>
      </c>
      <c r="E21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08">
        <f>IF(DZIALKI[[#This Row],[Ulga]]=$K$29,$L$29,IF(DZIALKI[[#This Row],[Ulga]]=$K$30,$L$30,IF(DZIALKI[[#This Row],[Ulga]]=$K$31,$L$31,IF(DZIALKI[[#This Row],[Ulga]]=$K$32,$L$32))))</f>
        <v>0.2</v>
      </c>
      <c r="G2108">
        <f>ROUNDUP(DZIALKI[[#This Row],[StawkaPodatku]]*DZIALKI[[#This Row],[Powierzchnia]],2)</f>
        <v>292.87</v>
      </c>
      <c r="H2108">
        <f>DZIALKI[[#This Row],[Podatek]]*DZIALKI[[#This Row],[Procent Ulgi]]</f>
        <v>58.574000000000005</v>
      </c>
      <c r="I2108">
        <f>DZIALKI[[#This Row],[Podatek]]-DZIALKI[[#This Row],[KwotaUlgi]]</f>
        <v>234.29599999999999</v>
      </c>
    </row>
    <row r="2109" spans="1:9" x14ac:dyDescent="0.25">
      <c r="A2109" t="s">
        <v>2119</v>
      </c>
      <c r="B2109">
        <v>1050.82</v>
      </c>
      <c r="C2109" t="s">
        <v>5</v>
      </c>
      <c r="D2109" t="s">
        <v>7</v>
      </c>
      <c r="E21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9">
        <f>IF(DZIALKI[[#This Row],[Ulga]]=$K$29,$L$29,IF(DZIALKI[[#This Row],[Ulga]]=$K$30,$L$30,IF(DZIALKI[[#This Row],[Ulga]]=$K$31,$L$31,IF(DZIALKI[[#This Row],[Ulga]]=$K$32,$L$32))))</f>
        <v>0.2</v>
      </c>
      <c r="G2109">
        <f>ROUNDUP(DZIALKI[[#This Row],[StawkaPodatku]]*DZIALKI[[#This Row],[Powierzchnia]],2)</f>
        <v>809.14</v>
      </c>
      <c r="H2109">
        <f>DZIALKI[[#This Row],[Podatek]]*DZIALKI[[#This Row],[Procent Ulgi]]</f>
        <v>161.828</v>
      </c>
      <c r="I2109">
        <f>DZIALKI[[#This Row],[Podatek]]-DZIALKI[[#This Row],[KwotaUlgi]]</f>
        <v>647.31200000000001</v>
      </c>
    </row>
    <row r="2110" spans="1:9" x14ac:dyDescent="0.25">
      <c r="A2110" t="s">
        <v>2120</v>
      </c>
      <c r="B2110">
        <v>1301.3900000000001</v>
      </c>
      <c r="C2110" t="s">
        <v>5</v>
      </c>
      <c r="D2110" t="s">
        <v>5</v>
      </c>
      <c r="E21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10">
        <f>IF(DZIALKI[[#This Row],[Ulga]]=$K$29,$L$29,IF(DZIALKI[[#This Row],[Ulga]]=$K$30,$L$30,IF(DZIALKI[[#This Row],[Ulga]]=$K$31,$L$31,IF(DZIALKI[[#This Row],[Ulga]]=$K$32,$L$32))))</f>
        <v>0.5</v>
      </c>
      <c r="G2110">
        <f>ROUNDUP(DZIALKI[[#This Row],[StawkaPodatku]]*DZIALKI[[#This Row],[Powierzchnia]],2)</f>
        <v>1002.08</v>
      </c>
      <c r="H2110">
        <f>DZIALKI[[#This Row],[Podatek]]*DZIALKI[[#This Row],[Procent Ulgi]]</f>
        <v>501.04</v>
      </c>
      <c r="I2110">
        <f>DZIALKI[[#This Row],[Podatek]]-DZIALKI[[#This Row],[KwotaUlgi]]</f>
        <v>501.04</v>
      </c>
    </row>
    <row r="2111" spans="1:9" x14ac:dyDescent="0.25">
      <c r="A2111" t="s">
        <v>2121</v>
      </c>
      <c r="B2111">
        <v>1121.72</v>
      </c>
      <c r="C2111" t="s">
        <v>52</v>
      </c>
      <c r="D2111" t="s">
        <v>11</v>
      </c>
      <c r="E21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11">
        <f>IF(DZIALKI[[#This Row],[Ulga]]=$K$29,$L$29,IF(DZIALKI[[#This Row],[Ulga]]=$K$30,$L$30,IF(DZIALKI[[#This Row],[Ulga]]=$K$31,$L$31,IF(DZIALKI[[#This Row],[Ulga]]=$K$32,$L$32))))</f>
        <v>0.9</v>
      </c>
      <c r="G2111">
        <f>ROUNDUP(DZIALKI[[#This Row],[StawkaPodatku]]*DZIALKI[[#This Row],[Powierzchnia]],2)</f>
        <v>235.57</v>
      </c>
      <c r="H2111">
        <f>DZIALKI[[#This Row],[Podatek]]*DZIALKI[[#This Row],[Procent Ulgi]]</f>
        <v>212.01300000000001</v>
      </c>
      <c r="I2111">
        <f>DZIALKI[[#This Row],[Podatek]]-DZIALKI[[#This Row],[KwotaUlgi]]</f>
        <v>23.556999999999988</v>
      </c>
    </row>
    <row r="2112" spans="1:9" x14ac:dyDescent="0.25">
      <c r="A2112" t="s">
        <v>2122</v>
      </c>
      <c r="B2112">
        <v>629.29</v>
      </c>
      <c r="C2112" t="s">
        <v>31</v>
      </c>
      <c r="D2112" t="s">
        <v>5</v>
      </c>
      <c r="E21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12">
        <f>IF(DZIALKI[[#This Row],[Ulga]]=$K$29,$L$29,IF(DZIALKI[[#This Row],[Ulga]]=$K$30,$L$30,IF(DZIALKI[[#This Row],[Ulga]]=$K$31,$L$31,IF(DZIALKI[[#This Row],[Ulga]]=$K$32,$L$32))))</f>
        <v>0.5</v>
      </c>
      <c r="G2112">
        <f>ROUNDUP(DZIALKI[[#This Row],[StawkaPodatku]]*DZIALKI[[#This Row],[Powierzchnia]],2)</f>
        <v>270.59999999999997</v>
      </c>
      <c r="H2112">
        <f>DZIALKI[[#This Row],[Podatek]]*DZIALKI[[#This Row],[Procent Ulgi]]</f>
        <v>135.29999999999998</v>
      </c>
      <c r="I2112">
        <f>DZIALKI[[#This Row],[Podatek]]-DZIALKI[[#This Row],[KwotaUlgi]]</f>
        <v>135.29999999999998</v>
      </c>
    </row>
    <row r="2113" spans="1:9" x14ac:dyDescent="0.25">
      <c r="A2113" t="s">
        <v>2123</v>
      </c>
      <c r="B2113">
        <v>1490.07</v>
      </c>
      <c r="C2113" t="s">
        <v>9</v>
      </c>
      <c r="D2113" t="s">
        <v>11</v>
      </c>
      <c r="E21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13">
        <f>IF(DZIALKI[[#This Row],[Ulga]]=$K$29,$L$29,IF(DZIALKI[[#This Row],[Ulga]]=$K$30,$L$30,IF(DZIALKI[[#This Row],[Ulga]]=$K$31,$L$31,IF(DZIALKI[[#This Row],[Ulga]]=$K$32,$L$32))))</f>
        <v>0.9</v>
      </c>
      <c r="G2113">
        <f>ROUNDUP(DZIALKI[[#This Row],[StawkaPodatku]]*DZIALKI[[#This Row],[Powierzchnia]],2)</f>
        <v>968.55</v>
      </c>
      <c r="H2113">
        <f>DZIALKI[[#This Row],[Podatek]]*DZIALKI[[#This Row],[Procent Ulgi]]</f>
        <v>871.69499999999994</v>
      </c>
      <c r="I2113">
        <f>DZIALKI[[#This Row],[Podatek]]-DZIALKI[[#This Row],[KwotaUlgi]]</f>
        <v>96.855000000000018</v>
      </c>
    </row>
    <row r="2114" spans="1:9" x14ac:dyDescent="0.25">
      <c r="A2114" t="s">
        <v>2124</v>
      </c>
      <c r="B2114">
        <v>1172.96</v>
      </c>
      <c r="C2114" t="s">
        <v>5</v>
      </c>
      <c r="D2114" t="s">
        <v>7</v>
      </c>
      <c r="E21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14">
        <f>IF(DZIALKI[[#This Row],[Ulga]]=$K$29,$L$29,IF(DZIALKI[[#This Row],[Ulga]]=$K$30,$L$30,IF(DZIALKI[[#This Row],[Ulga]]=$K$31,$L$31,IF(DZIALKI[[#This Row],[Ulga]]=$K$32,$L$32))))</f>
        <v>0.2</v>
      </c>
      <c r="G2114">
        <f>ROUNDUP(DZIALKI[[#This Row],[StawkaPodatku]]*DZIALKI[[#This Row],[Powierzchnia]],2)</f>
        <v>903.18</v>
      </c>
      <c r="H2114">
        <f>DZIALKI[[#This Row],[Podatek]]*DZIALKI[[#This Row],[Procent Ulgi]]</f>
        <v>180.636</v>
      </c>
      <c r="I2114">
        <f>DZIALKI[[#This Row],[Podatek]]-DZIALKI[[#This Row],[KwotaUlgi]]</f>
        <v>722.54399999999998</v>
      </c>
    </row>
    <row r="2115" spans="1:9" x14ac:dyDescent="0.25">
      <c r="A2115" t="s">
        <v>2125</v>
      </c>
      <c r="B2115">
        <v>868.62</v>
      </c>
      <c r="C2115" t="s">
        <v>9</v>
      </c>
      <c r="D2115" t="s">
        <v>21</v>
      </c>
      <c r="E21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15">
        <f>IF(DZIALKI[[#This Row],[Ulga]]=$K$29,$L$29,IF(DZIALKI[[#This Row],[Ulga]]=$K$30,$L$30,IF(DZIALKI[[#This Row],[Ulga]]=$K$31,$L$31,IF(DZIALKI[[#This Row],[Ulga]]=$K$32,$L$32))))</f>
        <v>0</v>
      </c>
      <c r="G2115">
        <f>ROUNDUP(DZIALKI[[#This Row],[StawkaPodatku]]*DZIALKI[[#This Row],[Powierzchnia]],2)</f>
        <v>564.61</v>
      </c>
      <c r="H2115">
        <f>DZIALKI[[#This Row],[Podatek]]*DZIALKI[[#This Row],[Procent Ulgi]]</f>
        <v>0</v>
      </c>
      <c r="I2115">
        <f>DZIALKI[[#This Row],[Podatek]]-DZIALKI[[#This Row],[KwotaUlgi]]</f>
        <v>564.61</v>
      </c>
    </row>
    <row r="2116" spans="1:9" x14ac:dyDescent="0.25">
      <c r="A2116" t="s">
        <v>2126</v>
      </c>
      <c r="B2116">
        <v>900.08</v>
      </c>
      <c r="C2116" t="s">
        <v>5</v>
      </c>
      <c r="D2116" t="s">
        <v>21</v>
      </c>
      <c r="E21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16">
        <f>IF(DZIALKI[[#This Row],[Ulga]]=$K$29,$L$29,IF(DZIALKI[[#This Row],[Ulga]]=$K$30,$L$30,IF(DZIALKI[[#This Row],[Ulga]]=$K$31,$L$31,IF(DZIALKI[[#This Row],[Ulga]]=$K$32,$L$32))))</f>
        <v>0</v>
      </c>
      <c r="G2116">
        <f>ROUNDUP(DZIALKI[[#This Row],[StawkaPodatku]]*DZIALKI[[#This Row],[Powierzchnia]],2)</f>
        <v>693.06999999999994</v>
      </c>
      <c r="H2116">
        <f>DZIALKI[[#This Row],[Podatek]]*DZIALKI[[#This Row],[Procent Ulgi]]</f>
        <v>0</v>
      </c>
      <c r="I2116">
        <f>DZIALKI[[#This Row],[Podatek]]-DZIALKI[[#This Row],[KwotaUlgi]]</f>
        <v>693.06999999999994</v>
      </c>
    </row>
    <row r="2117" spans="1:9" x14ac:dyDescent="0.25">
      <c r="A2117" t="s">
        <v>2127</v>
      </c>
      <c r="B2117">
        <v>911.27</v>
      </c>
      <c r="C2117" t="s">
        <v>52</v>
      </c>
      <c r="D2117" t="s">
        <v>5</v>
      </c>
      <c r="E21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17">
        <f>IF(DZIALKI[[#This Row],[Ulga]]=$K$29,$L$29,IF(DZIALKI[[#This Row],[Ulga]]=$K$30,$L$30,IF(DZIALKI[[#This Row],[Ulga]]=$K$31,$L$31,IF(DZIALKI[[#This Row],[Ulga]]=$K$32,$L$32))))</f>
        <v>0.5</v>
      </c>
      <c r="G2117">
        <f>ROUNDUP(DZIALKI[[#This Row],[StawkaPodatku]]*DZIALKI[[#This Row],[Powierzchnia]],2)</f>
        <v>191.37</v>
      </c>
      <c r="H2117">
        <f>DZIALKI[[#This Row],[Podatek]]*DZIALKI[[#This Row],[Procent Ulgi]]</f>
        <v>95.685000000000002</v>
      </c>
      <c r="I2117">
        <f>DZIALKI[[#This Row],[Podatek]]-DZIALKI[[#This Row],[KwotaUlgi]]</f>
        <v>95.685000000000002</v>
      </c>
    </row>
    <row r="2118" spans="1:9" x14ac:dyDescent="0.25">
      <c r="A2118" t="s">
        <v>2128</v>
      </c>
      <c r="B2118">
        <v>751.74</v>
      </c>
      <c r="C2118" t="s">
        <v>5</v>
      </c>
      <c r="D2118" t="s">
        <v>7</v>
      </c>
      <c r="E21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18">
        <f>IF(DZIALKI[[#This Row],[Ulga]]=$K$29,$L$29,IF(DZIALKI[[#This Row],[Ulga]]=$K$30,$L$30,IF(DZIALKI[[#This Row],[Ulga]]=$K$31,$L$31,IF(DZIALKI[[#This Row],[Ulga]]=$K$32,$L$32))))</f>
        <v>0.2</v>
      </c>
      <c r="G2118">
        <f>ROUNDUP(DZIALKI[[#This Row],[StawkaPodatku]]*DZIALKI[[#This Row],[Powierzchnia]],2)</f>
        <v>578.84</v>
      </c>
      <c r="H2118">
        <f>DZIALKI[[#This Row],[Podatek]]*DZIALKI[[#This Row],[Procent Ulgi]]</f>
        <v>115.76800000000001</v>
      </c>
      <c r="I2118">
        <f>DZIALKI[[#This Row],[Podatek]]-DZIALKI[[#This Row],[KwotaUlgi]]</f>
        <v>463.072</v>
      </c>
    </row>
    <row r="2119" spans="1:9" x14ac:dyDescent="0.25">
      <c r="A2119" t="s">
        <v>2129</v>
      </c>
      <c r="B2119">
        <v>1005.24</v>
      </c>
      <c r="C2119" t="s">
        <v>5</v>
      </c>
      <c r="D2119" t="s">
        <v>11</v>
      </c>
      <c r="E21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19">
        <f>IF(DZIALKI[[#This Row],[Ulga]]=$K$29,$L$29,IF(DZIALKI[[#This Row],[Ulga]]=$K$30,$L$30,IF(DZIALKI[[#This Row],[Ulga]]=$K$31,$L$31,IF(DZIALKI[[#This Row],[Ulga]]=$K$32,$L$32))))</f>
        <v>0.9</v>
      </c>
      <c r="G2119">
        <f>ROUNDUP(DZIALKI[[#This Row],[StawkaPodatku]]*DZIALKI[[#This Row],[Powierzchnia]],2)</f>
        <v>774.04</v>
      </c>
      <c r="H2119">
        <f>DZIALKI[[#This Row],[Podatek]]*DZIALKI[[#This Row],[Procent Ulgi]]</f>
        <v>696.63599999999997</v>
      </c>
      <c r="I2119">
        <f>DZIALKI[[#This Row],[Podatek]]-DZIALKI[[#This Row],[KwotaUlgi]]</f>
        <v>77.403999999999996</v>
      </c>
    </row>
    <row r="2120" spans="1:9" x14ac:dyDescent="0.25">
      <c r="A2120" t="s">
        <v>2130</v>
      </c>
      <c r="B2120">
        <v>690.71</v>
      </c>
      <c r="C2120" t="s">
        <v>31</v>
      </c>
      <c r="D2120" t="s">
        <v>7</v>
      </c>
      <c r="E21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0">
        <f>IF(DZIALKI[[#This Row],[Ulga]]=$K$29,$L$29,IF(DZIALKI[[#This Row],[Ulga]]=$K$30,$L$30,IF(DZIALKI[[#This Row],[Ulga]]=$K$31,$L$31,IF(DZIALKI[[#This Row],[Ulga]]=$K$32,$L$32))))</f>
        <v>0.2</v>
      </c>
      <c r="G2120">
        <f>ROUNDUP(DZIALKI[[#This Row],[StawkaPodatku]]*DZIALKI[[#This Row],[Powierzchnia]],2)</f>
        <v>297.01</v>
      </c>
      <c r="H2120">
        <f>DZIALKI[[#This Row],[Podatek]]*DZIALKI[[#This Row],[Procent Ulgi]]</f>
        <v>59.402000000000001</v>
      </c>
      <c r="I2120">
        <f>DZIALKI[[#This Row],[Podatek]]-DZIALKI[[#This Row],[KwotaUlgi]]</f>
        <v>237.608</v>
      </c>
    </row>
    <row r="2121" spans="1:9" x14ac:dyDescent="0.25">
      <c r="A2121" t="s">
        <v>2131</v>
      </c>
      <c r="B2121">
        <v>660.04</v>
      </c>
      <c r="C2121" t="s">
        <v>9</v>
      </c>
      <c r="D2121" t="s">
        <v>11</v>
      </c>
      <c r="E21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21">
        <f>IF(DZIALKI[[#This Row],[Ulga]]=$K$29,$L$29,IF(DZIALKI[[#This Row],[Ulga]]=$K$30,$L$30,IF(DZIALKI[[#This Row],[Ulga]]=$K$31,$L$31,IF(DZIALKI[[#This Row],[Ulga]]=$K$32,$L$32))))</f>
        <v>0.9</v>
      </c>
      <c r="G2121">
        <f>ROUNDUP(DZIALKI[[#This Row],[StawkaPodatku]]*DZIALKI[[#This Row],[Powierzchnia]],2)</f>
        <v>429.03</v>
      </c>
      <c r="H2121">
        <f>DZIALKI[[#This Row],[Podatek]]*DZIALKI[[#This Row],[Procent Ulgi]]</f>
        <v>386.12700000000001</v>
      </c>
      <c r="I2121">
        <f>DZIALKI[[#This Row],[Podatek]]-DZIALKI[[#This Row],[KwotaUlgi]]</f>
        <v>42.902999999999963</v>
      </c>
    </row>
    <row r="2122" spans="1:9" x14ac:dyDescent="0.25">
      <c r="A2122" t="s">
        <v>2132</v>
      </c>
      <c r="B2122">
        <v>1441.35</v>
      </c>
      <c r="C2122" t="s">
        <v>31</v>
      </c>
      <c r="D2122" t="s">
        <v>11</v>
      </c>
      <c r="E21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2">
        <f>IF(DZIALKI[[#This Row],[Ulga]]=$K$29,$L$29,IF(DZIALKI[[#This Row],[Ulga]]=$K$30,$L$30,IF(DZIALKI[[#This Row],[Ulga]]=$K$31,$L$31,IF(DZIALKI[[#This Row],[Ulga]]=$K$32,$L$32))))</f>
        <v>0.9</v>
      </c>
      <c r="G2122">
        <f>ROUNDUP(DZIALKI[[#This Row],[StawkaPodatku]]*DZIALKI[[#This Row],[Powierzchnia]],2)</f>
        <v>619.79</v>
      </c>
      <c r="H2122">
        <f>DZIALKI[[#This Row],[Podatek]]*DZIALKI[[#This Row],[Procent Ulgi]]</f>
        <v>557.81100000000004</v>
      </c>
      <c r="I2122">
        <f>DZIALKI[[#This Row],[Podatek]]-DZIALKI[[#This Row],[KwotaUlgi]]</f>
        <v>61.978999999999928</v>
      </c>
    </row>
    <row r="2123" spans="1:9" x14ac:dyDescent="0.25">
      <c r="A2123" t="s">
        <v>2133</v>
      </c>
      <c r="B2123">
        <v>674.34</v>
      </c>
      <c r="C2123" t="s">
        <v>31</v>
      </c>
      <c r="D2123" t="s">
        <v>11</v>
      </c>
      <c r="E21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3">
        <f>IF(DZIALKI[[#This Row],[Ulga]]=$K$29,$L$29,IF(DZIALKI[[#This Row],[Ulga]]=$K$30,$L$30,IF(DZIALKI[[#This Row],[Ulga]]=$K$31,$L$31,IF(DZIALKI[[#This Row],[Ulga]]=$K$32,$L$32))))</f>
        <v>0.9</v>
      </c>
      <c r="G2123">
        <f>ROUNDUP(DZIALKI[[#This Row],[StawkaPodatku]]*DZIALKI[[#This Row],[Powierzchnia]],2)</f>
        <v>289.96999999999997</v>
      </c>
      <c r="H2123">
        <f>DZIALKI[[#This Row],[Podatek]]*DZIALKI[[#This Row],[Procent Ulgi]]</f>
        <v>260.97299999999996</v>
      </c>
      <c r="I2123">
        <f>DZIALKI[[#This Row],[Podatek]]-DZIALKI[[#This Row],[KwotaUlgi]]</f>
        <v>28.997000000000014</v>
      </c>
    </row>
    <row r="2124" spans="1:9" x14ac:dyDescent="0.25">
      <c r="A2124" t="s">
        <v>2134</v>
      </c>
      <c r="B2124">
        <v>864.45</v>
      </c>
      <c r="C2124" t="s">
        <v>31</v>
      </c>
      <c r="D2124" t="s">
        <v>7</v>
      </c>
      <c r="E21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4">
        <f>IF(DZIALKI[[#This Row],[Ulga]]=$K$29,$L$29,IF(DZIALKI[[#This Row],[Ulga]]=$K$30,$L$30,IF(DZIALKI[[#This Row],[Ulga]]=$K$31,$L$31,IF(DZIALKI[[#This Row],[Ulga]]=$K$32,$L$32))))</f>
        <v>0.2</v>
      </c>
      <c r="G2124">
        <f>ROUNDUP(DZIALKI[[#This Row],[StawkaPodatku]]*DZIALKI[[#This Row],[Powierzchnia]],2)</f>
        <v>371.71999999999997</v>
      </c>
      <c r="H2124">
        <f>DZIALKI[[#This Row],[Podatek]]*DZIALKI[[#This Row],[Procent Ulgi]]</f>
        <v>74.343999999999994</v>
      </c>
      <c r="I2124">
        <f>DZIALKI[[#This Row],[Podatek]]-DZIALKI[[#This Row],[KwotaUlgi]]</f>
        <v>297.37599999999998</v>
      </c>
    </row>
    <row r="2125" spans="1:9" x14ac:dyDescent="0.25">
      <c r="A2125" t="s">
        <v>2135</v>
      </c>
      <c r="B2125">
        <v>946.2</v>
      </c>
      <c r="C2125" t="s">
        <v>31</v>
      </c>
      <c r="D2125" t="s">
        <v>21</v>
      </c>
      <c r="E21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5">
        <f>IF(DZIALKI[[#This Row],[Ulga]]=$K$29,$L$29,IF(DZIALKI[[#This Row],[Ulga]]=$K$30,$L$30,IF(DZIALKI[[#This Row],[Ulga]]=$K$31,$L$31,IF(DZIALKI[[#This Row],[Ulga]]=$K$32,$L$32))))</f>
        <v>0</v>
      </c>
      <c r="G2125">
        <f>ROUNDUP(DZIALKI[[#This Row],[StawkaPodatku]]*DZIALKI[[#This Row],[Powierzchnia]],2)</f>
        <v>406.87</v>
      </c>
      <c r="H2125">
        <f>DZIALKI[[#This Row],[Podatek]]*DZIALKI[[#This Row],[Procent Ulgi]]</f>
        <v>0</v>
      </c>
      <c r="I2125">
        <f>DZIALKI[[#This Row],[Podatek]]-DZIALKI[[#This Row],[KwotaUlgi]]</f>
        <v>406.87</v>
      </c>
    </row>
    <row r="2126" spans="1:9" x14ac:dyDescent="0.25">
      <c r="A2126" t="s">
        <v>2136</v>
      </c>
      <c r="B2126">
        <v>808.46</v>
      </c>
      <c r="C2126" t="s">
        <v>9</v>
      </c>
      <c r="D2126" t="s">
        <v>5</v>
      </c>
      <c r="E21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26">
        <f>IF(DZIALKI[[#This Row],[Ulga]]=$K$29,$L$29,IF(DZIALKI[[#This Row],[Ulga]]=$K$30,$L$30,IF(DZIALKI[[#This Row],[Ulga]]=$K$31,$L$31,IF(DZIALKI[[#This Row],[Ulga]]=$K$32,$L$32))))</f>
        <v>0.5</v>
      </c>
      <c r="G2126">
        <f>ROUNDUP(DZIALKI[[#This Row],[StawkaPodatku]]*DZIALKI[[#This Row],[Powierzchnia]],2)</f>
        <v>525.5</v>
      </c>
      <c r="H2126">
        <f>DZIALKI[[#This Row],[Podatek]]*DZIALKI[[#This Row],[Procent Ulgi]]</f>
        <v>262.75</v>
      </c>
      <c r="I2126">
        <f>DZIALKI[[#This Row],[Podatek]]-DZIALKI[[#This Row],[KwotaUlgi]]</f>
        <v>262.75</v>
      </c>
    </row>
    <row r="2127" spans="1:9" x14ac:dyDescent="0.25">
      <c r="A2127" t="s">
        <v>2137</v>
      </c>
      <c r="B2127">
        <v>1117.48</v>
      </c>
      <c r="C2127" t="s">
        <v>31</v>
      </c>
      <c r="D2127" t="s">
        <v>11</v>
      </c>
      <c r="E21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7">
        <f>IF(DZIALKI[[#This Row],[Ulga]]=$K$29,$L$29,IF(DZIALKI[[#This Row],[Ulga]]=$K$30,$L$30,IF(DZIALKI[[#This Row],[Ulga]]=$K$31,$L$31,IF(DZIALKI[[#This Row],[Ulga]]=$K$32,$L$32))))</f>
        <v>0.9</v>
      </c>
      <c r="G2127">
        <f>ROUNDUP(DZIALKI[[#This Row],[StawkaPodatku]]*DZIALKI[[#This Row],[Powierzchnia]],2)</f>
        <v>480.52</v>
      </c>
      <c r="H2127">
        <f>DZIALKI[[#This Row],[Podatek]]*DZIALKI[[#This Row],[Procent Ulgi]]</f>
        <v>432.46800000000002</v>
      </c>
      <c r="I2127">
        <f>DZIALKI[[#This Row],[Podatek]]-DZIALKI[[#This Row],[KwotaUlgi]]</f>
        <v>48.051999999999964</v>
      </c>
    </row>
    <row r="2128" spans="1:9" x14ac:dyDescent="0.25">
      <c r="A2128" t="s">
        <v>2138</v>
      </c>
      <c r="B2128">
        <v>1010.06</v>
      </c>
      <c r="C2128" t="s">
        <v>5</v>
      </c>
      <c r="D2128" t="s">
        <v>11</v>
      </c>
      <c r="E21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28">
        <f>IF(DZIALKI[[#This Row],[Ulga]]=$K$29,$L$29,IF(DZIALKI[[#This Row],[Ulga]]=$K$30,$L$30,IF(DZIALKI[[#This Row],[Ulga]]=$K$31,$L$31,IF(DZIALKI[[#This Row],[Ulga]]=$K$32,$L$32))))</f>
        <v>0.9</v>
      </c>
      <c r="G2128">
        <f>ROUNDUP(DZIALKI[[#This Row],[StawkaPodatku]]*DZIALKI[[#This Row],[Powierzchnia]],2)</f>
        <v>777.75</v>
      </c>
      <c r="H2128">
        <f>DZIALKI[[#This Row],[Podatek]]*DZIALKI[[#This Row],[Procent Ulgi]]</f>
        <v>699.97500000000002</v>
      </c>
      <c r="I2128">
        <f>DZIALKI[[#This Row],[Podatek]]-DZIALKI[[#This Row],[KwotaUlgi]]</f>
        <v>77.774999999999977</v>
      </c>
    </row>
    <row r="2129" spans="1:9" x14ac:dyDescent="0.25">
      <c r="A2129" t="s">
        <v>2139</v>
      </c>
      <c r="B2129">
        <v>985.94</v>
      </c>
      <c r="C2129" t="s">
        <v>9</v>
      </c>
      <c r="D2129" t="s">
        <v>21</v>
      </c>
      <c r="E21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29">
        <f>IF(DZIALKI[[#This Row],[Ulga]]=$K$29,$L$29,IF(DZIALKI[[#This Row],[Ulga]]=$K$30,$L$30,IF(DZIALKI[[#This Row],[Ulga]]=$K$31,$L$31,IF(DZIALKI[[#This Row],[Ulga]]=$K$32,$L$32))))</f>
        <v>0</v>
      </c>
      <c r="G2129">
        <f>ROUNDUP(DZIALKI[[#This Row],[StawkaPodatku]]*DZIALKI[[#This Row],[Powierzchnia]],2)</f>
        <v>640.87</v>
      </c>
      <c r="H2129">
        <f>DZIALKI[[#This Row],[Podatek]]*DZIALKI[[#This Row],[Procent Ulgi]]</f>
        <v>0</v>
      </c>
      <c r="I2129">
        <f>DZIALKI[[#This Row],[Podatek]]-DZIALKI[[#This Row],[KwotaUlgi]]</f>
        <v>640.87</v>
      </c>
    </row>
    <row r="2130" spans="1:9" x14ac:dyDescent="0.25">
      <c r="A2130" t="s">
        <v>2140</v>
      </c>
      <c r="B2130">
        <v>1139.08</v>
      </c>
      <c r="C2130" t="s">
        <v>5</v>
      </c>
      <c r="D2130" t="s">
        <v>21</v>
      </c>
      <c r="E21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30">
        <f>IF(DZIALKI[[#This Row],[Ulga]]=$K$29,$L$29,IF(DZIALKI[[#This Row],[Ulga]]=$K$30,$L$30,IF(DZIALKI[[#This Row],[Ulga]]=$K$31,$L$31,IF(DZIALKI[[#This Row],[Ulga]]=$K$32,$L$32))))</f>
        <v>0</v>
      </c>
      <c r="G2130">
        <f>ROUNDUP(DZIALKI[[#This Row],[StawkaPodatku]]*DZIALKI[[#This Row],[Powierzchnia]],2)</f>
        <v>877.1</v>
      </c>
      <c r="H2130">
        <f>DZIALKI[[#This Row],[Podatek]]*DZIALKI[[#This Row],[Procent Ulgi]]</f>
        <v>0</v>
      </c>
      <c r="I2130">
        <f>DZIALKI[[#This Row],[Podatek]]-DZIALKI[[#This Row],[KwotaUlgi]]</f>
        <v>877.1</v>
      </c>
    </row>
    <row r="2131" spans="1:9" x14ac:dyDescent="0.25">
      <c r="A2131" t="s">
        <v>2141</v>
      </c>
      <c r="B2131">
        <v>1162.92</v>
      </c>
      <c r="C2131" t="s">
        <v>52</v>
      </c>
      <c r="D2131" t="s">
        <v>5</v>
      </c>
      <c r="E21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31">
        <f>IF(DZIALKI[[#This Row],[Ulga]]=$K$29,$L$29,IF(DZIALKI[[#This Row],[Ulga]]=$K$30,$L$30,IF(DZIALKI[[#This Row],[Ulga]]=$K$31,$L$31,IF(DZIALKI[[#This Row],[Ulga]]=$K$32,$L$32))))</f>
        <v>0.5</v>
      </c>
      <c r="G2131">
        <f>ROUNDUP(DZIALKI[[#This Row],[StawkaPodatku]]*DZIALKI[[#This Row],[Powierzchnia]],2)</f>
        <v>244.22</v>
      </c>
      <c r="H2131">
        <f>DZIALKI[[#This Row],[Podatek]]*DZIALKI[[#This Row],[Procent Ulgi]]</f>
        <v>122.11</v>
      </c>
      <c r="I2131">
        <f>DZIALKI[[#This Row],[Podatek]]-DZIALKI[[#This Row],[KwotaUlgi]]</f>
        <v>122.11</v>
      </c>
    </row>
    <row r="2132" spans="1:9" x14ac:dyDescent="0.25">
      <c r="A2132" t="s">
        <v>2142</v>
      </c>
      <c r="B2132">
        <v>1226.33</v>
      </c>
      <c r="C2132" t="s">
        <v>31</v>
      </c>
      <c r="D2132" t="s">
        <v>5</v>
      </c>
      <c r="E21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32">
        <f>IF(DZIALKI[[#This Row],[Ulga]]=$K$29,$L$29,IF(DZIALKI[[#This Row],[Ulga]]=$K$30,$L$30,IF(DZIALKI[[#This Row],[Ulga]]=$K$31,$L$31,IF(DZIALKI[[#This Row],[Ulga]]=$K$32,$L$32))))</f>
        <v>0.5</v>
      </c>
      <c r="G2132">
        <f>ROUNDUP(DZIALKI[[#This Row],[StawkaPodatku]]*DZIALKI[[#This Row],[Powierzchnia]],2)</f>
        <v>527.33000000000004</v>
      </c>
      <c r="H2132">
        <f>DZIALKI[[#This Row],[Podatek]]*DZIALKI[[#This Row],[Procent Ulgi]]</f>
        <v>263.66500000000002</v>
      </c>
      <c r="I2132">
        <f>DZIALKI[[#This Row],[Podatek]]-DZIALKI[[#This Row],[KwotaUlgi]]</f>
        <v>263.66500000000002</v>
      </c>
    </row>
    <row r="2133" spans="1:9" x14ac:dyDescent="0.25">
      <c r="A2133" t="s">
        <v>2143</v>
      </c>
      <c r="B2133">
        <v>1044.2</v>
      </c>
      <c r="C2133" t="s">
        <v>9</v>
      </c>
      <c r="D2133" t="s">
        <v>11</v>
      </c>
      <c r="E21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33">
        <f>IF(DZIALKI[[#This Row],[Ulga]]=$K$29,$L$29,IF(DZIALKI[[#This Row],[Ulga]]=$K$30,$L$30,IF(DZIALKI[[#This Row],[Ulga]]=$K$31,$L$31,IF(DZIALKI[[#This Row],[Ulga]]=$K$32,$L$32))))</f>
        <v>0.9</v>
      </c>
      <c r="G2133">
        <f>ROUNDUP(DZIALKI[[#This Row],[StawkaPodatku]]*DZIALKI[[#This Row],[Powierzchnia]],2)</f>
        <v>678.73</v>
      </c>
      <c r="H2133">
        <f>DZIALKI[[#This Row],[Podatek]]*DZIALKI[[#This Row],[Procent Ulgi]]</f>
        <v>610.85700000000008</v>
      </c>
      <c r="I2133">
        <f>DZIALKI[[#This Row],[Podatek]]-DZIALKI[[#This Row],[KwotaUlgi]]</f>
        <v>67.872999999999934</v>
      </c>
    </row>
    <row r="2134" spans="1:9" x14ac:dyDescent="0.25">
      <c r="A2134" t="s">
        <v>2144</v>
      </c>
      <c r="B2134">
        <v>1297.98</v>
      </c>
      <c r="C2134" t="s">
        <v>52</v>
      </c>
      <c r="D2134" t="s">
        <v>7</v>
      </c>
      <c r="E21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34">
        <f>IF(DZIALKI[[#This Row],[Ulga]]=$K$29,$L$29,IF(DZIALKI[[#This Row],[Ulga]]=$K$30,$L$30,IF(DZIALKI[[#This Row],[Ulga]]=$K$31,$L$31,IF(DZIALKI[[#This Row],[Ulga]]=$K$32,$L$32))))</f>
        <v>0.2</v>
      </c>
      <c r="G2134">
        <f>ROUNDUP(DZIALKI[[#This Row],[StawkaPodatku]]*DZIALKI[[#This Row],[Powierzchnia]],2)</f>
        <v>272.58</v>
      </c>
      <c r="H2134">
        <f>DZIALKI[[#This Row],[Podatek]]*DZIALKI[[#This Row],[Procent Ulgi]]</f>
        <v>54.515999999999998</v>
      </c>
      <c r="I2134">
        <f>DZIALKI[[#This Row],[Podatek]]-DZIALKI[[#This Row],[KwotaUlgi]]</f>
        <v>218.06399999999999</v>
      </c>
    </row>
    <row r="2135" spans="1:9" x14ac:dyDescent="0.25">
      <c r="A2135" t="s">
        <v>2145</v>
      </c>
      <c r="B2135">
        <v>625.49</v>
      </c>
      <c r="C2135" t="s">
        <v>31</v>
      </c>
      <c r="D2135" t="s">
        <v>21</v>
      </c>
      <c r="E21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35">
        <f>IF(DZIALKI[[#This Row],[Ulga]]=$K$29,$L$29,IF(DZIALKI[[#This Row],[Ulga]]=$K$30,$L$30,IF(DZIALKI[[#This Row],[Ulga]]=$K$31,$L$31,IF(DZIALKI[[#This Row],[Ulga]]=$K$32,$L$32))))</f>
        <v>0</v>
      </c>
      <c r="G2135">
        <f>ROUNDUP(DZIALKI[[#This Row],[StawkaPodatku]]*DZIALKI[[#This Row],[Powierzchnia]],2)</f>
        <v>268.96999999999997</v>
      </c>
      <c r="H2135">
        <f>DZIALKI[[#This Row],[Podatek]]*DZIALKI[[#This Row],[Procent Ulgi]]</f>
        <v>0</v>
      </c>
      <c r="I2135">
        <f>DZIALKI[[#This Row],[Podatek]]-DZIALKI[[#This Row],[KwotaUlgi]]</f>
        <v>268.96999999999997</v>
      </c>
    </row>
    <row r="2136" spans="1:9" x14ac:dyDescent="0.25">
      <c r="A2136" t="s">
        <v>2146</v>
      </c>
      <c r="B2136">
        <v>1153.73</v>
      </c>
      <c r="C2136" t="s">
        <v>52</v>
      </c>
      <c r="D2136" t="s">
        <v>7</v>
      </c>
      <c r="E21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36">
        <f>IF(DZIALKI[[#This Row],[Ulga]]=$K$29,$L$29,IF(DZIALKI[[#This Row],[Ulga]]=$K$30,$L$30,IF(DZIALKI[[#This Row],[Ulga]]=$K$31,$L$31,IF(DZIALKI[[#This Row],[Ulga]]=$K$32,$L$32))))</f>
        <v>0.2</v>
      </c>
      <c r="G2136">
        <f>ROUNDUP(DZIALKI[[#This Row],[StawkaPodatku]]*DZIALKI[[#This Row],[Powierzchnia]],2)</f>
        <v>242.29</v>
      </c>
      <c r="H2136">
        <f>DZIALKI[[#This Row],[Podatek]]*DZIALKI[[#This Row],[Procent Ulgi]]</f>
        <v>48.457999999999998</v>
      </c>
      <c r="I2136">
        <f>DZIALKI[[#This Row],[Podatek]]-DZIALKI[[#This Row],[KwotaUlgi]]</f>
        <v>193.83199999999999</v>
      </c>
    </row>
    <row r="2137" spans="1:9" x14ac:dyDescent="0.25">
      <c r="A2137" t="s">
        <v>2147</v>
      </c>
      <c r="B2137">
        <v>994.91</v>
      </c>
      <c r="C2137" t="s">
        <v>5</v>
      </c>
      <c r="D2137" t="s">
        <v>5</v>
      </c>
      <c r="E21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37">
        <f>IF(DZIALKI[[#This Row],[Ulga]]=$K$29,$L$29,IF(DZIALKI[[#This Row],[Ulga]]=$K$30,$L$30,IF(DZIALKI[[#This Row],[Ulga]]=$K$31,$L$31,IF(DZIALKI[[#This Row],[Ulga]]=$K$32,$L$32))))</f>
        <v>0.5</v>
      </c>
      <c r="G2137">
        <f>ROUNDUP(DZIALKI[[#This Row],[StawkaPodatku]]*DZIALKI[[#This Row],[Powierzchnia]],2)</f>
        <v>766.09</v>
      </c>
      <c r="H2137">
        <f>DZIALKI[[#This Row],[Podatek]]*DZIALKI[[#This Row],[Procent Ulgi]]</f>
        <v>383.04500000000002</v>
      </c>
      <c r="I2137">
        <f>DZIALKI[[#This Row],[Podatek]]-DZIALKI[[#This Row],[KwotaUlgi]]</f>
        <v>383.04500000000002</v>
      </c>
    </row>
    <row r="2138" spans="1:9" x14ac:dyDescent="0.25">
      <c r="A2138" t="s">
        <v>2148</v>
      </c>
      <c r="B2138">
        <v>1194.8599999999999</v>
      </c>
      <c r="C2138" t="s">
        <v>31</v>
      </c>
      <c r="D2138" t="s">
        <v>7</v>
      </c>
      <c r="E21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38">
        <f>IF(DZIALKI[[#This Row],[Ulga]]=$K$29,$L$29,IF(DZIALKI[[#This Row],[Ulga]]=$K$30,$L$30,IF(DZIALKI[[#This Row],[Ulga]]=$K$31,$L$31,IF(DZIALKI[[#This Row],[Ulga]]=$K$32,$L$32))))</f>
        <v>0.2</v>
      </c>
      <c r="G2138">
        <f>ROUNDUP(DZIALKI[[#This Row],[StawkaPodatku]]*DZIALKI[[#This Row],[Powierzchnia]],2)</f>
        <v>513.79</v>
      </c>
      <c r="H2138">
        <f>DZIALKI[[#This Row],[Podatek]]*DZIALKI[[#This Row],[Procent Ulgi]]</f>
        <v>102.758</v>
      </c>
      <c r="I2138">
        <f>DZIALKI[[#This Row],[Podatek]]-DZIALKI[[#This Row],[KwotaUlgi]]</f>
        <v>411.03199999999998</v>
      </c>
    </row>
    <row r="2139" spans="1:9" x14ac:dyDescent="0.25">
      <c r="A2139" t="s">
        <v>2149</v>
      </c>
      <c r="B2139">
        <v>901.18</v>
      </c>
      <c r="C2139" t="s">
        <v>5</v>
      </c>
      <c r="D2139" t="s">
        <v>7</v>
      </c>
      <c r="E21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39">
        <f>IF(DZIALKI[[#This Row],[Ulga]]=$K$29,$L$29,IF(DZIALKI[[#This Row],[Ulga]]=$K$30,$L$30,IF(DZIALKI[[#This Row],[Ulga]]=$K$31,$L$31,IF(DZIALKI[[#This Row],[Ulga]]=$K$32,$L$32))))</f>
        <v>0.2</v>
      </c>
      <c r="G2139">
        <f>ROUNDUP(DZIALKI[[#This Row],[StawkaPodatku]]*DZIALKI[[#This Row],[Powierzchnia]],2)</f>
        <v>693.91</v>
      </c>
      <c r="H2139">
        <f>DZIALKI[[#This Row],[Podatek]]*DZIALKI[[#This Row],[Procent Ulgi]]</f>
        <v>138.78200000000001</v>
      </c>
      <c r="I2139">
        <f>DZIALKI[[#This Row],[Podatek]]-DZIALKI[[#This Row],[KwotaUlgi]]</f>
        <v>555.12799999999993</v>
      </c>
    </row>
    <row r="2140" spans="1:9" x14ac:dyDescent="0.25">
      <c r="A2140" t="s">
        <v>2150</v>
      </c>
      <c r="B2140">
        <v>748.2</v>
      </c>
      <c r="C2140" t="s">
        <v>31</v>
      </c>
      <c r="D2140" t="s">
        <v>5</v>
      </c>
      <c r="E21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40">
        <f>IF(DZIALKI[[#This Row],[Ulga]]=$K$29,$L$29,IF(DZIALKI[[#This Row],[Ulga]]=$K$30,$L$30,IF(DZIALKI[[#This Row],[Ulga]]=$K$31,$L$31,IF(DZIALKI[[#This Row],[Ulga]]=$K$32,$L$32))))</f>
        <v>0.5</v>
      </c>
      <c r="G2140">
        <f>ROUNDUP(DZIALKI[[#This Row],[StawkaPodatku]]*DZIALKI[[#This Row],[Powierzchnia]],2)</f>
        <v>321.73</v>
      </c>
      <c r="H2140">
        <f>DZIALKI[[#This Row],[Podatek]]*DZIALKI[[#This Row],[Procent Ulgi]]</f>
        <v>160.86500000000001</v>
      </c>
      <c r="I2140">
        <f>DZIALKI[[#This Row],[Podatek]]-DZIALKI[[#This Row],[KwotaUlgi]]</f>
        <v>160.86500000000001</v>
      </c>
    </row>
    <row r="2141" spans="1:9" x14ac:dyDescent="0.25">
      <c r="A2141" t="s">
        <v>2151</v>
      </c>
      <c r="B2141">
        <v>1298.77</v>
      </c>
      <c r="C2141" t="s">
        <v>5</v>
      </c>
      <c r="D2141" t="s">
        <v>7</v>
      </c>
      <c r="E21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1">
        <f>IF(DZIALKI[[#This Row],[Ulga]]=$K$29,$L$29,IF(DZIALKI[[#This Row],[Ulga]]=$K$30,$L$30,IF(DZIALKI[[#This Row],[Ulga]]=$K$31,$L$31,IF(DZIALKI[[#This Row],[Ulga]]=$K$32,$L$32))))</f>
        <v>0.2</v>
      </c>
      <c r="G2141">
        <f>ROUNDUP(DZIALKI[[#This Row],[StawkaPodatku]]*DZIALKI[[#This Row],[Powierzchnia]],2)</f>
        <v>1000.06</v>
      </c>
      <c r="H2141">
        <f>DZIALKI[[#This Row],[Podatek]]*DZIALKI[[#This Row],[Procent Ulgi]]</f>
        <v>200.012</v>
      </c>
      <c r="I2141">
        <f>DZIALKI[[#This Row],[Podatek]]-DZIALKI[[#This Row],[KwotaUlgi]]</f>
        <v>800.048</v>
      </c>
    </row>
    <row r="2142" spans="1:9" x14ac:dyDescent="0.25">
      <c r="A2142" t="s">
        <v>2152</v>
      </c>
      <c r="B2142">
        <v>1433.13</v>
      </c>
      <c r="C2142" t="s">
        <v>5</v>
      </c>
      <c r="D2142" t="s">
        <v>5</v>
      </c>
      <c r="E21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2">
        <f>IF(DZIALKI[[#This Row],[Ulga]]=$K$29,$L$29,IF(DZIALKI[[#This Row],[Ulga]]=$K$30,$L$30,IF(DZIALKI[[#This Row],[Ulga]]=$K$31,$L$31,IF(DZIALKI[[#This Row],[Ulga]]=$K$32,$L$32))))</f>
        <v>0.5</v>
      </c>
      <c r="G2142">
        <f>ROUNDUP(DZIALKI[[#This Row],[StawkaPodatku]]*DZIALKI[[#This Row],[Powierzchnia]],2)</f>
        <v>1103.52</v>
      </c>
      <c r="H2142">
        <f>DZIALKI[[#This Row],[Podatek]]*DZIALKI[[#This Row],[Procent Ulgi]]</f>
        <v>551.76</v>
      </c>
      <c r="I2142">
        <f>DZIALKI[[#This Row],[Podatek]]-DZIALKI[[#This Row],[KwotaUlgi]]</f>
        <v>551.76</v>
      </c>
    </row>
    <row r="2143" spans="1:9" x14ac:dyDescent="0.25">
      <c r="A2143" t="s">
        <v>2153</v>
      </c>
      <c r="B2143">
        <v>971.37</v>
      </c>
      <c r="C2143" t="s">
        <v>5</v>
      </c>
      <c r="D2143" t="s">
        <v>5</v>
      </c>
      <c r="E21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3">
        <f>IF(DZIALKI[[#This Row],[Ulga]]=$K$29,$L$29,IF(DZIALKI[[#This Row],[Ulga]]=$K$30,$L$30,IF(DZIALKI[[#This Row],[Ulga]]=$K$31,$L$31,IF(DZIALKI[[#This Row],[Ulga]]=$K$32,$L$32))))</f>
        <v>0.5</v>
      </c>
      <c r="G2143">
        <f>ROUNDUP(DZIALKI[[#This Row],[StawkaPodatku]]*DZIALKI[[#This Row],[Powierzchnia]],2)</f>
        <v>747.96</v>
      </c>
      <c r="H2143">
        <f>DZIALKI[[#This Row],[Podatek]]*DZIALKI[[#This Row],[Procent Ulgi]]</f>
        <v>373.98</v>
      </c>
      <c r="I2143">
        <f>DZIALKI[[#This Row],[Podatek]]-DZIALKI[[#This Row],[KwotaUlgi]]</f>
        <v>373.98</v>
      </c>
    </row>
    <row r="2144" spans="1:9" x14ac:dyDescent="0.25">
      <c r="A2144" t="s">
        <v>2154</v>
      </c>
      <c r="B2144">
        <v>1007.88</v>
      </c>
      <c r="C2144" t="s">
        <v>52</v>
      </c>
      <c r="D2144" t="s">
        <v>21</v>
      </c>
      <c r="E21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44">
        <f>IF(DZIALKI[[#This Row],[Ulga]]=$K$29,$L$29,IF(DZIALKI[[#This Row],[Ulga]]=$K$30,$L$30,IF(DZIALKI[[#This Row],[Ulga]]=$K$31,$L$31,IF(DZIALKI[[#This Row],[Ulga]]=$K$32,$L$32))))</f>
        <v>0</v>
      </c>
      <c r="G2144">
        <f>ROUNDUP(DZIALKI[[#This Row],[StawkaPodatku]]*DZIALKI[[#This Row],[Powierzchnia]],2)</f>
        <v>211.66</v>
      </c>
      <c r="H2144">
        <f>DZIALKI[[#This Row],[Podatek]]*DZIALKI[[#This Row],[Procent Ulgi]]</f>
        <v>0</v>
      </c>
      <c r="I2144">
        <f>DZIALKI[[#This Row],[Podatek]]-DZIALKI[[#This Row],[KwotaUlgi]]</f>
        <v>211.66</v>
      </c>
    </row>
    <row r="2145" spans="1:9" x14ac:dyDescent="0.25">
      <c r="A2145" t="s">
        <v>2155</v>
      </c>
      <c r="B2145">
        <v>559.46</v>
      </c>
      <c r="C2145" t="s">
        <v>52</v>
      </c>
      <c r="D2145" t="s">
        <v>7</v>
      </c>
      <c r="E21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45">
        <f>IF(DZIALKI[[#This Row],[Ulga]]=$K$29,$L$29,IF(DZIALKI[[#This Row],[Ulga]]=$K$30,$L$30,IF(DZIALKI[[#This Row],[Ulga]]=$K$31,$L$31,IF(DZIALKI[[#This Row],[Ulga]]=$K$32,$L$32))))</f>
        <v>0.2</v>
      </c>
      <c r="G2145">
        <f>ROUNDUP(DZIALKI[[#This Row],[StawkaPodatku]]*DZIALKI[[#This Row],[Powierzchnia]],2)</f>
        <v>117.49000000000001</v>
      </c>
      <c r="H2145">
        <f>DZIALKI[[#This Row],[Podatek]]*DZIALKI[[#This Row],[Procent Ulgi]]</f>
        <v>23.498000000000005</v>
      </c>
      <c r="I2145">
        <f>DZIALKI[[#This Row],[Podatek]]-DZIALKI[[#This Row],[KwotaUlgi]]</f>
        <v>93.992000000000004</v>
      </c>
    </row>
    <row r="2146" spans="1:9" x14ac:dyDescent="0.25">
      <c r="A2146" t="s">
        <v>2156</v>
      </c>
      <c r="B2146">
        <v>643.80999999999995</v>
      </c>
      <c r="C2146" t="s">
        <v>9</v>
      </c>
      <c r="D2146" t="s">
        <v>5</v>
      </c>
      <c r="E21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46">
        <f>IF(DZIALKI[[#This Row],[Ulga]]=$K$29,$L$29,IF(DZIALKI[[#This Row],[Ulga]]=$K$30,$L$30,IF(DZIALKI[[#This Row],[Ulga]]=$K$31,$L$31,IF(DZIALKI[[#This Row],[Ulga]]=$K$32,$L$32))))</f>
        <v>0.5</v>
      </c>
      <c r="G2146">
        <f>ROUNDUP(DZIALKI[[#This Row],[StawkaPodatku]]*DZIALKI[[#This Row],[Powierzchnia]],2)</f>
        <v>418.48</v>
      </c>
      <c r="H2146">
        <f>DZIALKI[[#This Row],[Podatek]]*DZIALKI[[#This Row],[Procent Ulgi]]</f>
        <v>209.24</v>
      </c>
      <c r="I2146">
        <f>DZIALKI[[#This Row],[Podatek]]-DZIALKI[[#This Row],[KwotaUlgi]]</f>
        <v>209.24</v>
      </c>
    </row>
    <row r="2147" spans="1:9" x14ac:dyDescent="0.25">
      <c r="A2147" t="s">
        <v>2157</v>
      </c>
      <c r="B2147">
        <v>1083.3900000000001</v>
      </c>
      <c r="C2147" t="s">
        <v>5</v>
      </c>
      <c r="D2147" t="s">
        <v>5</v>
      </c>
      <c r="E21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7">
        <f>IF(DZIALKI[[#This Row],[Ulga]]=$K$29,$L$29,IF(DZIALKI[[#This Row],[Ulga]]=$K$30,$L$30,IF(DZIALKI[[#This Row],[Ulga]]=$K$31,$L$31,IF(DZIALKI[[#This Row],[Ulga]]=$K$32,$L$32))))</f>
        <v>0.5</v>
      </c>
      <c r="G2147">
        <f>ROUNDUP(DZIALKI[[#This Row],[StawkaPodatku]]*DZIALKI[[#This Row],[Powierzchnia]],2)</f>
        <v>834.22</v>
      </c>
      <c r="H2147">
        <f>DZIALKI[[#This Row],[Podatek]]*DZIALKI[[#This Row],[Procent Ulgi]]</f>
        <v>417.11</v>
      </c>
      <c r="I2147">
        <f>DZIALKI[[#This Row],[Podatek]]-DZIALKI[[#This Row],[KwotaUlgi]]</f>
        <v>417.11</v>
      </c>
    </row>
    <row r="2148" spans="1:9" x14ac:dyDescent="0.25">
      <c r="A2148" t="s">
        <v>2158</v>
      </c>
      <c r="B2148">
        <v>1149.4000000000001</v>
      </c>
      <c r="C2148" t="s">
        <v>5</v>
      </c>
      <c r="D2148" t="s">
        <v>5</v>
      </c>
      <c r="E21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8">
        <f>IF(DZIALKI[[#This Row],[Ulga]]=$K$29,$L$29,IF(DZIALKI[[#This Row],[Ulga]]=$K$30,$L$30,IF(DZIALKI[[#This Row],[Ulga]]=$K$31,$L$31,IF(DZIALKI[[#This Row],[Ulga]]=$K$32,$L$32))))</f>
        <v>0.5</v>
      </c>
      <c r="G2148">
        <f>ROUNDUP(DZIALKI[[#This Row],[StawkaPodatku]]*DZIALKI[[#This Row],[Powierzchnia]],2)</f>
        <v>885.04</v>
      </c>
      <c r="H2148">
        <f>DZIALKI[[#This Row],[Podatek]]*DZIALKI[[#This Row],[Procent Ulgi]]</f>
        <v>442.52</v>
      </c>
      <c r="I2148">
        <f>DZIALKI[[#This Row],[Podatek]]-DZIALKI[[#This Row],[KwotaUlgi]]</f>
        <v>442.52</v>
      </c>
    </row>
    <row r="2149" spans="1:9" x14ac:dyDescent="0.25">
      <c r="A2149" t="s">
        <v>2159</v>
      </c>
      <c r="B2149">
        <v>1448.9</v>
      </c>
      <c r="C2149" t="s">
        <v>5</v>
      </c>
      <c r="D2149" t="s">
        <v>11</v>
      </c>
      <c r="E21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9">
        <f>IF(DZIALKI[[#This Row],[Ulga]]=$K$29,$L$29,IF(DZIALKI[[#This Row],[Ulga]]=$K$30,$L$30,IF(DZIALKI[[#This Row],[Ulga]]=$K$31,$L$31,IF(DZIALKI[[#This Row],[Ulga]]=$K$32,$L$32))))</f>
        <v>0.9</v>
      </c>
      <c r="G2149">
        <f>ROUNDUP(DZIALKI[[#This Row],[StawkaPodatku]]*DZIALKI[[#This Row],[Powierzchnia]],2)</f>
        <v>1115.6600000000001</v>
      </c>
      <c r="H2149">
        <f>DZIALKI[[#This Row],[Podatek]]*DZIALKI[[#This Row],[Procent Ulgi]]</f>
        <v>1004.0940000000001</v>
      </c>
      <c r="I2149">
        <f>DZIALKI[[#This Row],[Podatek]]-DZIALKI[[#This Row],[KwotaUlgi]]</f>
        <v>111.56600000000003</v>
      </c>
    </row>
    <row r="2150" spans="1:9" x14ac:dyDescent="0.25">
      <c r="A2150" t="s">
        <v>2160</v>
      </c>
      <c r="B2150">
        <v>898.13</v>
      </c>
      <c r="C2150" t="s">
        <v>52</v>
      </c>
      <c r="D2150" t="s">
        <v>5</v>
      </c>
      <c r="E21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50">
        <f>IF(DZIALKI[[#This Row],[Ulga]]=$K$29,$L$29,IF(DZIALKI[[#This Row],[Ulga]]=$K$30,$L$30,IF(DZIALKI[[#This Row],[Ulga]]=$K$31,$L$31,IF(DZIALKI[[#This Row],[Ulga]]=$K$32,$L$32))))</f>
        <v>0.5</v>
      </c>
      <c r="G2150">
        <f>ROUNDUP(DZIALKI[[#This Row],[StawkaPodatku]]*DZIALKI[[#This Row],[Powierzchnia]],2)</f>
        <v>188.60999999999999</v>
      </c>
      <c r="H2150">
        <f>DZIALKI[[#This Row],[Podatek]]*DZIALKI[[#This Row],[Procent Ulgi]]</f>
        <v>94.304999999999993</v>
      </c>
      <c r="I2150">
        <f>DZIALKI[[#This Row],[Podatek]]-DZIALKI[[#This Row],[KwotaUlgi]]</f>
        <v>94.304999999999993</v>
      </c>
    </row>
    <row r="2151" spans="1:9" x14ac:dyDescent="0.25">
      <c r="A2151" t="s">
        <v>2161</v>
      </c>
      <c r="B2151">
        <v>766.4</v>
      </c>
      <c r="C2151" t="s">
        <v>52</v>
      </c>
      <c r="D2151" t="s">
        <v>21</v>
      </c>
      <c r="E21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51">
        <f>IF(DZIALKI[[#This Row],[Ulga]]=$K$29,$L$29,IF(DZIALKI[[#This Row],[Ulga]]=$K$30,$L$30,IF(DZIALKI[[#This Row],[Ulga]]=$K$31,$L$31,IF(DZIALKI[[#This Row],[Ulga]]=$K$32,$L$32))))</f>
        <v>0</v>
      </c>
      <c r="G2151">
        <f>ROUNDUP(DZIALKI[[#This Row],[StawkaPodatku]]*DZIALKI[[#This Row],[Powierzchnia]],2)</f>
        <v>160.94999999999999</v>
      </c>
      <c r="H2151">
        <f>DZIALKI[[#This Row],[Podatek]]*DZIALKI[[#This Row],[Procent Ulgi]]</f>
        <v>0</v>
      </c>
      <c r="I2151">
        <f>DZIALKI[[#This Row],[Podatek]]-DZIALKI[[#This Row],[KwotaUlgi]]</f>
        <v>160.94999999999999</v>
      </c>
    </row>
    <row r="2152" spans="1:9" x14ac:dyDescent="0.25">
      <c r="A2152" t="s">
        <v>2162</v>
      </c>
      <c r="B2152">
        <v>1001.9</v>
      </c>
      <c r="C2152" t="s">
        <v>31</v>
      </c>
      <c r="D2152" t="s">
        <v>11</v>
      </c>
      <c r="E21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52">
        <f>IF(DZIALKI[[#This Row],[Ulga]]=$K$29,$L$29,IF(DZIALKI[[#This Row],[Ulga]]=$K$30,$L$30,IF(DZIALKI[[#This Row],[Ulga]]=$K$31,$L$31,IF(DZIALKI[[#This Row],[Ulga]]=$K$32,$L$32))))</f>
        <v>0.9</v>
      </c>
      <c r="G2152">
        <f>ROUNDUP(DZIALKI[[#This Row],[StawkaPodatku]]*DZIALKI[[#This Row],[Powierzchnia]],2)</f>
        <v>430.82</v>
      </c>
      <c r="H2152">
        <f>DZIALKI[[#This Row],[Podatek]]*DZIALKI[[#This Row],[Procent Ulgi]]</f>
        <v>387.738</v>
      </c>
      <c r="I2152">
        <f>DZIALKI[[#This Row],[Podatek]]-DZIALKI[[#This Row],[KwotaUlgi]]</f>
        <v>43.081999999999994</v>
      </c>
    </row>
    <row r="2153" spans="1:9" x14ac:dyDescent="0.25">
      <c r="A2153" t="s">
        <v>2163</v>
      </c>
      <c r="B2153">
        <v>841.68</v>
      </c>
      <c r="C2153" t="s">
        <v>5</v>
      </c>
      <c r="D2153" t="s">
        <v>5</v>
      </c>
      <c r="E21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53">
        <f>IF(DZIALKI[[#This Row],[Ulga]]=$K$29,$L$29,IF(DZIALKI[[#This Row],[Ulga]]=$K$30,$L$30,IF(DZIALKI[[#This Row],[Ulga]]=$K$31,$L$31,IF(DZIALKI[[#This Row],[Ulga]]=$K$32,$L$32))))</f>
        <v>0.5</v>
      </c>
      <c r="G2153">
        <f>ROUNDUP(DZIALKI[[#This Row],[StawkaPodatku]]*DZIALKI[[#This Row],[Powierzchnia]],2)</f>
        <v>648.1</v>
      </c>
      <c r="H2153">
        <f>DZIALKI[[#This Row],[Podatek]]*DZIALKI[[#This Row],[Procent Ulgi]]</f>
        <v>324.05</v>
      </c>
      <c r="I2153">
        <f>DZIALKI[[#This Row],[Podatek]]-DZIALKI[[#This Row],[KwotaUlgi]]</f>
        <v>324.05</v>
      </c>
    </row>
    <row r="2154" spans="1:9" x14ac:dyDescent="0.25">
      <c r="A2154" t="s">
        <v>2164</v>
      </c>
      <c r="B2154">
        <v>1346.56</v>
      </c>
      <c r="C2154" t="s">
        <v>9</v>
      </c>
      <c r="D2154" t="s">
        <v>11</v>
      </c>
      <c r="E21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54">
        <f>IF(DZIALKI[[#This Row],[Ulga]]=$K$29,$L$29,IF(DZIALKI[[#This Row],[Ulga]]=$K$30,$L$30,IF(DZIALKI[[#This Row],[Ulga]]=$K$31,$L$31,IF(DZIALKI[[#This Row],[Ulga]]=$K$32,$L$32))))</f>
        <v>0.9</v>
      </c>
      <c r="G2154">
        <f>ROUNDUP(DZIALKI[[#This Row],[StawkaPodatku]]*DZIALKI[[#This Row],[Powierzchnia]],2)</f>
        <v>875.27</v>
      </c>
      <c r="H2154">
        <f>DZIALKI[[#This Row],[Podatek]]*DZIALKI[[#This Row],[Procent Ulgi]]</f>
        <v>787.74300000000005</v>
      </c>
      <c r="I2154">
        <f>DZIALKI[[#This Row],[Podatek]]-DZIALKI[[#This Row],[KwotaUlgi]]</f>
        <v>87.52699999999993</v>
      </c>
    </row>
    <row r="2155" spans="1:9" x14ac:dyDescent="0.25">
      <c r="A2155" t="s">
        <v>2165</v>
      </c>
      <c r="B2155">
        <v>755.52</v>
      </c>
      <c r="C2155" t="s">
        <v>5</v>
      </c>
      <c r="D2155" t="s">
        <v>5</v>
      </c>
      <c r="E21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55">
        <f>IF(DZIALKI[[#This Row],[Ulga]]=$K$29,$L$29,IF(DZIALKI[[#This Row],[Ulga]]=$K$30,$L$30,IF(DZIALKI[[#This Row],[Ulga]]=$K$31,$L$31,IF(DZIALKI[[#This Row],[Ulga]]=$K$32,$L$32))))</f>
        <v>0.5</v>
      </c>
      <c r="G2155">
        <f>ROUNDUP(DZIALKI[[#This Row],[StawkaPodatku]]*DZIALKI[[#This Row],[Powierzchnia]],2)</f>
        <v>581.76</v>
      </c>
      <c r="H2155">
        <f>DZIALKI[[#This Row],[Podatek]]*DZIALKI[[#This Row],[Procent Ulgi]]</f>
        <v>290.88</v>
      </c>
      <c r="I2155">
        <f>DZIALKI[[#This Row],[Podatek]]-DZIALKI[[#This Row],[KwotaUlgi]]</f>
        <v>290.88</v>
      </c>
    </row>
    <row r="2156" spans="1:9" x14ac:dyDescent="0.25">
      <c r="A2156" t="s">
        <v>2166</v>
      </c>
      <c r="B2156">
        <v>1187.24</v>
      </c>
      <c r="C2156" t="s">
        <v>31</v>
      </c>
      <c r="D2156" t="s">
        <v>5</v>
      </c>
      <c r="E21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56">
        <f>IF(DZIALKI[[#This Row],[Ulga]]=$K$29,$L$29,IF(DZIALKI[[#This Row],[Ulga]]=$K$30,$L$30,IF(DZIALKI[[#This Row],[Ulga]]=$K$31,$L$31,IF(DZIALKI[[#This Row],[Ulga]]=$K$32,$L$32))))</f>
        <v>0.5</v>
      </c>
      <c r="G2156">
        <f>ROUNDUP(DZIALKI[[#This Row],[StawkaPodatku]]*DZIALKI[[#This Row],[Powierzchnia]],2)</f>
        <v>510.52</v>
      </c>
      <c r="H2156">
        <f>DZIALKI[[#This Row],[Podatek]]*DZIALKI[[#This Row],[Procent Ulgi]]</f>
        <v>255.26</v>
      </c>
      <c r="I2156">
        <f>DZIALKI[[#This Row],[Podatek]]-DZIALKI[[#This Row],[KwotaUlgi]]</f>
        <v>255.26</v>
      </c>
    </row>
    <row r="2157" spans="1:9" x14ac:dyDescent="0.25">
      <c r="A2157" t="s">
        <v>2167</v>
      </c>
      <c r="B2157">
        <v>1051.48</v>
      </c>
      <c r="C2157" t="s">
        <v>52</v>
      </c>
      <c r="D2157" t="s">
        <v>21</v>
      </c>
      <c r="E21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57">
        <f>IF(DZIALKI[[#This Row],[Ulga]]=$K$29,$L$29,IF(DZIALKI[[#This Row],[Ulga]]=$K$30,$L$30,IF(DZIALKI[[#This Row],[Ulga]]=$K$31,$L$31,IF(DZIALKI[[#This Row],[Ulga]]=$K$32,$L$32))))</f>
        <v>0</v>
      </c>
      <c r="G2157">
        <f>ROUNDUP(DZIALKI[[#This Row],[StawkaPodatku]]*DZIALKI[[#This Row],[Powierzchnia]],2)</f>
        <v>220.82</v>
      </c>
      <c r="H2157">
        <f>DZIALKI[[#This Row],[Podatek]]*DZIALKI[[#This Row],[Procent Ulgi]]</f>
        <v>0</v>
      </c>
      <c r="I2157">
        <f>DZIALKI[[#This Row],[Podatek]]-DZIALKI[[#This Row],[KwotaUlgi]]</f>
        <v>220.82</v>
      </c>
    </row>
    <row r="2158" spans="1:9" x14ac:dyDescent="0.25">
      <c r="A2158" t="s">
        <v>2168</v>
      </c>
      <c r="B2158">
        <v>820.27</v>
      </c>
      <c r="C2158" t="s">
        <v>31</v>
      </c>
      <c r="D2158" t="s">
        <v>11</v>
      </c>
      <c r="E21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58">
        <f>IF(DZIALKI[[#This Row],[Ulga]]=$K$29,$L$29,IF(DZIALKI[[#This Row],[Ulga]]=$K$30,$L$30,IF(DZIALKI[[#This Row],[Ulga]]=$K$31,$L$31,IF(DZIALKI[[#This Row],[Ulga]]=$K$32,$L$32))))</f>
        <v>0.9</v>
      </c>
      <c r="G2158">
        <f>ROUNDUP(DZIALKI[[#This Row],[StawkaPodatku]]*DZIALKI[[#This Row],[Powierzchnia]],2)</f>
        <v>352.71999999999997</v>
      </c>
      <c r="H2158">
        <f>DZIALKI[[#This Row],[Podatek]]*DZIALKI[[#This Row],[Procent Ulgi]]</f>
        <v>317.44799999999998</v>
      </c>
      <c r="I2158">
        <f>DZIALKI[[#This Row],[Podatek]]-DZIALKI[[#This Row],[KwotaUlgi]]</f>
        <v>35.271999999999991</v>
      </c>
    </row>
    <row r="2159" spans="1:9" x14ac:dyDescent="0.25">
      <c r="A2159" t="s">
        <v>2169</v>
      </c>
      <c r="B2159">
        <v>1041.54</v>
      </c>
      <c r="C2159" t="s">
        <v>5</v>
      </c>
      <c r="D2159" t="s">
        <v>5</v>
      </c>
      <c r="E21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59">
        <f>IF(DZIALKI[[#This Row],[Ulga]]=$K$29,$L$29,IF(DZIALKI[[#This Row],[Ulga]]=$K$30,$L$30,IF(DZIALKI[[#This Row],[Ulga]]=$K$31,$L$31,IF(DZIALKI[[#This Row],[Ulga]]=$K$32,$L$32))))</f>
        <v>0.5</v>
      </c>
      <c r="G2159">
        <f>ROUNDUP(DZIALKI[[#This Row],[StawkaPodatku]]*DZIALKI[[#This Row],[Powierzchnia]],2)</f>
        <v>801.99</v>
      </c>
      <c r="H2159">
        <f>DZIALKI[[#This Row],[Podatek]]*DZIALKI[[#This Row],[Procent Ulgi]]</f>
        <v>400.995</v>
      </c>
      <c r="I2159">
        <f>DZIALKI[[#This Row],[Podatek]]-DZIALKI[[#This Row],[KwotaUlgi]]</f>
        <v>400.995</v>
      </c>
    </row>
    <row r="2160" spans="1:9" x14ac:dyDescent="0.25">
      <c r="A2160" t="s">
        <v>2170</v>
      </c>
      <c r="B2160">
        <v>1222.47</v>
      </c>
      <c r="C2160" t="s">
        <v>52</v>
      </c>
      <c r="D2160" t="s">
        <v>5</v>
      </c>
      <c r="E21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60">
        <f>IF(DZIALKI[[#This Row],[Ulga]]=$K$29,$L$29,IF(DZIALKI[[#This Row],[Ulga]]=$K$30,$L$30,IF(DZIALKI[[#This Row],[Ulga]]=$K$31,$L$31,IF(DZIALKI[[#This Row],[Ulga]]=$K$32,$L$32))))</f>
        <v>0.5</v>
      </c>
      <c r="G2160">
        <f>ROUNDUP(DZIALKI[[#This Row],[StawkaPodatku]]*DZIALKI[[#This Row],[Powierzchnia]],2)</f>
        <v>256.71999999999997</v>
      </c>
      <c r="H2160">
        <f>DZIALKI[[#This Row],[Podatek]]*DZIALKI[[#This Row],[Procent Ulgi]]</f>
        <v>128.35999999999999</v>
      </c>
      <c r="I2160">
        <f>DZIALKI[[#This Row],[Podatek]]-DZIALKI[[#This Row],[KwotaUlgi]]</f>
        <v>128.35999999999999</v>
      </c>
    </row>
    <row r="2161" spans="1:9" x14ac:dyDescent="0.25">
      <c r="A2161" t="s">
        <v>2171</v>
      </c>
      <c r="B2161">
        <v>1071.43</v>
      </c>
      <c r="C2161" t="s">
        <v>5</v>
      </c>
      <c r="D2161" t="s">
        <v>11</v>
      </c>
      <c r="E21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61">
        <f>IF(DZIALKI[[#This Row],[Ulga]]=$K$29,$L$29,IF(DZIALKI[[#This Row],[Ulga]]=$K$30,$L$30,IF(DZIALKI[[#This Row],[Ulga]]=$K$31,$L$31,IF(DZIALKI[[#This Row],[Ulga]]=$K$32,$L$32))))</f>
        <v>0.9</v>
      </c>
      <c r="G2161">
        <f>ROUNDUP(DZIALKI[[#This Row],[StawkaPodatku]]*DZIALKI[[#This Row],[Powierzchnia]],2)</f>
        <v>825.01</v>
      </c>
      <c r="H2161">
        <f>DZIALKI[[#This Row],[Podatek]]*DZIALKI[[#This Row],[Procent Ulgi]]</f>
        <v>742.50900000000001</v>
      </c>
      <c r="I2161">
        <f>DZIALKI[[#This Row],[Podatek]]-DZIALKI[[#This Row],[KwotaUlgi]]</f>
        <v>82.500999999999976</v>
      </c>
    </row>
    <row r="2162" spans="1:9" x14ac:dyDescent="0.25">
      <c r="A2162" t="s">
        <v>2172</v>
      </c>
      <c r="B2162">
        <v>679.73</v>
      </c>
      <c r="C2162" t="s">
        <v>52</v>
      </c>
      <c r="D2162" t="s">
        <v>5</v>
      </c>
      <c r="E21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62">
        <f>IF(DZIALKI[[#This Row],[Ulga]]=$K$29,$L$29,IF(DZIALKI[[#This Row],[Ulga]]=$K$30,$L$30,IF(DZIALKI[[#This Row],[Ulga]]=$K$31,$L$31,IF(DZIALKI[[#This Row],[Ulga]]=$K$32,$L$32))))</f>
        <v>0.5</v>
      </c>
      <c r="G2162">
        <f>ROUNDUP(DZIALKI[[#This Row],[StawkaPodatku]]*DZIALKI[[#This Row],[Powierzchnia]],2)</f>
        <v>142.75</v>
      </c>
      <c r="H2162">
        <f>DZIALKI[[#This Row],[Podatek]]*DZIALKI[[#This Row],[Procent Ulgi]]</f>
        <v>71.375</v>
      </c>
      <c r="I2162">
        <f>DZIALKI[[#This Row],[Podatek]]-DZIALKI[[#This Row],[KwotaUlgi]]</f>
        <v>71.375</v>
      </c>
    </row>
    <row r="2163" spans="1:9" x14ac:dyDescent="0.25">
      <c r="A2163" t="s">
        <v>2173</v>
      </c>
      <c r="B2163">
        <v>874</v>
      </c>
      <c r="C2163" t="s">
        <v>52</v>
      </c>
      <c r="D2163" t="s">
        <v>5</v>
      </c>
      <c r="E21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63">
        <f>IF(DZIALKI[[#This Row],[Ulga]]=$K$29,$L$29,IF(DZIALKI[[#This Row],[Ulga]]=$K$30,$L$30,IF(DZIALKI[[#This Row],[Ulga]]=$K$31,$L$31,IF(DZIALKI[[#This Row],[Ulga]]=$K$32,$L$32))))</f>
        <v>0.5</v>
      </c>
      <c r="G2163">
        <f>ROUNDUP(DZIALKI[[#This Row],[StawkaPodatku]]*DZIALKI[[#This Row],[Powierzchnia]],2)</f>
        <v>183.54</v>
      </c>
      <c r="H2163">
        <f>DZIALKI[[#This Row],[Podatek]]*DZIALKI[[#This Row],[Procent Ulgi]]</f>
        <v>91.77</v>
      </c>
      <c r="I2163">
        <f>DZIALKI[[#This Row],[Podatek]]-DZIALKI[[#This Row],[KwotaUlgi]]</f>
        <v>91.77</v>
      </c>
    </row>
    <row r="2164" spans="1:9" x14ac:dyDescent="0.25">
      <c r="A2164" t="s">
        <v>2174</v>
      </c>
      <c r="B2164">
        <v>798.31</v>
      </c>
      <c r="C2164" t="s">
        <v>9</v>
      </c>
      <c r="D2164" t="s">
        <v>5</v>
      </c>
      <c r="E21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64">
        <f>IF(DZIALKI[[#This Row],[Ulga]]=$K$29,$L$29,IF(DZIALKI[[#This Row],[Ulga]]=$K$30,$L$30,IF(DZIALKI[[#This Row],[Ulga]]=$K$31,$L$31,IF(DZIALKI[[#This Row],[Ulga]]=$K$32,$L$32))))</f>
        <v>0.5</v>
      </c>
      <c r="G2164">
        <f>ROUNDUP(DZIALKI[[#This Row],[StawkaPodatku]]*DZIALKI[[#This Row],[Powierzchnia]],2)</f>
        <v>518.91</v>
      </c>
      <c r="H2164">
        <f>DZIALKI[[#This Row],[Podatek]]*DZIALKI[[#This Row],[Procent Ulgi]]</f>
        <v>259.45499999999998</v>
      </c>
      <c r="I2164">
        <f>DZIALKI[[#This Row],[Podatek]]-DZIALKI[[#This Row],[KwotaUlgi]]</f>
        <v>259.45499999999998</v>
      </c>
    </row>
    <row r="2165" spans="1:9" x14ac:dyDescent="0.25">
      <c r="A2165" t="s">
        <v>2175</v>
      </c>
      <c r="B2165">
        <v>1461.82</v>
      </c>
      <c r="C2165" t="s">
        <v>5</v>
      </c>
      <c r="D2165" t="s">
        <v>11</v>
      </c>
      <c r="E21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65">
        <f>IF(DZIALKI[[#This Row],[Ulga]]=$K$29,$L$29,IF(DZIALKI[[#This Row],[Ulga]]=$K$30,$L$30,IF(DZIALKI[[#This Row],[Ulga]]=$K$31,$L$31,IF(DZIALKI[[#This Row],[Ulga]]=$K$32,$L$32))))</f>
        <v>0.9</v>
      </c>
      <c r="G2165">
        <f>ROUNDUP(DZIALKI[[#This Row],[StawkaPodatku]]*DZIALKI[[#This Row],[Powierzchnia]],2)</f>
        <v>1125.6099999999999</v>
      </c>
      <c r="H2165">
        <f>DZIALKI[[#This Row],[Podatek]]*DZIALKI[[#This Row],[Procent Ulgi]]</f>
        <v>1013.049</v>
      </c>
      <c r="I2165">
        <f>DZIALKI[[#This Row],[Podatek]]-DZIALKI[[#This Row],[KwotaUlgi]]</f>
        <v>112.56099999999992</v>
      </c>
    </row>
    <row r="2166" spans="1:9" x14ac:dyDescent="0.25">
      <c r="A2166" t="s">
        <v>2176</v>
      </c>
      <c r="B2166">
        <v>752.76</v>
      </c>
      <c r="C2166" t="s">
        <v>52</v>
      </c>
      <c r="D2166" t="s">
        <v>5</v>
      </c>
      <c r="E21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66">
        <f>IF(DZIALKI[[#This Row],[Ulga]]=$K$29,$L$29,IF(DZIALKI[[#This Row],[Ulga]]=$K$30,$L$30,IF(DZIALKI[[#This Row],[Ulga]]=$K$31,$L$31,IF(DZIALKI[[#This Row],[Ulga]]=$K$32,$L$32))))</f>
        <v>0.5</v>
      </c>
      <c r="G2166">
        <f>ROUNDUP(DZIALKI[[#This Row],[StawkaPodatku]]*DZIALKI[[#This Row],[Powierzchnia]],2)</f>
        <v>158.07999999999998</v>
      </c>
      <c r="H2166">
        <f>DZIALKI[[#This Row],[Podatek]]*DZIALKI[[#This Row],[Procent Ulgi]]</f>
        <v>79.039999999999992</v>
      </c>
      <c r="I2166">
        <f>DZIALKI[[#This Row],[Podatek]]-DZIALKI[[#This Row],[KwotaUlgi]]</f>
        <v>79.039999999999992</v>
      </c>
    </row>
    <row r="2167" spans="1:9" x14ac:dyDescent="0.25">
      <c r="A2167" t="s">
        <v>2177</v>
      </c>
      <c r="B2167">
        <v>1063.81</v>
      </c>
      <c r="C2167" t="s">
        <v>5</v>
      </c>
      <c r="D2167" t="s">
        <v>7</v>
      </c>
      <c r="E21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67">
        <f>IF(DZIALKI[[#This Row],[Ulga]]=$K$29,$L$29,IF(DZIALKI[[#This Row],[Ulga]]=$K$30,$L$30,IF(DZIALKI[[#This Row],[Ulga]]=$K$31,$L$31,IF(DZIALKI[[#This Row],[Ulga]]=$K$32,$L$32))))</f>
        <v>0.2</v>
      </c>
      <c r="G2167">
        <f>ROUNDUP(DZIALKI[[#This Row],[StawkaPodatku]]*DZIALKI[[#This Row],[Powierzchnia]],2)</f>
        <v>819.14</v>
      </c>
      <c r="H2167">
        <f>DZIALKI[[#This Row],[Podatek]]*DZIALKI[[#This Row],[Procent Ulgi]]</f>
        <v>163.828</v>
      </c>
      <c r="I2167">
        <f>DZIALKI[[#This Row],[Podatek]]-DZIALKI[[#This Row],[KwotaUlgi]]</f>
        <v>655.31200000000001</v>
      </c>
    </row>
    <row r="2168" spans="1:9" x14ac:dyDescent="0.25">
      <c r="A2168" t="s">
        <v>2178</v>
      </c>
      <c r="B2168">
        <v>890.94</v>
      </c>
      <c r="C2168" t="s">
        <v>31</v>
      </c>
      <c r="D2168" t="s">
        <v>5</v>
      </c>
      <c r="E21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68">
        <f>IF(DZIALKI[[#This Row],[Ulga]]=$K$29,$L$29,IF(DZIALKI[[#This Row],[Ulga]]=$K$30,$L$30,IF(DZIALKI[[#This Row],[Ulga]]=$K$31,$L$31,IF(DZIALKI[[#This Row],[Ulga]]=$K$32,$L$32))))</f>
        <v>0.5</v>
      </c>
      <c r="G2168">
        <f>ROUNDUP(DZIALKI[[#This Row],[StawkaPodatku]]*DZIALKI[[#This Row],[Powierzchnia]],2)</f>
        <v>383.11</v>
      </c>
      <c r="H2168">
        <f>DZIALKI[[#This Row],[Podatek]]*DZIALKI[[#This Row],[Procent Ulgi]]</f>
        <v>191.55500000000001</v>
      </c>
      <c r="I2168">
        <f>DZIALKI[[#This Row],[Podatek]]-DZIALKI[[#This Row],[KwotaUlgi]]</f>
        <v>191.55500000000001</v>
      </c>
    </row>
    <row r="2169" spans="1:9" x14ac:dyDescent="0.25">
      <c r="A2169" t="s">
        <v>2179</v>
      </c>
      <c r="B2169">
        <v>1102.2</v>
      </c>
      <c r="C2169" t="s">
        <v>52</v>
      </c>
      <c r="D2169" t="s">
        <v>5</v>
      </c>
      <c r="E21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69">
        <f>IF(DZIALKI[[#This Row],[Ulga]]=$K$29,$L$29,IF(DZIALKI[[#This Row],[Ulga]]=$K$30,$L$30,IF(DZIALKI[[#This Row],[Ulga]]=$K$31,$L$31,IF(DZIALKI[[#This Row],[Ulga]]=$K$32,$L$32))))</f>
        <v>0.5</v>
      </c>
      <c r="G2169">
        <f>ROUNDUP(DZIALKI[[#This Row],[StawkaPodatku]]*DZIALKI[[#This Row],[Powierzchnia]],2)</f>
        <v>231.47</v>
      </c>
      <c r="H2169">
        <f>DZIALKI[[#This Row],[Podatek]]*DZIALKI[[#This Row],[Procent Ulgi]]</f>
        <v>115.735</v>
      </c>
      <c r="I2169">
        <f>DZIALKI[[#This Row],[Podatek]]-DZIALKI[[#This Row],[KwotaUlgi]]</f>
        <v>115.735</v>
      </c>
    </row>
    <row r="2170" spans="1:9" x14ac:dyDescent="0.25">
      <c r="A2170" t="s">
        <v>2180</v>
      </c>
      <c r="B2170">
        <v>908.4</v>
      </c>
      <c r="C2170" t="s">
        <v>5</v>
      </c>
      <c r="D2170" t="s">
        <v>5</v>
      </c>
      <c r="E21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70">
        <f>IF(DZIALKI[[#This Row],[Ulga]]=$K$29,$L$29,IF(DZIALKI[[#This Row],[Ulga]]=$K$30,$L$30,IF(DZIALKI[[#This Row],[Ulga]]=$K$31,$L$31,IF(DZIALKI[[#This Row],[Ulga]]=$K$32,$L$32))))</f>
        <v>0.5</v>
      </c>
      <c r="G2170">
        <f>ROUNDUP(DZIALKI[[#This Row],[StawkaPodatku]]*DZIALKI[[#This Row],[Powierzchnia]],2)</f>
        <v>699.47</v>
      </c>
      <c r="H2170">
        <f>DZIALKI[[#This Row],[Podatek]]*DZIALKI[[#This Row],[Procent Ulgi]]</f>
        <v>349.73500000000001</v>
      </c>
      <c r="I2170">
        <f>DZIALKI[[#This Row],[Podatek]]-DZIALKI[[#This Row],[KwotaUlgi]]</f>
        <v>349.73500000000001</v>
      </c>
    </row>
    <row r="2171" spans="1:9" x14ac:dyDescent="0.25">
      <c r="A2171" t="s">
        <v>2181</v>
      </c>
      <c r="B2171">
        <v>560.55999999999995</v>
      </c>
      <c r="C2171" t="s">
        <v>31</v>
      </c>
      <c r="D2171" t="s">
        <v>7</v>
      </c>
      <c r="E21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71">
        <f>IF(DZIALKI[[#This Row],[Ulga]]=$K$29,$L$29,IF(DZIALKI[[#This Row],[Ulga]]=$K$30,$L$30,IF(DZIALKI[[#This Row],[Ulga]]=$K$31,$L$31,IF(DZIALKI[[#This Row],[Ulga]]=$K$32,$L$32))))</f>
        <v>0.2</v>
      </c>
      <c r="G2171">
        <f>ROUNDUP(DZIALKI[[#This Row],[StawkaPodatku]]*DZIALKI[[#This Row],[Powierzchnia]],2)</f>
        <v>241.04999999999998</v>
      </c>
      <c r="H2171">
        <f>DZIALKI[[#This Row],[Podatek]]*DZIALKI[[#This Row],[Procent Ulgi]]</f>
        <v>48.21</v>
      </c>
      <c r="I2171">
        <f>DZIALKI[[#This Row],[Podatek]]-DZIALKI[[#This Row],[KwotaUlgi]]</f>
        <v>192.83999999999997</v>
      </c>
    </row>
    <row r="2172" spans="1:9" x14ac:dyDescent="0.25">
      <c r="A2172" t="s">
        <v>2182</v>
      </c>
      <c r="B2172">
        <v>1426.89</v>
      </c>
      <c r="C2172" t="s">
        <v>94</v>
      </c>
      <c r="D2172" t="s">
        <v>11</v>
      </c>
      <c r="E217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172">
        <f>IF(DZIALKI[[#This Row],[Ulga]]=$K$29,$L$29,IF(DZIALKI[[#This Row],[Ulga]]=$K$30,$L$30,IF(DZIALKI[[#This Row],[Ulga]]=$K$31,$L$31,IF(DZIALKI[[#This Row],[Ulga]]=$K$32,$L$32))))</f>
        <v>0.9</v>
      </c>
      <c r="G2172">
        <f>ROUNDUP(DZIALKI[[#This Row],[StawkaPodatku]]*DZIALKI[[#This Row],[Powierzchnia]],2)</f>
        <v>57.08</v>
      </c>
      <c r="H2172">
        <f>DZIALKI[[#This Row],[Podatek]]*DZIALKI[[#This Row],[Procent Ulgi]]</f>
        <v>51.372</v>
      </c>
      <c r="I2172">
        <f>DZIALKI[[#This Row],[Podatek]]-DZIALKI[[#This Row],[KwotaUlgi]]</f>
        <v>5.7079999999999984</v>
      </c>
    </row>
    <row r="2173" spans="1:9" x14ac:dyDescent="0.25">
      <c r="A2173" t="s">
        <v>2183</v>
      </c>
      <c r="B2173">
        <v>734.5</v>
      </c>
      <c r="C2173" t="s">
        <v>52</v>
      </c>
      <c r="D2173" t="s">
        <v>5</v>
      </c>
      <c r="E21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73">
        <f>IF(DZIALKI[[#This Row],[Ulga]]=$K$29,$L$29,IF(DZIALKI[[#This Row],[Ulga]]=$K$30,$L$30,IF(DZIALKI[[#This Row],[Ulga]]=$K$31,$L$31,IF(DZIALKI[[#This Row],[Ulga]]=$K$32,$L$32))))</f>
        <v>0.5</v>
      </c>
      <c r="G2173">
        <f>ROUNDUP(DZIALKI[[#This Row],[StawkaPodatku]]*DZIALKI[[#This Row],[Powierzchnia]],2)</f>
        <v>154.25</v>
      </c>
      <c r="H2173">
        <f>DZIALKI[[#This Row],[Podatek]]*DZIALKI[[#This Row],[Procent Ulgi]]</f>
        <v>77.125</v>
      </c>
      <c r="I2173">
        <f>DZIALKI[[#This Row],[Podatek]]-DZIALKI[[#This Row],[KwotaUlgi]]</f>
        <v>77.125</v>
      </c>
    </row>
    <row r="2174" spans="1:9" x14ac:dyDescent="0.25">
      <c r="A2174" t="s">
        <v>2184</v>
      </c>
      <c r="B2174">
        <v>743.5</v>
      </c>
      <c r="C2174" t="s">
        <v>31</v>
      </c>
      <c r="D2174" t="s">
        <v>21</v>
      </c>
      <c r="E21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74">
        <f>IF(DZIALKI[[#This Row],[Ulga]]=$K$29,$L$29,IF(DZIALKI[[#This Row],[Ulga]]=$K$30,$L$30,IF(DZIALKI[[#This Row],[Ulga]]=$K$31,$L$31,IF(DZIALKI[[#This Row],[Ulga]]=$K$32,$L$32))))</f>
        <v>0</v>
      </c>
      <c r="G2174">
        <f>ROUNDUP(DZIALKI[[#This Row],[StawkaPodatku]]*DZIALKI[[#This Row],[Powierzchnia]],2)</f>
        <v>319.70999999999998</v>
      </c>
      <c r="H2174">
        <f>DZIALKI[[#This Row],[Podatek]]*DZIALKI[[#This Row],[Procent Ulgi]]</f>
        <v>0</v>
      </c>
      <c r="I2174">
        <f>DZIALKI[[#This Row],[Podatek]]-DZIALKI[[#This Row],[KwotaUlgi]]</f>
        <v>319.70999999999998</v>
      </c>
    </row>
    <row r="2175" spans="1:9" x14ac:dyDescent="0.25">
      <c r="A2175" t="s">
        <v>2185</v>
      </c>
      <c r="B2175">
        <v>1138.69</v>
      </c>
      <c r="C2175" t="s">
        <v>94</v>
      </c>
      <c r="D2175" t="s">
        <v>11</v>
      </c>
      <c r="E21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175">
        <f>IF(DZIALKI[[#This Row],[Ulga]]=$K$29,$L$29,IF(DZIALKI[[#This Row],[Ulga]]=$K$30,$L$30,IF(DZIALKI[[#This Row],[Ulga]]=$K$31,$L$31,IF(DZIALKI[[#This Row],[Ulga]]=$K$32,$L$32))))</f>
        <v>0.9</v>
      </c>
      <c r="G2175">
        <f>ROUNDUP(DZIALKI[[#This Row],[StawkaPodatku]]*DZIALKI[[#This Row],[Powierzchnia]],2)</f>
        <v>45.55</v>
      </c>
      <c r="H2175">
        <f>DZIALKI[[#This Row],[Podatek]]*DZIALKI[[#This Row],[Procent Ulgi]]</f>
        <v>40.994999999999997</v>
      </c>
      <c r="I2175">
        <f>DZIALKI[[#This Row],[Podatek]]-DZIALKI[[#This Row],[KwotaUlgi]]</f>
        <v>4.5549999999999997</v>
      </c>
    </row>
    <row r="2176" spans="1:9" x14ac:dyDescent="0.25">
      <c r="A2176" t="s">
        <v>2186</v>
      </c>
      <c r="B2176">
        <v>1296.1199999999999</v>
      </c>
      <c r="C2176" t="s">
        <v>94</v>
      </c>
      <c r="D2176" t="s">
        <v>21</v>
      </c>
      <c r="E21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176">
        <f>IF(DZIALKI[[#This Row],[Ulga]]=$K$29,$L$29,IF(DZIALKI[[#This Row],[Ulga]]=$K$30,$L$30,IF(DZIALKI[[#This Row],[Ulga]]=$K$31,$L$31,IF(DZIALKI[[#This Row],[Ulga]]=$K$32,$L$32))))</f>
        <v>0</v>
      </c>
      <c r="G2176">
        <f>ROUNDUP(DZIALKI[[#This Row],[StawkaPodatku]]*DZIALKI[[#This Row],[Powierzchnia]],2)</f>
        <v>51.85</v>
      </c>
      <c r="H2176">
        <f>DZIALKI[[#This Row],[Podatek]]*DZIALKI[[#This Row],[Procent Ulgi]]</f>
        <v>0</v>
      </c>
      <c r="I2176">
        <f>DZIALKI[[#This Row],[Podatek]]-DZIALKI[[#This Row],[KwotaUlgi]]</f>
        <v>51.85</v>
      </c>
    </row>
    <row r="2177" spans="1:9" x14ac:dyDescent="0.25">
      <c r="A2177" t="s">
        <v>2187</v>
      </c>
      <c r="B2177">
        <v>1409.58</v>
      </c>
      <c r="C2177" t="s">
        <v>31</v>
      </c>
      <c r="D2177" t="s">
        <v>5</v>
      </c>
      <c r="E21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77">
        <f>IF(DZIALKI[[#This Row],[Ulga]]=$K$29,$L$29,IF(DZIALKI[[#This Row],[Ulga]]=$K$30,$L$30,IF(DZIALKI[[#This Row],[Ulga]]=$K$31,$L$31,IF(DZIALKI[[#This Row],[Ulga]]=$K$32,$L$32))))</f>
        <v>0.5</v>
      </c>
      <c r="G2177">
        <f>ROUNDUP(DZIALKI[[#This Row],[StawkaPodatku]]*DZIALKI[[#This Row],[Powierzchnia]],2)</f>
        <v>606.12</v>
      </c>
      <c r="H2177">
        <f>DZIALKI[[#This Row],[Podatek]]*DZIALKI[[#This Row],[Procent Ulgi]]</f>
        <v>303.06</v>
      </c>
      <c r="I2177">
        <f>DZIALKI[[#This Row],[Podatek]]-DZIALKI[[#This Row],[KwotaUlgi]]</f>
        <v>303.06</v>
      </c>
    </row>
    <row r="2178" spans="1:9" x14ac:dyDescent="0.25">
      <c r="A2178" t="s">
        <v>2188</v>
      </c>
      <c r="B2178">
        <v>714.81</v>
      </c>
      <c r="C2178" t="s">
        <v>31</v>
      </c>
      <c r="D2178" t="s">
        <v>11</v>
      </c>
      <c r="E21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78">
        <f>IF(DZIALKI[[#This Row],[Ulga]]=$K$29,$L$29,IF(DZIALKI[[#This Row],[Ulga]]=$K$30,$L$30,IF(DZIALKI[[#This Row],[Ulga]]=$K$31,$L$31,IF(DZIALKI[[#This Row],[Ulga]]=$K$32,$L$32))))</f>
        <v>0.9</v>
      </c>
      <c r="G2178">
        <f>ROUNDUP(DZIALKI[[#This Row],[StawkaPodatku]]*DZIALKI[[#This Row],[Powierzchnia]],2)</f>
        <v>307.37</v>
      </c>
      <c r="H2178">
        <f>DZIALKI[[#This Row],[Podatek]]*DZIALKI[[#This Row],[Procent Ulgi]]</f>
        <v>276.63300000000004</v>
      </c>
      <c r="I2178">
        <f>DZIALKI[[#This Row],[Podatek]]-DZIALKI[[#This Row],[KwotaUlgi]]</f>
        <v>30.736999999999966</v>
      </c>
    </row>
    <row r="2179" spans="1:9" x14ac:dyDescent="0.25">
      <c r="A2179" t="s">
        <v>2189</v>
      </c>
      <c r="B2179">
        <v>1355.58</v>
      </c>
      <c r="C2179" t="s">
        <v>52</v>
      </c>
      <c r="D2179" t="s">
        <v>5</v>
      </c>
      <c r="E21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79">
        <f>IF(DZIALKI[[#This Row],[Ulga]]=$K$29,$L$29,IF(DZIALKI[[#This Row],[Ulga]]=$K$30,$L$30,IF(DZIALKI[[#This Row],[Ulga]]=$K$31,$L$31,IF(DZIALKI[[#This Row],[Ulga]]=$K$32,$L$32))))</f>
        <v>0.5</v>
      </c>
      <c r="G2179">
        <f>ROUNDUP(DZIALKI[[#This Row],[StawkaPodatku]]*DZIALKI[[#This Row],[Powierzchnia]],2)</f>
        <v>284.68</v>
      </c>
      <c r="H2179">
        <f>DZIALKI[[#This Row],[Podatek]]*DZIALKI[[#This Row],[Procent Ulgi]]</f>
        <v>142.34</v>
      </c>
      <c r="I2179">
        <f>DZIALKI[[#This Row],[Podatek]]-DZIALKI[[#This Row],[KwotaUlgi]]</f>
        <v>142.34</v>
      </c>
    </row>
    <row r="2180" spans="1:9" x14ac:dyDescent="0.25">
      <c r="A2180" t="s">
        <v>2190</v>
      </c>
      <c r="B2180">
        <v>1361.29</v>
      </c>
      <c r="C2180" t="s">
        <v>31</v>
      </c>
      <c r="D2180" t="s">
        <v>5</v>
      </c>
      <c r="E21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80">
        <f>IF(DZIALKI[[#This Row],[Ulga]]=$K$29,$L$29,IF(DZIALKI[[#This Row],[Ulga]]=$K$30,$L$30,IF(DZIALKI[[#This Row],[Ulga]]=$K$31,$L$31,IF(DZIALKI[[#This Row],[Ulga]]=$K$32,$L$32))))</f>
        <v>0.5</v>
      </c>
      <c r="G2180">
        <f>ROUNDUP(DZIALKI[[#This Row],[StawkaPodatku]]*DZIALKI[[#This Row],[Powierzchnia]],2)</f>
        <v>585.36</v>
      </c>
      <c r="H2180">
        <f>DZIALKI[[#This Row],[Podatek]]*DZIALKI[[#This Row],[Procent Ulgi]]</f>
        <v>292.68</v>
      </c>
      <c r="I2180">
        <f>DZIALKI[[#This Row],[Podatek]]-DZIALKI[[#This Row],[KwotaUlgi]]</f>
        <v>292.68</v>
      </c>
    </row>
    <row r="2181" spans="1:9" x14ac:dyDescent="0.25">
      <c r="A2181" t="s">
        <v>2191</v>
      </c>
      <c r="B2181">
        <v>1398.94</v>
      </c>
      <c r="C2181" t="s">
        <v>5</v>
      </c>
      <c r="D2181" t="s">
        <v>21</v>
      </c>
      <c r="E21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81">
        <f>IF(DZIALKI[[#This Row],[Ulga]]=$K$29,$L$29,IF(DZIALKI[[#This Row],[Ulga]]=$K$30,$L$30,IF(DZIALKI[[#This Row],[Ulga]]=$K$31,$L$31,IF(DZIALKI[[#This Row],[Ulga]]=$K$32,$L$32))))</f>
        <v>0</v>
      </c>
      <c r="G2181">
        <f>ROUNDUP(DZIALKI[[#This Row],[StawkaPodatku]]*DZIALKI[[#This Row],[Powierzchnia]],2)</f>
        <v>1077.19</v>
      </c>
      <c r="H2181">
        <f>DZIALKI[[#This Row],[Podatek]]*DZIALKI[[#This Row],[Procent Ulgi]]</f>
        <v>0</v>
      </c>
      <c r="I2181">
        <f>DZIALKI[[#This Row],[Podatek]]-DZIALKI[[#This Row],[KwotaUlgi]]</f>
        <v>1077.19</v>
      </c>
    </row>
    <row r="2182" spans="1:9" x14ac:dyDescent="0.25">
      <c r="A2182" t="s">
        <v>2192</v>
      </c>
      <c r="B2182">
        <v>1202.57</v>
      </c>
      <c r="C2182" t="s">
        <v>52</v>
      </c>
      <c r="D2182" t="s">
        <v>5</v>
      </c>
      <c r="E21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82">
        <f>IF(DZIALKI[[#This Row],[Ulga]]=$K$29,$L$29,IF(DZIALKI[[#This Row],[Ulga]]=$K$30,$L$30,IF(DZIALKI[[#This Row],[Ulga]]=$K$31,$L$31,IF(DZIALKI[[#This Row],[Ulga]]=$K$32,$L$32))))</f>
        <v>0.5</v>
      </c>
      <c r="G2182">
        <f>ROUNDUP(DZIALKI[[#This Row],[StawkaPodatku]]*DZIALKI[[#This Row],[Powierzchnia]],2)</f>
        <v>252.54</v>
      </c>
      <c r="H2182">
        <f>DZIALKI[[#This Row],[Podatek]]*DZIALKI[[#This Row],[Procent Ulgi]]</f>
        <v>126.27</v>
      </c>
      <c r="I2182">
        <f>DZIALKI[[#This Row],[Podatek]]-DZIALKI[[#This Row],[KwotaUlgi]]</f>
        <v>126.27</v>
      </c>
    </row>
    <row r="2183" spans="1:9" x14ac:dyDescent="0.25">
      <c r="A2183" t="s">
        <v>2193</v>
      </c>
      <c r="B2183">
        <v>699.4</v>
      </c>
      <c r="C2183" t="s">
        <v>94</v>
      </c>
      <c r="D2183" t="s">
        <v>11</v>
      </c>
      <c r="E218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183">
        <f>IF(DZIALKI[[#This Row],[Ulga]]=$K$29,$L$29,IF(DZIALKI[[#This Row],[Ulga]]=$K$30,$L$30,IF(DZIALKI[[#This Row],[Ulga]]=$K$31,$L$31,IF(DZIALKI[[#This Row],[Ulga]]=$K$32,$L$32))))</f>
        <v>0.9</v>
      </c>
      <c r="G2183">
        <f>ROUNDUP(DZIALKI[[#This Row],[StawkaPodatku]]*DZIALKI[[#This Row],[Powierzchnia]],2)</f>
        <v>27.98</v>
      </c>
      <c r="H2183">
        <f>DZIALKI[[#This Row],[Podatek]]*DZIALKI[[#This Row],[Procent Ulgi]]</f>
        <v>25.182000000000002</v>
      </c>
      <c r="I2183">
        <f>DZIALKI[[#This Row],[Podatek]]-DZIALKI[[#This Row],[KwotaUlgi]]</f>
        <v>2.7979999999999983</v>
      </c>
    </row>
    <row r="2184" spans="1:9" x14ac:dyDescent="0.25">
      <c r="A2184" t="s">
        <v>2194</v>
      </c>
      <c r="B2184">
        <v>1012.36</v>
      </c>
      <c r="C2184" t="s">
        <v>31</v>
      </c>
      <c r="D2184" t="s">
        <v>5</v>
      </c>
      <c r="E21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84">
        <f>IF(DZIALKI[[#This Row],[Ulga]]=$K$29,$L$29,IF(DZIALKI[[#This Row],[Ulga]]=$K$30,$L$30,IF(DZIALKI[[#This Row],[Ulga]]=$K$31,$L$31,IF(DZIALKI[[#This Row],[Ulga]]=$K$32,$L$32))))</f>
        <v>0.5</v>
      </c>
      <c r="G2184">
        <f>ROUNDUP(DZIALKI[[#This Row],[StawkaPodatku]]*DZIALKI[[#This Row],[Powierzchnia]],2)</f>
        <v>435.32</v>
      </c>
      <c r="H2184">
        <f>DZIALKI[[#This Row],[Podatek]]*DZIALKI[[#This Row],[Procent Ulgi]]</f>
        <v>217.66</v>
      </c>
      <c r="I2184">
        <f>DZIALKI[[#This Row],[Podatek]]-DZIALKI[[#This Row],[KwotaUlgi]]</f>
        <v>217.66</v>
      </c>
    </row>
    <row r="2185" spans="1:9" x14ac:dyDescent="0.25">
      <c r="A2185" t="s">
        <v>2195</v>
      </c>
      <c r="B2185">
        <v>599.39</v>
      </c>
      <c r="C2185" t="s">
        <v>5</v>
      </c>
      <c r="D2185" t="s">
        <v>11</v>
      </c>
      <c r="E21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85">
        <f>IF(DZIALKI[[#This Row],[Ulga]]=$K$29,$L$29,IF(DZIALKI[[#This Row],[Ulga]]=$K$30,$L$30,IF(DZIALKI[[#This Row],[Ulga]]=$K$31,$L$31,IF(DZIALKI[[#This Row],[Ulga]]=$K$32,$L$32))))</f>
        <v>0.9</v>
      </c>
      <c r="G2185">
        <f>ROUNDUP(DZIALKI[[#This Row],[StawkaPodatku]]*DZIALKI[[#This Row],[Powierzchnia]],2)</f>
        <v>461.53999999999996</v>
      </c>
      <c r="H2185">
        <f>DZIALKI[[#This Row],[Podatek]]*DZIALKI[[#This Row],[Procent Ulgi]]</f>
        <v>415.38599999999997</v>
      </c>
      <c r="I2185">
        <f>DZIALKI[[#This Row],[Podatek]]-DZIALKI[[#This Row],[KwotaUlgi]]</f>
        <v>46.153999999999996</v>
      </c>
    </row>
    <row r="2186" spans="1:9" x14ac:dyDescent="0.25">
      <c r="A2186" t="s">
        <v>2196</v>
      </c>
      <c r="B2186">
        <v>799.42</v>
      </c>
      <c r="C2186" t="s">
        <v>5</v>
      </c>
      <c r="D2186" t="s">
        <v>11</v>
      </c>
      <c r="E21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86">
        <f>IF(DZIALKI[[#This Row],[Ulga]]=$K$29,$L$29,IF(DZIALKI[[#This Row],[Ulga]]=$K$30,$L$30,IF(DZIALKI[[#This Row],[Ulga]]=$K$31,$L$31,IF(DZIALKI[[#This Row],[Ulga]]=$K$32,$L$32))))</f>
        <v>0.9</v>
      </c>
      <c r="G2186">
        <f>ROUNDUP(DZIALKI[[#This Row],[StawkaPodatku]]*DZIALKI[[#This Row],[Powierzchnia]],2)</f>
        <v>615.55999999999995</v>
      </c>
      <c r="H2186">
        <f>DZIALKI[[#This Row],[Podatek]]*DZIALKI[[#This Row],[Procent Ulgi]]</f>
        <v>554.00400000000002</v>
      </c>
      <c r="I2186">
        <f>DZIALKI[[#This Row],[Podatek]]-DZIALKI[[#This Row],[KwotaUlgi]]</f>
        <v>61.555999999999926</v>
      </c>
    </row>
    <row r="2187" spans="1:9" x14ac:dyDescent="0.25">
      <c r="A2187" t="s">
        <v>2197</v>
      </c>
      <c r="B2187">
        <v>1323.38</v>
      </c>
      <c r="C2187" t="s">
        <v>52</v>
      </c>
      <c r="D2187" t="s">
        <v>11</v>
      </c>
      <c r="E21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87">
        <f>IF(DZIALKI[[#This Row],[Ulga]]=$K$29,$L$29,IF(DZIALKI[[#This Row],[Ulga]]=$K$30,$L$30,IF(DZIALKI[[#This Row],[Ulga]]=$K$31,$L$31,IF(DZIALKI[[#This Row],[Ulga]]=$K$32,$L$32))))</f>
        <v>0.9</v>
      </c>
      <c r="G2187">
        <f>ROUNDUP(DZIALKI[[#This Row],[StawkaPodatku]]*DZIALKI[[#This Row],[Powierzchnia]],2)</f>
        <v>277.90999999999997</v>
      </c>
      <c r="H2187">
        <f>DZIALKI[[#This Row],[Podatek]]*DZIALKI[[#This Row],[Procent Ulgi]]</f>
        <v>250.11899999999997</v>
      </c>
      <c r="I2187">
        <f>DZIALKI[[#This Row],[Podatek]]-DZIALKI[[#This Row],[KwotaUlgi]]</f>
        <v>27.790999999999997</v>
      </c>
    </row>
    <row r="2188" spans="1:9" x14ac:dyDescent="0.25">
      <c r="A2188" t="s">
        <v>2198</v>
      </c>
      <c r="B2188">
        <v>1114.8499999999999</v>
      </c>
      <c r="C2188" t="s">
        <v>5</v>
      </c>
      <c r="D2188" t="s">
        <v>21</v>
      </c>
      <c r="E21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88">
        <f>IF(DZIALKI[[#This Row],[Ulga]]=$K$29,$L$29,IF(DZIALKI[[#This Row],[Ulga]]=$K$30,$L$30,IF(DZIALKI[[#This Row],[Ulga]]=$K$31,$L$31,IF(DZIALKI[[#This Row],[Ulga]]=$K$32,$L$32))))</f>
        <v>0</v>
      </c>
      <c r="G2188">
        <f>ROUNDUP(DZIALKI[[#This Row],[StawkaPodatku]]*DZIALKI[[#This Row],[Powierzchnia]],2)</f>
        <v>858.43999999999994</v>
      </c>
      <c r="H2188">
        <f>DZIALKI[[#This Row],[Podatek]]*DZIALKI[[#This Row],[Procent Ulgi]]</f>
        <v>0</v>
      </c>
      <c r="I2188">
        <f>DZIALKI[[#This Row],[Podatek]]-DZIALKI[[#This Row],[KwotaUlgi]]</f>
        <v>858.43999999999994</v>
      </c>
    </row>
    <row r="2189" spans="1:9" x14ac:dyDescent="0.25">
      <c r="A2189" t="s">
        <v>2199</v>
      </c>
      <c r="B2189">
        <v>1123.4000000000001</v>
      </c>
      <c r="C2189" t="s">
        <v>5</v>
      </c>
      <c r="D2189" t="s">
        <v>11</v>
      </c>
      <c r="E21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89">
        <f>IF(DZIALKI[[#This Row],[Ulga]]=$K$29,$L$29,IF(DZIALKI[[#This Row],[Ulga]]=$K$30,$L$30,IF(DZIALKI[[#This Row],[Ulga]]=$K$31,$L$31,IF(DZIALKI[[#This Row],[Ulga]]=$K$32,$L$32))))</f>
        <v>0.9</v>
      </c>
      <c r="G2189">
        <f>ROUNDUP(DZIALKI[[#This Row],[StawkaPodatku]]*DZIALKI[[#This Row],[Powierzchnia]],2)</f>
        <v>865.02</v>
      </c>
      <c r="H2189">
        <f>DZIALKI[[#This Row],[Podatek]]*DZIALKI[[#This Row],[Procent Ulgi]]</f>
        <v>778.51800000000003</v>
      </c>
      <c r="I2189">
        <f>DZIALKI[[#This Row],[Podatek]]-DZIALKI[[#This Row],[KwotaUlgi]]</f>
        <v>86.501999999999953</v>
      </c>
    </row>
    <row r="2190" spans="1:9" x14ac:dyDescent="0.25">
      <c r="A2190" t="s">
        <v>2200</v>
      </c>
      <c r="B2190">
        <v>1141.1300000000001</v>
      </c>
      <c r="C2190" t="s">
        <v>52</v>
      </c>
      <c r="D2190" t="s">
        <v>5</v>
      </c>
      <c r="E21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90">
        <f>IF(DZIALKI[[#This Row],[Ulga]]=$K$29,$L$29,IF(DZIALKI[[#This Row],[Ulga]]=$K$30,$L$30,IF(DZIALKI[[#This Row],[Ulga]]=$K$31,$L$31,IF(DZIALKI[[#This Row],[Ulga]]=$K$32,$L$32))))</f>
        <v>0.5</v>
      </c>
      <c r="G2190">
        <f>ROUNDUP(DZIALKI[[#This Row],[StawkaPodatku]]*DZIALKI[[#This Row],[Powierzchnia]],2)</f>
        <v>239.64</v>
      </c>
      <c r="H2190">
        <f>DZIALKI[[#This Row],[Podatek]]*DZIALKI[[#This Row],[Procent Ulgi]]</f>
        <v>119.82</v>
      </c>
      <c r="I2190">
        <f>DZIALKI[[#This Row],[Podatek]]-DZIALKI[[#This Row],[KwotaUlgi]]</f>
        <v>119.82</v>
      </c>
    </row>
    <row r="2191" spans="1:9" x14ac:dyDescent="0.25">
      <c r="A2191" t="s">
        <v>2201</v>
      </c>
      <c r="B2191">
        <v>1225.8399999999999</v>
      </c>
      <c r="C2191" t="s">
        <v>31</v>
      </c>
      <c r="D2191" t="s">
        <v>11</v>
      </c>
      <c r="E21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91">
        <f>IF(DZIALKI[[#This Row],[Ulga]]=$K$29,$L$29,IF(DZIALKI[[#This Row],[Ulga]]=$K$30,$L$30,IF(DZIALKI[[#This Row],[Ulga]]=$K$31,$L$31,IF(DZIALKI[[#This Row],[Ulga]]=$K$32,$L$32))))</f>
        <v>0.9</v>
      </c>
      <c r="G2191">
        <f>ROUNDUP(DZIALKI[[#This Row],[StawkaPodatku]]*DZIALKI[[#This Row],[Powierzchnia]],2)</f>
        <v>527.12</v>
      </c>
      <c r="H2191">
        <f>DZIALKI[[#This Row],[Podatek]]*DZIALKI[[#This Row],[Procent Ulgi]]</f>
        <v>474.40800000000002</v>
      </c>
      <c r="I2191">
        <f>DZIALKI[[#This Row],[Podatek]]-DZIALKI[[#This Row],[KwotaUlgi]]</f>
        <v>52.711999999999989</v>
      </c>
    </row>
    <row r="2192" spans="1:9" x14ac:dyDescent="0.25">
      <c r="A2192" t="s">
        <v>2202</v>
      </c>
      <c r="B2192">
        <v>1217.33</v>
      </c>
      <c r="C2192" t="s">
        <v>5</v>
      </c>
      <c r="D2192" t="s">
        <v>11</v>
      </c>
      <c r="E21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92">
        <f>IF(DZIALKI[[#This Row],[Ulga]]=$K$29,$L$29,IF(DZIALKI[[#This Row],[Ulga]]=$K$30,$L$30,IF(DZIALKI[[#This Row],[Ulga]]=$K$31,$L$31,IF(DZIALKI[[#This Row],[Ulga]]=$K$32,$L$32))))</f>
        <v>0.9</v>
      </c>
      <c r="G2192">
        <f>ROUNDUP(DZIALKI[[#This Row],[StawkaPodatku]]*DZIALKI[[#This Row],[Powierzchnia]],2)</f>
        <v>937.35</v>
      </c>
      <c r="H2192">
        <f>DZIALKI[[#This Row],[Podatek]]*DZIALKI[[#This Row],[Procent Ulgi]]</f>
        <v>843.61500000000001</v>
      </c>
      <c r="I2192">
        <f>DZIALKI[[#This Row],[Podatek]]-DZIALKI[[#This Row],[KwotaUlgi]]</f>
        <v>93.735000000000014</v>
      </c>
    </row>
    <row r="2193" spans="1:9" x14ac:dyDescent="0.25">
      <c r="A2193" t="s">
        <v>2203</v>
      </c>
      <c r="B2193">
        <v>638.84</v>
      </c>
      <c r="C2193" t="s">
        <v>31</v>
      </c>
      <c r="D2193" t="s">
        <v>11</v>
      </c>
      <c r="E21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93">
        <f>IF(DZIALKI[[#This Row],[Ulga]]=$K$29,$L$29,IF(DZIALKI[[#This Row],[Ulga]]=$K$30,$L$30,IF(DZIALKI[[#This Row],[Ulga]]=$K$31,$L$31,IF(DZIALKI[[#This Row],[Ulga]]=$K$32,$L$32))))</f>
        <v>0.9</v>
      </c>
      <c r="G2193">
        <f>ROUNDUP(DZIALKI[[#This Row],[StawkaPodatku]]*DZIALKI[[#This Row],[Powierzchnia]],2)</f>
        <v>274.70999999999998</v>
      </c>
      <c r="H2193">
        <f>DZIALKI[[#This Row],[Podatek]]*DZIALKI[[#This Row],[Procent Ulgi]]</f>
        <v>247.23899999999998</v>
      </c>
      <c r="I2193">
        <f>DZIALKI[[#This Row],[Podatek]]-DZIALKI[[#This Row],[KwotaUlgi]]</f>
        <v>27.471000000000004</v>
      </c>
    </row>
    <row r="2194" spans="1:9" x14ac:dyDescent="0.25">
      <c r="A2194" t="s">
        <v>2204</v>
      </c>
      <c r="B2194">
        <v>1273.83</v>
      </c>
      <c r="C2194" t="s">
        <v>5</v>
      </c>
      <c r="D2194" t="s">
        <v>11</v>
      </c>
      <c r="E21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94">
        <f>IF(DZIALKI[[#This Row],[Ulga]]=$K$29,$L$29,IF(DZIALKI[[#This Row],[Ulga]]=$K$30,$L$30,IF(DZIALKI[[#This Row],[Ulga]]=$K$31,$L$31,IF(DZIALKI[[#This Row],[Ulga]]=$K$32,$L$32))))</f>
        <v>0.9</v>
      </c>
      <c r="G2194">
        <f>ROUNDUP(DZIALKI[[#This Row],[StawkaPodatku]]*DZIALKI[[#This Row],[Powierzchnia]],2)</f>
        <v>980.85</v>
      </c>
      <c r="H2194">
        <f>DZIALKI[[#This Row],[Podatek]]*DZIALKI[[#This Row],[Procent Ulgi]]</f>
        <v>882.76499999999999</v>
      </c>
      <c r="I2194">
        <f>DZIALKI[[#This Row],[Podatek]]-DZIALKI[[#This Row],[KwotaUlgi]]</f>
        <v>98.085000000000036</v>
      </c>
    </row>
    <row r="2195" spans="1:9" x14ac:dyDescent="0.25">
      <c r="A2195" t="s">
        <v>2205</v>
      </c>
      <c r="B2195">
        <v>1450.13</v>
      </c>
      <c r="C2195" t="s">
        <v>31</v>
      </c>
      <c r="D2195" t="s">
        <v>11</v>
      </c>
      <c r="E21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95">
        <f>IF(DZIALKI[[#This Row],[Ulga]]=$K$29,$L$29,IF(DZIALKI[[#This Row],[Ulga]]=$K$30,$L$30,IF(DZIALKI[[#This Row],[Ulga]]=$K$31,$L$31,IF(DZIALKI[[#This Row],[Ulga]]=$K$32,$L$32))))</f>
        <v>0.9</v>
      </c>
      <c r="G2195">
        <f>ROUNDUP(DZIALKI[[#This Row],[StawkaPodatku]]*DZIALKI[[#This Row],[Powierzchnia]],2)</f>
        <v>623.55999999999995</v>
      </c>
      <c r="H2195">
        <f>DZIALKI[[#This Row],[Podatek]]*DZIALKI[[#This Row],[Procent Ulgi]]</f>
        <v>561.20399999999995</v>
      </c>
      <c r="I2195">
        <f>DZIALKI[[#This Row],[Podatek]]-DZIALKI[[#This Row],[KwotaUlgi]]</f>
        <v>62.355999999999995</v>
      </c>
    </row>
    <row r="2196" spans="1:9" x14ac:dyDescent="0.25">
      <c r="A2196" t="s">
        <v>2206</v>
      </c>
      <c r="B2196">
        <v>981.77</v>
      </c>
      <c r="C2196" t="s">
        <v>5</v>
      </c>
      <c r="D2196" t="s">
        <v>11</v>
      </c>
      <c r="E21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96">
        <f>IF(DZIALKI[[#This Row],[Ulga]]=$K$29,$L$29,IF(DZIALKI[[#This Row],[Ulga]]=$K$30,$L$30,IF(DZIALKI[[#This Row],[Ulga]]=$K$31,$L$31,IF(DZIALKI[[#This Row],[Ulga]]=$K$32,$L$32))))</f>
        <v>0.9</v>
      </c>
      <c r="G2196">
        <f>ROUNDUP(DZIALKI[[#This Row],[StawkaPodatku]]*DZIALKI[[#This Row],[Powierzchnia]],2)</f>
        <v>755.97</v>
      </c>
      <c r="H2196">
        <f>DZIALKI[[#This Row],[Podatek]]*DZIALKI[[#This Row],[Procent Ulgi]]</f>
        <v>680.37300000000005</v>
      </c>
      <c r="I2196">
        <f>DZIALKI[[#This Row],[Podatek]]-DZIALKI[[#This Row],[KwotaUlgi]]</f>
        <v>75.59699999999998</v>
      </c>
    </row>
    <row r="2197" spans="1:9" x14ac:dyDescent="0.25">
      <c r="A2197" t="s">
        <v>2207</v>
      </c>
      <c r="B2197">
        <v>1135.69</v>
      </c>
      <c r="C2197" t="s">
        <v>52</v>
      </c>
      <c r="D2197" t="s">
        <v>11</v>
      </c>
      <c r="E21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97">
        <f>IF(DZIALKI[[#This Row],[Ulga]]=$K$29,$L$29,IF(DZIALKI[[#This Row],[Ulga]]=$K$30,$L$30,IF(DZIALKI[[#This Row],[Ulga]]=$K$31,$L$31,IF(DZIALKI[[#This Row],[Ulga]]=$K$32,$L$32))))</f>
        <v>0.9</v>
      </c>
      <c r="G2197">
        <f>ROUNDUP(DZIALKI[[#This Row],[StawkaPodatku]]*DZIALKI[[#This Row],[Powierzchnia]],2)</f>
        <v>238.5</v>
      </c>
      <c r="H2197">
        <f>DZIALKI[[#This Row],[Podatek]]*DZIALKI[[#This Row],[Procent Ulgi]]</f>
        <v>214.65</v>
      </c>
      <c r="I2197">
        <f>DZIALKI[[#This Row],[Podatek]]-DZIALKI[[#This Row],[KwotaUlgi]]</f>
        <v>23.849999999999994</v>
      </c>
    </row>
    <row r="2198" spans="1:9" x14ac:dyDescent="0.25">
      <c r="A2198" t="s">
        <v>2208</v>
      </c>
      <c r="B2198">
        <v>801.4</v>
      </c>
      <c r="C2198" t="s">
        <v>31</v>
      </c>
      <c r="D2198" t="s">
        <v>5</v>
      </c>
      <c r="E21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98">
        <f>IF(DZIALKI[[#This Row],[Ulga]]=$K$29,$L$29,IF(DZIALKI[[#This Row],[Ulga]]=$K$30,$L$30,IF(DZIALKI[[#This Row],[Ulga]]=$K$31,$L$31,IF(DZIALKI[[#This Row],[Ulga]]=$K$32,$L$32))))</f>
        <v>0.5</v>
      </c>
      <c r="G2198">
        <f>ROUNDUP(DZIALKI[[#This Row],[StawkaPodatku]]*DZIALKI[[#This Row],[Powierzchnia]],2)</f>
        <v>344.61</v>
      </c>
      <c r="H2198">
        <f>DZIALKI[[#This Row],[Podatek]]*DZIALKI[[#This Row],[Procent Ulgi]]</f>
        <v>172.30500000000001</v>
      </c>
      <c r="I2198">
        <f>DZIALKI[[#This Row],[Podatek]]-DZIALKI[[#This Row],[KwotaUlgi]]</f>
        <v>172.30500000000001</v>
      </c>
    </row>
    <row r="2199" spans="1:9" x14ac:dyDescent="0.25">
      <c r="A2199" t="s">
        <v>2209</v>
      </c>
      <c r="B2199">
        <v>783.75</v>
      </c>
      <c r="C2199" t="s">
        <v>94</v>
      </c>
      <c r="D2199" t="s">
        <v>21</v>
      </c>
      <c r="E219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199">
        <f>IF(DZIALKI[[#This Row],[Ulga]]=$K$29,$L$29,IF(DZIALKI[[#This Row],[Ulga]]=$K$30,$L$30,IF(DZIALKI[[#This Row],[Ulga]]=$K$31,$L$31,IF(DZIALKI[[#This Row],[Ulga]]=$K$32,$L$32))))</f>
        <v>0</v>
      </c>
      <c r="G2199">
        <f>ROUNDUP(DZIALKI[[#This Row],[StawkaPodatku]]*DZIALKI[[#This Row],[Powierzchnia]],2)</f>
        <v>31.35</v>
      </c>
      <c r="H2199">
        <f>DZIALKI[[#This Row],[Podatek]]*DZIALKI[[#This Row],[Procent Ulgi]]</f>
        <v>0</v>
      </c>
      <c r="I2199">
        <f>DZIALKI[[#This Row],[Podatek]]-DZIALKI[[#This Row],[KwotaUlgi]]</f>
        <v>31.35</v>
      </c>
    </row>
    <row r="2200" spans="1:9" x14ac:dyDescent="0.25">
      <c r="A2200" t="s">
        <v>2210</v>
      </c>
      <c r="B2200">
        <v>1438.58</v>
      </c>
      <c r="C2200" t="s">
        <v>5</v>
      </c>
      <c r="D2200" t="s">
        <v>5</v>
      </c>
      <c r="E22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00">
        <f>IF(DZIALKI[[#This Row],[Ulga]]=$K$29,$L$29,IF(DZIALKI[[#This Row],[Ulga]]=$K$30,$L$30,IF(DZIALKI[[#This Row],[Ulga]]=$K$31,$L$31,IF(DZIALKI[[#This Row],[Ulga]]=$K$32,$L$32))))</f>
        <v>0.5</v>
      </c>
      <c r="G2200">
        <f>ROUNDUP(DZIALKI[[#This Row],[StawkaPodatku]]*DZIALKI[[#This Row],[Powierzchnia]],2)</f>
        <v>1107.71</v>
      </c>
      <c r="H2200">
        <f>DZIALKI[[#This Row],[Podatek]]*DZIALKI[[#This Row],[Procent Ulgi]]</f>
        <v>553.85500000000002</v>
      </c>
      <c r="I2200">
        <f>DZIALKI[[#This Row],[Podatek]]-DZIALKI[[#This Row],[KwotaUlgi]]</f>
        <v>553.85500000000002</v>
      </c>
    </row>
    <row r="2201" spans="1:9" x14ac:dyDescent="0.25">
      <c r="A2201" t="s">
        <v>2211</v>
      </c>
      <c r="B2201">
        <v>549.29</v>
      </c>
      <c r="C2201" t="s">
        <v>52</v>
      </c>
      <c r="D2201" t="s">
        <v>5</v>
      </c>
      <c r="E22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01">
        <f>IF(DZIALKI[[#This Row],[Ulga]]=$K$29,$L$29,IF(DZIALKI[[#This Row],[Ulga]]=$K$30,$L$30,IF(DZIALKI[[#This Row],[Ulga]]=$K$31,$L$31,IF(DZIALKI[[#This Row],[Ulga]]=$K$32,$L$32))))</f>
        <v>0.5</v>
      </c>
      <c r="G2201">
        <f>ROUNDUP(DZIALKI[[#This Row],[StawkaPodatku]]*DZIALKI[[#This Row],[Powierzchnia]],2)</f>
        <v>115.36</v>
      </c>
      <c r="H2201">
        <f>DZIALKI[[#This Row],[Podatek]]*DZIALKI[[#This Row],[Procent Ulgi]]</f>
        <v>57.68</v>
      </c>
      <c r="I2201">
        <f>DZIALKI[[#This Row],[Podatek]]-DZIALKI[[#This Row],[KwotaUlgi]]</f>
        <v>57.68</v>
      </c>
    </row>
    <row r="2202" spans="1:9" x14ac:dyDescent="0.25">
      <c r="A2202" t="s">
        <v>2212</v>
      </c>
      <c r="B2202">
        <v>769.73</v>
      </c>
      <c r="C2202" t="s">
        <v>5</v>
      </c>
      <c r="D2202" t="s">
        <v>11</v>
      </c>
      <c r="E22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02">
        <f>IF(DZIALKI[[#This Row],[Ulga]]=$K$29,$L$29,IF(DZIALKI[[#This Row],[Ulga]]=$K$30,$L$30,IF(DZIALKI[[#This Row],[Ulga]]=$K$31,$L$31,IF(DZIALKI[[#This Row],[Ulga]]=$K$32,$L$32))))</f>
        <v>0.9</v>
      </c>
      <c r="G2202">
        <f>ROUNDUP(DZIALKI[[#This Row],[StawkaPodatku]]*DZIALKI[[#This Row],[Powierzchnia]],2)</f>
        <v>592.70000000000005</v>
      </c>
      <c r="H2202">
        <f>DZIALKI[[#This Row],[Podatek]]*DZIALKI[[#This Row],[Procent Ulgi]]</f>
        <v>533.43000000000006</v>
      </c>
      <c r="I2202">
        <f>DZIALKI[[#This Row],[Podatek]]-DZIALKI[[#This Row],[KwotaUlgi]]</f>
        <v>59.269999999999982</v>
      </c>
    </row>
    <row r="2203" spans="1:9" x14ac:dyDescent="0.25">
      <c r="A2203" t="s">
        <v>2213</v>
      </c>
      <c r="B2203">
        <v>766.29</v>
      </c>
      <c r="C2203" t="s">
        <v>31</v>
      </c>
      <c r="D2203" t="s">
        <v>7</v>
      </c>
      <c r="E22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03">
        <f>IF(DZIALKI[[#This Row],[Ulga]]=$K$29,$L$29,IF(DZIALKI[[#This Row],[Ulga]]=$K$30,$L$30,IF(DZIALKI[[#This Row],[Ulga]]=$K$31,$L$31,IF(DZIALKI[[#This Row],[Ulga]]=$K$32,$L$32))))</f>
        <v>0.2</v>
      </c>
      <c r="G2203">
        <f>ROUNDUP(DZIALKI[[#This Row],[StawkaPodatku]]*DZIALKI[[#This Row],[Powierzchnia]],2)</f>
        <v>329.51</v>
      </c>
      <c r="H2203">
        <f>DZIALKI[[#This Row],[Podatek]]*DZIALKI[[#This Row],[Procent Ulgi]]</f>
        <v>65.902000000000001</v>
      </c>
      <c r="I2203">
        <f>DZIALKI[[#This Row],[Podatek]]-DZIALKI[[#This Row],[KwotaUlgi]]</f>
        <v>263.608</v>
      </c>
    </row>
    <row r="2204" spans="1:9" x14ac:dyDescent="0.25">
      <c r="A2204" t="s">
        <v>2214</v>
      </c>
      <c r="B2204">
        <v>909.03</v>
      </c>
      <c r="C2204" t="s">
        <v>94</v>
      </c>
      <c r="D2204" t="s">
        <v>5</v>
      </c>
      <c r="E220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04">
        <f>IF(DZIALKI[[#This Row],[Ulga]]=$K$29,$L$29,IF(DZIALKI[[#This Row],[Ulga]]=$K$30,$L$30,IF(DZIALKI[[#This Row],[Ulga]]=$K$31,$L$31,IF(DZIALKI[[#This Row],[Ulga]]=$K$32,$L$32))))</f>
        <v>0.5</v>
      </c>
      <c r="G2204">
        <f>ROUNDUP(DZIALKI[[#This Row],[StawkaPodatku]]*DZIALKI[[#This Row],[Powierzchnia]],2)</f>
        <v>36.369999999999997</v>
      </c>
      <c r="H2204">
        <f>DZIALKI[[#This Row],[Podatek]]*DZIALKI[[#This Row],[Procent Ulgi]]</f>
        <v>18.184999999999999</v>
      </c>
      <c r="I2204">
        <f>DZIALKI[[#This Row],[Podatek]]-DZIALKI[[#This Row],[KwotaUlgi]]</f>
        <v>18.184999999999999</v>
      </c>
    </row>
    <row r="2205" spans="1:9" x14ac:dyDescent="0.25">
      <c r="A2205" t="s">
        <v>2215</v>
      </c>
      <c r="B2205">
        <v>754.32</v>
      </c>
      <c r="C2205" t="s">
        <v>31</v>
      </c>
      <c r="D2205" t="s">
        <v>21</v>
      </c>
      <c r="E22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05">
        <f>IF(DZIALKI[[#This Row],[Ulga]]=$K$29,$L$29,IF(DZIALKI[[#This Row],[Ulga]]=$K$30,$L$30,IF(DZIALKI[[#This Row],[Ulga]]=$K$31,$L$31,IF(DZIALKI[[#This Row],[Ulga]]=$K$32,$L$32))))</f>
        <v>0</v>
      </c>
      <c r="G2205">
        <f>ROUNDUP(DZIALKI[[#This Row],[StawkaPodatku]]*DZIALKI[[#This Row],[Powierzchnia]],2)</f>
        <v>324.36</v>
      </c>
      <c r="H2205">
        <f>DZIALKI[[#This Row],[Podatek]]*DZIALKI[[#This Row],[Procent Ulgi]]</f>
        <v>0</v>
      </c>
      <c r="I2205">
        <f>DZIALKI[[#This Row],[Podatek]]-DZIALKI[[#This Row],[KwotaUlgi]]</f>
        <v>324.36</v>
      </c>
    </row>
    <row r="2206" spans="1:9" x14ac:dyDescent="0.25">
      <c r="A2206" t="s">
        <v>2216</v>
      </c>
      <c r="B2206">
        <v>1346.47</v>
      </c>
      <c r="C2206" t="s">
        <v>31</v>
      </c>
      <c r="D2206" t="s">
        <v>5</v>
      </c>
      <c r="E22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06">
        <f>IF(DZIALKI[[#This Row],[Ulga]]=$K$29,$L$29,IF(DZIALKI[[#This Row],[Ulga]]=$K$30,$L$30,IF(DZIALKI[[#This Row],[Ulga]]=$K$31,$L$31,IF(DZIALKI[[#This Row],[Ulga]]=$K$32,$L$32))))</f>
        <v>0.5</v>
      </c>
      <c r="G2206">
        <f>ROUNDUP(DZIALKI[[#This Row],[StawkaPodatku]]*DZIALKI[[#This Row],[Powierzchnia]],2)</f>
        <v>578.99</v>
      </c>
      <c r="H2206">
        <f>DZIALKI[[#This Row],[Podatek]]*DZIALKI[[#This Row],[Procent Ulgi]]</f>
        <v>289.495</v>
      </c>
      <c r="I2206">
        <f>DZIALKI[[#This Row],[Podatek]]-DZIALKI[[#This Row],[KwotaUlgi]]</f>
        <v>289.495</v>
      </c>
    </row>
    <row r="2207" spans="1:9" x14ac:dyDescent="0.25">
      <c r="A2207" t="s">
        <v>2217</v>
      </c>
      <c r="B2207">
        <v>893.53</v>
      </c>
      <c r="C2207" t="s">
        <v>94</v>
      </c>
      <c r="D2207" t="s">
        <v>5</v>
      </c>
      <c r="E220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07">
        <f>IF(DZIALKI[[#This Row],[Ulga]]=$K$29,$L$29,IF(DZIALKI[[#This Row],[Ulga]]=$K$30,$L$30,IF(DZIALKI[[#This Row],[Ulga]]=$K$31,$L$31,IF(DZIALKI[[#This Row],[Ulga]]=$K$32,$L$32))))</f>
        <v>0.5</v>
      </c>
      <c r="G2207">
        <f>ROUNDUP(DZIALKI[[#This Row],[StawkaPodatku]]*DZIALKI[[#This Row],[Powierzchnia]],2)</f>
        <v>35.75</v>
      </c>
      <c r="H2207">
        <f>DZIALKI[[#This Row],[Podatek]]*DZIALKI[[#This Row],[Procent Ulgi]]</f>
        <v>17.875</v>
      </c>
      <c r="I2207">
        <f>DZIALKI[[#This Row],[Podatek]]-DZIALKI[[#This Row],[KwotaUlgi]]</f>
        <v>17.875</v>
      </c>
    </row>
    <row r="2208" spans="1:9" x14ac:dyDescent="0.25">
      <c r="A2208" t="s">
        <v>2218</v>
      </c>
      <c r="B2208">
        <v>588.73</v>
      </c>
      <c r="C2208" t="s">
        <v>94</v>
      </c>
      <c r="D2208" t="s">
        <v>7</v>
      </c>
      <c r="E22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08">
        <f>IF(DZIALKI[[#This Row],[Ulga]]=$K$29,$L$29,IF(DZIALKI[[#This Row],[Ulga]]=$K$30,$L$30,IF(DZIALKI[[#This Row],[Ulga]]=$K$31,$L$31,IF(DZIALKI[[#This Row],[Ulga]]=$K$32,$L$32))))</f>
        <v>0.2</v>
      </c>
      <c r="G2208">
        <f>ROUNDUP(DZIALKI[[#This Row],[StawkaPodatku]]*DZIALKI[[#This Row],[Powierzchnia]],2)</f>
        <v>23.55</v>
      </c>
      <c r="H2208">
        <f>DZIALKI[[#This Row],[Podatek]]*DZIALKI[[#This Row],[Procent Ulgi]]</f>
        <v>4.71</v>
      </c>
      <c r="I2208">
        <f>DZIALKI[[#This Row],[Podatek]]-DZIALKI[[#This Row],[KwotaUlgi]]</f>
        <v>18.84</v>
      </c>
    </row>
    <row r="2209" spans="1:9" x14ac:dyDescent="0.25">
      <c r="A2209" t="s">
        <v>2219</v>
      </c>
      <c r="B2209">
        <v>1121.78</v>
      </c>
      <c r="C2209" t="s">
        <v>5</v>
      </c>
      <c r="D2209" t="s">
        <v>21</v>
      </c>
      <c r="E22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09">
        <f>IF(DZIALKI[[#This Row],[Ulga]]=$K$29,$L$29,IF(DZIALKI[[#This Row],[Ulga]]=$K$30,$L$30,IF(DZIALKI[[#This Row],[Ulga]]=$K$31,$L$31,IF(DZIALKI[[#This Row],[Ulga]]=$K$32,$L$32))))</f>
        <v>0</v>
      </c>
      <c r="G2209">
        <f>ROUNDUP(DZIALKI[[#This Row],[StawkaPodatku]]*DZIALKI[[#This Row],[Powierzchnia]],2)</f>
        <v>863.78</v>
      </c>
      <c r="H2209">
        <f>DZIALKI[[#This Row],[Podatek]]*DZIALKI[[#This Row],[Procent Ulgi]]</f>
        <v>0</v>
      </c>
      <c r="I2209">
        <f>DZIALKI[[#This Row],[Podatek]]-DZIALKI[[#This Row],[KwotaUlgi]]</f>
        <v>863.78</v>
      </c>
    </row>
    <row r="2210" spans="1:9" x14ac:dyDescent="0.25">
      <c r="A2210" t="s">
        <v>2220</v>
      </c>
      <c r="B2210">
        <v>1179.72</v>
      </c>
      <c r="C2210" t="s">
        <v>52</v>
      </c>
      <c r="D2210" t="s">
        <v>5</v>
      </c>
      <c r="E22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10">
        <f>IF(DZIALKI[[#This Row],[Ulga]]=$K$29,$L$29,IF(DZIALKI[[#This Row],[Ulga]]=$K$30,$L$30,IF(DZIALKI[[#This Row],[Ulga]]=$K$31,$L$31,IF(DZIALKI[[#This Row],[Ulga]]=$K$32,$L$32))))</f>
        <v>0.5</v>
      </c>
      <c r="G2210">
        <f>ROUNDUP(DZIALKI[[#This Row],[StawkaPodatku]]*DZIALKI[[#This Row],[Powierzchnia]],2)</f>
        <v>247.75</v>
      </c>
      <c r="H2210">
        <f>DZIALKI[[#This Row],[Podatek]]*DZIALKI[[#This Row],[Procent Ulgi]]</f>
        <v>123.875</v>
      </c>
      <c r="I2210">
        <f>DZIALKI[[#This Row],[Podatek]]-DZIALKI[[#This Row],[KwotaUlgi]]</f>
        <v>123.875</v>
      </c>
    </row>
    <row r="2211" spans="1:9" x14ac:dyDescent="0.25">
      <c r="A2211" t="s">
        <v>2221</v>
      </c>
      <c r="B2211">
        <v>1229.8900000000001</v>
      </c>
      <c r="C2211" t="s">
        <v>31</v>
      </c>
      <c r="D2211" t="s">
        <v>11</v>
      </c>
      <c r="E22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11">
        <f>IF(DZIALKI[[#This Row],[Ulga]]=$K$29,$L$29,IF(DZIALKI[[#This Row],[Ulga]]=$K$30,$L$30,IF(DZIALKI[[#This Row],[Ulga]]=$K$31,$L$31,IF(DZIALKI[[#This Row],[Ulga]]=$K$32,$L$32))))</f>
        <v>0.9</v>
      </c>
      <c r="G2211">
        <f>ROUNDUP(DZIALKI[[#This Row],[StawkaPodatku]]*DZIALKI[[#This Row],[Powierzchnia]],2)</f>
        <v>528.86</v>
      </c>
      <c r="H2211">
        <f>DZIALKI[[#This Row],[Podatek]]*DZIALKI[[#This Row],[Procent Ulgi]]</f>
        <v>475.97400000000005</v>
      </c>
      <c r="I2211">
        <f>DZIALKI[[#This Row],[Podatek]]-DZIALKI[[#This Row],[KwotaUlgi]]</f>
        <v>52.885999999999967</v>
      </c>
    </row>
    <row r="2212" spans="1:9" x14ac:dyDescent="0.25">
      <c r="A2212" t="s">
        <v>2222</v>
      </c>
      <c r="B2212">
        <v>982</v>
      </c>
      <c r="C2212" t="s">
        <v>31</v>
      </c>
      <c r="D2212" t="s">
        <v>5</v>
      </c>
      <c r="E22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12">
        <f>IF(DZIALKI[[#This Row],[Ulga]]=$K$29,$L$29,IF(DZIALKI[[#This Row],[Ulga]]=$K$30,$L$30,IF(DZIALKI[[#This Row],[Ulga]]=$K$31,$L$31,IF(DZIALKI[[#This Row],[Ulga]]=$K$32,$L$32))))</f>
        <v>0.5</v>
      </c>
      <c r="G2212">
        <f>ROUNDUP(DZIALKI[[#This Row],[StawkaPodatku]]*DZIALKI[[#This Row],[Powierzchnia]],2)</f>
        <v>422.26</v>
      </c>
      <c r="H2212">
        <f>DZIALKI[[#This Row],[Podatek]]*DZIALKI[[#This Row],[Procent Ulgi]]</f>
        <v>211.13</v>
      </c>
      <c r="I2212">
        <f>DZIALKI[[#This Row],[Podatek]]-DZIALKI[[#This Row],[KwotaUlgi]]</f>
        <v>211.13</v>
      </c>
    </row>
    <row r="2213" spans="1:9" x14ac:dyDescent="0.25">
      <c r="A2213" t="s">
        <v>2223</v>
      </c>
      <c r="B2213">
        <v>1396.21</v>
      </c>
      <c r="C2213" t="s">
        <v>31</v>
      </c>
      <c r="D2213" t="s">
        <v>5</v>
      </c>
      <c r="E22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13">
        <f>IF(DZIALKI[[#This Row],[Ulga]]=$K$29,$L$29,IF(DZIALKI[[#This Row],[Ulga]]=$K$30,$L$30,IF(DZIALKI[[#This Row],[Ulga]]=$K$31,$L$31,IF(DZIALKI[[#This Row],[Ulga]]=$K$32,$L$32))))</f>
        <v>0.5</v>
      </c>
      <c r="G2213">
        <f>ROUNDUP(DZIALKI[[#This Row],[StawkaPodatku]]*DZIALKI[[#This Row],[Powierzchnia]],2)</f>
        <v>600.38</v>
      </c>
      <c r="H2213">
        <f>DZIALKI[[#This Row],[Podatek]]*DZIALKI[[#This Row],[Procent Ulgi]]</f>
        <v>300.19</v>
      </c>
      <c r="I2213">
        <f>DZIALKI[[#This Row],[Podatek]]-DZIALKI[[#This Row],[KwotaUlgi]]</f>
        <v>300.19</v>
      </c>
    </row>
    <row r="2214" spans="1:9" x14ac:dyDescent="0.25">
      <c r="A2214" t="s">
        <v>2224</v>
      </c>
      <c r="B2214">
        <v>1423.36</v>
      </c>
      <c r="C2214" t="s">
        <v>94</v>
      </c>
      <c r="D2214" t="s">
        <v>7</v>
      </c>
      <c r="E221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14">
        <f>IF(DZIALKI[[#This Row],[Ulga]]=$K$29,$L$29,IF(DZIALKI[[#This Row],[Ulga]]=$K$30,$L$30,IF(DZIALKI[[#This Row],[Ulga]]=$K$31,$L$31,IF(DZIALKI[[#This Row],[Ulga]]=$K$32,$L$32))))</f>
        <v>0.2</v>
      </c>
      <c r="G2214">
        <f>ROUNDUP(DZIALKI[[#This Row],[StawkaPodatku]]*DZIALKI[[#This Row],[Powierzchnia]],2)</f>
        <v>56.94</v>
      </c>
      <c r="H2214">
        <f>DZIALKI[[#This Row],[Podatek]]*DZIALKI[[#This Row],[Procent Ulgi]]</f>
        <v>11.388</v>
      </c>
      <c r="I2214">
        <f>DZIALKI[[#This Row],[Podatek]]-DZIALKI[[#This Row],[KwotaUlgi]]</f>
        <v>45.552</v>
      </c>
    </row>
    <row r="2215" spans="1:9" x14ac:dyDescent="0.25">
      <c r="A2215" t="s">
        <v>2225</v>
      </c>
      <c r="B2215">
        <v>985.73</v>
      </c>
      <c r="C2215" t="s">
        <v>5</v>
      </c>
      <c r="D2215" t="s">
        <v>5</v>
      </c>
      <c r="E22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15">
        <f>IF(DZIALKI[[#This Row],[Ulga]]=$K$29,$L$29,IF(DZIALKI[[#This Row],[Ulga]]=$K$30,$L$30,IF(DZIALKI[[#This Row],[Ulga]]=$K$31,$L$31,IF(DZIALKI[[#This Row],[Ulga]]=$K$32,$L$32))))</f>
        <v>0.5</v>
      </c>
      <c r="G2215">
        <f>ROUNDUP(DZIALKI[[#This Row],[StawkaPodatku]]*DZIALKI[[#This Row],[Powierzchnia]],2)</f>
        <v>759.02</v>
      </c>
      <c r="H2215">
        <f>DZIALKI[[#This Row],[Podatek]]*DZIALKI[[#This Row],[Procent Ulgi]]</f>
        <v>379.51</v>
      </c>
      <c r="I2215">
        <f>DZIALKI[[#This Row],[Podatek]]-DZIALKI[[#This Row],[KwotaUlgi]]</f>
        <v>379.51</v>
      </c>
    </row>
    <row r="2216" spans="1:9" x14ac:dyDescent="0.25">
      <c r="A2216" t="s">
        <v>2226</v>
      </c>
      <c r="B2216">
        <v>1040.55</v>
      </c>
      <c r="C2216" t="s">
        <v>94</v>
      </c>
      <c r="D2216" t="s">
        <v>5</v>
      </c>
      <c r="E22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16">
        <f>IF(DZIALKI[[#This Row],[Ulga]]=$K$29,$L$29,IF(DZIALKI[[#This Row],[Ulga]]=$K$30,$L$30,IF(DZIALKI[[#This Row],[Ulga]]=$K$31,$L$31,IF(DZIALKI[[#This Row],[Ulga]]=$K$32,$L$32))))</f>
        <v>0.5</v>
      </c>
      <c r="G2216">
        <f>ROUNDUP(DZIALKI[[#This Row],[StawkaPodatku]]*DZIALKI[[#This Row],[Powierzchnia]],2)</f>
        <v>41.629999999999995</v>
      </c>
      <c r="H2216">
        <f>DZIALKI[[#This Row],[Podatek]]*DZIALKI[[#This Row],[Procent Ulgi]]</f>
        <v>20.814999999999998</v>
      </c>
      <c r="I2216">
        <f>DZIALKI[[#This Row],[Podatek]]-DZIALKI[[#This Row],[KwotaUlgi]]</f>
        <v>20.814999999999998</v>
      </c>
    </row>
    <row r="2217" spans="1:9" x14ac:dyDescent="0.25">
      <c r="A2217" t="s">
        <v>2227</v>
      </c>
      <c r="B2217">
        <v>1493.53</v>
      </c>
      <c r="C2217" t="s">
        <v>31</v>
      </c>
      <c r="D2217" t="s">
        <v>5</v>
      </c>
      <c r="E22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17">
        <f>IF(DZIALKI[[#This Row],[Ulga]]=$K$29,$L$29,IF(DZIALKI[[#This Row],[Ulga]]=$K$30,$L$30,IF(DZIALKI[[#This Row],[Ulga]]=$K$31,$L$31,IF(DZIALKI[[#This Row],[Ulga]]=$K$32,$L$32))))</f>
        <v>0.5</v>
      </c>
      <c r="G2217">
        <f>ROUNDUP(DZIALKI[[#This Row],[StawkaPodatku]]*DZIALKI[[#This Row],[Powierzchnia]],2)</f>
        <v>642.22</v>
      </c>
      <c r="H2217">
        <f>DZIALKI[[#This Row],[Podatek]]*DZIALKI[[#This Row],[Procent Ulgi]]</f>
        <v>321.11</v>
      </c>
      <c r="I2217">
        <f>DZIALKI[[#This Row],[Podatek]]-DZIALKI[[#This Row],[KwotaUlgi]]</f>
        <v>321.11</v>
      </c>
    </row>
    <row r="2218" spans="1:9" x14ac:dyDescent="0.25">
      <c r="A2218" t="s">
        <v>2228</v>
      </c>
      <c r="B2218">
        <v>1184.6300000000001</v>
      </c>
      <c r="C2218" t="s">
        <v>5</v>
      </c>
      <c r="D2218" t="s">
        <v>21</v>
      </c>
      <c r="E22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18">
        <f>IF(DZIALKI[[#This Row],[Ulga]]=$K$29,$L$29,IF(DZIALKI[[#This Row],[Ulga]]=$K$30,$L$30,IF(DZIALKI[[#This Row],[Ulga]]=$K$31,$L$31,IF(DZIALKI[[#This Row],[Ulga]]=$K$32,$L$32))))</f>
        <v>0</v>
      </c>
      <c r="G2218">
        <f>ROUNDUP(DZIALKI[[#This Row],[StawkaPodatku]]*DZIALKI[[#This Row],[Powierzchnia]],2)</f>
        <v>912.17</v>
      </c>
      <c r="H2218">
        <f>DZIALKI[[#This Row],[Podatek]]*DZIALKI[[#This Row],[Procent Ulgi]]</f>
        <v>0</v>
      </c>
      <c r="I2218">
        <f>DZIALKI[[#This Row],[Podatek]]-DZIALKI[[#This Row],[KwotaUlgi]]</f>
        <v>912.17</v>
      </c>
    </row>
    <row r="2219" spans="1:9" x14ac:dyDescent="0.25">
      <c r="A2219" t="s">
        <v>2229</v>
      </c>
      <c r="B2219">
        <v>1450.29</v>
      </c>
      <c r="C2219" t="s">
        <v>5</v>
      </c>
      <c r="D2219" t="s">
        <v>21</v>
      </c>
      <c r="E22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19">
        <f>IF(DZIALKI[[#This Row],[Ulga]]=$K$29,$L$29,IF(DZIALKI[[#This Row],[Ulga]]=$K$30,$L$30,IF(DZIALKI[[#This Row],[Ulga]]=$K$31,$L$31,IF(DZIALKI[[#This Row],[Ulga]]=$K$32,$L$32))))</f>
        <v>0</v>
      </c>
      <c r="G2219">
        <f>ROUNDUP(DZIALKI[[#This Row],[StawkaPodatku]]*DZIALKI[[#This Row],[Powierzchnia]],2)</f>
        <v>1116.73</v>
      </c>
      <c r="H2219">
        <f>DZIALKI[[#This Row],[Podatek]]*DZIALKI[[#This Row],[Procent Ulgi]]</f>
        <v>0</v>
      </c>
      <c r="I2219">
        <f>DZIALKI[[#This Row],[Podatek]]-DZIALKI[[#This Row],[KwotaUlgi]]</f>
        <v>1116.73</v>
      </c>
    </row>
    <row r="2220" spans="1:9" x14ac:dyDescent="0.25">
      <c r="A2220" t="s">
        <v>2230</v>
      </c>
      <c r="B2220">
        <v>529.66</v>
      </c>
      <c r="C2220" t="s">
        <v>5</v>
      </c>
      <c r="D2220" t="s">
        <v>11</v>
      </c>
      <c r="E22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0">
        <f>IF(DZIALKI[[#This Row],[Ulga]]=$K$29,$L$29,IF(DZIALKI[[#This Row],[Ulga]]=$K$30,$L$30,IF(DZIALKI[[#This Row],[Ulga]]=$K$31,$L$31,IF(DZIALKI[[#This Row],[Ulga]]=$K$32,$L$32))))</f>
        <v>0.9</v>
      </c>
      <c r="G2220">
        <f>ROUNDUP(DZIALKI[[#This Row],[StawkaPodatku]]*DZIALKI[[#This Row],[Powierzchnia]],2)</f>
        <v>407.84</v>
      </c>
      <c r="H2220">
        <f>DZIALKI[[#This Row],[Podatek]]*DZIALKI[[#This Row],[Procent Ulgi]]</f>
        <v>367.05599999999998</v>
      </c>
      <c r="I2220">
        <f>DZIALKI[[#This Row],[Podatek]]-DZIALKI[[#This Row],[KwotaUlgi]]</f>
        <v>40.783999999999992</v>
      </c>
    </row>
    <row r="2221" spans="1:9" x14ac:dyDescent="0.25">
      <c r="A2221" t="s">
        <v>2231</v>
      </c>
      <c r="B2221">
        <v>1005.44</v>
      </c>
      <c r="C2221" t="s">
        <v>94</v>
      </c>
      <c r="D2221" t="s">
        <v>5</v>
      </c>
      <c r="E22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21">
        <f>IF(DZIALKI[[#This Row],[Ulga]]=$K$29,$L$29,IF(DZIALKI[[#This Row],[Ulga]]=$K$30,$L$30,IF(DZIALKI[[#This Row],[Ulga]]=$K$31,$L$31,IF(DZIALKI[[#This Row],[Ulga]]=$K$32,$L$32))))</f>
        <v>0.5</v>
      </c>
      <c r="G2221">
        <f>ROUNDUP(DZIALKI[[#This Row],[StawkaPodatku]]*DZIALKI[[#This Row],[Powierzchnia]],2)</f>
        <v>40.22</v>
      </c>
      <c r="H2221">
        <f>DZIALKI[[#This Row],[Podatek]]*DZIALKI[[#This Row],[Procent Ulgi]]</f>
        <v>20.11</v>
      </c>
      <c r="I2221">
        <f>DZIALKI[[#This Row],[Podatek]]-DZIALKI[[#This Row],[KwotaUlgi]]</f>
        <v>20.11</v>
      </c>
    </row>
    <row r="2222" spans="1:9" x14ac:dyDescent="0.25">
      <c r="A2222" t="s">
        <v>2232</v>
      </c>
      <c r="B2222">
        <v>677.86</v>
      </c>
      <c r="C2222" t="s">
        <v>31</v>
      </c>
      <c r="D2222" t="s">
        <v>11</v>
      </c>
      <c r="E22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22">
        <f>IF(DZIALKI[[#This Row],[Ulga]]=$K$29,$L$29,IF(DZIALKI[[#This Row],[Ulga]]=$K$30,$L$30,IF(DZIALKI[[#This Row],[Ulga]]=$K$31,$L$31,IF(DZIALKI[[#This Row],[Ulga]]=$K$32,$L$32))))</f>
        <v>0.9</v>
      </c>
      <c r="G2222">
        <f>ROUNDUP(DZIALKI[[#This Row],[StawkaPodatku]]*DZIALKI[[#This Row],[Powierzchnia]],2)</f>
        <v>291.48</v>
      </c>
      <c r="H2222">
        <f>DZIALKI[[#This Row],[Podatek]]*DZIALKI[[#This Row],[Procent Ulgi]]</f>
        <v>262.33200000000005</v>
      </c>
      <c r="I2222">
        <f>DZIALKI[[#This Row],[Podatek]]-DZIALKI[[#This Row],[KwotaUlgi]]</f>
        <v>29.147999999999968</v>
      </c>
    </row>
    <row r="2223" spans="1:9" x14ac:dyDescent="0.25">
      <c r="A2223" t="s">
        <v>2233</v>
      </c>
      <c r="B2223">
        <v>1495.43</v>
      </c>
      <c r="C2223" t="s">
        <v>5</v>
      </c>
      <c r="D2223" t="s">
        <v>5</v>
      </c>
      <c r="E22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3">
        <f>IF(DZIALKI[[#This Row],[Ulga]]=$K$29,$L$29,IF(DZIALKI[[#This Row],[Ulga]]=$K$30,$L$30,IF(DZIALKI[[#This Row],[Ulga]]=$K$31,$L$31,IF(DZIALKI[[#This Row],[Ulga]]=$K$32,$L$32))))</f>
        <v>0.5</v>
      </c>
      <c r="G2223">
        <f>ROUNDUP(DZIALKI[[#This Row],[StawkaPodatku]]*DZIALKI[[#This Row],[Powierzchnia]],2)</f>
        <v>1151.49</v>
      </c>
      <c r="H2223">
        <f>DZIALKI[[#This Row],[Podatek]]*DZIALKI[[#This Row],[Procent Ulgi]]</f>
        <v>575.745</v>
      </c>
      <c r="I2223">
        <f>DZIALKI[[#This Row],[Podatek]]-DZIALKI[[#This Row],[KwotaUlgi]]</f>
        <v>575.745</v>
      </c>
    </row>
    <row r="2224" spans="1:9" x14ac:dyDescent="0.25">
      <c r="A2224" t="s">
        <v>2234</v>
      </c>
      <c r="B2224">
        <v>800.75</v>
      </c>
      <c r="C2224" t="s">
        <v>9</v>
      </c>
      <c r="D2224" t="s">
        <v>21</v>
      </c>
      <c r="E22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24">
        <f>IF(DZIALKI[[#This Row],[Ulga]]=$K$29,$L$29,IF(DZIALKI[[#This Row],[Ulga]]=$K$30,$L$30,IF(DZIALKI[[#This Row],[Ulga]]=$K$31,$L$31,IF(DZIALKI[[#This Row],[Ulga]]=$K$32,$L$32))))</f>
        <v>0</v>
      </c>
      <c r="G2224">
        <f>ROUNDUP(DZIALKI[[#This Row],[StawkaPodatku]]*DZIALKI[[#This Row],[Powierzchnia]],2)</f>
        <v>520.49</v>
      </c>
      <c r="H2224">
        <f>DZIALKI[[#This Row],[Podatek]]*DZIALKI[[#This Row],[Procent Ulgi]]</f>
        <v>0</v>
      </c>
      <c r="I2224">
        <f>DZIALKI[[#This Row],[Podatek]]-DZIALKI[[#This Row],[KwotaUlgi]]</f>
        <v>520.49</v>
      </c>
    </row>
    <row r="2225" spans="1:9" x14ac:dyDescent="0.25">
      <c r="A2225" t="s">
        <v>2235</v>
      </c>
      <c r="B2225">
        <v>1386.81</v>
      </c>
      <c r="C2225" t="s">
        <v>5</v>
      </c>
      <c r="D2225" t="s">
        <v>11</v>
      </c>
      <c r="E22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5">
        <f>IF(DZIALKI[[#This Row],[Ulga]]=$K$29,$L$29,IF(DZIALKI[[#This Row],[Ulga]]=$K$30,$L$30,IF(DZIALKI[[#This Row],[Ulga]]=$K$31,$L$31,IF(DZIALKI[[#This Row],[Ulga]]=$K$32,$L$32))))</f>
        <v>0.9</v>
      </c>
      <c r="G2225">
        <f>ROUNDUP(DZIALKI[[#This Row],[StawkaPodatku]]*DZIALKI[[#This Row],[Powierzchnia]],2)</f>
        <v>1067.8499999999999</v>
      </c>
      <c r="H2225">
        <f>DZIALKI[[#This Row],[Podatek]]*DZIALKI[[#This Row],[Procent Ulgi]]</f>
        <v>961.06499999999994</v>
      </c>
      <c r="I2225">
        <f>DZIALKI[[#This Row],[Podatek]]-DZIALKI[[#This Row],[KwotaUlgi]]</f>
        <v>106.78499999999997</v>
      </c>
    </row>
    <row r="2226" spans="1:9" x14ac:dyDescent="0.25">
      <c r="A2226" t="s">
        <v>2236</v>
      </c>
      <c r="B2226">
        <v>1102.48</v>
      </c>
      <c r="C2226" t="s">
        <v>5</v>
      </c>
      <c r="D2226" t="s">
        <v>5</v>
      </c>
      <c r="E22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6">
        <f>IF(DZIALKI[[#This Row],[Ulga]]=$K$29,$L$29,IF(DZIALKI[[#This Row],[Ulga]]=$K$30,$L$30,IF(DZIALKI[[#This Row],[Ulga]]=$K$31,$L$31,IF(DZIALKI[[#This Row],[Ulga]]=$K$32,$L$32))))</f>
        <v>0.5</v>
      </c>
      <c r="G2226">
        <f>ROUNDUP(DZIALKI[[#This Row],[StawkaPodatku]]*DZIALKI[[#This Row],[Powierzchnia]],2)</f>
        <v>848.91</v>
      </c>
      <c r="H2226">
        <f>DZIALKI[[#This Row],[Podatek]]*DZIALKI[[#This Row],[Procent Ulgi]]</f>
        <v>424.45499999999998</v>
      </c>
      <c r="I2226">
        <f>DZIALKI[[#This Row],[Podatek]]-DZIALKI[[#This Row],[KwotaUlgi]]</f>
        <v>424.45499999999998</v>
      </c>
    </row>
    <row r="2227" spans="1:9" x14ac:dyDescent="0.25">
      <c r="A2227" t="s">
        <v>2237</v>
      </c>
      <c r="B2227">
        <v>686.24</v>
      </c>
      <c r="C2227" t="s">
        <v>52</v>
      </c>
      <c r="D2227" t="s">
        <v>11</v>
      </c>
      <c r="E22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27">
        <f>IF(DZIALKI[[#This Row],[Ulga]]=$K$29,$L$29,IF(DZIALKI[[#This Row],[Ulga]]=$K$30,$L$30,IF(DZIALKI[[#This Row],[Ulga]]=$K$31,$L$31,IF(DZIALKI[[#This Row],[Ulga]]=$K$32,$L$32))))</f>
        <v>0.9</v>
      </c>
      <c r="G2227">
        <f>ROUNDUP(DZIALKI[[#This Row],[StawkaPodatku]]*DZIALKI[[#This Row],[Powierzchnia]],2)</f>
        <v>144.12</v>
      </c>
      <c r="H2227">
        <f>DZIALKI[[#This Row],[Podatek]]*DZIALKI[[#This Row],[Procent Ulgi]]</f>
        <v>129.708</v>
      </c>
      <c r="I2227">
        <f>DZIALKI[[#This Row],[Podatek]]-DZIALKI[[#This Row],[KwotaUlgi]]</f>
        <v>14.412000000000006</v>
      </c>
    </row>
    <row r="2228" spans="1:9" x14ac:dyDescent="0.25">
      <c r="A2228" t="s">
        <v>2238</v>
      </c>
      <c r="B2228">
        <v>742.93</v>
      </c>
      <c r="C2228" t="s">
        <v>5</v>
      </c>
      <c r="D2228" t="s">
        <v>7</v>
      </c>
      <c r="E22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8">
        <f>IF(DZIALKI[[#This Row],[Ulga]]=$K$29,$L$29,IF(DZIALKI[[#This Row],[Ulga]]=$K$30,$L$30,IF(DZIALKI[[#This Row],[Ulga]]=$K$31,$L$31,IF(DZIALKI[[#This Row],[Ulga]]=$K$32,$L$32))))</f>
        <v>0.2</v>
      </c>
      <c r="G2228">
        <f>ROUNDUP(DZIALKI[[#This Row],[StawkaPodatku]]*DZIALKI[[#This Row],[Powierzchnia]],2)</f>
        <v>572.05999999999995</v>
      </c>
      <c r="H2228">
        <f>DZIALKI[[#This Row],[Podatek]]*DZIALKI[[#This Row],[Procent Ulgi]]</f>
        <v>114.41199999999999</v>
      </c>
      <c r="I2228">
        <f>DZIALKI[[#This Row],[Podatek]]-DZIALKI[[#This Row],[KwotaUlgi]]</f>
        <v>457.64799999999997</v>
      </c>
    </row>
    <row r="2229" spans="1:9" x14ac:dyDescent="0.25">
      <c r="A2229" t="s">
        <v>2239</v>
      </c>
      <c r="B2229">
        <v>556.49</v>
      </c>
      <c r="C2229" t="s">
        <v>52</v>
      </c>
      <c r="D2229" t="s">
        <v>5</v>
      </c>
      <c r="E22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29">
        <f>IF(DZIALKI[[#This Row],[Ulga]]=$K$29,$L$29,IF(DZIALKI[[#This Row],[Ulga]]=$K$30,$L$30,IF(DZIALKI[[#This Row],[Ulga]]=$K$31,$L$31,IF(DZIALKI[[#This Row],[Ulga]]=$K$32,$L$32))))</f>
        <v>0.5</v>
      </c>
      <c r="G2229">
        <f>ROUNDUP(DZIALKI[[#This Row],[StawkaPodatku]]*DZIALKI[[#This Row],[Powierzchnia]],2)</f>
        <v>116.87</v>
      </c>
      <c r="H2229">
        <f>DZIALKI[[#This Row],[Podatek]]*DZIALKI[[#This Row],[Procent Ulgi]]</f>
        <v>58.435000000000002</v>
      </c>
      <c r="I2229">
        <f>DZIALKI[[#This Row],[Podatek]]-DZIALKI[[#This Row],[KwotaUlgi]]</f>
        <v>58.435000000000002</v>
      </c>
    </row>
    <row r="2230" spans="1:9" x14ac:dyDescent="0.25">
      <c r="A2230" t="s">
        <v>2240</v>
      </c>
      <c r="B2230">
        <v>1478.03</v>
      </c>
      <c r="C2230" t="s">
        <v>5</v>
      </c>
      <c r="D2230" t="s">
        <v>5</v>
      </c>
      <c r="E22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30">
        <f>IF(DZIALKI[[#This Row],[Ulga]]=$K$29,$L$29,IF(DZIALKI[[#This Row],[Ulga]]=$K$30,$L$30,IF(DZIALKI[[#This Row],[Ulga]]=$K$31,$L$31,IF(DZIALKI[[#This Row],[Ulga]]=$K$32,$L$32))))</f>
        <v>0.5</v>
      </c>
      <c r="G2230">
        <f>ROUNDUP(DZIALKI[[#This Row],[StawkaPodatku]]*DZIALKI[[#This Row],[Powierzchnia]],2)</f>
        <v>1138.0899999999999</v>
      </c>
      <c r="H2230">
        <f>DZIALKI[[#This Row],[Podatek]]*DZIALKI[[#This Row],[Procent Ulgi]]</f>
        <v>569.04499999999996</v>
      </c>
      <c r="I2230">
        <f>DZIALKI[[#This Row],[Podatek]]-DZIALKI[[#This Row],[KwotaUlgi]]</f>
        <v>569.04499999999996</v>
      </c>
    </row>
    <row r="2231" spans="1:9" x14ac:dyDescent="0.25">
      <c r="A2231" t="s">
        <v>2241</v>
      </c>
      <c r="B2231">
        <v>902.95</v>
      </c>
      <c r="C2231" t="s">
        <v>94</v>
      </c>
      <c r="D2231" t="s">
        <v>11</v>
      </c>
      <c r="E22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31">
        <f>IF(DZIALKI[[#This Row],[Ulga]]=$K$29,$L$29,IF(DZIALKI[[#This Row],[Ulga]]=$K$30,$L$30,IF(DZIALKI[[#This Row],[Ulga]]=$K$31,$L$31,IF(DZIALKI[[#This Row],[Ulga]]=$K$32,$L$32))))</f>
        <v>0.9</v>
      </c>
      <c r="G2231">
        <f>ROUNDUP(DZIALKI[[#This Row],[StawkaPodatku]]*DZIALKI[[#This Row],[Powierzchnia]],2)</f>
        <v>36.119999999999997</v>
      </c>
      <c r="H2231">
        <f>DZIALKI[[#This Row],[Podatek]]*DZIALKI[[#This Row],[Procent Ulgi]]</f>
        <v>32.507999999999996</v>
      </c>
      <c r="I2231">
        <f>DZIALKI[[#This Row],[Podatek]]-DZIALKI[[#This Row],[KwotaUlgi]]</f>
        <v>3.6120000000000019</v>
      </c>
    </row>
    <row r="2232" spans="1:9" x14ac:dyDescent="0.25">
      <c r="A2232" t="s">
        <v>2242</v>
      </c>
      <c r="B2232">
        <v>1055.43</v>
      </c>
      <c r="C2232" t="s">
        <v>52</v>
      </c>
      <c r="D2232" t="s">
        <v>21</v>
      </c>
      <c r="E22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32">
        <f>IF(DZIALKI[[#This Row],[Ulga]]=$K$29,$L$29,IF(DZIALKI[[#This Row],[Ulga]]=$K$30,$L$30,IF(DZIALKI[[#This Row],[Ulga]]=$K$31,$L$31,IF(DZIALKI[[#This Row],[Ulga]]=$K$32,$L$32))))</f>
        <v>0</v>
      </c>
      <c r="G2232">
        <f>ROUNDUP(DZIALKI[[#This Row],[StawkaPodatku]]*DZIALKI[[#This Row],[Powierzchnia]],2)</f>
        <v>221.64999999999998</v>
      </c>
      <c r="H2232">
        <f>DZIALKI[[#This Row],[Podatek]]*DZIALKI[[#This Row],[Procent Ulgi]]</f>
        <v>0</v>
      </c>
      <c r="I2232">
        <f>DZIALKI[[#This Row],[Podatek]]-DZIALKI[[#This Row],[KwotaUlgi]]</f>
        <v>221.64999999999998</v>
      </c>
    </row>
    <row r="2233" spans="1:9" x14ac:dyDescent="0.25">
      <c r="A2233" t="s">
        <v>2243</v>
      </c>
      <c r="B2233">
        <v>566.4</v>
      </c>
      <c r="C2233" t="s">
        <v>5</v>
      </c>
      <c r="D2233" t="s">
        <v>7</v>
      </c>
      <c r="E22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33">
        <f>IF(DZIALKI[[#This Row],[Ulga]]=$K$29,$L$29,IF(DZIALKI[[#This Row],[Ulga]]=$K$30,$L$30,IF(DZIALKI[[#This Row],[Ulga]]=$K$31,$L$31,IF(DZIALKI[[#This Row],[Ulga]]=$K$32,$L$32))))</f>
        <v>0.2</v>
      </c>
      <c r="G2233">
        <f>ROUNDUP(DZIALKI[[#This Row],[StawkaPodatku]]*DZIALKI[[#This Row],[Powierzchnia]],2)</f>
        <v>436.13</v>
      </c>
      <c r="H2233">
        <f>DZIALKI[[#This Row],[Podatek]]*DZIALKI[[#This Row],[Procent Ulgi]]</f>
        <v>87.225999999999999</v>
      </c>
      <c r="I2233">
        <f>DZIALKI[[#This Row],[Podatek]]-DZIALKI[[#This Row],[KwotaUlgi]]</f>
        <v>348.904</v>
      </c>
    </row>
    <row r="2234" spans="1:9" x14ac:dyDescent="0.25">
      <c r="A2234" t="s">
        <v>2244</v>
      </c>
      <c r="B2234">
        <v>790.52</v>
      </c>
      <c r="C2234" t="s">
        <v>31</v>
      </c>
      <c r="D2234" t="s">
        <v>5</v>
      </c>
      <c r="E22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34">
        <f>IF(DZIALKI[[#This Row],[Ulga]]=$K$29,$L$29,IF(DZIALKI[[#This Row],[Ulga]]=$K$30,$L$30,IF(DZIALKI[[#This Row],[Ulga]]=$K$31,$L$31,IF(DZIALKI[[#This Row],[Ulga]]=$K$32,$L$32))))</f>
        <v>0.5</v>
      </c>
      <c r="G2234">
        <f>ROUNDUP(DZIALKI[[#This Row],[StawkaPodatku]]*DZIALKI[[#This Row],[Powierzchnia]],2)</f>
        <v>339.93</v>
      </c>
      <c r="H2234">
        <f>DZIALKI[[#This Row],[Podatek]]*DZIALKI[[#This Row],[Procent Ulgi]]</f>
        <v>169.965</v>
      </c>
      <c r="I2234">
        <f>DZIALKI[[#This Row],[Podatek]]-DZIALKI[[#This Row],[KwotaUlgi]]</f>
        <v>169.965</v>
      </c>
    </row>
    <row r="2235" spans="1:9" x14ac:dyDescent="0.25">
      <c r="A2235" t="s">
        <v>2245</v>
      </c>
      <c r="B2235">
        <v>877.6</v>
      </c>
      <c r="C2235" t="s">
        <v>5</v>
      </c>
      <c r="D2235" t="s">
        <v>11</v>
      </c>
      <c r="E22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35">
        <f>IF(DZIALKI[[#This Row],[Ulga]]=$K$29,$L$29,IF(DZIALKI[[#This Row],[Ulga]]=$K$30,$L$30,IF(DZIALKI[[#This Row],[Ulga]]=$K$31,$L$31,IF(DZIALKI[[#This Row],[Ulga]]=$K$32,$L$32))))</f>
        <v>0.9</v>
      </c>
      <c r="G2235">
        <f>ROUNDUP(DZIALKI[[#This Row],[StawkaPodatku]]*DZIALKI[[#This Row],[Powierzchnia]],2)</f>
        <v>675.76</v>
      </c>
      <c r="H2235">
        <f>DZIALKI[[#This Row],[Podatek]]*DZIALKI[[#This Row],[Procent Ulgi]]</f>
        <v>608.18399999999997</v>
      </c>
      <c r="I2235">
        <f>DZIALKI[[#This Row],[Podatek]]-DZIALKI[[#This Row],[KwotaUlgi]]</f>
        <v>67.576000000000022</v>
      </c>
    </row>
    <row r="2236" spans="1:9" x14ac:dyDescent="0.25">
      <c r="A2236" t="s">
        <v>2246</v>
      </c>
      <c r="B2236">
        <v>1152.05</v>
      </c>
      <c r="C2236" t="s">
        <v>52</v>
      </c>
      <c r="D2236" t="s">
        <v>7</v>
      </c>
      <c r="E22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36">
        <f>IF(DZIALKI[[#This Row],[Ulga]]=$K$29,$L$29,IF(DZIALKI[[#This Row],[Ulga]]=$K$30,$L$30,IF(DZIALKI[[#This Row],[Ulga]]=$K$31,$L$31,IF(DZIALKI[[#This Row],[Ulga]]=$K$32,$L$32))))</f>
        <v>0.2</v>
      </c>
      <c r="G2236">
        <f>ROUNDUP(DZIALKI[[#This Row],[StawkaPodatku]]*DZIALKI[[#This Row],[Powierzchnia]],2)</f>
        <v>241.94</v>
      </c>
      <c r="H2236">
        <f>DZIALKI[[#This Row],[Podatek]]*DZIALKI[[#This Row],[Procent Ulgi]]</f>
        <v>48.388000000000005</v>
      </c>
      <c r="I2236">
        <f>DZIALKI[[#This Row],[Podatek]]-DZIALKI[[#This Row],[KwotaUlgi]]</f>
        <v>193.55199999999999</v>
      </c>
    </row>
    <row r="2237" spans="1:9" x14ac:dyDescent="0.25">
      <c r="A2237" t="s">
        <v>2247</v>
      </c>
      <c r="B2237">
        <v>1475.31</v>
      </c>
      <c r="C2237" t="s">
        <v>52</v>
      </c>
      <c r="D2237" t="s">
        <v>11</v>
      </c>
      <c r="E22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37">
        <f>IF(DZIALKI[[#This Row],[Ulga]]=$K$29,$L$29,IF(DZIALKI[[#This Row],[Ulga]]=$K$30,$L$30,IF(DZIALKI[[#This Row],[Ulga]]=$K$31,$L$31,IF(DZIALKI[[#This Row],[Ulga]]=$K$32,$L$32))))</f>
        <v>0.9</v>
      </c>
      <c r="G2237">
        <f>ROUNDUP(DZIALKI[[#This Row],[StawkaPodatku]]*DZIALKI[[#This Row],[Powierzchnia]],2)</f>
        <v>309.82</v>
      </c>
      <c r="H2237">
        <f>DZIALKI[[#This Row],[Podatek]]*DZIALKI[[#This Row],[Procent Ulgi]]</f>
        <v>278.83800000000002</v>
      </c>
      <c r="I2237">
        <f>DZIALKI[[#This Row],[Podatek]]-DZIALKI[[#This Row],[KwotaUlgi]]</f>
        <v>30.981999999999971</v>
      </c>
    </row>
    <row r="2238" spans="1:9" x14ac:dyDescent="0.25">
      <c r="A2238" t="s">
        <v>2248</v>
      </c>
      <c r="B2238">
        <v>1239.32</v>
      </c>
      <c r="C2238" t="s">
        <v>9</v>
      </c>
      <c r="D2238" t="s">
        <v>5</v>
      </c>
      <c r="E223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38">
        <f>IF(DZIALKI[[#This Row],[Ulga]]=$K$29,$L$29,IF(DZIALKI[[#This Row],[Ulga]]=$K$30,$L$30,IF(DZIALKI[[#This Row],[Ulga]]=$K$31,$L$31,IF(DZIALKI[[#This Row],[Ulga]]=$K$32,$L$32))))</f>
        <v>0.5</v>
      </c>
      <c r="G2238">
        <f>ROUNDUP(DZIALKI[[#This Row],[StawkaPodatku]]*DZIALKI[[#This Row],[Powierzchnia]],2)</f>
        <v>805.56</v>
      </c>
      <c r="H2238">
        <f>DZIALKI[[#This Row],[Podatek]]*DZIALKI[[#This Row],[Procent Ulgi]]</f>
        <v>402.78</v>
      </c>
      <c r="I2238">
        <f>DZIALKI[[#This Row],[Podatek]]-DZIALKI[[#This Row],[KwotaUlgi]]</f>
        <v>402.78</v>
      </c>
    </row>
    <row r="2239" spans="1:9" x14ac:dyDescent="0.25">
      <c r="A2239" t="s">
        <v>2249</v>
      </c>
      <c r="B2239">
        <v>569.69000000000005</v>
      </c>
      <c r="C2239" t="s">
        <v>31</v>
      </c>
      <c r="D2239" t="s">
        <v>5</v>
      </c>
      <c r="E22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39">
        <f>IF(DZIALKI[[#This Row],[Ulga]]=$K$29,$L$29,IF(DZIALKI[[#This Row],[Ulga]]=$K$30,$L$30,IF(DZIALKI[[#This Row],[Ulga]]=$K$31,$L$31,IF(DZIALKI[[#This Row],[Ulga]]=$K$32,$L$32))))</f>
        <v>0.5</v>
      </c>
      <c r="G2239">
        <f>ROUNDUP(DZIALKI[[#This Row],[StawkaPodatku]]*DZIALKI[[#This Row],[Powierzchnia]],2)</f>
        <v>244.97</v>
      </c>
      <c r="H2239">
        <f>DZIALKI[[#This Row],[Podatek]]*DZIALKI[[#This Row],[Procent Ulgi]]</f>
        <v>122.485</v>
      </c>
      <c r="I2239">
        <f>DZIALKI[[#This Row],[Podatek]]-DZIALKI[[#This Row],[KwotaUlgi]]</f>
        <v>122.485</v>
      </c>
    </row>
    <row r="2240" spans="1:9" x14ac:dyDescent="0.25">
      <c r="A2240" t="s">
        <v>2250</v>
      </c>
      <c r="B2240">
        <v>1174.43</v>
      </c>
      <c r="C2240" t="s">
        <v>5</v>
      </c>
      <c r="D2240" t="s">
        <v>11</v>
      </c>
      <c r="E22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40">
        <f>IF(DZIALKI[[#This Row],[Ulga]]=$K$29,$L$29,IF(DZIALKI[[#This Row],[Ulga]]=$K$30,$L$30,IF(DZIALKI[[#This Row],[Ulga]]=$K$31,$L$31,IF(DZIALKI[[#This Row],[Ulga]]=$K$32,$L$32))))</f>
        <v>0.9</v>
      </c>
      <c r="G2240">
        <f>ROUNDUP(DZIALKI[[#This Row],[StawkaPodatku]]*DZIALKI[[#This Row],[Powierzchnia]],2)</f>
        <v>904.31999999999994</v>
      </c>
      <c r="H2240">
        <f>DZIALKI[[#This Row],[Podatek]]*DZIALKI[[#This Row],[Procent Ulgi]]</f>
        <v>813.88799999999992</v>
      </c>
      <c r="I2240">
        <f>DZIALKI[[#This Row],[Podatek]]-DZIALKI[[#This Row],[KwotaUlgi]]</f>
        <v>90.432000000000016</v>
      </c>
    </row>
    <row r="2241" spans="1:9" x14ac:dyDescent="0.25">
      <c r="A2241" t="s">
        <v>2251</v>
      </c>
      <c r="B2241">
        <v>1321.74</v>
      </c>
      <c r="C2241" t="s">
        <v>5</v>
      </c>
      <c r="D2241" t="s">
        <v>5</v>
      </c>
      <c r="E22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41">
        <f>IF(DZIALKI[[#This Row],[Ulga]]=$K$29,$L$29,IF(DZIALKI[[#This Row],[Ulga]]=$K$30,$L$30,IF(DZIALKI[[#This Row],[Ulga]]=$K$31,$L$31,IF(DZIALKI[[#This Row],[Ulga]]=$K$32,$L$32))))</f>
        <v>0.5</v>
      </c>
      <c r="G2241">
        <f>ROUNDUP(DZIALKI[[#This Row],[StawkaPodatku]]*DZIALKI[[#This Row],[Powierzchnia]],2)</f>
        <v>1017.74</v>
      </c>
      <c r="H2241">
        <f>DZIALKI[[#This Row],[Podatek]]*DZIALKI[[#This Row],[Procent Ulgi]]</f>
        <v>508.87</v>
      </c>
      <c r="I2241">
        <f>DZIALKI[[#This Row],[Podatek]]-DZIALKI[[#This Row],[KwotaUlgi]]</f>
        <v>508.87</v>
      </c>
    </row>
    <row r="2242" spans="1:9" x14ac:dyDescent="0.25">
      <c r="A2242" t="s">
        <v>2252</v>
      </c>
      <c r="B2242">
        <v>1044.67</v>
      </c>
      <c r="C2242" t="s">
        <v>52</v>
      </c>
      <c r="D2242" t="s">
        <v>5</v>
      </c>
      <c r="E22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42">
        <f>IF(DZIALKI[[#This Row],[Ulga]]=$K$29,$L$29,IF(DZIALKI[[#This Row],[Ulga]]=$K$30,$L$30,IF(DZIALKI[[#This Row],[Ulga]]=$K$31,$L$31,IF(DZIALKI[[#This Row],[Ulga]]=$K$32,$L$32))))</f>
        <v>0.5</v>
      </c>
      <c r="G2242">
        <f>ROUNDUP(DZIALKI[[#This Row],[StawkaPodatku]]*DZIALKI[[#This Row],[Powierzchnia]],2)</f>
        <v>219.39</v>
      </c>
      <c r="H2242">
        <f>DZIALKI[[#This Row],[Podatek]]*DZIALKI[[#This Row],[Procent Ulgi]]</f>
        <v>109.69499999999999</v>
      </c>
      <c r="I2242">
        <f>DZIALKI[[#This Row],[Podatek]]-DZIALKI[[#This Row],[KwotaUlgi]]</f>
        <v>109.69499999999999</v>
      </c>
    </row>
    <row r="2243" spans="1:9" x14ac:dyDescent="0.25">
      <c r="A2243" t="s">
        <v>2253</v>
      </c>
      <c r="B2243">
        <v>871.02</v>
      </c>
      <c r="C2243" t="s">
        <v>5</v>
      </c>
      <c r="D2243" t="s">
        <v>7</v>
      </c>
      <c r="E22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43">
        <f>IF(DZIALKI[[#This Row],[Ulga]]=$K$29,$L$29,IF(DZIALKI[[#This Row],[Ulga]]=$K$30,$L$30,IF(DZIALKI[[#This Row],[Ulga]]=$K$31,$L$31,IF(DZIALKI[[#This Row],[Ulga]]=$K$32,$L$32))))</f>
        <v>0.2</v>
      </c>
      <c r="G2243">
        <f>ROUNDUP(DZIALKI[[#This Row],[StawkaPodatku]]*DZIALKI[[#This Row],[Powierzchnia]],2)</f>
        <v>670.68999999999994</v>
      </c>
      <c r="H2243">
        <f>DZIALKI[[#This Row],[Podatek]]*DZIALKI[[#This Row],[Procent Ulgi]]</f>
        <v>134.13800000000001</v>
      </c>
      <c r="I2243">
        <f>DZIALKI[[#This Row],[Podatek]]-DZIALKI[[#This Row],[KwotaUlgi]]</f>
        <v>536.55199999999991</v>
      </c>
    </row>
    <row r="2244" spans="1:9" x14ac:dyDescent="0.25">
      <c r="A2244" t="s">
        <v>2254</v>
      </c>
      <c r="B2244">
        <v>1468.24</v>
      </c>
      <c r="C2244" t="s">
        <v>94</v>
      </c>
      <c r="D2244" t="s">
        <v>11</v>
      </c>
      <c r="E224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44">
        <f>IF(DZIALKI[[#This Row],[Ulga]]=$K$29,$L$29,IF(DZIALKI[[#This Row],[Ulga]]=$K$30,$L$30,IF(DZIALKI[[#This Row],[Ulga]]=$K$31,$L$31,IF(DZIALKI[[#This Row],[Ulga]]=$K$32,$L$32))))</f>
        <v>0.9</v>
      </c>
      <c r="G2244">
        <f>ROUNDUP(DZIALKI[[#This Row],[StawkaPodatku]]*DZIALKI[[#This Row],[Powierzchnia]],2)</f>
        <v>58.73</v>
      </c>
      <c r="H2244">
        <f>DZIALKI[[#This Row],[Podatek]]*DZIALKI[[#This Row],[Procent Ulgi]]</f>
        <v>52.856999999999999</v>
      </c>
      <c r="I2244">
        <f>DZIALKI[[#This Row],[Podatek]]-DZIALKI[[#This Row],[KwotaUlgi]]</f>
        <v>5.8729999999999976</v>
      </c>
    </row>
    <row r="2245" spans="1:9" x14ac:dyDescent="0.25">
      <c r="A2245" t="s">
        <v>2255</v>
      </c>
      <c r="B2245">
        <v>783.02</v>
      </c>
      <c r="C2245" t="s">
        <v>31</v>
      </c>
      <c r="D2245" t="s">
        <v>21</v>
      </c>
      <c r="E22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45">
        <f>IF(DZIALKI[[#This Row],[Ulga]]=$K$29,$L$29,IF(DZIALKI[[#This Row],[Ulga]]=$K$30,$L$30,IF(DZIALKI[[#This Row],[Ulga]]=$K$31,$L$31,IF(DZIALKI[[#This Row],[Ulga]]=$K$32,$L$32))))</f>
        <v>0</v>
      </c>
      <c r="G2245">
        <f>ROUNDUP(DZIALKI[[#This Row],[StawkaPodatku]]*DZIALKI[[#This Row],[Powierzchnia]],2)</f>
        <v>336.7</v>
      </c>
      <c r="H2245">
        <f>DZIALKI[[#This Row],[Podatek]]*DZIALKI[[#This Row],[Procent Ulgi]]</f>
        <v>0</v>
      </c>
      <c r="I2245">
        <f>DZIALKI[[#This Row],[Podatek]]-DZIALKI[[#This Row],[KwotaUlgi]]</f>
        <v>336.7</v>
      </c>
    </row>
    <row r="2246" spans="1:9" x14ac:dyDescent="0.25">
      <c r="A2246" t="s">
        <v>2256</v>
      </c>
      <c r="B2246">
        <v>1237.7</v>
      </c>
      <c r="C2246" t="s">
        <v>94</v>
      </c>
      <c r="D2246" t="s">
        <v>21</v>
      </c>
      <c r="E22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46">
        <f>IF(DZIALKI[[#This Row],[Ulga]]=$K$29,$L$29,IF(DZIALKI[[#This Row],[Ulga]]=$K$30,$L$30,IF(DZIALKI[[#This Row],[Ulga]]=$K$31,$L$31,IF(DZIALKI[[#This Row],[Ulga]]=$K$32,$L$32))))</f>
        <v>0</v>
      </c>
      <c r="G2246">
        <f>ROUNDUP(DZIALKI[[#This Row],[StawkaPodatku]]*DZIALKI[[#This Row],[Powierzchnia]],2)</f>
        <v>49.51</v>
      </c>
      <c r="H2246">
        <f>DZIALKI[[#This Row],[Podatek]]*DZIALKI[[#This Row],[Procent Ulgi]]</f>
        <v>0</v>
      </c>
      <c r="I2246">
        <f>DZIALKI[[#This Row],[Podatek]]-DZIALKI[[#This Row],[KwotaUlgi]]</f>
        <v>49.51</v>
      </c>
    </row>
    <row r="2247" spans="1:9" x14ac:dyDescent="0.25">
      <c r="A2247" t="s">
        <v>2257</v>
      </c>
      <c r="B2247">
        <v>670.32</v>
      </c>
      <c r="C2247" t="s">
        <v>52</v>
      </c>
      <c r="D2247" t="s">
        <v>11</v>
      </c>
      <c r="E22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47">
        <f>IF(DZIALKI[[#This Row],[Ulga]]=$K$29,$L$29,IF(DZIALKI[[#This Row],[Ulga]]=$K$30,$L$30,IF(DZIALKI[[#This Row],[Ulga]]=$K$31,$L$31,IF(DZIALKI[[#This Row],[Ulga]]=$K$32,$L$32))))</f>
        <v>0.9</v>
      </c>
      <c r="G2247">
        <f>ROUNDUP(DZIALKI[[#This Row],[StawkaPodatku]]*DZIALKI[[#This Row],[Powierzchnia]],2)</f>
        <v>140.76999999999998</v>
      </c>
      <c r="H2247">
        <f>DZIALKI[[#This Row],[Podatek]]*DZIALKI[[#This Row],[Procent Ulgi]]</f>
        <v>126.69299999999998</v>
      </c>
      <c r="I2247">
        <f>DZIALKI[[#This Row],[Podatek]]-DZIALKI[[#This Row],[KwotaUlgi]]</f>
        <v>14.076999999999998</v>
      </c>
    </row>
    <row r="2248" spans="1:9" x14ac:dyDescent="0.25">
      <c r="A2248" t="s">
        <v>2258</v>
      </c>
      <c r="B2248">
        <v>1376.93</v>
      </c>
      <c r="C2248" t="s">
        <v>52</v>
      </c>
      <c r="D2248" t="s">
        <v>11</v>
      </c>
      <c r="E22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48">
        <f>IF(DZIALKI[[#This Row],[Ulga]]=$K$29,$L$29,IF(DZIALKI[[#This Row],[Ulga]]=$K$30,$L$30,IF(DZIALKI[[#This Row],[Ulga]]=$K$31,$L$31,IF(DZIALKI[[#This Row],[Ulga]]=$K$32,$L$32))))</f>
        <v>0.9</v>
      </c>
      <c r="G2248">
        <f>ROUNDUP(DZIALKI[[#This Row],[StawkaPodatku]]*DZIALKI[[#This Row],[Powierzchnia]],2)</f>
        <v>289.15999999999997</v>
      </c>
      <c r="H2248">
        <f>DZIALKI[[#This Row],[Podatek]]*DZIALKI[[#This Row],[Procent Ulgi]]</f>
        <v>260.24399999999997</v>
      </c>
      <c r="I2248">
        <f>DZIALKI[[#This Row],[Podatek]]-DZIALKI[[#This Row],[KwotaUlgi]]</f>
        <v>28.915999999999997</v>
      </c>
    </row>
    <row r="2249" spans="1:9" x14ac:dyDescent="0.25">
      <c r="A2249" t="s">
        <v>2259</v>
      </c>
      <c r="B2249">
        <v>1077.19</v>
      </c>
      <c r="C2249" t="s">
        <v>52</v>
      </c>
      <c r="D2249" t="s">
        <v>11</v>
      </c>
      <c r="E22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49">
        <f>IF(DZIALKI[[#This Row],[Ulga]]=$K$29,$L$29,IF(DZIALKI[[#This Row],[Ulga]]=$K$30,$L$30,IF(DZIALKI[[#This Row],[Ulga]]=$K$31,$L$31,IF(DZIALKI[[#This Row],[Ulga]]=$K$32,$L$32))))</f>
        <v>0.9</v>
      </c>
      <c r="G2249">
        <f>ROUNDUP(DZIALKI[[#This Row],[StawkaPodatku]]*DZIALKI[[#This Row],[Powierzchnia]],2)</f>
        <v>226.20999999999998</v>
      </c>
      <c r="H2249">
        <f>DZIALKI[[#This Row],[Podatek]]*DZIALKI[[#This Row],[Procent Ulgi]]</f>
        <v>203.589</v>
      </c>
      <c r="I2249">
        <f>DZIALKI[[#This Row],[Podatek]]-DZIALKI[[#This Row],[KwotaUlgi]]</f>
        <v>22.620999999999981</v>
      </c>
    </row>
    <row r="2250" spans="1:9" x14ac:dyDescent="0.25">
      <c r="A2250" t="s">
        <v>2260</v>
      </c>
      <c r="B2250">
        <v>1295.73</v>
      </c>
      <c r="C2250" t="s">
        <v>52</v>
      </c>
      <c r="D2250" t="s">
        <v>7</v>
      </c>
      <c r="E22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50">
        <f>IF(DZIALKI[[#This Row],[Ulga]]=$K$29,$L$29,IF(DZIALKI[[#This Row],[Ulga]]=$K$30,$L$30,IF(DZIALKI[[#This Row],[Ulga]]=$K$31,$L$31,IF(DZIALKI[[#This Row],[Ulga]]=$K$32,$L$32))))</f>
        <v>0.2</v>
      </c>
      <c r="G2250">
        <f>ROUNDUP(DZIALKI[[#This Row],[StawkaPodatku]]*DZIALKI[[#This Row],[Powierzchnia]],2)</f>
        <v>272.11</v>
      </c>
      <c r="H2250">
        <f>DZIALKI[[#This Row],[Podatek]]*DZIALKI[[#This Row],[Procent Ulgi]]</f>
        <v>54.422000000000004</v>
      </c>
      <c r="I2250">
        <f>DZIALKI[[#This Row],[Podatek]]-DZIALKI[[#This Row],[KwotaUlgi]]</f>
        <v>217.68800000000002</v>
      </c>
    </row>
    <row r="2251" spans="1:9" x14ac:dyDescent="0.25">
      <c r="A2251" t="s">
        <v>2261</v>
      </c>
      <c r="B2251">
        <v>572.54</v>
      </c>
      <c r="C2251" t="s">
        <v>94</v>
      </c>
      <c r="D2251" t="s">
        <v>5</v>
      </c>
      <c r="E225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51">
        <f>IF(DZIALKI[[#This Row],[Ulga]]=$K$29,$L$29,IF(DZIALKI[[#This Row],[Ulga]]=$K$30,$L$30,IF(DZIALKI[[#This Row],[Ulga]]=$K$31,$L$31,IF(DZIALKI[[#This Row],[Ulga]]=$K$32,$L$32))))</f>
        <v>0.5</v>
      </c>
      <c r="G2251">
        <f>ROUNDUP(DZIALKI[[#This Row],[StawkaPodatku]]*DZIALKI[[#This Row],[Powierzchnia]],2)</f>
        <v>22.91</v>
      </c>
      <c r="H2251">
        <f>DZIALKI[[#This Row],[Podatek]]*DZIALKI[[#This Row],[Procent Ulgi]]</f>
        <v>11.455</v>
      </c>
      <c r="I2251">
        <f>DZIALKI[[#This Row],[Podatek]]-DZIALKI[[#This Row],[KwotaUlgi]]</f>
        <v>11.455</v>
      </c>
    </row>
    <row r="2252" spans="1:9" x14ac:dyDescent="0.25">
      <c r="A2252" t="s">
        <v>2262</v>
      </c>
      <c r="B2252">
        <v>1088.31</v>
      </c>
      <c r="C2252" t="s">
        <v>94</v>
      </c>
      <c r="D2252" t="s">
        <v>11</v>
      </c>
      <c r="E225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52">
        <f>IF(DZIALKI[[#This Row],[Ulga]]=$K$29,$L$29,IF(DZIALKI[[#This Row],[Ulga]]=$K$30,$L$30,IF(DZIALKI[[#This Row],[Ulga]]=$K$31,$L$31,IF(DZIALKI[[#This Row],[Ulga]]=$K$32,$L$32))))</f>
        <v>0.9</v>
      </c>
      <c r="G2252">
        <f>ROUNDUP(DZIALKI[[#This Row],[StawkaPodatku]]*DZIALKI[[#This Row],[Powierzchnia]],2)</f>
        <v>43.54</v>
      </c>
      <c r="H2252">
        <f>DZIALKI[[#This Row],[Podatek]]*DZIALKI[[#This Row],[Procent Ulgi]]</f>
        <v>39.186</v>
      </c>
      <c r="I2252">
        <f>DZIALKI[[#This Row],[Podatek]]-DZIALKI[[#This Row],[KwotaUlgi]]</f>
        <v>4.3539999999999992</v>
      </c>
    </row>
    <row r="2253" spans="1:9" x14ac:dyDescent="0.25">
      <c r="A2253" t="s">
        <v>2263</v>
      </c>
      <c r="B2253">
        <v>528.16</v>
      </c>
      <c r="C2253" t="s">
        <v>31</v>
      </c>
      <c r="D2253" t="s">
        <v>11</v>
      </c>
      <c r="E22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53">
        <f>IF(DZIALKI[[#This Row],[Ulga]]=$K$29,$L$29,IF(DZIALKI[[#This Row],[Ulga]]=$K$30,$L$30,IF(DZIALKI[[#This Row],[Ulga]]=$K$31,$L$31,IF(DZIALKI[[#This Row],[Ulga]]=$K$32,$L$32))))</f>
        <v>0.9</v>
      </c>
      <c r="G2253">
        <f>ROUNDUP(DZIALKI[[#This Row],[StawkaPodatku]]*DZIALKI[[#This Row],[Powierzchnia]],2)</f>
        <v>227.10999999999999</v>
      </c>
      <c r="H2253">
        <f>DZIALKI[[#This Row],[Podatek]]*DZIALKI[[#This Row],[Procent Ulgi]]</f>
        <v>204.399</v>
      </c>
      <c r="I2253">
        <f>DZIALKI[[#This Row],[Podatek]]-DZIALKI[[#This Row],[KwotaUlgi]]</f>
        <v>22.710999999999984</v>
      </c>
    </row>
    <row r="2254" spans="1:9" x14ac:dyDescent="0.25">
      <c r="A2254" t="s">
        <v>2264</v>
      </c>
      <c r="B2254">
        <v>1290.33</v>
      </c>
      <c r="C2254" t="s">
        <v>31</v>
      </c>
      <c r="D2254" t="s">
        <v>7</v>
      </c>
      <c r="E225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54">
        <f>IF(DZIALKI[[#This Row],[Ulga]]=$K$29,$L$29,IF(DZIALKI[[#This Row],[Ulga]]=$K$30,$L$30,IF(DZIALKI[[#This Row],[Ulga]]=$K$31,$L$31,IF(DZIALKI[[#This Row],[Ulga]]=$K$32,$L$32))))</f>
        <v>0.2</v>
      </c>
      <c r="G2254">
        <f>ROUNDUP(DZIALKI[[#This Row],[StawkaPodatku]]*DZIALKI[[#This Row],[Powierzchnia]],2)</f>
        <v>554.85</v>
      </c>
      <c r="H2254">
        <f>DZIALKI[[#This Row],[Podatek]]*DZIALKI[[#This Row],[Procent Ulgi]]</f>
        <v>110.97000000000001</v>
      </c>
      <c r="I2254">
        <f>DZIALKI[[#This Row],[Podatek]]-DZIALKI[[#This Row],[KwotaUlgi]]</f>
        <v>443.88</v>
      </c>
    </row>
    <row r="2255" spans="1:9" x14ac:dyDescent="0.25">
      <c r="A2255" t="s">
        <v>2265</v>
      </c>
      <c r="B2255">
        <v>552.73</v>
      </c>
      <c r="C2255" t="s">
        <v>52</v>
      </c>
      <c r="D2255" t="s">
        <v>11</v>
      </c>
      <c r="E225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55">
        <f>IF(DZIALKI[[#This Row],[Ulga]]=$K$29,$L$29,IF(DZIALKI[[#This Row],[Ulga]]=$K$30,$L$30,IF(DZIALKI[[#This Row],[Ulga]]=$K$31,$L$31,IF(DZIALKI[[#This Row],[Ulga]]=$K$32,$L$32))))</f>
        <v>0.9</v>
      </c>
      <c r="G2255">
        <f>ROUNDUP(DZIALKI[[#This Row],[StawkaPodatku]]*DZIALKI[[#This Row],[Powierzchnia]],2)</f>
        <v>116.08</v>
      </c>
      <c r="H2255">
        <f>DZIALKI[[#This Row],[Podatek]]*DZIALKI[[#This Row],[Procent Ulgi]]</f>
        <v>104.47199999999999</v>
      </c>
      <c r="I2255">
        <f>DZIALKI[[#This Row],[Podatek]]-DZIALKI[[#This Row],[KwotaUlgi]]</f>
        <v>11.608000000000004</v>
      </c>
    </row>
    <row r="2256" spans="1:9" x14ac:dyDescent="0.25">
      <c r="A2256" t="s">
        <v>2266</v>
      </c>
      <c r="B2256">
        <v>604.59</v>
      </c>
      <c r="C2256" t="s">
        <v>52</v>
      </c>
      <c r="D2256" t="s">
        <v>5</v>
      </c>
      <c r="E22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56">
        <f>IF(DZIALKI[[#This Row],[Ulga]]=$K$29,$L$29,IF(DZIALKI[[#This Row],[Ulga]]=$K$30,$L$30,IF(DZIALKI[[#This Row],[Ulga]]=$K$31,$L$31,IF(DZIALKI[[#This Row],[Ulga]]=$K$32,$L$32))))</f>
        <v>0.5</v>
      </c>
      <c r="G2256">
        <f>ROUNDUP(DZIALKI[[#This Row],[StawkaPodatku]]*DZIALKI[[#This Row],[Powierzchnia]],2)</f>
        <v>126.97</v>
      </c>
      <c r="H2256">
        <f>DZIALKI[[#This Row],[Podatek]]*DZIALKI[[#This Row],[Procent Ulgi]]</f>
        <v>63.484999999999999</v>
      </c>
      <c r="I2256">
        <f>DZIALKI[[#This Row],[Podatek]]-DZIALKI[[#This Row],[KwotaUlgi]]</f>
        <v>63.484999999999999</v>
      </c>
    </row>
    <row r="2257" spans="1:9" x14ac:dyDescent="0.25">
      <c r="A2257" t="s">
        <v>2267</v>
      </c>
      <c r="B2257">
        <v>895.33</v>
      </c>
      <c r="C2257" t="s">
        <v>5</v>
      </c>
      <c r="D2257" t="s">
        <v>5</v>
      </c>
      <c r="E22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57">
        <f>IF(DZIALKI[[#This Row],[Ulga]]=$K$29,$L$29,IF(DZIALKI[[#This Row],[Ulga]]=$K$30,$L$30,IF(DZIALKI[[#This Row],[Ulga]]=$K$31,$L$31,IF(DZIALKI[[#This Row],[Ulga]]=$K$32,$L$32))))</f>
        <v>0.5</v>
      </c>
      <c r="G2257">
        <f>ROUNDUP(DZIALKI[[#This Row],[StawkaPodatku]]*DZIALKI[[#This Row],[Powierzchnia]],2)</f>
        <v>689.41</v>
      </c>
      <c r="H2257">
        <f>DZIALKI[[#This Row],[Podatek]]*DZIALKI[[#This Row],[Procent Ulgi]]</f>
        <v>344.70499999999998</v>
      </c>
      <c r="I2257">
        <f>DZIALKI[[#This Row],[Podatek]]-DZIALKI[[#This Row],[KwotaUlgi]]</f>
        <v>344.70499999999998</v>
      </c>
    </row>
    <row r="2258" spans="1:9" x14ac:dyDescent="0.25">
      <c r="A2258" t="s">
        <v>2268</v>
      </c>
      <c r="B2258">
        <v>1229.6099999999999</v>
      </c>
      <c r="C2258" t="s">
        <v>94</v>
      </c>
      <c r="D2258" t="s">
        <v>21</v>
      </c>
      <c r="E22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58">
        <f>IF(DZIALKI[[#This Row],[Ulga]]=$K$29,$L$29,IF(DZIALKI[[#This Row],[Ulga]]=$K$30,$L$30,IF(DZIALKI[[#This Row],[Ulga]]=$K$31,$L$31,IF(DZIALKI[[#This Row],[Ulga]]=$K$32,$L$32))))</f>
        <v>0</v>
      </c>
      <c r="G2258">
        <f>ROUNDUP(DZIALKI[[#This Row],[StawkaPodatku]]*DZIALKI[[#This Row],[Powierzchnia]],2)</f>
        <v>49.19</v>
      </c>
      <c r="H2258">
        <f>DZIALKI[[#This Row],[Podatek]]*DZIALKI[[#This Row],[Procent Ulgi]]</f>
        <v>0</v>
      </c>
      <c r="I2258">
        <f>DZIALKI[[#This Row],[Podatek]]-DZIALKI[[#This Row],[KwotaUlgi]]</f>
        <v>49.19</v>
      </c>
    </row>
    <row r="2259" spans="1:9" x14ac:dyDescent="0.25">
      <c r="A2259" t="s">
        <v>2269</v>
      </c>
      <c r="B2259">
        <v>1200.99</v>
      </c>
      <c r="C2259" t="s">
        <v>5</v>
      </c>
      <c r="D2259" t="s">
        <v>5</v>
      </c>
      <c r="E22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59">
        <f>IF(DZIALKI[[#This Row],[Ulga]]=$K$29,$L$29,IF(DZIALKI[[#This Row],[Ulga]]=$K$30,$L$30,IF(DZIALKI[[#This Row],[Ulga]]=$K$31,$L$31,IF(DZIALKI[[#This Row],[Ulga]]=$K$32,$L$32))))</f>
        <v>0.5</v>
      </c>
      <c r="G2259">
        <f>ROUNDUP(DZIALKI[[#This Row],[StawkaPodatku]]*DZIALKI[[#This Row],[Powierzchnia]],2)</f>
        <v>924.77</v>
      </c>
      <c r="H2259">
        <f>DZIALKI[[#This Row],[Podatek]]*DZIALKI[[#This Row],[Procent Ulgi]]</f>
        <v>462.38499999999999</v>
      </c>
      <c r="I2259">
        <f>DZIALKI[[#This Row],[Podatek]]-DZIALKI[[#This Row],[KwotaUlgi]]</f>
        <v>462.38499999999999</v>
      </c>
    </row>
    <row r="2260" spans="1:9" x14ac:dyDescent="0.25">
      <c r="A2260" t="s">
        <v>2270</v>
      </c>
      <c r="B2260">
        <v>1128.1199999999999</v>
      </c>
      <c r="C2260" t="s">
        <v>52</v>
      </c>
      <c r="D2260" t="s">
        <v>5</v>
      </c>
      <c r="E22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60">
        <f>IF(DZIALKI[[#This Row],[Ulga]]=$K$29,$L$29,IF(DZIALKI[[#This Row],[Ulga]]=$K$30,$L$30,IF(DZIALKI[[#This Row],[Ulga]]=$K$31,$L$31,IF(DZIALKI[[#This Row],[Ulga]]=$K$32,$L$32))))</f>
        <v>0.5</v>
      </c>
      <c r="G2260">
        <f>ROUNDUP(DZIALKI[[#This Row],[StawkaPodatku]]*DZIALKI[[#This Row],[Powierzchnia]],2)</f>
        <v>236.91</v>
      </c>
      <c r="H2260">
        <f>DZIALKI[[#This Row],[Podatek]]*DZIALKI[[#This Row],[Procent Ulgi]]</f>
        <v>118.455</v>
      </c>
      <c r="I2260">
        <f>DZIALKI[[#This Row],[Podatek]]-DZIALKI[[#This Row],[KwotaUlgi]]</f>
        <v>118.455</v>
      </c>
    </row>
    <row r="2261" spans="1:9" x14ac:dyDescent="0.25">
      <c r="A2261" t="s">
        <v>2271</v>
      </c>
      <c r="B2261">
        <v>1440.2</v>
      </c>
      <c r="C2261" t="s">
        <v>52</v>
      </c>
      <c r="D2261" t="s">
        <v>5</v>
      </c>
      <c r="E22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61">
        <f>IF(DZIALKI[[#This Row],[Ulga]]=$K$29,$L$29,IF(DZIALKI[[#This Row],[Ulga]]=$K$30,$L$30,IF(DZIALKI[[#This Row],[Ulga]]=$K$31,$L$31,IF(DZIALKI[[#This Row],[Ulga]]=$K$32,$L$32))))</f>
        <v>0.5</v>
      </c>
      <c r="G2261">
        <f>ROUNDUP(DZIALKI[[#This Row],[StawkaPodatku]]*DZIALKI[[#This Row],[Powierzchnia]],2)</f>
        <v>302.45</v>
      </c>
      <c r="H2261">
        <f>DZIALKI[[#This Row],[Podatek]]*DZIALKI[[#This Row],[Procent Ulgi]]</f>
        <v>151.22499999999999</v>
      </c>
      <c r="I2261">
        <f>DZIALKI[[#This Row],[Podatek]]-DZIALKI[[#This Row],[KwotaUlgi]]</f>
        <v>151.22499999999999</v>
      </c>
    </row>
    <row r="2262" spans="1:9" x14ac:dyDescent="0.25">
      <c r="A2262" t="s">
        <v>2272</v>
      </c>
      <c r="B2262">
        <v>1423.14</v>
      </c>
      <c r="C2262" t="s">
        <v>94</v>
      </c>
      <c r="D2262" t="s">
        <v>7</v>
      </c>
      <c r="E226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62">
        <f>IF(DZIALKI[[#This Row],[Ulga]]=$K$29,$L$29,IF(DZIALKI[[#This Row],[Ulga]]=$K$30,$L$30,IF(DZIALKI[[#This Row],[Ulga]]=$K$31,$L$31,IF(DZIALKI[[#This Row],[Ulga]]=$K$32,$L$32))))</f>
        <v>0.2</v>
      </c>
      <c r="G2262">
        <f>ROUNDUP(DZIALKI[[#This Row],[StawkaPodatku]]*DZIALKI[[#This Row],[Powierzchnia]],2)</f>
        <v>56.93</v>
      </c>
      <c r="H2262">
        <f>DZIALKI[[#This Row],[Podatek]]*DZIALKI[[#This Row],[Procent Ulgi]]</f>
        <v>11.386000000000001</v>
      </c>
      <c r="I2262">
        <f>DZIALKI[[#This Row],[Podatek]]-DZIALKI[[#This Row],[KwotaUlgi]]</f>
        <v>45.543999999999997</v>
      </c>
    </row>
    <row r="2263" spans="1:9" x14ac:dyDescent="0.25">
      <c r="A2263" t="s">
        <v>2273</v>
      </c>
      <c r="B2263">
        <v>900.52</v>
      </c>
      <c r="C2263" t="s">
        <v>5</v>
      </c>
      <c r="D2263" t="s">
        <v>21</v>
      </c>
      <c r="E22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63">
        <f>IF(DZIALKI[[#This Row],[Ulga]]=$K$29,$L$29,IF(DZIALKI[[#This Row],[Ulga]]=$K$30,$L$30,IF(DZIALKI[[#This Row],[Ulga]]=$K$31,$L$31,IF(DZIALKI[[#This Row],[Ulga]]=$K$32,$L$32))))</f>
        <v>0</v>
      </c>
      <c r="G2263">
        <f>ROUNDUP(DZIALKI[[#This Row],[StawkaPodatku]]*DZIALKI[[#This Row],[Powierzchnia]],2)</f>
        <v>693.41</v>
      </c>
      <c r="H2263">
        <f>DZIALKI[[#This Row],[Podatek]]*DZIALKI[[#This Row],[Procent Ulgi]]</f>
        <v>0</v>
      </c>
      <c r="I2263">
        <f>DZIALKI[[#This Row],[Podatek]]-DZIALKI[[#This Row],[KwotaUlgi]]</f>
        <v>693.41</v>
      </c>
    </row>
    <row r="2264" spans="1:9" x14ac:dyDescent="0.25">
      <c r="A2264" t="s">
        <v>2274</v>
      </c>
      <c r="B2264">
        <v>1197.48</v>
      </c>
      <c r="C2264" t="s">
        <v>31</v>
      </c>
      <c r="D2264" t="s">
        <v>7</v>
      </c>
      <c r="E22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64">
        <f>IF(DZIALKI[[#This Row],[Ulga]]=$K$29,$L$29,IF(DZIALKI[[#This Row],[Ulga]]=$K$30,$L$30,IF(DZIALKI[[#This Row],[Ulga]]=$K$31,$L$31,IF(DZIALKI[[#This Row],[Ulga]]=$K$32,$L$32))))</f>
        <v>0.2</v>
      </c>
      <c r="G2264">
        <f>ROUNDUP(DZIALKI[[#This Row],[StawkaPodatku]]*DZIALKI[[#This Row],[Powierzchnia]],2)</f>
        <v>514.91999999999996</v>
      </c>
      <c r="H2264">
        <f>DZIALKI[[#This Row],[Podatek]]*DZIALKI[[#This Row],[Procent Ulgi]]</f>
        <v>102.98399999999999</v>
      </c>
      <c r="I2264">
        <f>DZIALKI[[#This Row],[Podatek]]-DZIALKI[[#This Row],[KwotaUlgi]]</f>
        <v>411.93599999999998</v>
      </c>
    </row>
    <row r="2265" spans="1:9" x14ac:dyDescent="0.25">
      <c r="A2265" t="s">
        <v>2275</v>
      </c>
      <c r="B2265">
        <v>630.16999999999996</v>
      </c>
      <c r="C2265" t="s">
        <v>9</v>
      </c>
      <c r="D2265" t="s">
        <v>5</v>
      </c>
      <c r="E22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65">
        <f>IF(DZIALKI[[#This Row],[Ulga]]=$K$29,$L$29,IF(DZIALKI[[#This Row],[Ulga]]=$K$30,$L$30,IF(DZIALKI[[#This Row],[Ulga]]=$K$31,$L$31,IF(DZIALKI[[#This Row],[Ulga]]=$K$32,$L$32))))</f>
        <v>0.5</v>
      </c>
      <c r="G2265">
        <f>ROUNDUP(DZIALKI[[#This Row],[StawkaPodatku]]*DZIALKI[[#This Row],[Powierzchnia]],2)</f>
        <v>409.62</v>
      </c>
      <c r="H2265">
        <f>DZIALKI[[#This Row],[Podatek]]*DZIALKI[[#This Row],[Procent Ulgi]]</f>
        <v>204.81</v>
      </c>
      <c r="I2265">
        <f>DZIALKI[[#This Row],[Podatek]]-DZIALKI[[#This Row],[KwotaUlgi]]</f>
        <v>204.81</v>
      </c>
    </row>
    <row r="2266" spans="1:9" x14ac:dyDescent="0.25">
      <c r="A2266" t="s">
        <v>2276</v>
      </c>
      <c r="B2266">
        <v>1128.56</v>
      </c>
      <c r="C2266" t="s">
        <v>52</v>
      </c>
      <c r="D2266" t="s">
        <v>5</v>
      </c>
      <c r="E22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66">
        <f>IF(DZIALKI[[#This Row],[Ulga]]=$K$29,$L$29,IF(DZIALKI[[#This Row],[Ulga]]=$K$30,$L$30,IF(DZIALKI[[#This Row],[Ulga]]=$K$31,$L$31,IF(DZIALKI[[#This Row],[Ulga]]=$K$32,$L$32))))</f>
        <v>0.5</v>
      </c>
      <c r="G2266">
        <f>ROUNDUP(DZIALKI[[#This Row],[StawkaPodatku]]*DZIALKI[[#This Row],[Powierzchnia]],2)</f>
        <v>237</v>
      </c>
      <c r="H2266">
        <f>DZIALKI[[#This Row],[Podatek]]*DZIALKI[[#This Row],[Procent Ulgi]]</f>
        <v>118.5</v>
      </c>
      <c r="I2266">
        <f>DZIALKI[[#This Row],[Podatek]]-DZIALKI[[#This Row],[KwotaUlgi]]</f>
        <v>118.5</v>
      </c>
    </row>
    <row r="2267" spans="1:9" x14ac:dyDescent="0.25">
      <c r="A2267" t="s">
        <v>2277</v>
      </c>
      <c r="B2267">
        <v>838.95</v>
      </c>
      <c r="C2267" t="s">
        <v>94</v>
      </c>
      <c r="D2267" t="s">
        <v>5</v>
      </c>
      <c r="E22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67">
        <f>IF(DZIALKI[[#This Row],[Ulga]]=$K$29,$L$29,IF(DZIALKI[[#This Row],[Ulga]]=$K$30,$L$30,IF(DZIALKI[[#This Row],[Ulga]]=$K$31,$L$31,IF(DZIALKI[[#This Row],[Ulga]]=$K$32,$L$32))))</f>
        <v>0.5</v>
      </c>
      <c r="G2267">
        <f>ROUNDUP(DZIALKI[[#This Row],[StawkaPodatku]]*DZIALKI[[#This Row],[Powierzchnia]],2)</f>
        <v>33.559999999999995</v>
      </c>
      <c r="H2267">
        <f>DZIALKI[[#This Row],[Podatek]]*DZIALKI[[#This Row],[Procent Ulgi]]</f>
        <v>16.779999999999998</v>
      </c>
      <c r="I2267">
        <f>DZIALKI[[#This Row],[Podatek]]-DZIALKI[[#This Row],[KwotaUlgi]]</f>
        <v>16.779999999999998</v>
      </c>
    </row>
    <row r="2268" spans="1:9" x14ac:dyDescent="0.25">
      <c r="A2268" t="s">
        <v>2278</v>
      </c>
      <c r="B2268">
        <v>562.04999999999995</v>
      </c>
      <c r="C2268" t="s">
        <v>31</v>
      </c>
      <c r="D2268" t="s">
        <v>5</v>
      </c>
      <c r="E22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68">
        <f>IF(DZIALKI[[#This Row],[Ulga]]=$K$29,$L$29,IF(DZIALKI[[#This Row],[Ulga]]=$K$30,$L$30,IF(DZIALKI[[#This Row],[Ulga]]=$K$31,$L$31,IF(DZIALKI[[#This Row],[Ulga]]=$K$32,$L$32))))</f>
        <v>0.5</v>
      </c>
      <c r="G2268">
        <f>ROUNDUP(DZIALKI[[#This Row],[StawkaPodatku]]*DZIALKI[[#This Row],[Powierzchnia]],2)</f>
        <v>241.69</v>
      </c>
      <c r="H2268">
        <f>DZIALKI[[#This Row],[Podatek]]*DZIALKI[[#This Row],[Procent Ulgi]]</f>
        <v>120.845</v>
      </c>
      <c r="I2268">
        <f>DZIALKI[[#This Row],[Podatek]]-DZIALKI[[#This Row],[KwotaUlgi]]</f>
        <v>120.845</v>
      </c>
    </row>
    <row r="2269" spans="1:9" x14ac:dyDescent="0.25">
      <c r="A2269" t="s">
        <v>2279</v>
      </c>
      <c r="B2269">
        <v>1088.1300000000001</v>
      </c>
      <c r="C2269" t="s">
        <v>52</v>
      </c>
      <c r="D2269" t="s">
        <v>11</v>
      </c>
      <c r="E22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69">
        <f>IF(DZIALKI[[#This Row],[Ulga]]=$K$29,$L$29,IF(DZIALKI[[#This Row],[Ulga]]=$K$30,$L$30,IF(DZIALKI[[#This Row],[Ulga]]=$K$31,$L$31,IF(DZIALKI[[#This Row],[Ulga]]=$K$32,$L$32))))</f>
        <v>0.9</v>
      </c>
      <c r="G2269">
        <f>ROUNDUP(DZIALKI[[#This Row],[StawkaPodatku]]*DZIALKI[[#This Row],[Powierzchnia]],2)</f>
        <v>228.51</v>
      </c>
      <c r="H2269">
        <f>DZIALKI[[#This Row],[Podatek]]*DZIALKI[[#This Row],[Procent Ulgi]]</f>
        <v>205.65899999999999</v>
      </c>
      <c r="I2269">
        <f>DZIALKI[[#This Row],[Podatek]]-DZIALKI[[#This Row],[KwotaUlgi]]</f>
        <v>22.850999999999999</v>
      </c>
    </row>
    <row r="2270" spans="1:9" x14ac:dyDescent="0.25">
      <c r="A2270" t="s">
        <v>2280</v>
      </c>
      <c r="B2270">
        <v>692.93</v>
      </c>
      <c r="C2270" t="s">
        <v>31</v>
      </c>
      <c r="D2270" t="s">
        <v>11</v>
      </c>
      <c r="E22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70">
        <f>IF(DZIALKI[[#This Row],[Ulga]]=$K$29,$L$29,IF(DZIALKI[[#This Row],[Ulga]]=$K$30,$L$30,IF(DZIALKI[[#This Row],[Ulga]]=$K$31,$L$31,IF(DZIALKI[[#This Row],[Ulga]]=$K$32,$L$32))))</f>
        <v>0.9</v>
      </c>
      <c r="G2270">
        <f>ROUNDUP(DZIALKI[[#This Row],[StawkaPodatku]]*DZIALKI[[#This Row],[Powierzchnia]],2)</f>
        <v>297.95999999999998</v>
      </c>
      <c r="H2270">
        <f>DZIALKI[[#This Row],[Podatek]]*DZIALKI[[#This Row],[Procent Ulgi]]</f>
        <v>268.16399999999999</v>
      </c>
      <c r="I2270">
        <f>DZIALKI[[#This Row],[Podatek]]-DZIALKI[[#This Row],[KwotaUlgi]]</f>
        <v>29.795999999999992</v>
      </c>
    </row>
    <row r="2271" spans="1:9" x14ac:dyDescent="0.25">
      <c r="A2271" t="s">
        <v>2281</v>
      </c>
      <c r="B2271">
        <v>1492.22</v>
      </c>
      <c r="C2271" t="s">
        <v>5</v>
      </c>
      <c r="D2271" t="s">
        <v>7</v>
      </c>
      <c r="E22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71">
        <f>IF(DZIALKI[[#This Row],[Ulga]]=$K$29,$L$29,IF(DZIALKI[[#This Row],[Ulga]]=$K$30,$L$30,IF(DZIALKI[[#This Row],[Ulga]]=$K$31,$L$31,IF(DZIALKI[[#This Row],[Ulga]]=$K$32,$L$32))))</f>
        <v>0.2</v>
      </c>
      <c r="G2271">
        <f>ROUNDUP(DZIALKI[[#This Row],[StawkaPodatku]]*DZIALKI[[#This Row],[Powierzchnia]],2)</f>
        <v>1149.01</v>
      </c>
      <c r="H2271">
        <f>DZIALKI[[#This Row],[Podatek]]*DZIALKI[[#This Row],[Procent Ulgi]]</f>
        <v>229.80200000000002</v>
      </c>
      <c r="I2271">
        <f>DZIALKI[[#This Row],[Podatek]]-DZIALKI[[#This Row],[KwotaUlgi]]</f>
        <v>919.20799999999997</v>
      </c>
    </row>
    <row r="2272" spans="1:9" x14ac:dyDescent="0.25">
      <c r="A2272" t="s">
        <v>2282</v>
      </c>
      <c r="B2272">
        <v>1300.1199999999999</v>
      </c>
      <c r="C2272" t="s">
        <v>52</v>
      </c>
      <c r="D2272" t="s">
        <v>21</v>
      </c>
      <c r="E22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72">
        <f>IF(DZIALKI[[#This Row],[Ulga]]=$K$29,$L$29,IF(DZIALKI[[#This Row],[Ulga]]=$K$30,$L$30,IF(DZIALKI[[#This Row],[Ulga]]=$K$31,$L$31,IF(DZIALKI[[#This Row],[Ulga]]=$K$32,$L$32))))</f>
        <v>0</v>
      </c>
      <c r="G2272">
        <f>ROUNDUP(DZIALKI[[#This Row],[StawkaPodatku]]*DZIALKI[[#This Row],[Powierzchnia]],2)</f>
        <v>273.02999999999997</v>
      </c>
      <c r="H2272">
        <f>DZIALKI[[#This Row],[Podatek]]*DZIALKI[[#This Row],[Procent Ulgi]]</f>
        <v>0</v>
      </c>
      <c r="I2272">
        <f>DZIALKI[[#This Row],[Podatek]]-DZIALKI[[#This Row],[KwotaUlgi]]</f>
        <v>273.02999999999997</v>
      </c>
    </row>
    <row r="2273" spans="1:9" x14ac:dyDescent="0.25">
      <c r="A2273" t="s">
        <v>2283</v>
      </c>
      <c r="B2273">
        <v>734.37</v>
      </c>
      <c r="C2273" t="s">
        <v>31</v>
      </c>
      <c r="D2273" t="s">
        <v>5</v>
      </c>
      <c r="E22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73">
        <f>IF(DZIALKI[[#This Row],[Ulga]]=$K$29,$L$29,IF(DZIALKI[[#This Row],[Ulga]]=$K$30,$L$30,IF(DZIALKI[[#This Row],[Ulga]]=$K$31,$L$31,IF(DZIALKI[[#This Row],[Ulga]]=$K$32,$L$32))))</f>
        <v>0.5</v>
      </c>
      <c r="G2273">
        <f>ROUNDUP(DZIALKI[[#This Row],[StawkaPodatku]]*DZIALKI[[#This Row],[Powierzchnia]],2)</f>
        <v>315.77999999999997</v>
      </c>
      <c r="H2273">
        <f>DZIALKI[[#This Row],[Podatek]]*DZIALKI[[#This Row],[Procent Ulgi]]</f>
        <v>157.88999999999999</v>
      </c>
      <c r="I2273">
        <f>DZIALKI[[#This Row],[Podatek]]-DZIALKI[[#This Row],[KwotaUlgi]]</f>
        <v>157.88999999999999</v>
      </c>
    </row>
    <row r="2274" spans="1:9" x14ac:dyDescent="0.25">
      <c r="A2274" t="s">
        <v>2284</v>
      </c>
      <c r="B2274">
        <v>502.66</v>
      </c>
      <c r="C2274" t="s">
        <v>52</v>
      </c>
      <c r="D2274" t="s">
        <v>11</v>
      </c>
      <c r="E22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74">
        <f>IF(DZIALKI[[#This Row],[Ulga]]=$K$29,$L$29,IF(DZIALKI[[#This Row],[Ulga]]=$K$30,$L$30,IF(DZIALKI[[#This Row],[Ulga]]=$K$31,$L$31,IF(DZIALKI[[#This Row],[Ulga]]=$K$32,$L$32))))</f>
        <v>0.9</v>
      </c>
      <c r="G2274">
        <f>ROUNDUP(DZIALKI[[#This Row],[StawkaPodatku]]*DZIALKI[[#This Row],[Powierzchnia]],2)</f>
        <v>105.56</v>
      </c>
      <c r="H2274">
        <f>DZIALKI[[#This Row],[Podatek]]*DZIALKI[[#This Row],[Procent Ulgi]]</f>
        <v>95.004000000000005</v>
      </c>
      <c r="I2274">
        <f>DZIALKI[[#This Row],[Podatek]]-DZIALKI[[#This Row],[KwotaUlgi]]</f>
        <v>10.555999999999997</v>
      </c>
    </row>
    <row r="2275" spans="1:9" x14ac:dyDescent="0.25">
      <c r="A2275" t="s">
        <v>2285</v>
      </c>
      <c r="B2275">
        <v>806.18</v>
      </c>
      <c r="C2275" t="s">
        <v>52</v>
      </c>
      <c r="D2275" t="s">
        <v>11</v>
      </c>
      <c r="E22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75">
        <f>IF(DZIALKI[[#This Row],[Ulga]]=$K$29,$L$29,IF(DZIALKI[[#This Row],[Ulga]]=$K$30,$L$30,IF(DZIALKI[[#This Row],[Ulga]]=$K$31,$L$31,IF(DZIALKI[[#This Row],[Ulga]]=$K$32,$L$32))))</f>
        <v>0.9</v>
      </c>
      <c r="G2275">
        <f>ROUNDUP(DZIALKI[[#This Row],[StawkaPodatku]]*DZIALKI[[#This Row],[Powierzchnia]],2)</f>
        <v>169.29999999999998</v>
      </c>
      <c r="H2275">
        <f>DZIALKI[[#This Row],[Podatek]]*DZIALKI[[#This Row],[Procent Ulgi]]</f>
        <v>152.36999999999998</v>
      </c>
      <c r="I2275">
        <f>DZIALKI[[#This Row],[Podatek]]-DZIALKI[[#This Row],[KwotaUlgi]]</f>
        <v>16.930000000000007</v>
      </c>
    </row>
    <row r="2276" spans="1:9" x14ac:dyDescent="0.25">
      <c r="A2276" t="s">
        <v>2286</v>
      </c>
      <c r="B2276">
        <v>722.57</v>
      </c>
      <c r="C2276" t="s">
        <v>94</v>
      </c>
      <c r="D2276" t="s">
        <v>5</v>
      </c>
      <c r="E22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76">
        <f>IF(DZIALKI[[#This Row],[Ulga]]=$K$29,$L$29,IF(DZIALKI[[#This Row],[Ulga]]=$K$30,$L$30,IF(DZIALKI[[#This Row],[Ulga]]=$K$31,$L$31,IF(DZIALKI[[#This Row],[Ulga]]=$K$32,$L$32))))</f>
        <v>0.5</v>
      </c>
      <c r="G2276">
        <f>ROUNDUP(DZIALKI[[#This Row],[StawkaPodatku]]*DZIALKI[[#This Row],[Powierzchnia]],2)</f>
        <v>28.91</v>
      </c>
      <c r="H2276">
        <f>DZIALKI[[#This Row],[Podatek]]*DZIALKI[[#This Row],[Procent Ulgi]]</f>
        <v>14.455</v>
      </c>
      <c r="I2276">
        <f>DZIALKI[[#This Row],[Podatek]]-DZIALKI[[#This Row],[KwotaUlgi]]</f>
        <v>14.455</v>
      </c>
    </row>
    <row r="2277" spans="1:9" x14ac:dyDescent="0.25">
      <c r="A2277" t="s">
        <v>2287</v>
      </c>
      <c r="B2277">
        <v>530.70000000000005</v>
      </c>
      <c r="C2277" t="s">
        <v>94</v>
      </c>
      <c r="D2277" t="s">
        <v>21</v>
      </c>
      <c r="E227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77">
        <f>IF(DZIALKI[[#This Row],[Ulga]]=$K$29,$L$29,IF(DZIALKI[[#This Row],[Ulga]]=$K$30,$L$30,IF(DZIALKI[[#This Row],[Ulga]]=$K$31,$L$31,IF(DZIALKI[[#This Row],[Ulga]]=$K$32,$L$32))))</f>
        <v>0</v>
      </c>
      <c r="G2277">
        <f>ROUNDUP(DZIALKI[[#This Row],[StawkaPodatku]]*DZIALKI[[#This Row],[Powierzchnia]],2)</f>
        <v>21.23</v>
      </c>
      <c r="H2277">
        <f>DZIALKI[[#This Row],[Podatek]]*DZIALKI[[#This Row],[Procent Ulgi]]</f>
        <v>0</v>
      </c>
      <c r="I2277">
        <f>DZIALKI[[#This Row],[Podatek]]-DZIALKI[[#This Row],[KwotaUlgi]]</f>
        <v>21.23</v>
      </c>
    </row>
    <row r="2278" spans="1:9" x14ac:dyDescent="0.25">
      <c r="A2278" t="s">
        <v>2288</v>
      </c>
      <c r="B2278">
        <v>1183.5</v>
      </c>
      <c r="C2278" t="s">
        <v>52</v>
      </c>
      <c r="D2278" t="s">
        <v>11</v>
      </c>
      <c r="E22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78">
        <f>IF(DZIALKI[[#This Row],[Ulga]]=$K$29,$L$29,IF(DZIALKI[[#This Row],[Ulga]]=$K$30,$L$30,IF(DZIALKI[[#This Row],[Ulga]]=$K$31,$L$31,IF(DZIALKI[[#This Row],[Ulga]]=$K$32,$L$32))))</f>
        <v>0.9</v>
      </c>
      <c r="G2278">
        <f>ROUNDUP(DZIALKI[[#This Row],[StawkaPodatku]]*DZIALKI[[#This Row],[Powierzchnia]],2)</f>
        <v>248.54</v>
      </c>
      <c r="H2278">
        <f>DZIALKI[[#This Row],[Podatek]]*DZIALKI[[#This Row],[Procent Ulgi]]</f>
        <v>223.68600000000001</v>
      </c>
      <c r="I2278">
        <f>DZIALKI[[#This Row],[Podatek]]-DZIALKI[[#This Row],[KwotaUlgi]]</f>
        <v>24.853999999999985</v>
      </c>
    </row>
    <row r="2279" spans="1:9" x14ac:dyDescent="0.25">
      <c r="A2279" t="s">
        <v>2289</v>
      </c>
      <c r="B2279">
        <v>1353.58</v>
      </c>
      <c r="C2279" t="s">
        <v>31</v>
      </c>
      <c r="D2279" t="s">
        <v>5</v>
      </c>
      <c r="E22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79">
        <f>IF(DZIALKI[[#This Row],[Ulga]]=$K$29,$L$29,IF(DZIALKI[[#This Row],[Ulga]]=$K$30,$L$30,IF(DZIALKI[[#This Row],[Ulga]]=$K$31,$L$31,IF(DZIALKI[[#This Row],[Ulga]]=$K$32,$L$32))))</f>
        <v>0.5</v>
      </c>
      <c r="G2279">
        <f>ROUNDUP(DZIALKI[[#This Row],[StawkaPodatku]]*DZIALKI[[#This Row],[Powierzchnia]],2)</f>
        <v>582.04</v>
      </c>
      <c r="H2279">
        <f>DZIALKI[[#This Row],[Podatek]]*DZIALKI[[#This Row],[Procent Ulgi]]</f>
        <v>291.02</v>
      </c>
      <c r="I2279">
        <f>DZIALKI[[#This Row],[Podatek]]-DZIALKI[[#This Row],[KwotaUlgi]]</f>
        <v>291.02</v>
      </c>
    </row>
    <row r="2280" spans="1:9" x14ac:dyDescent="0.25">
      <c r="A2280" t="s">
        <v>2290</v>
      </c>
      <c r="B2280">
        <v>708.36</v>
      </c>
      <c r="C2280" t="s">
        <v>5</v>
      </c>
      <c r="D2280" t="s">
        <v>11</v>
      </c>
      <c r="E22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80">
        <f>IF(DZIALKI[[#This Row],[Ulga]]=$K$29,$L$29,IF(DZIALKI[[#This Row],[Ulga]]=$K$30,$L$30,IF(DZIALKI[[#This Row],[Ulga]]=$K$31,$L$31,IF(DZIALKI[[#This Row],[Ulga]]=$K$32,$L$32))))</f>
        <v>0.9</v>
      </c>
      <c r="G2280">
        <f>ROUNDUP(DZIALKI[[#This Row],[StawkaPodatku]]*DZIALKI[[#This Row],[Powierzchnia]],2)</f>
        <v>545.43999999999994</v>
      </c>
      <c r="H2280">
        <f>DZIALKI[[#This Row],[Podatek]]*DZIALKI[[#This Row],[Procent Ulgi]]</f>
        <v>490.89599999999996</v>
      </c>
      <c r="I2280">
        <f>DZIALKI[[#This Row],[Podatek]]-DZIALKI[[#This Row],[KwotaUlgi]]</f>
        <v>54.543999999999983</v>
      </c>
    </row>
    <row r="2281" spans="1:9" x14ac:dyDescent="0.25">
      <c r="A2281" t="s">
        <v>2291</v>
      </c>
      <c r="B2281">
        <v>1049.76</v>
      </c>
      <c r="C2281" t="s">
        <v>52</v>
      </c>
      <c r="D2281" t="s">
        <v>5</v>
      </c>
      <c r="E22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81">
        <f>IF(DZIALKI[[#This Row],[Ulga]]=$K$29,$L$29,IF(DZIALKI[[#This Row],[Ulga]]=$K$30,$L$30,IF(DZIALKI[[#This Row],[Ulga]]=$K$31,$L$31,IF(DZIALKI[[#This Row],[Ulga]]=$K$32,$L$32))))</f>
        <v>0.5</v>
      </c>
      <c r="G2281">
        <f>ROUNDUP(DZIALKI[[#This Row],[StawkaPodatku]]*DZIALKI[[#This Row],[Powierzchnia]],2)</f>
        <v>220.45</v>
      </c>
      <c r="H2281">
        <f>DZIALKI[[#This Row],[Podatek]]*DZIALKI[[#This Row],[Procent Ulgi]]</f>
        <v>110.22499999999999</v>
      </c>
      <c r="I2281">
        <f>DZIALKI[[#This Row],[Podatek]]-DZIALKI[[#This Row],[KwotaUlgi]]</f>
        <v>110.22499999999999</v>
      </c>
    </row>
    <row r="2282" spans="1:9" x14ac:dyDescent="0.25">
      <c r="A2282" t="s">
        <v>2292</v>
      </c>
      <c r="B2282">
        <v>941.87</v>
      </c>
      <c r="C2282" t="s">
        <v>31</v>
      </c>
      <c r="D2282" t="s">
        <v>21</v>
      </c>
      <c r="E22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82">
        <f>IF(DZIALKI[[#This Row],[Ulga]]=$K$29,$L$29,IF(DZIALKI[[#This Row],[Ulga]]=$K$30,$L$30,IF(DZIALKI[[#This Row],[Ulga]]=$K$31,$L$31,IF(DZIALKI[[#This Row],[Ulga]]=$K$32,$L$32))))</f>
        <v>0</v>
      </c>
      <c r="G2282">
        <f>ROUNDUP(DZIALKI[[#This Row],[StawkaPodatku]]*DZIALKI[[#This Row],[Powierzchnia]],2)</f>
        <v>405.01</v>
      </c>
      <c r="H2282">
        <f>DZIALKI[[#This Row],[Podatek]]*DZIALKI[[#This Row],[Procent Ulgi]]</f>
        <v>0</v>
      </c>
      <c r="I2282">
        <f>DZIALKI[[#This Row],[Podatek]]-DZIALKI[[#This Row],[KwotaUlgi]]</f>
        <v>405.01</v>
      </c>
    </row>
    <row r="2283" spans="1:9" x14ac:dyDescent="0.25">
      <c r="A2283" t="s">
        <v>2293</v>
      </c>
      <c r="B2283">
        <v>1290.24</v>
      </c>
      <c r="C2283" t="s">
        <v>5</v>
      </c>
      <c r="D2283" t="s">
        <v>11</v>
      </c>
      <c r="E22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83">
        <f>IF(DZIALKI[[#This Row],[Ulga]]=$K$29,$L$29,IF(DZIALKI[[#This Row],[Ulga]]=$K$30,$L$30,IF(DZIALKI[[#This Row],[Ulga]]=$K$31,$L$31,IF(DZIALKI[[#This Row],[Ulga]]=$K$32,$L$32))))</f>
        <v>0.9</v>
      </c>
      <c r="G2283">
        <f>ROUNDUP(DZIALKI[[#This Row],[StawkaPodatku]]*DZIALKI[[#This Row],[Powierzchnia]],2)</f>
        <v>993.49</v>
      </c>
      <c r="H2283">
        <f>DZIALKI[[#This Row],[Podatek]]*DZIALKI[[#This Row],[Procent Ulgi]]</f>
        <v>894.14100000000008</v>
      </c>
      <c r="I2283">
        <f>DZIALKI[[#This Row],[Podatek]]-DZIALKI[[#This Row],[KwotaUlgi]]</f>
        <v>99.348999999999933</v>
      </c>
    </row>
    <row r="2284" spans="1:9" x14ac:dyDescent="0.25">
      <c r="A2284" t="s">
        <v>2294</v>
      </c>
      <c r="B2284">
        <v>623.20000000000005</v>
      </c>
      <c r="C2284" t="s">
        <v>31</v>
      </c>
      <c r="D2284" t="s">
        <v>11</v>
      </c>
      <c r="E22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84">
        <f>IF(DZIALKI[[#This Row],[Ulga]]=$K$29,$L$29,IF(DZIALKI[[#This Row],[Ulga]]=$K$30,$L$30,IF(DZIALKI[[#This Row],[Ulga]]=$K$31,$L$31,IF(DZIALKI[[#This Row],[Ulga]]=$K$32,$L$32))))</f>
        <v>0.9</v>
      </c>
      <c r="G2284">
        <f>ROUNDUP(DZIALKI[[#This Row],[StawkaPodatku]]*DZIALKI[[#This Row],[Powierzchnia]],2)</f>
        <v>267.98</v>
      </c>
      <c r="H2284">
        <f>DZIALKI[[#This Row],[Podatek]]*DZIALKI[[#This Row],[Procent Ulgi]]</f>
        <v>241.18200000000002</v>
      </c>
      <c r="I2284">
        <f>DZIALKI[[#This Row],[Podatek]]-DZIALKI[[#This Row],[KwotaUlgi]]</f>
        <v>26.798000000000002</v>
      </c>
    </row>
    <row r="2285" spans="1:9" x14ac:dyDescent="0.25">
      <c r="A2285" t="s">
        <v>2295</v>
      </c>
      <c r="B2285">
        <v>615.91</v>
      </c>
      <c r="C2285" t="s">
        <v>5</v>
      </c>
      <c r="D2285" t="s">
        <v>5</v>
      </c>
      <c r="E22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85">
        <f>IF(DZIALKI[[#This Row],[Ulga]]=$K$29,$L$29,IF(DZIALKI[[#This Row],[Ulga]]=$K$30,$L$30,IF(DZIALKI[[#This Row],[Ulga]]=$K$31,$L$31,IF(DZIALKI[[#This Row],[Ulga]]=$K$32,$L$32))))</f>
        <v>0.5</v>
      </c>
      <c r="G2285">
        <f>ROUNDUP(DZIALKI[[#This Row],[StawkaPodatku]]*DZIALKI[[#This Row],[Powierzchnia]],2)</f>
        <v>474.26</v>
      </c>
      <c r="H2285">
        <f>DZIALKI[[#This Row],[Podatek]]*DZIALKI[[#This Row],[Procent Ulgi]]</f>
        <v>237.13</v>
      </c>
      <c r="I2285">
        <f>DZIALKI[[#This Row],[Podatek]]-DZIALKI[[#This Row],[KwotaUlgi]]</f>
        <v>237.13</v>
      </c>
    </row>
    <row r="2286" spans="1:9" x14ac:dyDescent="0.25">
      <c r="A2286" t="s">
        <v>2296</v>
      </c>
      <c r="B2286">
        <v>1016.64</v>
      </c>
      <c r="C2286" t="s">
        <v>94</v>
      </c>
      <c r="D2286" t="s">
        <v>11</v>
      </c>
      <c r="E22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86">
        <f>IF(DZIALKI[[#This Row],[Ulga]]=$K$29,$L$29,IF(DZIALKI[[#This Row],[Ulga]]=$K$30,$L$30,IF(DZIALKI[[#This Row],[Ulga]]=$K$31,$L$31,IF(DZIALKI[[#This Row],[Ulga]]=$K$32,$L$32))))</f>
        <v>0.9</v>
      </c>
      <c r="G2286">
        <f>ROUNDUP(DZIALKI[[#This Row],[StawkaPodatku]]*DZIALKI[[#This Row],[Powierzchnia]],2)</f>
        <v>40.669999999999995</v>
      </c>
      <c r="H2286">
        <f>DZIALKI[[#This Row],[Podatek]]*DZIALKI[[#This Row],[Procent Ulgi]]</f>
        <v>36.602999999999994</v>
      </c>
      <c r="I2286">
        <f>DZIALKI[[#This Row],[Podatek]]-DZIALKI[[#This Row],[KwotaUlgi]]</f>
        <v>4.0670000000000002</v>
      </c>
    </row>
    <row r="2287" spans="1:9" x14ac:dyDescent="0.25">
      <c r="A2287" t="s">
        <v>2297</v>
      </c>
      <c r="B2287">
        <v>611.55999999999995</v>
      </c>
      <c r="C2287" t="s">
        <v>31</v>
      </c>
      <c r="D2287" t="s">
        <v>7</v>
      </c>
      <c r="E22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87">
        <f>IF(DZIALKI[[#This Row],[Ulga]]=$K$29,$L$29,IF(DZIALKI[[#This Row],[Ulga]]=$K$30,$L$30,IF(DZIALKI[[#This Row],[Ulga]]=$K$31,$L$31,IF(DZIALKI[[#This Row],[Ulga]]=$K$32,$L$32))))</f>
        <v>0.2</v>
      </c>
      <c r="G2287">
        <f>ROUNDUP(DZIALKI[[#This Row],[StawkaPodatku]]*DZIALKI[[#This Row],[Powierzchnia]],2)</f>
        <v>262.98</v>
      </c>
      <c r="H2287">
        <f>DZIALKI[[#This Row],[Podatek]]*DZIALKI[[#This Row],[Procent Ulgi]]</f>
        <v>52.596000000000004</v>
      </c>
      <c r="I2287">
        <f>DZIALKI[[#This Row],[Podatek]]-DZIALKI[[#This Row],[KwotaUlgi]]</f>
        <v>210.38400000000001</v>
      </c>
    </row>
    <row r="2288" spans="1:9" x14ac:dyDescent="0.25">
      <c r="A2288" t="s">
        <v>2298</v>
      </c>
      <c r="B2288">
        <v>1362.05</v>
      </c>
      <c r="C2288" t="s">
        <v>31</v>
      </c>
      <c r="D2288" t="s">
        <v>21</v>
      </c>
      <c r="E22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88">
        <f>IF(DZIALKI[[#This Row],[Ulga]]=$K$29,$L$29,IF(DZIALKI[[#This Row],[Ulga]]=$K$30,$L$30,IF(DZIALKI[[#This Row],[Ulga]]=$K$31,$L$31,IF(DZIALKI[[#This Row],[Ulga]]=$K$32,$L$32))))</f>
        <v>0</v>
      </c>
      <c r="G2288">
        <f>ROUNDUP(DZIALKI[[#This Row],[StawkaPodatku]]*DZIALKI[[#This Row],[Powierzchnia]],2)</f>
        <v>585.68999999999994</v>
      </c>
      <c r="H2288">
        <f>DZIALKI[[#This Row],[Podatek]]*DZIALKI[[#This Row],[Procent Ulgi]]</f>
        <v>0</v>
      </c>
      <c r="I2288">
        <f>DZIALKI[[#This Row],[Podatek]]-DZIALKI[[#This Row],[KwotaUlgi]]</f>
        <v>585.68999999999994</v>
      </c>
    </row>
    <row r="2289" spans="1:9" x14ac:dyDescent="0.25">
      <c r="A2289" t="s">
        <v>2299</v>
      </c>
      <c r="B2289">
        <v>938.12</v>
      </c>
      <c r="C2289" t="s">
        <v>31</v>
      </c>
      <c r="D2289" t="s">
        <v>5</v>
      </c>
      <c r="E22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89">
        <f>IF(DZIALKI[[#This Row],[Ulga]]=$K$29,$L$29,IF(DZIALKI[[#This Row],[Ulga]]=$K$30,$L$30,IF(DZIALKI[[#This Row],[Ulga]]=$K$31,$L$31,IF(DZIALKI[[#This Row],[Ulga]]=$K$32,$L$32))))</f>
        <v>0.5</v>
      </c>
      <c r="G2289">
        <f>ROUNDUP(DZIALKI[[#This Row],[StawkaPodatku]]*DZIALKI[[#This Row],[Powierzchnia]],2)</f>
        <v>403.4</v>
      </c>
      <c r="H2289">
        <f>DZIALKI[[#This Row],[Podatek]]*DZIALKI[[#This Row],[Procent Ulgi]]</f>
        <v>201.7</v>
      </c>
      <c r="I2289">
        <f>DZIALKI[[#This Row],[Podatek]]-DZIALKI[[#This Row],[KwotaUlgi]]</f>
        <v>201.7</v>
      </c>
    </row>
    <row r="2290" spans="1:9" x14ac:dyDescent="0.25">
      <c r="A2290" t="s">
        <v>2300</v>
      </c>
      <c r="B2290">
        <v>522.64</v>
      </c>
      <c r="C2290" t="s">
        <v>94</v>
      </c>
      <c r="D2290" t="s">
        <v>5</v>
      </c>
      <c r="E229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90">
        <f>IF(DZIALKI[[#This Row],[Ulga]]=$K$29,$L$29,IF(DZIALKI[[#This Row],[Ulga]]=$K$30,$L$30,IF(DZIALKI[[#This Row],[Ulga]]=$K$31,$L$31,IF(DZIALKI[[#This Row],[Ulga]]=$K$32,$L$32))))</f>
        <v>0.5</v>
      </c>
      <c r="G2290">
        <f>ROUNDUP(DZIALKI[[#This Row],[StawkaPodatku]]*DZIALKI[[#This Row],[Powierzchnia]],2)</f>
        <v>20.91</v>
      </c>
      <c r="H2290">
        <f>DZIALKI[[#This Row],[Podatek]]*DZIALKI[[#This Row],[Procent Ulgi]]</f>
        <v>10.455</v>
      </c>
      <c r="I2290">
        <f>DZIALKI[[#This Row],[Podatek]]-DZIALKI[[#This Row],[KwotaUlgi]]</f>
        <v>10.455</v>
      </c>
    </row>
    <row r="2291" spans="1:9" x14ac:dyDescent="0.25">
      <c r="A2291" t="s">
        <v>2301</v>
      </c>
      <c r="B2291">
        <v>1048.29</v>
      </c>
      <c r="C2291" t="s">
        <v>5</v>
      </c>
      <c r="D2291" t="s">
        <v>21</v>
      </c>
      <c r="E22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91">
        <f>IF(DZIALKI[[#This Row],[Ulga]]=$K$29,$L$29,IF(DZIALKI[[#This Row],[Ulga]]=$K$30,$L$30,IF(DZIALKI[[#This Row],[Ulga]]=$K$31,$L$31,IF(DZIALKI[[#This Row],[Ulga]]=$K$32,$L$32))))</f>
        <v>0</v>
      </c>
      <c r="G2291">
        <f>ROUNDUP(DZIALKI[[#This Row],[StawkaPodatku]]*DZIALKI[[#This Row],[Powierzchnia]],2)</f>
        <v>807.18999999999994</v>
      </c>
      <c r="H2291">
        <f>DZIALKI[[#This Row],[Podatek]]*DZIALKI[[#This Row],[Procent Ulgi]]</f>
        <v>0</v>
      </c>
      <c r="I2291">
        <f>DZIALKI[[#This Row],[Podatek]]-DZIALKI[[#This Row],[KwotaUlgi]]</f>
        <v>807.18999999999994</v>
      </c>
    </row>
    <row r="2292" spans="1:9" x14ac:dyDescent="0.25">
      <c r="A2292" t="s">
        <v>2302</v>
      </c>
      <c r="B2292">
        <v>508.7</v>
      </c>
      <c r="C2292" t="s">
        <v>5</v>
      </c>
      <c r="D2292" t="s">
        <v>5</v>
      </c>
      <c r="E22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92">
        <f>IF(DZIALKI[[#This Row],[Ulga]]=$K$29,$L$29,IF(DZIALKI[[#This Row],[Ulga]]=$K$30,$L$30,IF(DZIALKI[[#This Row],[Ulga]]=$K$31,$L$31,IF(DZIALKI[[#This Row],[Ulga]]=$K$32,$L$32))))</f>
        <v>0.5</v>
      </c>
      <c r="G2292">
        <f>ROUNDUP(DZIALKI[[#This Row],[StawkaPodatku]]*DZIALKI[[#This Row],[Powierzchnia]],2)</f>
        <v>391.7</v>
      </c>
      <c r="H2292">
        <f>DZIALKI[[#This Row],[Podatek]]*DZIALKI[[#This Row],[Procent Ulgi]]</f>
        <v>195.85</v>
      </c>
      <c r="I2292">
        <f>DZIALKI[[#This Row],[Podatek]]-DZIALKI[[#This Row],[KwotaUlgi]]</f>
        <v>195.85</v>
      </c>
    </row>
    <row r="2293" spans="1:9" x14ac:dyDescent="0.25">
      <c r="A2293" t="s">
        <v>2303</v>
      </c>
      <c r="B2293">
        <v>1138</v>
      </c>
      <c r="C2293" t="s">
        <v>9</v>
      </c>
      <c r="D2293" t="s">
        <v>21</v>
      </c>
      <c r="E22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93">
        <f>IF(DZIALKI[[#This Row],[Ulga]]=$K$29,$L$29,IF(DZIALKI[[#This Row],[Ulga]]=$K$30,$L$30,IF(DZIALKI[[#This Row],[Ulga]]=$K$31,$L$31,IF(DZIALKI[[#This Row],[Ulga]]=$K$32,$L$32))))</f>
        <v>0</v>
      </c>
      <c r="G2293">
        <f>ROUNDUP(DZIALKI[[#This Row],[StawkaPodatku]]*DZIALKI[[#This Row],[Powierzchnia]],2)</f>
        <v>739.7</v>
      </c>
      <c r="H2293">
        <f>DZIALKI[[#This Row],[Podatek]]*DZIALKI[[#This Row],[Procent Ulgi]]</f>
        <v>0</v>
      </c>
      <c r="I2293">
        <f>DZIALKI[[#This Row],[Podatek]]-DZIALKI[[#This Row],[KwotaUlgi]]</f>
        <v>739.7</v>
      </c>
    </row>
    <row r="2294" spans="1:9" x14ac:dyDescent="0.25">
      <c r="A2294" t="s">
        <v>2304</v>
      </c>
      <c r="B2294">
        <v>526.47</v>
      </c>
      <c r="C2294" t="s">
        <v>52</v>
      </c>
      <c r="D2294" t="s">
        <v>21</v>
      </c>
      <c r="E22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94">
        <f>IF(DZIALKI[[#This Row],[Ulga]]=$K$29,$L$29,IF(DZIALKI[[#This Row],[Ulga]]=$K$30,$L$30,IF(DZIALKI[[#This Row],[Ulga]]=$K$31,$L$31,IF(DZIALKI[[#This Row],[Ulga]]=$K$32,$L$32))))</f>
        <v>0</v>
      </c>
      <c r="G2294">
        <f>ROUNDUP(DZIALKI[[#This Row],[StawkaPodatku]]*DZIALKI[[#This Row],[Powierzchnia]],2)</f>
        <v>110.56</v>
      </c>
      <c r="H2294">
        <f>DZIALKI[[#This Row],[Podatek]]*DZIALKI[[#This Row],[Procent Ulgi]]</f>
        <v>0</v>
      </c>
      <c r="I2294">
        <f>DZIALKI[[#This Row],[Podatek]]-DZIALKI[[#This Row],[KwotaUlgi]]</f>
        <v>110.56</v>
      </c>
    </row>
    <row r="2295" spans="1:9" x14ac:dyDescent="0.25">
      <c r="A2295" t="s">
        <v>2305</v>
      </c>
      <c r="B2295">
        <v>683.54</v>
      </c>
      <c r="C2295" t="s">
        <v>5</v>
      </c>
      <c r="D2295" t="s">
        <v>11</v>
      </c>
      <c r="E22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95">
        <f>IF(DZIALKI[[#This Row],[Ulga]]=$K$29,$L$29,IF(DZIALKI[[#This Row],[Ulga]]=$K$30,$L$30,IF(DZIALKI[[#This Row],[Ulga]]=$K$31,$L$31,IF(DZIALKI[[#This Row],[Ulga]]=$K$32,$L$32))))</f>
        <v>0.9</v>
      </c>
      <c r="G2295">
        <f>ROUNDUP(DZIALKI[[#This Row],[StawkaPodatku]]*DZIALKI[[#This Row],[Powierzchnia]],2)</f>
        <v>526.33000000000004</v>
      </c>
      <c r="H2295">
        <f>DZIALKI[[#This Row],[Podatek]]*DZIALKI[[#This Row],[Procent Ulgi]]</f>
        <v>473.69700000000006</v>
      </c>
      <c r="I2295">
        <f>DZIALKI[[#This Row],[Podatek]]-DZIALKI[[#This Row],[KwotaUlgi]]</f>
        <v>52.632999999999981</v>
      </c>
    </row>
    <row r="2296" spans="1:9" x14ac:dyDescent="0.25">
      <c r="A2296" t="s">
        <v>2306</v>
      </c>
      <c r="B2296">
        <v>1267.6500000000001</v>
      </c>
      <c r="C2296" t="s">
        <v>94</v>
      </c>
      <c r="D2296" t="s">
        <v>5</v>
      </c>
      <c r="E229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96">
        <f>IF(DZIALKI[[#This Row],[Ulga]]=$K$29,$L$29,IF(DZIALKI[[#This Row],[Ulga]]=$K$30,$L$30,IF(DZIALKI[[#This Row],[Ulga]]=$K$31,$L$31,IF(DZIALKI[[#This Row],[Ulga]]=$K$32,$L$32))))</f>
        <v>0.5</v>
      </c>
      <c r="G2296">
        <f>ROUNDUP(DZIALKI[[#This Row],[StawkaPodatku]]*DZIALKI[[#This Row],[Powierzchnia]],2)</f>
        <v>50.71</v>
      </c>
      <c r="H2296">
        <f>DZIALKI[[#This Row],[Podatek]]*DZIALKI[[#This Row],[Procent Ulgi]]</f>
        <v>25.355</v>
      </c>
      <c r="I2296">
        <f>DZIALKI[[#This Row],[Podatek]]-DZIALKI[[#This Row],[KwotaUlgi]]</f>
        <v>25.355</v>
      </c>
    </row>
    <row r="2297" spans="1:9" x14ac:dyDescent="0.25">
      <c r="A2297" t="s">
        <v>2307</v>
      </c>
      <c r="B2297">
        <v>799.39</v>
      </c>
      <c r="C2297" t="s">
        <v>31</v>
      </c>
      <c r="D2297" t="s">
        <v>11</v>
      </c>
      <c r="E22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97">
        <f>IF(DZIALKI[[#This Row],[Ulga]]=$K$29,$L$29,IF(DZIALKI[[#This Row],[Ulga]]=$K$30,$L$30,IF(DZIALKI[[#This Row],[Ulga]]=$K$31,$L$31,IF(DZIALKI[[#This Row],[Ulga]]=$K$32,$L$32))))</f>
        <v>0.9</v>
      </c>
      <c r="G2297">
        <f>ROUNDUP(DZIALKI[[#This Row],[StawkaPodatku]]*DZIALKI[[#This Row],[Powierzchnia]],2)</f>
        <v>343.74</v>
      </c>
      <c r="H2297">
        <f>DZIALKI[[#This Row],[Podatek]]*DZIALKI[[#This Row],[Procent Ulgi]]</f>
        <v>309.36600000000004</v>
      </c>
      <c r="I2297">
        <f>DZIALKI[[#This Row],[Podatek]]-DZIALKI[[#This Row],[KwotaUlgi]]</f>
        <v>34.373999999999967</v>
      </c>
    </row>
    <row r="2298" spans="1:9" x14ac:dyDescent="0.25">
      <c r="A2298" t="s">
        <v>2308</v>
      </c>
      <c r="B2298">
        <v>1002.84</v>
      </c>
      <c r="C2298" t="s">
        <v>9</v>
      </c>
      <c r="D2298" t="s">
        <v>5</v>
      </c>
      <c r="E22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98">
        <f>IF(DZIALKI[[#This Row],[Ulga]]=$K$29,$L$29,IF(DZIALKI[[#This Row],[Ulga]]=$K$30,$L$30,IF(DZIALKI[[#This Row],[Ulga]]=$K$31,$L$31,IF(DZIALKI[[#This Row],[Ulga]]=$K$32,$L$32))))</f>
        <v>0.5</v>
      </c>
      <c r="G2298">
        <f>ROUNDUP(DZIALKI[[#This Row],[StawkaPodatku]]*DZIALKI[[#This Row],[Powierzchnia]],2)</f>
        <v>651.85</v>
      </c>
      <c r="H2298">
        <f>DZIALKI[[#This Row],[Podatek]]*DZIALKI[[#This Row],[Procent Ulgi]]</f>
        <v>325.92500000000001</v>
      </c>
      <c r="I2298">
        <f>DZIALKI[[#This Row],[Podatek]]-DZIALKI[[#This Row],[KwotaUlgi]]</f>
        <v>325.92500000000001</v>
      </c>
    </row>
    <row r="2299" spans="1:9" x14ac:dyDescent="0.25">
      <c r="A2299" t="s">
        <v>2309</v>
      </c>
      <c r="B2299">
        <v>1104.75</v>
      </c>
      <c r="C2299" t="s">
        <v>31</v>
      </c>
      <c r="D2299" t="s">
        <v>11</v>
      </c>
      <c r="E22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99">
        <f>IF(DZIALKI[[#This Row],[Ulga]]=$K$29,$L$29,IF(DZIALKI[[#This Row],[Ulga]]=$K$30,$L$30,IF(DZIALKI[[#This Row],[Ulga]]=$K$31,$L$31,IF(DZIALKI[[#This Row],[Ulga]]=$K$32,$L$32))))</f>
        <v>0.9</v>
      </c>
      <c r="G2299">
        <f>ROUNDUP(DZIALKI[[#This Row],[StawkaPodatku]]*DZIALKI[[#This Row],[Powierzchnia]],2)</f>
        <v>475.05</v>
      </c>
      <c r="H2299">
        <f>DZIALKI[[#This Row],[Podatek]]*DZIALKI[[#This Row],[Procent Ulgi]]</f>
        <v>427.54500000000002</v>
      </c>
      <c r="I2299">
        <f>DZIALKI[[#This Row],[Podatek]]-DZIALKI[[#This Row],[KwotaUlgi]]</f>
        <v>47.504999999999995</v>
      </c>
    </row>
    <row r="2300" spans="1:9" x14ac:dyDescent="0.25">
      <c r="A2300" t="s">
        <v>2310</v>
      </c>
      <c r="B2300">
        <v>1009.21</v>
      </c>
      <c r="C2300" t="s">
        <v>31</v>
      </c>
      <c r="D2300" t="s">
        <v>11</v>
      </c>
      <c r="E23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00">
        <f>IF(DZIALKI[[#This Row],[Ulga]]=$K$29,$L$29,IF(DZIALKI[[#This Row],[Ulga]]=$K$30,$L$30,IF(DZIALKI[[#This Row],[Ulga]]=$K$31,$L$31,IF(DZIALKI[[#This Row],[Ulga]]=$K$32,$L$32))))</f>
        <v>0.9</v>
      </c>
      <c r="G2300">
        <f>ROUNDUP(DZIALKI[[#This Row],[StawkaPodatku]]*DZIALKI[[#This Row],[Powierzchnia]],2)</f>
        <v>433.96999999999997</v>
      </c>
      <c r="H2300">
        <f>DZIALKI[[#This Row],[Podatek]]*DZIALKI[[#This Row],[Procent Ulgi]]</f>
        <v>390.57299999999998</v>
      </c>
      <c r="I2300">
        <f>DZIALKI[[#This Row],[Podatek]]-DZIALKI[[#This Row],[KwotaUlgi]]</f>
        <v>43.396999999999991</v>
      </c>
    </row>
    <row r="2301" spans="1:9" x14ac:dyDescent="0.25">
      <c r="A2301" t="s">
        <v>2311</v>
      </c>
      <c r="B2301">
        <v>655.45</v>
      </c>
      <c r="C2301" t="s">
        <v>31</v>
      </c>
      <c r="D2301" t="s">
        <v>7</v>
      </c>
      <c r="E23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01">
        <f>IF(DZIALKI[[#This Row],[Ulga]]=$K$29,$L$29,IF(DZIALKI[[#This Row],[Ulga]]=$K$30,$L$30,IF(DZIALKI[[#This Row],[Ulga]]=$K$31,$L$31,IF(DZIALKI[[#This Row],[Ulga]]=$K$32,$L$32))))</f>
        <v>0.2</v>
      </c>
      <c r="G2301">
        <f>ROUNDUP(DZIALKI[[#This Row],[StawkaPodatku]]*DZIALKI[[#This Row],[Powierzchnia]],2)</f>
        <v>281.84999999999997</v>
      </c>
      <c r="H2301">
        <f>DZIALKI[[#This Row],[Podatek]]*DZIALKI[[#This Row],[Procent Ulgi]]</f>
        <v>56.37</v>
      </c>
      <c r="I2301">
        <f>DZIALKI[[#This Row],[Podatek]]-DZIALKI[[#This Row],[KwotaUlgi]]</f>
        <v>225.47999999999996</v>
      </c>
    </row>
    <row r="2302" spans="1:9" x14ac:dyDescent="0.25">
      <c r="A2302" t="s">
        <v>2312</v>
      </c>
      <c r="B2302">
        <v>1374.72</v>
      </c>
      <c r="C2302" t="s">
        <v>31</v>
      </c>
      <c r="D2302" t="s">
        <v>11</v>
      </c>
      <c r="E23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02">
        <f>IF(DZIALKI[[#This Row],[Ulga]]=$K$29,$L$29,IF(DZIALKI[[#This Row],[Ulga]]=$K$30,$L$30,IF(DZIALKI[[#This Row],[Ulga]]=$K$31,$L$31,IF(DZIALKI[[#This Row],[Ulga]]=$K$32,$L$32))))</f>
        <v>0.9</v>
      </c>
      <c r="G2302">
        <f>ROUNDUP(DZIALKI[[#This Row],[StawkaPodatku]]*DZIALKI[[#This Row],[Powierzchnia]],2)</f>
        <v>591.13</v>
      </c>
      <c r="H2302">
        <f>DZIALKI[[#This Row],[Podatek]]*DZIALKI[[#This Row],[Procent Ulgi]]</f>
        <v>532.01700000000005</v>
      </c>
      <c r="I2302">
        <f>DZIALKI[[#This Row],[Podatek]]-DZIALKI[[#This Row],[KwotaUlgi]]</f>
        <v>59.112999999999943</v>
      </c>
    </row>
    <row r="2303" spans="1:9" x14ac:dyDescent="0.25">
      <c r="A2303" t="s">
        <v>2313</v>
      </c>
      <c r="B2303">
        <v>1360.47</v>
      </c>
      <c r="C2303" t="s">
        <v>5</v>
      </c>
      <c r="D2303" t="s">
        <v>5</v>
      </c>
      <c r="E23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03">
        <f>IF(DZIALKI[[#This Row],[Ulga]]=$K$29,$L$29,IF(DZIALKI[[#This Row],[Ulga]]=$K$30,$L$30,IF(DZIALKI[[#This Row],[Ulga]]=$K$31,$L$31,IF(DZIALKI[[#This Row],[Ulga]]=$K$32,$L$32))))</f>
        <v>0.5</v>
      </c>
      <c r="G2303">
        <f>ROUNDUP(DZIALKI[[#This Row],[StawkaPodatku]]*DZIALKI[[#This Row],[Powierzchnia]],2)</f>
        <v>1047.57</v>
      </c>
      <c r="H2303">
        <f>DZIALKI[[#This Row],[Podatek]]*DZIALKI[[#This Row],[Procent Ulgi]]</f>
        <v>523.78499999999997</v>
      </c>
      <c r="I2303">
        <f>DZIALKI[[#This Row],[Podatek]]-DZIALKI[[#This Row],[KwotaUlgi]]</f>
        <v>523.78499999999997</v>
      </c>
    </row>
    <row r="2304" spans="1:9" x14ac:dyDescent="0.25">
      <c r="A2304" t="s">
        <v>2314</v>
      </c>
      <c r="B2304">
        <v>1424.62</v>
      </c>
      <c r="C2304" t="s">
        <v>94</v>
      </c>
      <c r="D2304" t="s">
        <v>21</v>
      </c>
      <c r="E230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04">
        <f>IF(DZIALKI[[#This Row],[Ulga]]=$K$29,$L$29,IF(DZIALKI[[#This Row],[Ulga]]=$K$30,$L$30,IF(DZIALKI[[#This Row],[Ulga]]=$K$31,$L$31,IF(DZIALKI[[#This Row],[Ulga]]=$K$32,$L$32))))</f>
        <v>0</v>
      </c>
      <c r="G2304">
        <f>ROUNDUP(DZIALKI[[#This Row],[StawkaPodatku]]*DZIALKI[[#This Row],[Powierzchnia]],2)</f>
        <v>56.989999999999995</v>
      </c>
      <c r="H2304">
        <f>DZIALKI[[#This Row],[Podatek]]*DZIALKI[[#This Row],[Procent Ulgi]]</f>
        <v>0</v>
      </c>
      <c r="I2304">
        <f>DZIALKI[[#This Row],[Podatek]]-DZIALKI[[#This Row],[KwotaUlgi]]</f>
        <v>56.989999999999995</v>
      </c>
    </row>
    <row r="2305" spans="1:9" x14ac:dyDescent="0.25">
      <c r="A2305" t="s">
        <v>2315</v>
      </c>
      <c r="B2305">
        <v>1379.92</v>
      </c>
      <c r="C2305" t="s">
        <v>52</v>
      </c>
      <c r="D2305" t="s">
        <v>5</v>
      </c>
      <c r="E23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05">
        <f>IF(DZIALKI[[#This Row],[Ulga]]=$K$29,$L$29,IF(DZIALKI[[#This Row],[Ulga]]=$K$30,$L$30,IF(DZIALKI[[#This Row],[Ulga]]=$K$31,$L$31,IF(DZIALKI[[#This Row],[Ulga]]=$K$32,$L$32))))</f>
        <v>0.5</v>
      </c>
      <c r="G2305">
        <f>ROUNDUP(DZIALKI[[#This Row],[StawkaPodatku]]*DZIALKI[[#This Row],[Powierzchnia]],2)</f>
        <v>289.78999999999996</v>
      </c>
      <c r="H2305">
        <f>DZIALKI[[#This Row],[Podatek]]*DZIALKI[[#This Row],[Procent Ulgi]]</f>
        <v>144.89499999999998</v>
      </c>
      <c r="I2305">
        <f>DZIALKI[[#This Row],[Podatek]]-DZIALKI[[#This Row],[KwotaUlgi]]</f>
        <v>144.89499999999998</v>
      </c>
    </row>
    <row r="2306" spans="1:9" x14ac:dyDescent="0.25">
      <c r="A2306" t="s">
        <v>2316</v>
      </c>
      <c r="B2306">
        <v>1358.1</v>
      </c>
      <c r="C2306" t="s">
        <v>52</v>
      </c>
      <c r="D2306" t="s">
        <v>7</v>
      </c>
      <c r="E23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06">
        <f>IF(DZIALKI[[#This Row],[Ulga]]=$K$29,$L$29,IF(DZIALKI[[#This Row],[Ulga]]=$K$30,$L$30,IF(DZIALKI[[#This Row],[Ulga]]=$K$31,$L$31,IF(DZIALKI[[#This Row],[Ulga]]=$K$32,$L$32))))</f>
        <v>0.2</v>
      </c>
      <c r="G2306">
        <f>ROUNDUP(DZIALKI[[#This Row],[StawkaPodatku]]*DZIALKI[[#This Row],[Powierzchnia]],2)</f>
        <v>285.20999999999998</v>
      </c>
      <c r="H2306">
        <f>DZIALKI[[#This Row],[Podatek]]*DZIALKI[[#This Row],[Procent Ulgi]]</f>
        <v>57.042000000000002</v>
      </c>
      <c r="I2306">
        <f>DZIALKI[[#This Row],[Podatek]]-DZIALKI[[#This Row],[KwotaUlgi]]</f>
        <v>228.16799999999998</v>
      </c>
    </row>
    <row r="2307" spans="1:9" x14ac:dyDescent="0.25">
      <c r="A2307" t="s">
        <v>2317</v>
      </c>
      <c r="B2307">
        <v>1109.92</v>
      </c>
      <c r="C2307" t="s">
        <v>31</v>
      </c>
      <c r="D2307" t="s">
        <v>11</v>
      </c>
      <c r="E23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07">
        <f>IF(DZIALKI[[#This Row],[Ulga]]=$K$29,$L$29,IF(DZIALKI[[#This Row],[Ulga]]=$K$30,$L$30,IF(DZIALKI[[#This Row],[Ulga]]=$K$31,$L$31,IF(DZIALKI[[#This Row],[Ulga]]=$K$32,$L$32))))</f>
        <v>0.9</v>
      </c>
      <c r="G2307">
        <f>ROUNDUP(DZIALKI[[#This Row],[StawkaPodatku]]*DZIALKI[[#This Row],[Powierzchnia]],2)</f>
        <v>477.27</v>
      </c>
      <c r="H2307">
        <f>DZIALKI[[#This Row],[Podatek]]*DZIALKI[[#This Row],[Procent Ulgi]]</f>
        <v>429.54300000000001</v>
      </c>
      <c r="I2307">
        <f>DZIALKI[[#This Row],[Podatek]]-DZIALKI[[#This Row],[KwotaUlgi]]</f>
        <v>47.726999999999975</v>
      </c>
    </row>
    <row r="2308" spans="1:9" x14ac:dyDescent="0.25">
      <c r="A2308" t="s">
        <v>2318</v>
      </c>
      <c r="B2308">
        <v>688.62</v>
      </c>
      <c r="C2308" t="s">
        <v>52</v>
      </c>
      <c r="D2308" t="s">
        <v>7</v>
      </c>
      <c r="E23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08">
        <f>IF(DZIALKI[[#This Row],[Ulga]]=$K$29,$L$29,IF(DZIALKI[[#This Row],[Ulga]]=$K$30,$L$30,IF(DZIALKI[[#This Row],[Ulga]]=$K$31,$L$31,IF(DZIALKI[[#This Row],[Ulga]]=$K$32,$L$32))))</f>
        <v>0.2</v>
      </c>
      <c r="G2308">
        <f>ROUNDUP(DZIALKI[[#This Row],[StawkaPodatku]]*DZIALKI[[#This Row],[Powierzchnia]],2)</f>
        <v>144.62</v>
      </c>
      <c r="H2308">
        <f>DZIALKI[[#This Row],[Podatek]]*DZIALKI[[#This Row],[Procent Ulgi]]</f>
        <v>28.924000000000003</v>
      </c>
      <c r="I2308">
        <f>DZIALKI[[#This Row],[Podatek]]-DZIALKI[[#This Row],[KwotaUlgi]]</f>
        <v>115.696</v>
      </c>
    </row>
    <row r="2309" spans="1:9" x14ac:dyDescent="0.25">
      <c r="A2309" t="s">
        <v>2319</v>
      </c>
      <c r="B2309">
        <v>1108.3900000000001</v>
      </c>
      <c r="C2309" t="s">
        <v>94</v>
      </c>
      <c r="D2309" t="s">
        <v>11</v>
      </c>
      <c r="E23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09">
        <f>IF(DZIALKI[[#This Row],[Ulga]]=$K$29,$L$29,IF(DZIALKI[[#This Row],[Ulga]]=$K$30,$L$30,IF(DZIALKI[[#This Row],[Ulga]]=$K$31,$L$31,IF(DZIALKI[[#This Row],[Ulga]]=$K$32,$L$32))))</f>
        <v>0.9</v>
      </c>
      <c r="G2309">
        <f>ROUNDUP(DZIALKI[[#This Row],[StawkaPodatku]]*DZIALKI[[#This Row],[Powierzchnia]],2)</f>
        <v>44.339999999999996</v>
      </c>
      <c r="H2309">
        <f>DZIALKI[[#This Row],[Podatek]]*DZIALKI[[#This Row],[Procent Ulgi]]</f>
        <v>39.905999999999999</v>
      </c>
      <c r="I2309">
        <f>DZIALKI[[#This Row],[Podatek]]-DZIALKI[[#This Row],[KwotaUlgi]]</f>
        <v>4.4339999999999975</v>
      </c>
    </row>
    <row r="2310" spans="1:9" x14ac:dyDescent="0.25">
      <c r="A2310" t="s">
        <v>2320</v>
      </c>
      <c r="B2310">
        <v>753.12</v>
      </c>
      <c r="C2310" t="s">
        <v>94</v>
      </c>
      <c r="D2310" t="s">
        <v>11</v>
      </c>
      <c r="E231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10">
        <f>IF(DZIALKI[[#This Row],[Ulga]]=$K$29,$L$29,IF(DZIALKI[[#This Row],[Ulga]]=$K$30,$L$30,IF(DZIALKI[[#This Row],[Ulga]]=$K$31,$L$31,IF(DZIALKI[[#This Row],[Ulga]]=$K$32,$L$32))))</f>
        <v>0.9</v>
      </c>
      <c r="G2310">
        <f>ROUNDUP(DZIALKI[[#This Row],[StawkaPodatku]]*DZIALKI[[#This Row],[Powierzchnia]],2)</f>
        <v>30.130000000000003</v>
      </c>
      <c r="H2310">
        <f>DZIALKI[[#This Row],[Podatek]]*DZIALKI[[#This Row],[Procent Ulgi]]</f>
        <v>27.117000000000004</v>
      </c>
      <c r="I2310">
        <f>DZIALKI[[#This Row],[Podatek]]-DZIALKI[[#This Row],[KwotaUlgi]]</f>
        <v>3.0129999999999981</v>
      </c>
    </row>
    <row r="2311" spans="1:9" x14ac:dyDescent="0.25">
      <c r="A2311" t="s">
        <v>2321</v>
      </c>
      <c r="B2311">
        <v>617.53</v>
      </c>
      <c r="C2311" t="s">
        <v>94</v>
      </c>
      <c r="D2311" t="s">
        <v>21</v>
      </c>
      <c r="E231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11">
        <f>IF(DZIALKI[[#This Row],[Ulga]]=$K$29,$L$29,IF(DZIALKI[[#This Row],[Ulga]]=$K$30,$L$30,IF(DZIALKI[[#This Row],[Ulga]]=$K$31,$L$31,IF(DZIALKI[[#This Row],[Ulga]]=$K$32,$L$32))))</f>
        <v>0</v>
      </c>
      <c r="G2311">
        <f>ROUNDUP(DZIALKI[[#This Row],[StawkaPodatku]]*DZIALKI[[#This Row],[Powierzchnia]],2)</f>
        <v>24.71</v>
      </c>
      <c r="H2311">
        <f>DZIALKI[[#This Row],[Podatek]]*DZIALKI[[#This Row],[Procent Ulgi]]</f>
        <v>0</v>
      </c>
      <c r="I2311">
        <f>DZIALKI[[#This Row],[Podatek]]-DZIALKI[[#This Row],[KwotaUlgi]]</f>
        <v>24.71</v>
      </c>
    </row>
    <row r="2312" spans="1:9" x14ac:dyDescent="0.25">
      <c r="A2312" t="s">
        <v>2322</v>
      </c>
      <c r="B2312">
        <v>958.43</v>
      </c>
      <c r="C2312" t="s">
        <v>52</v>
      </c>
      <c r="D2312" t="s">
        <v>11</v>
      </c>
      <c r="E23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12">
        <f>IF(DZIALKI[[#This Row],[Ulga]]=$K$29,$L$29,IF(DZIALKI[[#This Row],[Ulga]]=$K$30,$L$30,IF(DZIALKI[[#This Row],[Ulga]]=$K$31,$L$31,IF(DZIALKI[[#This Row],[Ulga]]=$K$32,$L$32))))</f>
        <v>0.9</v>
      </c>
      <c r="G2312">
        <f>ROUNDUP(DZIALKI[[#This Row],[StawkaPodatku]]*DZIALKI[[#This Row],[Powierzchnia]],2)</f>
        <v>201.28</v>
      </c>
      <c r="H2312">
        <f>DZIALKI[[#This Row],[Podatek]]*DZIALKI[[#This Row],[Procent Ulgi]]</f>
        <v>181.15200000000002</v>
      </c>
      <c r="I2312">
        <f>DZIALKI[[#This Row],[Podatek]]-DZIALKI[[#This Row],[KwotaUlgi]]</f>
        <v>20.127999999999986</v>
      </c>
    </row>
    <row r="2313" spans="1:9" x14ac:dyDescent="0.25">
      <c r="A2313" t="s">
        <v>2323</v>
      </c>
      <c r="B2313">
        <v>990.53</v>
      </c>
      <c r="C2313" t="s">
        <v>5</v>
      </c>
      <c r="D2313" t="s">
        <v>5</v>
      </c>
      <c r="E23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13">
        <f>IF(DZIALKI[[#This Row],[Ulga]]=$K$29,$L$29,IF(DZIALKI[[#This Row],[Ulga]]=$K$30,$L$30,IF(DZIALKI[[#This Row],[Ulga]]=$K$31,$L$31,IF(DZIALKI[[#This Row],[Ulga]]=$K$32,$L$32))))</f>
        <v>0.5</v>
      </c>
      <c r="G2313">
        <f>ROUNDUP(DZIALKI[[#This Row],[StawkaPodatku]]*DZIALKI[[#This Row],[Powierzchnia]],2)</f>
        <v>762.71</v>
      </c>
      <c r="H2313">
        <f>DZIALKI[[#This Row],[Podatek]]*DZIALKI[[#This Row],[Procent Ulgi]]</f>
        <v>381.35500000000002</v>
      </c>
      <c r="I2313">
        <f>DZIALKI[[#This Row],[Podatek]]-DZIALKI[[#This Row],[KwotaUlgi]]</f>
        <v>381.35500000000002</v>
      </c>
    </row>
    <row r="2314" spans="1:9" x14ac:dyDescent="0.25">
      <c r="A2314" t="s">
        <v>2324</v>
      </c>
      <c r="B2314">
        <v>1162.0999999999999</v>
      </c>
      <c r="C2314" t="s">
        <v>31</v>
      </c>
      <c r="D2314" t="s">
        <v>5</v>
      </c>
      <c r="E23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14">
        <f>IF(DZIALKI[[#This Row],[Ulga]]=$K$29,$L$29,IF(DZIALKI[[#This Row],[Ulga]]=$K$30,$L$30,IF(DZIALKI[[#This Row],[Ulga]]=$K$31,$L$31,IF(DZIALKI[[#This Row],[Ulga]]=$K$32,$L$32))))</f>
        <v>0.5</v>
      </c>
      <c r="G2314">
        <f>ROUNDUP(DZIALKI[[#This Row],[StawkaPodatku]]*DZIALKI[[#This Row],[Powierzchnia]],2)</f>
        <v>499.71</v>
      </c>
      <c r="H2314">
        <f>DZIALKI[[#This Row],[Podatek]]*DZIALKI[[#This Row],[Procent Ulgi]]</f>
        <v>249.85499999999999</v>
      </c>
      <c r="I2314">
        <f>DZIALKI[[#This Row],[Podatek]]-DZIALKI[[#This Row],[KwotaUlgi]]</f>
        <v>249.85499999999999</v>
      </c>
    </row>
    <row r="2315" spans="1:9" x14ac:dyDescent="0.25">
      <c r="A2315" t="s">
        <v>2325</v>
      </c>
      <c r="B2315">
        <v>1182.46</v>
      </c>
      <c r="C2315" t="s">
        <v>5</v>
      </c>
      <c r="D2315" t="s">
        <v>11</v>
      </c>
      <c r="E23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15">
        <f>IF(DZIALKI[[#This Row],[Ulga]]=$K$29,$L$29,IF(DZIALKI[[#This Row],[Ulga]]=$K$30,$L$30,IF(DZIALKI[[#This Row],[Ulga]]=$K$31,$L$31,IF(DZIALKI[[#This Row],[Ulga]]=$K$32,$L$32))))</f>
        <v>0.9</v>
      </c>
      <c r="G2315">
        <f>ROUNDUP(DZIALKI[[#This Row],[StawkaPodatku]]*DZIALKI[[#This Row],[Powierzchnia]],2)</f>
        <v>910.5</v>
      </c>
      <c r="H2315">
        <f>DZIALKI[[#This Row],[Podatek]]*DZIALKI[[#This Row],[Procent Ulgi]]</f>
        <v>819.45</v>
      </c>
      <c r="I2315">
        <f>DZIALKI[[#This Row],[Podatek]]-DZIALKI[[#This Row],[KwotaUlgi]]</f>
        <v>91.049999999999955</v>
      </c>
    </row>
    <row r="2316" spans="1:9" x14ac:dyDescent="0.25">
      <c r="A2316" t="s">
        <v>2326</v>
      </c>
      <c r="B2316">
        <v>1134.52</v>
      </c>
      <c r="C2316" t="s">
        <v>52</v>
      </c>
      <c r="D2316" t="s">
        <v>11</v>
      </c>
      <c r="E23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16">
        <f>IF(DZIALKI[[#This Row],[Ulga]]=$K$29,$L$29,IF(DZIALKI[[#This Row],[Ulga]]=$K$30,$L$30,IF(DZIALKI[[#This Row],[Ulga]]=$K$31,$L$31,IF(DZIALKI[[#This Row],[Ulga]]=$K$32,$L$32))))</f>
        <v>0.9</v>
      </c>
      <c r="G2316">
        <f>ROUNDUP(DZIALKI[[#This Row],[StawkaPodatku]]*DZIALKI[[#This Row],[Powierzchnia]],2)</f>
        <v>238.25</v>
      </c>
      <c r="H2316">
        <f>DZIALKI[[#This Row],[Podatek]]*DZIALKI[[#This Row],[Procent Ulgi]]</f>
        <v>214.42500000000001</v>
      </c>
      <c r="I2316">
        <f>DZIALKI[[#This Row],[Podatek]]-DZIALKI[[#This Row],[KwotaUlgi]]</f>
        <v>23.824999999999989</v>
      </c>
    </row>
    <row r="2317" spans="1:9" x14ac:dyDescent="0.25">
      <c r="A2317" t="s">
        <v>2327</v>
      </c>
      <c r="B2317">
        <v>1335.7</v>
      </c>
      <c r="C2317" t="s">
        <v>31</v>
      </c>
      <c r="D2317" t="s">
        <v>11</v>
      </c>
      <c r="E23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17">
        <f>IF(DZIALKI[[#This Row],[Ulga]]=$K$29,$L$29,IF(DZIALKI[[#This Row],[Ulga]]=$K$30,$L$30,IF(DZIALKI[[#This Row],[Ulga]]=$K$31,$L$31,IF(DZIALKI[[#This Row],[Ulga]]=$K$32,$L$32))))</f>
        <v>0.9</v>
      </c>
      <c r="G2317">
        <f>ROUNDUP(DZIALKI[[#This Row],[StawkaPodatku]]*DZIALKI[[#This Row],[Powierzchnia]],2)</f>
        <v>574.36</v>
      </c>
      <c r="H2317">
        <f>DZIALKI[[#This Row],[Podatek]]*DZIALKI[[#This Row],[Procent Ulgi]]</f>
        <v>516.92399999999998</v>
      </c>
      <c r="I2317">
        <f>DZIALKI[[#This Row],[Podatek]]-DZIALKI[[#This Row],[KwotaUlgi]]</f>
        <v>57.436000000000035</v>
      </c>
    </row>
    <row r="2318" spans="1:9" x14ac:dyDescent="0.25">
      <c r="A2318" t="s">
        <v>2328</v>
      </c>
      <c r="B2318">
        <v>1159.67</v>
      </c>
      <c r="C2318" t="s">
        <v>94</v>
      </c>
      <c r="D2318" t="s">
        <v>7</v>
      </c>
      <c r="E23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18">
        <f>IF(DZIALKI[[#This Row],[Ulga]]=$K$29,$L$29,IF(DZIALKI[[#This Row],[Ulga]]=$K$30,$L$30,IF(DZIALKI[[#This Row],[Ulga]]=$K$31,$L$31,IF(DZIALKI[[#This Row],[Ulga]]=$K$32,$L$32))))</f>
        <v>0.2</v>
      </c>
      <c r="G2318">
        <f>ROUNDUP(DZIALKI[[#This Row],[StawkaPodatku]]*DZIALKI[[#This Row],[Powierzchnia]],2)</f>
        <v>46.39</v>
      </c>
      <c r="H2318">
        <f>DZIALKI[[#This Row],[Podatek]]*DZIALKI[[#This Row],[Procent Ulgi]]</f>
        <v>9.2780000000000005</v>
      </c>
      <c r="I2318">
        <f>DZIALKI[[#This Row],[Podatek]]-DZIALKI[[#This Row],[KwotaUlgi]]</f>
        <v>37.112000000000002</v>
      </c>
    </row>
    <row r="2319" spans="1:9" x14ac:dyDescent="0.25">
      <c r="A2319" t="s">
        <v>2329</v>
      </c>
      <c r="B2319">
        <v>1366.46</v>
      </c>
      <c r="C2319" t="s">
        <v>5</v>
      </c>
      <c r="D2319" t="s">
        <v>5</v>
      </c>
      <c r="E23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19">
        <f>IF(DZIALKI[[#This Row],[Ulga]]=$K$29,$L$29,IF(DZIALKI[[#This Row],[Ulga]]=$K$30,$L$30,IF(DZIALKI[[#This Row],[Ulga]]=$K$31,$L$31,IF(DZIALKI[[#This Row],[Ulga]]=$K$32,$L$32))))</f>
        <v>0.5</v>
      </c>
      <c r="G2319">
        <f>ROUNDUP(DZIALKI[[#This Row],[StawkaPodatku]]*DZIALKI[[#This Row],[Powierzchnia]],2)</f>
        <v>1052.18</v>
      </c>
      <c r="H2319">
        <f>DZIALKI[[#This Row],[Podatek]]*DZIALKI[[#This Row],[Procent Ulgi]]</f>
        <v>526.09</v>
      </c>
      <c r="I2319">
        <f>DZIALKI[[#This Row],[Podatek]]-DZIALKI[[#This Row],[KwotaUlgi]]</f>
        <v>526.09</v>
      </c>
    </row>
    <row r="2320" spans="1:9" x14ac:dyDescent="0.25">
      <c r="A2320" t="s">
        <v>2330</v>
      </c>
      <c r="B2320">
        <v>1250.32</v>
      </c>
      <c r="C2320" t="s">
        <v>52</v>
      </c>
      <c r="D2320" t="s">
        <v>21</v>
      </c>
      <c r="E23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20">
        <f>IF(DZIALKI[[#This Row],[Ulga]]=$K$29,$L$29,IF(DZIALKI[[#This Row],[Ulga]]=$K$30,$L$30,IF(DZIALKI[[#This Row],[Ulga]]=$K$31,$L$31,IF(DZIALKI[[#This Row],[Ulga]]=$K$32,$L$32))))</f>
        <v>0</v>
      </c>
      <c r="G2320">
        <f>ROUNDUP(DZIALKI[[#This Row],[StawkaPodatku]]*DZIALKI[[#This Row],[Powierzchnia]],2)</f>
        <v>262.57</v>
      </c>
      <c r="H2320">
        <f>DZIALKI[[#This Row],[Podatek]]*DZIALKI[[#This Row],[Procent Ulgi]]</f>
        <v>0</v>
      </c>
      <c r="I2320">
        <f>DZIALKI[[#This Row],[Podatek]]-DZIALKI[[#This Row],[KwotaUlgi]]</f>
        <v>262.57</v>
      </c>
    </row>
    <row r="2321" spans="1:9" x14ac:dyDescent="0.25">
      <c r="A2321" t="s">
        <v>2331</v>
      </c>
      <c r="B2321">
        <v>587.79999999999995</v>
      </c>
      <c r="C2321" t="s">
        <v>94</v>
      </c>
      <c r="D2321" t="s">
        <v>11</v>
      </c>
      <c r="E23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21">
        <f>IF(DZIALKI[[#This Row],[Ulga]]=$K$29,$L$29,IF(DZIALKI[[#This Row],[Ulga]]=$K$30,$L$30,IF(DZIALKI[[#This Row],[Ulga]]=$K$31,$L$31,IF(DZIALKI[[#This Row],[Ulga]]=$K$32,$L$32))))</f>
        <v>0.9</v>
      </c>
      <c r="G2321">
        <f>ROUNDUP(DZIALKI[[#This Row],[StawkaPodatku]]*DZIALKI[[#This Row],[Powierzchnia]],2)</f>
        <v>23.520000000000003</v>
      </c>
      <c r="H2321">
        <f>DZIALKI[[#This Row],[Podatek]]*DZIALKI[[#This Row],[Procent Ulgi]]</f>
        <v>21.168000000000003</v>
      </c>
      <c r="I2321">
        <f>DZIALKI[[#This Row],[Podatek]]-DZIALKI[[#This Row],[KwotaUlgi]]</f>
        <v>2.3520000000000003</v>
      </c>
    </row>
    <row r="2322" spans="1:9" x14ac:dyDescent="0.25">
      <c r="A2322" t="s">
        <v>2332</v>
      </c>
      <c r="B2322">
        <v>1008.82</v>
      </c>
      <c r="C2322" t="s">
        <v>5</v>
      </c>
      <c r="D2322" t="s">
        <v>11</v>
      </c>
      <c r="E23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2">
        <f>IF(DZIALKI[[#This Row],[Ulga]]=$K$29,$L$29,IF(DZIALKI[[#This Row],[Ulga]]=$K$30,$L$30,IF(DZIALKI[[#This Row],[Ulga]]=$K$31,$L$31,IF(DZIALKI[[#This Row],[Ulga]]=$K$32,$L$32))))</f>
        <v>0.9</v>
      </c>
      <c r="G2322">
        <f>ROUNDUP(DZIALKI[[#This Row],[StawkaPodatku]]*DZIALKI[[#This Row],[Powierzchnia]],2)</f>
        <v>776.8</v>
      </c>
      <c r="H2322">
        <f>DZIALKI[[#This Row],[Podatek]]*DZIALKI[[#This Row],[Procent Ulgi]]</f>
        <v>699.12</v>
      </c>
      <c r="I2322">
        <f>DZIALKI[[#This Row],[Podatek]]-DZIALKI[[#This Row],[KwotaUlgi]]</f>
        <v>77.67999999999995</v>
      </c>
    </row>
    <row r="2323" spans="1:9" x14ac:dyDescent="0.25">
      <c r="A2323" t="s">
        <v>2333</v>
      </c>
      <c r="B2323">
        <v>791.62</v>
      </c>
      <c r="C2323" t="s">
        <v>94</v>
      </c>
      <c r="D2323" t="s">
        <v>7</v>
      </c>
      <c r="E23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23">
        <f>IF(DZIALKI[[#This Row],[Ulga]]=$K$29,$L$29,IF(DZIALKI[[#This Row],[Ulga]]=$K$30,$L$30,IF(DZIALKI[[#This Row],[Ulga]]=$K$31,$L$31,IF(DZIALKI[[#This Row],[Ulga]]=$K$32,$L$32))))</f>
        <v>0.2</v>
      </c>
      <c r="G2323">
        <f>ROUNDUP(DZIALKI[[#This Row],[StawkaPodatku]]*DZIALKI[[#This Row],[Powierzchnia]],2)</f>
        <v>31.67</v>
      </c>
      <c r="H2323">
        <f>DZIALKI[[#This Row],[Podatek]]*DZIALKI[[#This Row],[Procent Ulgi]]</f>
        <v>6.3340000000000005</v>
      </c>
      <c r="I2323">
        <f>DZIALKI[[#This Row],[Podatek]]-DZIALKI[[#This Row],[KwotaUlgi]]</f>
        <v>25.336000000000002</v>
      </c>
    </row>
    <row r="2324" spans="1:9" x14ac:dyDescent="0.25">
      <c r="A2324" t="s">
        <v>2334</v>
      </c>
      <c r="B2324">
        <v>723.89</v>
      </c>
      <c r="C2324" t="s">
        <v>5</v>
      </c>
      <c r="D2324" t="s">
        <v>5</v>
      </c>
      <c r="E23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4">
        <f>IF(DZIALKI[[#This Row],[Ulga]]=$K$29,$L$29,IF(DZIALKI[[#This Row],[Ulga]]=$K$30,$L$30,IF(DZIALKI[[#This Row],[Ulga]]=$K$31,$L$31,IF(DZIALKI[[#This Row],[Ulga]]=$K$32,$L$32))))</f>
        <v>0.5</v>
      </c>
      <c r="G2324">
        <f>ROUNDUP(DZIALKI[[#This Row],[StawkaPodatku]]*DZIALKI[[#This Row],[Powierzchnia]],2)</f>
        <v>557.4</v>
      </c>
      <c r="H2324">
        <f>DZIALKI[[#This Row],[Podatek]]*DZIALKI[[#This Row],[Procent Ulgi]]</f>
        <v>278.7</v>
      </c>
      <c r="I2324">
        <f>DZIALKI[[#This Row],[Podatek]]-DZIALKI[[#This Row],[KwotaUlgi]]</f>
        <v>278.7</v>
      </c>
    </row>
    <row r="2325" spans="1:9" x14ac:dyDescent="0.25">
      <c r="A2325" t="s">
        <v>2335</v>
      </c>
      <c r="B2325">
        <v>501.57</v>
      </c>
      <c r="C2325" t="s">
        <v>5</v>
      </c>
      <c r="D2325" t="s">
        <v>5</v>
      </c>
      <c r="E23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5">
        <f>IF(DZIALKI[[#This Row],[Ulga]]=$K$29,$L$29,IF(DZIALKI[[#This Row],[Ulga]]=$K$30,$L$30,IF(DZIALKI[[#This Row],[Ulga]]=$K$31,$L$31,IF(DZIALKI[[#This Row],[Ulga]]=$K$32,$L$32))))</f>
        <v>0.5</v>
      </c>
      <c r="G2325">
        <f>ROUNDUP(DZIALKI[[#This Row],[StawkaPodatku]]*DZIALKI[[#This Row],[Powierzchnia]],2)</f>
        <v>386.21</v>
      </c>
      <c r="H2325">
        <f>DZIALKI[[#This Row],[Podatek]]*DZIALKI[[#This Row],[Procent Ulgi]]</f>
        <v>193.10499999999999</v>
      </c>
      <c r="I2325">
        <f>DZIALKI[[#This Row],[Podatek]]-DZIALKI[[#This Row],[KwotaUlgi]]</f>
        <v>193.10499999999999</v>
      </c>
    </row>
    <row r="2326" spans="1:9" x14ac:dyDescent="0.25">
      <c r="A2326" t="s">
        <v>2336</v>
      </c>
      <c r="B2326">
        <v>1158.5999999999999</v>
      </c>
      <c r="C2326" t="s">
        <v>9</v>
      </c>
      <c r="D2326" t="s">
        <v>11</v>
      </c>
      <c r="E23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26">
        <f>IF(DZIALKI[[#This Row],[Ulga]]=$K$29,$L$29,IF(DZIALKI[[#This Row],[Ulga]]=$K$30,$L$30,IF(DZIALKI[[#This Row],[Ulga]]=$K$31,$L$31,IF(DZIALKI[[#This Row],[Ulga]]=$K$32,$L$32))))</f>
        <v>0.9</v>
      </c>
      <c r="G2326">
        <f>ROUNDUP(DZIALKI[[#This Row],[StawkaPodatku]]*DZIALKI[[#This Row],[Powierzchnia]],2)</f>
        <v>753.09</v>
      </c>
      <c r="H2326">
        <f>DZIALKI[[#This Row],[Podatek]]*DZIALKI[[#This Row],[Procent Ulgi]]</f>
        <v>677.78100000000006</v>
      </c>
      <c r="I2326">
        <f>DZIALKI[[#This Row],[Podatek]]-DZIALKI[[#This Row],[KwotaUlgi]]</f>
        <v>75.308999999999969</v>
      </c>
    </row>
    <row r="2327" spans="1:9" x14ac:dyDescent="0.25">
      <c r="A2327" t="s">
        <v>2337</v>
      </c>
      <c r="B2327">
        <v>859.71</v>
      </c>
      <c r="C2327" t="s">
        <v>5</v>
      </c>
      <c r="D2327" t="s">
        <v>11</v>
      </c>
      <c r="E23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7">
        <f>IF(DZIALKI[[#This Row],[Ulga]]=$K$29,$L$29,IF(DZIALKI[[#This Row],[Ulga]]=$K$30,$L$30,IF(DZIALKI[[#This Row],[Ulga]]=$K$31,$L$31,IF(DZIALKI[[#This Row],[Ulga]]=$K$32,$L$32))))</f>
        <v>0.9</v>
      </c>
      <c r="G2327">
        <f>ROUNDUP(DZIALKI[[#This Row],[StawkaPodatku]]*DZIALKI[[#This Row],[Powierzchnia]],2)</f>
        <v>661.98</v>
      </c>
      <c r="H2327">
        <f>DZIALKI[[#This Row],[Podatek]]*DZIALKI[[#This Row],[Procent Ulgi]]</f>
        <v>595.78200000000004</v>
      </c>
      <c r="I2327">
        <f>DZIALKI[[#This Row],[Podatek]]-DZIALKI[[#This Row],[KwotaUlgi]]</f>
        <v>66.197999999999979</v>
      </c>
    </row>
    <row r="2328" spans="1:9" x14ac:dyDescent="0.25">
      <c r="A2328" t="s">
        <v>2338</v>
      </c>
      <c r="B2328">
        <v>1422.86</v>
      </c>
      <c r="C2328" t="s">
        <v>52</v>
      </c>
      <c r="D2328" t="s">
        <v>11</v>
      </c>
      <c r="E23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28">
        <f>IF(DZIALKI[[#This Row],[Ulga]]=$K$29,$L$29,IF(DZIALKI[[#This Row],[Ulga]]=$K$30,$L$30,IF(DZIALKI[[#This Row],[Ulga]]=$K$31,$L$31,IF(DZIALKI[[#This Row],[Ulga]]=$K$32,$L$32))))</f>
        <v>0.9</v>
      </c>
      <c r="G2328">
        <f>ROUNDUP(DZIALKI[[#This Row],[StawkaPodatku]]*DZIALKI[[#This Row],[Powierzchnia]],2)</f>
        <v>298.81</v>
      </c>
      <c r="H2328">
        <f>DZIALKI[[#This Row],[Podatek]]*DZIALKI[[#This Row],[Procent Ulgi]]</f>
        <v>268.92900000000003</v>
      </c>
      <c r="I2328">
        <f>DZIALKI[[#This Row],[Podatek]]-DZIALKI[[#This Row],[KwotaUlgi]]</f>
        <v>29.880999999999972</v>
      </c>
    </row>
    <row r="2329" spans="1:9" x14ac:dyDescent="0.25">
      <c r="A2329" t="s">
        <v>2339</v>
      </c>
      <c r="B2329">
        <v>1121.96</v>
      </c>
      <c r="C2329" t="s">
        <v>5</v>
      </c>
      <c r="D2329" t="s">
        <v>5</v>
      </c>
      <c r="E23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9">
        <f>IF(DZIALKI[[#This Row],[Ulga]]=$K$29,$L$29,IF(DZIALKI[[#This Row],[Ulga]]=$K$30,$L$30,IF(DZIALKI[[#This Row],[Ulga]]=$K$31,$L$31,IF(DZIALKI[[#This Row],[Ulga]]=$K$32,$L$32))))</f>
        <v>0.5</v>
      </c>
      <c r="G2329">
        <f>ROUNDUP(DZIALKI[[#This Row],[StawkaPodatku]]*DZIALKI[[#This Row],[Powierzchnia]],2)</f>
        <v>863.91</v>
      </c>
      <c r="H2329">
        <f>DZIALKI[[#This Row],[Podatek]]*DZIALKI[[#This Row],[Procent Ulgi]]</f>
        <v>431.95499999999998</v>
      </c>
      <c r="I2329">
        <f>DZIALKI[[#This Row],[Podatek]]-DZIALKI[[#This Row],[KwotaUlgi]]</f>
        <v>431.95499999999998</v>
      </c>
    </row>
    <row r="2330" spans="1:9" x14ac:dyDescent="0.25">
      <c r="A2330" t="s">
        <v>2340</v>
      </c>
      <c r="B2330">
        <v>987.51</v>
      </c>
      <c r="C2330" t="s">
        <v>94</v>
      </c>
      <c r="D2330" t="s">
        <v>11</v>
      </c>
      <c r="E233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30">
        <f>IF(DZIALKI[[#This Row],[Ulga]]=$K$29,$L$29,IF(DZIALKI[[#This Row],[Ulga]]=$K$30,$L$30,IF(DZIALKI[[#This Row],[Ulga]]=$K$31,$L$31,IF(DZIALKI[[#This Row],[Ulga]]=$K$32,$L$32))))</f>
        <v>0.9</v>
      </c>
      <c r="G2330">
        <f>ROUNDUP(DZIALKI[[#This Row],[StawkaPodatku]]*DZIALKI[[#This Row],[Powierzchnia]],2)</f>
        <v>39.51</v>
      </c>
      <c r="H2330">
        <f>DZIALKI[[#This Row],[Podatek]]*DZIALKI[[#This Row],[Procent Ulgi]]</f>
        <v>35.558999999999997</v>
      </c>
      <c r="I2330">
        <f>DZIALKI[[#This Row],[Podatek]]-DZIALKI[[#This Row],[KwotaUlgi]]</f>
        <v>3.9510000000000005</v>
      </c>
    </row>
    <row r="2331" spans="1:9" x14ac:dyDescent="0.25">
      <c r="A2331" t="s">
        <v>2341</v>
      </c>
      <c r="B2331">
        <v>559.29999999999995</v>
      </c>
      <c r="C2331" t="s">
        <v>31</v>
      </c>
      <c r="D2331" t="s">
        <v>11</v>
      </c>
      <c r="E23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31">
        <f>IF(DZIALKI[[#This Row],[Ulga]]=$K$29,$L$29,IF(DZIALKI[[#This Row],[Ulga]]=$K$30,$L$30,IF(DZIALKI[[#This Row],[Ulga]]=$K$31,$L$31,IF(DZIALKI[[#This Row],[Ulga]]=$K$32,$L$32))))</f>
        <v>0.9</v>
      </c>
      <c r="G2331">
        <f>ROUNDUP(DZIALKI[[#This Row],[StawkaPodatku]]*DZIALKI[[#This Row],[Powierzchnia]],2)</f>
        <v>240.5</v>
      </c>
      <c r="H2331">
        <f>DZIALKI[[#This Row],[Podatek]]*DZIALKI[[#This Row],[Procent Ulgi]]</f>
        <v>216.45000000000002</v>
      </c>
      <c r="I2331">
        <f>DZIALKI[[#This Row],[Podatek]]-DZIALKI[[#This Row],[KwotaUlgi]]</f>
        <v>24.049999999999983</v>
      </c>
    </row>
    <row r="2332" spans="1:9" x14ac:dyDescent="0.25">
      <c r="A2332" t="s">
        <v>2342</v>
      </c>
      <c r="B2332">
        <v>1107.3900000000001</v>
      </c>
      <c r="C2332" t="s">
        <v>94</v>
      </c>
      <c r="D2332" t="s">
        <v>5</v>
      </c>
      <c r="E23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32">
        <f>IF(DZIALKI[[#This Row],[Ulga]]=$K$29,$L$29,IF(DZIALKI[[#This Row],[Ulga]]=$K$30,$L$30,IF(DZIALKI[[#This Row],[Ulga]]=$K$31,$L$31,IF(DZIALKI[[#This Row],[Ulga]]=$K$32,$L$32))))</f>
        <v>0.5</v>
      </c>
      <c r="G2332">
        <f>ROUNDUP(DZIALKI[[#This Row],[StawkaPodatku]]*DZIALKI[[#This Row],[Powierzchnia]],2)</f>
        <v>44.3</v>
      </c>
      <c r="H2332">
        <f>DZIALKI[[#This Row],[Podatek]]*DZIALKI[[#This Row],[Procent Ulgi]]</f>
        <v>22.15</v>
      </c>
      <c r="I2332">
        <f>DZIALKI[[#This Row],[Podatek]]-DZIALKI[[#This Row],[KwotaUlgi]]</f>
        <v>22.15</v>
      </c>
    </row>
    <row r="2333" spans="1:9" x14ac:dyDescent="0.25">
      <c r="A2333" t="s">
        <v>2343</v>
      </c>
      <c r="B2333">
        <v>915.64</v>
      </c>
      <c r="C2333" t="s">
        <v>5</v>
      </c>
      <c r="D2333" t="s">
        <v>5</v>
      </c>
      <c r="E23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33">
        <f>IF(DZIALKI[[#This Row],[Ulga]]=$K$29,$L$29,IF(DZIALKI[[#This Row],[Ulga]]=$K$30,$L$30,IF(DZIALKI[[#This Row],[Ulga]]=$K$31,$L$31,IF(DZIALKI[[#This Row],[Ulga]]=$K$32,$L$32))))</f>
        <v>0.5</v>
      </c>
      <c r="G2333">
        <f>ROUNDUP(DZIALKI[[#This Row],[StawkaPodatku]]*DZIALKI[[#This Row],[Powierzchnia]],2)</f>
        <v>705.05</v>
      </c>
      <c r="H2333">
        <f>DZIALKI[[#This Row],[Podatek]]*DZIALKI[[#This Row],[Procent Ulgi]]</f>
        <v>352.52499999999998</v>
      </c>
      <c r="I2333">
        <f>DZIALKI[[#This Row],[Podatek]]-DZIALKI[[#This Row],[KwotaUlgi]]</f>
        <v>352.52499999999998</v>
      </c>
    </row>
    <row r="2334" spans="1:9" x14ac:dyDescent="0.25">
      <c r="A2334" t="s">
        <v>2344</v>
      </c>
      <c r="B2334">
        <v>681.79</v>
      </c>
      <c r="C2334" t="s">
        <v>5</v>
      </c>
      <c r="D2334" t="s">
        <v>21</v>
      </c>
      <c r="E23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34">
        <f>IF(DZIALKI[[#This Row],[Ulga]]=$K$29,$L$29,IF(DZIALKI[[#This Row],[Ulga]]=$K$30,$L$30,IF(DZIALKI[[#This Row],[Ulga]]=$K$31,$L$31,IF(DZIALKI[[#This Row],[Ulga]]=$K$32,$L$32))))</f>
        <v>0</v>
      </c>
      <c r="G2334">
        <f>ROUNDUP(DZIALKI[[#This Row],[StawkaPodatku]]*DZIALKI[[#This Row],[Powierzchnia]],2)</f>
        <v>524.98</v>
      </c>
      <c r="H2334">
        <f>DZIALKI[[#This Row],[Podatek]]*DZIALKI[[#This Row],[Procent Ulgi]]</f>
        <v>0</v>
      </c>
      <c r="I2334">
        <f>DZIALKI[[#This Row],[Podatek]]-DZIALKI[[#This Row],[KwotaUlgi]]</f>
        <v>524.98</v>
      </c>
    </row>
    <row r="2335" spans="1:9" x14ac:dyDescent="0.25">
      <c r="A2335" t="s">
        <v>2345</v>
      </c>
      <c r="B2335">
        <v>1118.97</v>
      </c>
      <c r="C2335" t="s">
        <v>5</v>
      </c>
      <c r="D2335" t="s">
        <v>11</v>
      </c>
      <c r="E23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35">
        <f>IF(DZIALKI[[#This Row],[Ulga]]=$K$29,$L$29,IF(DZIALKI[[#This Row],[Ulga]]=$K$30,$L$30,IF(DZIALKI[[#This Row],[Ulga]]=$K$31,$L$31,IF(DZIALKI[[#This Row],[Ulga]]=$K$32,$L$32))))</f>
        <v>0.9</v>
      </c>
      <c r="G2335">
        <f>ROUNDUP(DZIALKI[[#This Row],[StawkaPodatku]]*DZIALKI[[#This Row],[Powierzchnia]],2)</f>
        <v>861.61</v>
      </c>
      <c r="H2335">
        <f>DZIALKI[[#This Row],[Podatek]]*DZIALKI[[#This Row],[Procent Ulgi]]</f>
        <v>775.44900000000007</v>
      </c>
      <c r="I2335">
        <f>DZIALKI[[#This Row],[Podatek]]-DZIALKI[[#This Row],[KwotaUlgi]]</f>
        <v>86.160999999999945</v>
      </c>
    </row>
    <row r="2336" spans="1:9" x14ac:dyDescent="0.25">
      <c r="A2336" t="s">
        <v>2346</v>
      </c>
      <c r="B2336">
        <v>628.49</v>
      </c>
      <c r="C2336" t="s">
        <v>5</v>
      </c>
      <c r="D2336" t="s">
        <v>7</v>
      </c>
      <c r="E23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36">
        <f>IF(DZIALKI[[#This Row],[Ulga]]=$K$29,$L$29,IF(DZIALKI[[#This Row],[Ulga]]=$K$30,$L$30,IF(DZIALKI[[#This Row],[Ulga]]=$K$31,$L$31,IF(DZIALKI[[#This Row],[Ulga]]=$K$32,$L$32))))</f>
        <v>0.2</v>
      </c>
      <c r="G2336">
        <f>ROUNDUP(DZIALKI[[#This Row],[StawkaPodatku]]*DZIALKI[[#This Row],[Powierzchnia]],2)</f>
        <v>483.94</v>
      </c>
      <c r="H2336">
        <f>DZIALKI[[#This Row],[Podatek]]*DZIALKI[[#This Row],[Procent Ulgi]]</f>
        <v>96.788000000000011</v>
      </c>
      <c r="I2336">
        <f>DZIALKI[[#This Row],[Podatek]]-DZIALKI[[#This Row],[KwotaUlgi]]</f>
        <v>387.15199999999999</v>
      </c>
    </row>
    <row r="2337" spans="1:9" x14ac:dyDescent="0.25">
      <c r="A2337" t="s">
        <v>2347</v>
      </c>
      <c r="B2337">
        <v>567.91999999999996</v>
      </c>
      <c r="C2337" t="s">
        <v>31</v>
      </c>
      <c r="D2337" t="s">
        <v>5</v>
      </c>
      <c r="E23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37">
        <f>IF(DZIALKI[[#This Row],[Ulga]]=$K$29,$L$29,IF(DZIALKI[[#This Row],[Ulga]]=$K$30,$L$30,IF(DZIALKI[[#This Row],[Ulga]]=$K$31,$L$31,IF(DZIALKI[[#This Row],[Ulga]]=$K$32,$L$32))))</f>
        <v>0.5</v>
      </c>
      <c r="G2337">
        <f>ROUNDUP(DZIALKI[[#This Row],[StawkaPodatku]]*DZIALKI[[#This Row],[Powierzchnia]],2)</f>
        <v>244.20999999999998</v>
      </c>
      <c r="H2337">
        <f>DZIALKI[[#This Row],[Podatek]]*DZIALKI[[#This Row],[Procent Ulgi]]</f>
        <v>122.10499999999999</v>
      </c>
      <c r="I2337">
        <f>DZIALKI[[#This Row],[Podatek]]-DZIALKI[[#This Row],[KwotaUlgi]]</f>
        <v>122.10499999999999</v>
      </c>
    </row>
    <row r="2338" spans="1:9" x14ac:dyDescent="0.25">
      <c r="A2338" t="s">
        <v>2348</v>
      </c>
      <c r="B2338">
        <v>782.29</v>
      </c>
      <c r="C2338" t="s">
        <v>52</v>
      </c>
      <c r="D2338" t="s">
        <v>5</v>
      </c>
      <c r="E23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38">
        <f>IF(DZIALKI[[#This Row],[Ulga]]=$K$29,$L$29,IF(DZIALKI[[#This Row],[Ulga]]=$K$30,$L$30,IF(DZIALKI[[#This Row],[Ulga]]=$K$31,$L$31,IF(DZIALKI[[#This Row],[Ulga]]=$K$32,$L$32))))</f>
        <v>0.5</v>
      </c>
      <c r="G2338">
        <f>ROUNDUP(DZIALKI[[#This Row],[StawkaPodatku]]*DZIALKI[[#This Row],[Powierzchnia]],2)</f>
        <v>164.29</v>
      </c>
      <c r="H2338">
        <f>DZIALKI[[#This Row],[Podatek]]*DZIALKI[[#This Row],[Procent Ulgi]]</f>
        <v>82.144999999999996</v>
      </c>
      <c r="I2338">
        <f>DZIALKI[[#This Row],[Podatek]]-DZIALKI[[#This Row],[KwotaUlgi]]</f>
        <v>82.144999999999996</v>
      </c>
    </row>
    <row r="2339" spans="1:9" x14ac:dyDescent="0.25">
      <c r="A2339" t="s">
        <v>2349</v>
      </c>
      <c r="B2339">
        <v>1129.78</v>
      </c>
      <c r="C2339" t="s">
        <v>94</v>
      </c>
      <c r="D2339" t="s">
        <v>7</v>
      </c>
      <c r="E23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39">
        <f>IF(DZIALKI[[#This Row],[Ulga]]=$K$29,$L$29,IF(DZIALKI[[#This Row],[Ulga]]=$K$30,$L$30,IF(DZIALKI[[#This Row],[Ulga]]=$K$31,$L$31,IF(DZIALKI[[#This Row],[Ulga]]=$K$32,$L$32))))</f>
        <v>0.2</v>
      </c>
      <c r="G2339">
        <f>ROUNDUP(DZIALKI[[#This Row],[StawkaPodatku]]*DZIALKI[[#This Row],[Powierzchnia]],2)</f>
        <v>45.199999999999996</v>
      </c>
      <c r="H2339">
        <f>DZIALKI[[#This Row],[Podatek]]*DZIALKI[[#This Row],[Procent Ulgi]]</f>
        <v>9.0399999999999991</v>
      </c>
      <c r="I2339">
        <f>DZIALKI[[#This Row],[Podatek]]-DZIALKI[[#This Row],[KwotaUlgi]]</f>
        <v>36.159999999999997</v>
      </c>
    </row>
    <row r="2340" spans="1:9" x14ac:dyDescent="0.25">
      <c r="A2340" t="s">
        <v>2350</v>
      </c>
      <c r="B2340">
        <v>812.79</v>
      </c>
      <c r="C2340" t="s">
        <v>31</v>
      </c>
      <c r="D2340" t="s">
        <v>11</v>
      </c>
      <c r="E23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40">
        <f>IF(DZIALKI[[#This Row],[Ulga]]=$K$29,$L$29,IF(DZIALKI[[#This Row],[Ulga]]=$K$30,$L$30,IF(DZIALKI[[#This Row],[Ulga]]=$K$31,$L$31,IF(DZIALKI[[#This Row],[Ulga]]=$K$32,$L$32))))</f>
        <v>0.9</v>
      </c>
      <c r="G2340">
        <f>ROUNDUP(DZIALKI[[#This Row],[StawkaPodatku]]*DZIALKI[[#This Row],[Powierzchnia]],2)</f>
        <v>349.5</v>
      </c>
      <c r="H2340">
        <f>DZIALKI[[#This Row],[Podatek]]*DZIALKI[[#This Row],[Procent Ulgi]]</f>
        <v>314.55</v>
      </c>
      <c r="I2340">
        <f>DZIALKI[[#This Row],[Podatek]]-DZIALKI[[#This Row],[KwotaUlgi]]</f>
        <v>34.949999999999989</v>
      </c>
    </row>
    <row r="2341" spans="1:9" x14ac:dyDescent="0.25">
      <c r="A2341" t="s">
        <v>2351</v>
      </c>
      <c r="B2341">
        <v>618.37</v>
      </c>
      <c r="C2341" t="s">
        <v>5</v>
      </c>
      <c r="D2341" t="s">
        <v>7</v>
      </c>
      <c r="E23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41">
        <f>IF(DZIALKI[[#This Row],[Ulga]]=$K$29,$L$29,IF(DZIALKI[[#This Row],[Ulga]]=$K$30,$L$30,IF(DZIALKI[[#This Row],[Ulga]]=$K$31,$L$31,IF(DZIALKI[[#This Row],[Ulga]]=$K$32,$L$32))))</f>
        <v>0.2</v>
      </c>
      <c r="G2341">
        <f>ROUNDUP(DZIALKI[[#This Row],[StawkaPodatku]]*DZIALKI[[#This Row],[Powierzchnia]],2)</f>
        <v>476.15</v>
      </c>
      <c r="H2341">
        <f>DZIALKI[[#This Row],[Podatek]]*DZIALKI[[#This Row],[Procent Ulgi]]</f>
        <v>95.23</v>
      </c>
      <c r="I2341">
        <f>DZIALKI[[#This Row],[Podatek]]-DZIALKI[[#This Row],[KwotaUlgi]]</f>
        <v>380.91999999999996</v>
      </c>
    </row>
    <row r="2342" spans="1:9" x14ac:dyDescent="0.25">
      <c r="A2342" t="s">
        <v>2352</v>
      </c>
      <c r="B2342">
        <v>1260.01</v>
      </c>
      <c r="C2342" t="s">
        <v>5</v>
      </c>
      <c r="D2342" t="s">
        <v>11</v>
      </c>
      <c r="E23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42">
        <f>IF(DZIALKI[[#This Row],[Ulga]]=$K$29,$L$29,IF(DZIALKI[[#This Row],[Ulga]]=$K$30,$L$30,IF(DZIALKI[[#This Row],[Ulga]]=$K$31,$L$31,IF(DZIALKI[[#This Row],[Ulga]]=$K$32,$L$32))))</f>
        <v>0.9</v>
      </c>
      <c r="G2342">
        <f>ROUNDUP(DZIALKI[[#This Row],[StawkaPodatku]]*DZIALKI[[#This Row],[Powierzchnia]],2)</f>
        <v>970.21</v>
      </c>
      <c r="H2342">
        <f>DZIALKI[[#This Row],[Podatek]]*DZIALKI[[#This Row],[Procent Ulgi]]</f>
        <v>873.18900000000008</v>
      </c>
      <c r="I2342">
        <f>DZIALKI[[#This Row],[Podatek]]-DZIALKI[[#This Row],[KwotaUlgi]]</f>
        <v>97.020999999999958</v>
      </c>
    </row>
    <row r="2343" spans="1:9" x14ac:dyDescent="0.25">
      <c r="A2343" t="s">
        <v>2353</v>
      </c>
      <c r="B2343">
        <v>756.72</v>
      </c>
      <c r="C2343" t="s">
        <v>5</v>
      </c>
      <c r="D2343" t="s">
        <v>5</v>
      </c>
      <c r="E23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43">
        <f>IF(DZIALKI[[#This Row],[Ulga]]=$K$29,$L$29,IF(DZIALKI[[#This Row],[Ulga]]=$K$30,$L$30,IF(DZIALKI[[#This Row],[Ulga]]=$K$31,$L$31,IF(DZIALKI[[#This Row],[Ulga]]=$K$32,$L$32))))</f>
        <v>0.5</v>
      </c>
      <c r="G2343">
        <f>ROUNDUP(DZIALKI[[#This Row],[StawkaPodatku]]*DZIALKI[[#This Row],[Powierzchnia]],2)</f>
        <v>582.67999999999995</v>
      </c>
      <c r="H2343">
        <f>DZIALKI[[#This Row],[Podatek]]*DZIALKI[[#This Row],[Procent Ulgi]]</f>
        <v>291.33999999999997</v>
      </c>
      <c r="I2343">
        <f>DZIALKI[[#This Row],[Podatek]]-DZIALKI[[#This Row],[KwotaUlgi]]</f>
        <v>291.33999999999997</v>
      </c>
    </row>
    <row r="2344" spans="1:9" x14ac:dyDescent="0.25">
      <c r="A2344" t="s">
        <v>2354</v>
      </c>
      <c r="B2344">
        <v>949.17</v>
      </c>
      <c r="C2344" t="s">
        <v>9</v>
      </c>
      <c r="D2344" t="s">
        <v>5</v>
      </c>
      <c r="E234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44">
        <f>IF(DZIALKI[[#This Row],[Ulga]]=$K$29,$L$29,IF(DZIALKI[[#This Row],[Ulga]]=$K$30,$L$30,IF(DZIALKI[[#This Row],[Ulga]]=$K$31,$L$31,IF(DZIALKI[[#This Row],[Ulga]]=$K$32,$L$32))))</f>
        <v>0.5</v>
      </c>
      <c r="G2344">
        <f>ROUNDUP(DZIALKI[[#This Row],[StawkaPodatku]]*DZIALKI[[#This Row],[Powierzchnia]],2)</f>
        <v>616.97</v>
      </c>
      <c r="H2344">
        <f>DZIALKI[[#This Row],[Podatek]]*DZIALKI[[#This Row],[Procent Ulgi]]</f>
        <v>308.48500000000001</v>
      </c>
      <c r="I2344">
        <f>DZIALKI[[#This Row],[Podatek]]-DZIALKI[[#This Row],[KwotaUlgi]]</f>
        <v>308.48500000000001</v>
      </c>
    </row>
    <row r="2345" spans="1:9" x14ac:dyDescent="0.25">
      <c r="A2345" t="s">
        <v>2355</v>
      </c>
      <c r="B2345">
        <v>1034.8800000000001</v>
      </c>
      <c r="C2345" t="s">
        <v>5</v>
      </c>
      <c r="D2345" t="s">
        <v>21</v>
      </c>
      <c r="E23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45">
        <f>IF(DZIALKI[[#This Row],[Ulga]]=$K$29,$L$29,IF(DZIALKI[[#This Row],[Ulga]]=$K$30,$L$30,IF(DZIALKI[[#This Row],[Ulga]]=$K$31,$L$31,IF(DZIALKI[[#This Row],[Ulga]]=$K$32,$L$32))))</f>
        <v>0</v>
      </c>
      <c r="G2345">
        <f>ROUNDUP(DZIALKI[[#This Row],[StawkaPodatku]]*DZIALKI[[#This Row],[Powierzchnia]],2)</f>
        <v>796.86</v>
      </c>
      <c r="H2345">
        <f>DZIALKI[[#This Row],[Podatek]]*DZIALKI[[#This Row],[Procent Ulgi]]</f>
        <v>0</v>
      </c>
      <c r="I2345">
        <f>DZIALKI[[#This Row],[Podatek]]-DZIALKI[[#This Row],[KwotaUlgi]]</f>
        <v>796.86</v>
      </c>
    </row>
    <row r="2346" spans="1:9" x14ac:dyDescent="0.25">
      <c r="A2346" t="s">
        <v>2356</v>
      </c>
      <c r="B2346">
        <v>725.08</v>
      </c>
      <c r="C2346" t="s">
        <v>31</v>
      </c>
      <c r="D2346" t="s">
        <v>11</v>
      </c>
      <c r="E23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46">
        <f>IF(DZIALKI[[#This Row],[Ulga]]=$K$29,$L$29,IF(DZIALKI[[#This Row],[Ulga]]=$K$30,$L$30,IF(DZIALKI[[#This Row],[Ulga]]=$K$31,$L$31,IF(DZIALKI[[#This Row],[Ulga]]=$K$32,$L$32))))</f>
        <v>0.9</v>
      </c>
      <c r="G2346">
        <f>ROUNDUP(DZIALKI[[#This Row],[StawkaPodatku]]*DZIALKI[[#This Row],[Powierzchnia]],2)</f>
        <v>311.78999999999996</v>
      </c>
      <c r="H2346">
        <f>DZIALKI[[#This Row],[Podatek]]*DZIALKI[[#This Row],[Procent Ulgi]]</f>
        <v>280.61099999999999</v>
      </c>
      <c r="I2346">
        <f>DZIALKI[[#This Row],[Podatek]]-DZIALKI[[#This Row],[KwotaUlgi]]</f>
        <v>31.178999999999974</v>
      </c>
    </row>
    <row r="2347" spans="1:9" x14ac:dyDescent="0.25">
      <c r="A2347" t="s">
        <v>2357</v>
      </c>
      <c r="B2347">
        <v>1226.7</v>
      </c>
      <c r="C2347" t="s">
        <v>31</v>
      </c>
      <c r="D2347" t="s">
        <v>11</v>
      </c>
      <c r="E23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47">
        <f>IF(DZIALKI[[#This Row],[Ulga]]=$K$29,$L$29,IF(DZIALKI[[#This Row],[Ulga]]=$K$30,$L$30,IF(DZIALKI[[#This Row],[Ulga]]=$K$31,$L$31,IF(DZIALKI[[#This Row],[Ulga]]=$K$32,$L$32))))</f>
        <v>0.9</v>
      </c>
      <c r="G2347">
        <f>ROUNDUP(DZIALKI[[#This Row],[StawkaPodatku]]*DZIALKI[[#This Row],[Powierzchnia]],2)</f>
        <v>527.49</v>
      </c>
      <c r="H2347">
        <f>DZIALKI[[#This Row],[Podatek]]*DZIALKI[[#This Row],[Procent Ulgi]]</f>
        <v>474.74100000000004</v>
      </c>
      <c r="I2347">
        <f>DZIALKI[[#This Row],[Podatek]]-DZIALKI[[#This Row],[KwotaUlgi]]</f>
        <v>52.748999999999967</v>
      </c>
    </row>
    <row r="2348" spans="1:9" x14ac:dyDescent="0.25">
      <c r="A2348" t="s">
        <v>2358</v>
      </c>
      <c r="B2348">
        <v>675.51</v>
      </c>
      <c r="C2348" t="s">
        <v>31</v>
      </c>
      <c r="D2348" t="s">
        <v>11</v>
      </c>
      <c r="E23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48">
        <f>IF(DZIALKI[[#This Row],[Ulga]]=$K$29,$L$29,IF(DZIALKI[[#This Row],[Ulga]]=$K$30,$L$30,IF(DZIALKI[[#This Row],[Ulga]]=$K$31,$L$31,IF(DZIALKI[[#This Row],[Ulga]]=$K$32,$L$32))))</f>
        <v>0.9</v>
      </c>
      <c r="G2348">
        <f>ROUNDUP(DZIALKI[[#This Row],[StawkaPodatku]]*DZIALKI[[#This Row],[Powierzchnia]],2)</f>
        <v>290.46999999999997</v>
      </c>
      <c r="H2348">
        <f>DZIALKI[[#This Row],[Podatek]]*DZIALKI[[#This Row],[Procent Ulgi]]</f>
        <v>261.423</v>
      </c>
      <c r="I2348">
        <f>DZIALKI[[#This Row],[Podatek]]-DZIALKI[[#This Row],[KwotaUlgi]]</f>
        <v>29.046999999999969</v>
      </c>
    </row>
    <row r="2349" spans="1:9" x14ac:dyDescent="0.25">
      <c r="A2349" t="s">
        <v>2359</v>
      </c>
      <c r="B2349">
        <v>1404.38</v>
      </c>
      <c r="C2349" t="s">
        <v>94</v>
      </c>
      <c r="D2349" t="s">
        <v>21</v>
      </c>
      <c r="E23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49">
        <f>IF(DZIALKI[[#This Row],[Ulga]]=$K$29,$L$29,IF(DZIALKI[[#This Row],[Ulga]]=$K$30,$L$30,IF(DZIALKI[[#This Row],[Ulga]]=$K$31,$L$31,IF(DZIALKI[[#This Row],[Ulga]]=$K$32,$L$32))))</f>
        <v>0</v>
      </c>
      <c r="G2349">
        <f>ROUNDUP(DZIALKI[[#This Row],[StawkaPodatku]]*DZIALKI[[#This Row],[Powierzchnia]],2)</f>
        <v>56.18</v>
      </c>
      <c r="H2349">
        <f>DZIALKI[[#This Row],[Podatek]]*DZIALKI[[#This Row],[Procent Ulgi]]</f>
        <v>0</v>
      </c>
      <c r="I2349">
        <f>DZIALKI[[#This Row],[Podatek]]-DZIALKI[[#This Row],[KwotaUlgi]]</f>
        <v>56.18</v>
      </c>
    </row>
    <row r="2350" spans="1:9" x14ac:dyDescent="0.25">
      <c r="A2350" t="s">
        <v>2360</v>
      </c>
      <c r="B2350">
        <v>668.57</v>
      </c>
      <c r="C2350" t="s">
        <v>9</v>
      </c>
      <c r="D2350" t="s">
        <v>11</v>
      </c>
      <c r="E23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50">
        <f>IF(DZIALKI[[#This Row],[Ulga]]=$K$29,$L$29,IF(DZIALKI[[#This Row],[Ulga]]=$K$30,$L$30,IF(DZIALKI[[#This Row],[Ulga]]=$K$31,$L$31,IF(DZIALKI[[#This Row],[Ulga]]=$K$32,$L$32))))</f>
        <v>0.9</v>
      </c>
      <c r="G2350">
        <f>ROUNDUP(DZIALKI[[#This Row],[StawkaPodatku]]*DZIALKI[[#This Row],[Powierzchnia]],2)</f>
        <v>434.58</v>
      </c>
      <c r="H2350">
        <f>DZIALKI[[#This Row],[Podatek]]*DZIALKI[[#This Row],[Procent Ulgi]]</f>
        <v>391.12200000000001</v>
      </c>
      <c r="I2350">
        <f>DZIALKI[[#This Row],[Podatek]]-DZIALKI[[#This Row],[KwotaUlgi]]</f>
        <v>43.45799999999997</v>
      </c>
    </row>
    <row r="2351" spans="1:9" x14ac:dyDescent="0.25">
      <c r="A2351" t="s">
        <v>2361</v>
      </c>
      <c r="B2351">
        <v>1197.6300000000001</v>
      </c>
      <c r="C2351" t="s">
        <v>9</v>
      </c>
      <c r="D2351" t="s">
        <v>5</v>
      </c>
      <c r="E23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51">
        <f>IF(DZIALKI[[#This Row],[Ulga]]=$K$29,$L$29,IF(DZIALKI[[#This Row],[Ulga]]=$K$30,$L$30,IF(DZIALKI[[#This Row],[Ulga]]=$K$31,$L$31,IF(DZIALKI[[#This Row],[Ulga]]=$K$32,$L$32))))</f>
        <v>0.5</v>
      </c>
      <c r="G2351">
        <f>ROUNDUP(DZIALKI[[#This Row],[StawkaPodatku]]*DZIALKI[[#This Row],[Powierzchnia]],2)</f>
        <v>778.46</v>
      </c>
      <c r="H2351">
        <f>DZIALKI[[#This Row],[Podatek]]*DZIALKI[[#This Row],[Procent Ulgi]]</f>
        <v>389.23</v>
      </c>
      <c r="I2351">
        <f>DZIALKI[[#This Row],[Podatek]]-DZIALKI[[#This Row],[KwotaUlgi]]</f>
        <v>389.23</v>
      </c>
    </row>
    <row r="2352" spans="1:9" x14ac:dyDescent="0.25">
      <c r="A2352" t="s">
        <v>2362</v>
      </c>
      <c r="B2352">
        <v>1115.81</v>
      </c>
      <c r="C2352" t="s">
        <v>5</v>
      </c>
      <c r="D2352" t="s">
        <v>11</v>
      </c>
      <c r="E23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52">
        <f>IF(DZIALKI[[#This Row],[Ulga]]=$K$29,$L$29,IF(DZIALKI[[#This Row],[Ulga]]=$K$30,$L$30,IF(DZIALKI[[#This Row],[Ulga]]=$K$31,$L$31,IF(DZIALKI[[#This Row],[Ulga]]=$K$32,$L$32))))</f>
        <v>0.9</v>
      </c>
      <c r="G2352">
        <f>ROUNDUP(DZIALKI[[#This Row],[StawkaPodatku]]*DZIALKI[[#This Row],[Powierzchnia]],2)</f>
        <v>859.18</v>
      </c>
      <c r="H2352">
        <f>DZIALKI[[#This Row],[Podatek]]*DZIALKI[[#This Row],[Procent Ulgi]]</f>
        <v>773.26199999999994</v>
      </c>
      <c r="I2352">
        <f>DZIALKI[[#This Row],[Podatek]]-DZIALKI[[#This Row],[KwotaUlgi]]</f>
        <v>85.918000000000006</v>
      </c>
    </row>
    <row r="2353" spans="1:9" x14ac:dyDescent="0.25">
      <c r="A2353" t="s">
        <v>2363</v>
      </c>
      <c r="B2353">
        <v>592.49</v>
      </c>
      <c r="C2353" t="s">
        <v>5</v>
      </c>
      <c r="D2353" t="s">
        <v>21</v>
      </c>
      <c r="E23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53">
        <f>IF(DZIALKI[[#This Row],[Ulga]]=$K$29,$L$29,IF(DZIALKI[[#This Row],[Ulga]]=$K$30,$L$30,IF(DZIALKI[[#This Row],[Ulga]]=$K$31,$L$31,IF(DZIALKI[[#This Row],[Ulga]]=$K$32,$L$32))))</f>
        <v>0</v>
      </c>
      <c r="G2353">
        <f>ROUNDUP(DZIALKI[[#This Row],[StawkaPodatku]]*DZIALKI[[#This Row],[Powierzchnia]],2)</f>
        <v>456.21999999999997</v>
      </c>
      <c r="H2353">
        <f>DZIALKI[[#This Row],[Podatek]]*DZIALKI[[#This Row],[Procent Ulgi]]</f>
        <v>0</v>
      </c>
      <c r="I2353">
        <f>DZIALKI[[#This Row],[Podatek]]-DZIALKI[[#This Row],[KwotaUlgi]]</f>
        <v>456.21999999999997</v>
      </c>
    </row>
    <row r="2354" spans="1:9" x14ac:dyDescent="0.25">
      <c r="A2354" t="s">
        <v>2364</v>
      </c>
      <c r="B2354">
        <v>1082.74</v>
      </c>
      <c r="C2354" t="s">
        <v>5</v>
      </c>
      <c r="D2354" t="s">
        <v>11</v>
      </c>
      <c r="E23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54">
        <f>IF(DZIALKI[[#This Row],[Ulga]]=$K$29,$L$29,IF(DZIALKI[[#This Row],[Ulga]]=$K$30,$L$30,IF(DZIALKI[[#This Row],[Ulga]]=$K$31,$L$31,IF(DZIALKI[[#This Row],[Ulga]]=$K$32,$L$32))))</f>
        <v>0.9</v>
      </c>
      <c r="G2354">
        <f>ROUNDUP(DZIALKI[[#This Row],[StawkaPodatku]]*DZIALKI[[#This Row],[Powierzchnia]],2)</f>
        <v>833.71</v>
      </c>
      <c r="H2354">
        <f>DZIALKI[[#This Row],[Podatek]]*DZIALKI[[#This Row],[Procent Ulgi]]</f>
        <v>750.33900000000006</v>
      </c>
      <c r="I2354">
        <f>DZIALKI[[#This Row],[Podatek]]-DZIALKI[[#This Row],[KwotaUlgi]]</f>
        <v>83.370999999999981</v>
      </c>
    </row>
    <row r="2355" spans="1:9" x14ac:dyDescent="0.25">
      <c r="A2355" t="s">
        <v>2365</v>
      </c>
      <c r="B2355">
        <v>836.15</v>
      </c>
      <c r="C2355" t="s">
        <v>94</v>
      </c>
      <c r="D2355" t="s">
        <v>5</v>
      </c>
      <c r="E235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55">
        <f>IF(DZIALKI[[#This Row],[Ulga]]=$K$29,$L$29,IF(DZIALKI[[#This Row],[Ulga]]=$K$30,$L$30,IF(DZIALKI[[#This Row],[Ulga]]=$K$31,$L$31,IF(DZIALKI[[#This Row],[Ulga]]=$K$32,$L$32))))</f>
        <v>0.5</v>
      </c>
      <c r="G2355">
        <f>ROUNDUP(DZIALKI[[#This Row],[StawkaPodatku]]*DZIALKI[[#This Row],[Powierzchnia]],2)</f>
        <v>33.449999999999996</v>
      </c>
      <c r="H2355">
        <f>DZIALKI[[#This Row],[Podatek]]*DZIALKI[[#This Row],[Procent Ulgi]]</f>
        <v>16.724999999999998</v>
      </c>
      <c r="I2355">
        <f>DZIALKI[[#This Row],[Podatek]]-DZIALKI[[#This Row],[KwotaUlgi]]</f>
        <v>16.724999999999998</v>
      </c>
    </row>
    <row r="2356" spans="1:9" x14ac:dyDescent="0.25">
      <c r="A2356" t="s">
        <v>2366</v>
      </c>
      <c r="B2356">
        <v>1047.78</v>
      </c>
      <c r="C2356" t="s">
        <v>5</v>
      </c>
      <c r="D2356" t="s">
        <v>11</v>
      </c>
      <c r="E23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56">
        <f>IF(DZIALKI[[#This Row],[Ulga]]=$K$29,$L$29,IF(DZIALKI[[#This Row],[Ulga]]=$K$30,$L$30,IF(DZIALKI[[#This Row],[Ulga]]=$K$31,$L$31,IF(DZIALKI[[#This Row],[Ulga]]=$K$32,$L$32))))</f>
        <v>0.9</v>
      </c>
      <c r="G2356">
        <f>ROUNDUP(DZIALKI[[#This Row],[StawkaPodatku]]*DZIALKI[[#This Row],[Powierzchnia]],2)</f>
        <v>806.8</v>
      </c>
      <c r="H2356">
        <f>DZIALKI[[#This Row],[Podatek]]*DZIALKI[[#This Row],[Procent Ulgi]]</f>
        <v>726.12</v>
      </c>
      <c r="I2356">
        <f>DZIALKI[[#This Row],[Podatek]]-DZIALKI[[#This Row],[KwotaUlgi]]</f>
        <v>80.67999999999995</v>
      </c>
    </row>
    <row r="2357" spans="1:9" x14ac:dyDescent="0.25">
      <c r="A2357" t="s">
        <v>2367</v>
      </c>
      <c r="B2357">
        <v>1442.83</v>
      </c>
      <c r="C2357" t="s">
        <v>94</v>
      </c>
      <c r="D2357" t="s">
        <v>11</v>
      </c>
      <c r="E23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57">
        <f>IF(DZIALKI[[#This Row],[Ulga]]=$K$29,$L$29,IF(DZIALKI[[#This Row],[Ulga]]=$K$30,$L$30,IF(DZIALKI[[#This Row],[Ulga]]=$K$31,$L$31,IF(DZIALKI[[#This Row],[Ulga]]=$K$32,$L$32))))</f>
        <v>0.9</v>
      </c>
      <c r="G2357">
        <f>ROUNDUP(DZIALKI[[#This Row],[StawkaPodatku]]*DZIALKI[[#This Row],[Powierzchnia]],2)</f>
        <v>57.72</v>
      </c>
      <c r="H2357">
        <f>DZIALKI[[#This Row],[Podatek]]*DZIALKI[[#This Row],[Procent Ulgi]]</f>
        <v>51.948</v>
      </c>
      <c r="I2357">
        <f>DZIALKI[[#This Row],[Podatek]]-DZIALKI[[#This Row],[KwotaUlgi]]</f>
        <v>5.7719999999999985</v>
      </c>
    </row>
    <row r="2358" spans="1:9" x14ac:dyDescent="0.25">
      <c r="A2358" t="s">
        <v>2368</v>
      </c>
      <c r="B2358">
        <v>1271.0999999999999</v>
      </c>
      <c r="C2358" t="s">
        <v>94</v>
      </c>
      <c r="D2358" t="s">
        <v>11</v>
      </c>
      <c r="E23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58">
        <f>IF(DZIALKI[[#This Row],[Ulga]]=$K$29,$L$29,IF(DZIALKI[[#This Row],[Ulga]]=$K$30,$L$30,IF(DZIALKI[[#This Row],[Ulga]]=$K$31,$L$31,IF(DZIALKI[[#This Row],[Ulga]]=$K$32,$L$32))))</f>
        <v>0.9</v>
      </c>
      <c r="G2358">
        <f>ROUNDUP(DZIALKI[[#This Row],[StawkaPodatku]]*DZIALKI[[#This Row],[Powierzchnia]],2)</f>
        <v>50.85</v>
      </c>
      <c r="H2358">
        <f>DZIALKI[[#This Row],[Podatek]]*DZIALKI[[#This Row],[Procent Ulgi]]</f>
        <v>45.765000000000001</v>
      </c>
      <c r="I2358">
        <f>DZIALKI[[#This Row],[Podatek]]-DZIALKI[[#This Row],[KwotaUlgi]]</f>
        <v>5.0850000000000009</v>
      </c>
    </row>
    <row r="2359" spans="1:9" x14ac:dyDescent="0.25">
      <c r="A2359" t="s">
        <v>2369</v>
      </c>
      <c r="B2359">
        <v>667.72</v>
      </c>
      <c r="C2359" t="s">
        <v>31</v>
      </c>
      <c r="D2359" t="s">
        <v>11</v>
      </c>
      <c r="E23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59">
        <f>IF(DZIALKI[[#This Row],[Ulga]]=$K$29,$L$29,IF(DZIALKI[[#This Row],[Ulga]]=$K$30,$L$30,IF(DZIALKI[[#This Row],[Ulga]]=$K$31,$L$31,IF(DZIALKI[[#This Row],[Ulga]]=$K$32,$L$32))))</f>
        <v>0.9</v>
      </c>
      <c r="G2359">
        <f>ROUNDUP(DZIALKI[[#This Row],[StawkaPodatku]]*DZIALKI[[#This Row],[Powierzchnia]],2)</f>
        <v>287.12</v>
      </c>
      <c r="H2359">
        <f>DZIALKI[[#This Row],[Podatek]]*DZIALKI[[#This Row],[Procent Ulgi]]</f>
        <v>258.40800000000002</v>
      </c>
      <c r="I2359">
        <f>DZIALKI[[#This Row],[Podatek]]-DZIALKI[[#This Row],[KwotaUlgi]]</f>
        <v>28.711999999999989</v>
      </c>
    </row>
    <row r="2360" spans="1:9" x14ac:dyDescent="0.25">
      <c r="A2360" t="s">
        <v>2370</v>
      </c>
      <c r="B2360">
        <v>935.53</v>
      </c>
      <c r="C2360" t="s">
        <v>5</v>
      </c>
      <c r="D2360" t="s">
        <v>5</v>
      </c>
      <c r="E23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60">
        <f>IF(DZIALKI[[#This Row],[Ulga]]=$K$29,$L$29,IF(DZIALKI[[#This Row],[Ulga]]=$K$30,$L$30,IF(DZIALKI[[#This Row],[Ulga]]=$K$31,$L$31,IF(DZIALKI[[#This Row],[Ulga]]=$K$32,$L$32))))</f>
        <v>0.5</v>
      </c>
      <c r="G2360">
        <f>ROUNDUP(DZIALKI[[#This Row],[StawkaPodatku]]*DZIALKI[[#This Row],[Powierzchnia]],2)</f>
        <v>720.36</v>
      </c>
      <c r="H2360">
        <f>DZIALKI[[#This Row],[Podatek]]*DZIALKI[[#This Row],[Procent Ulgi]]</f>
        <v>360.18</v>
      </c>
      <c r="I2360">
        <f>DZIALKI[[#This Row],[Podatek]]-DZIALKI[[#This Row],[KwotaUlgi]]</f>
        <v>360.18</v>
      </c>
    </row>
    <row r="2361" spans="1:9" x14ac:dyDescent="0.25">
      <c r="A2361" t="s">
        <v>2371</v>
      </c>
      <c r="B2361">
        <v>1078.1099999999999</v>
      </c>
      <c r="C2361" t="s">
        <v>9</v>
      </c>
      <c r="D2361" t="s">
        <v>5</v>
      </c>
      <c r="E23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61">
        <f>IF(DZIALKI[[#This Row],[Ulga]]=$K$29,$L$29,IF(DZIALKI[[#This Row],[Ulga]]=$K$30,$L$30,IF(DZIALKI[[#This Row],[Ulga]]=$K$31,$L$31,IF(DZIALKI[[#This Row],[Ulga]]=$K$32,$L$32))))</f>
        <v>0.5</v>
      </c>
      <c r="G2361">
        <f>ROUNDUP(DZIALKI[[#This Row],[StawkaPodatku]]*DZIALKI[[#This Row],[Powierzchnia]],2)</f>
        <v>700.78</v>
      </c>
      <c r="H2361">
        <f>DZIALKI[[#This Row],[Podatek]]*DZIALKI[[#This Row],[Procent Ulgi]]</f>
        <v>350.39</v>
      </c>
      <c r="I2361">
        <f>DZIALKI[[#This Row],[Podatek]]-DZIALKI[[#This Row],[KwotaUlgi]]</f>
        <v>350.39</v>
      </c>
    </row>
    <row r="2362" spans="1:9" x14ac:dyDescent="0.25">
      <c r="A2362" t="s">
        <v>2372</v>
      </c>
      <c r="B2362">
        <v>1320.4</v>
      </c>
      <c r="C2362" t="s">
        <v>52</v>
      </c>
      <c r="D2362" t="s">
        <v>7</v>
      </c>
      <c r="E23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62">
        <f>IF(DZIALKI[[#This Row],[Ulga]]=$K$29,$L$29,IF(DZIALKI[[#This Row],[Ulga]]=$K$30,$L$30,IF(DZIALKI[[#This Row],[Ulga]]=$K$31,$L$31,IF(DZIALKI[[#This Row],[Ulga]]=$K$32,$L$32))))</f>
        <v>0.2</v>
      </c>
      <c r="G2362">
        <f>ROUNDUP(DZIALKI[[#This Row],[StawkaPodatku]]*DZIALKI[[#This Row],[Powierzchnia]],2)</f>
        <v>277.28999999999996</v>
      </c>
      <c r="H2362">
        <f>DZIALKI[[#This Row],[Podatek]]*DZIALKI[[#This Row],[Procent Ulgi]]</f>
        <v>55.457999999999998</v>
      </c>
      <c r="I2362">
        <f>DZIALKI[[#This Row],[Podatek]]-DZIALKI[[#This Row],[KwotaUlgi]]</f>
        <v>221.83199999999997</v>
      </c>
    </row>
    <row r="2363" spans="1:9" x14ac:dyDescent="0.25">
      <c r="A2363" t="s">
        <v>2373</v>
      </c>
      <c r="B2363">
        <v>868.69</v>
      </c>
      <c r="C2363" t="s">
        <v>5</v>
      </c>
      <c r="D2363" t="s">
        <v>21</v>
      </c>
      <c r="E23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63">
        <f>IF(DZIALKI[[#This Row],[Ulga]]=$K$29,$L$29,IF(DZIALKI[[#This Row],[Ulga]]=$K$30,$L$30,IF(DZIALKI[[#This Row],[Ulga]]=$K$31,$L$31,IF(DZIALKI[[#This Row],[Ulga]]=$K$32,$L$32))))</f>
        <v>0</v>
      </c>
      <c r="G2363">
        <f>ROUNDUP(DZIALKI[[#This Row],[StawkaPodatku]]*DZIALKI[[#This Row],[Powierzchnia]],2)</f>
        <v>668.9</v>
      </c>
      <c r="H2363">
        <f>DZIALKI[[#This Row],[Podatek]]*DZIALKI[[#This Row],[Procent Ulgi]]</f>
        <v>0</v>
      </c>
      <c r="I2363">
        <f>DZIALKI[[#This Row],[Podatek]]-DZIALKI[[#This Row],[KwotaUlgi]]</f>
        <v>668.9</v>
      </c>
    </row>
    <row r="2364" spans="1:9" x14ac:dyDescent="0.25">
      <c r="A2364" t="s">
        <v>2374</v>
      </c>
      <c r="B2364">
        <v>640.99</v>
      </c>
      <c r="C2364" t="s">
        <v>94</v>
      </c>
      <c r="D2364" t="s">
        <v>5</v>
      </c>
      <c r="E236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64">
        <f>IF(DZIALKI[[#This Row],[Ulga]]=$K$29,$L$29,IF(DZIALKI[[#This Row],[Ulga]]=$K$30,$L$30,IF(DZIALKI[[#This Row],[Ulga]]=$K$31,$L$31,IF(DZIALKI[[#This Row],[Ulga]]=$K$32,$L$32))))</f>
        <v>0.5</v>
      </c>
      <c r="G2364">
        <f>ROUNDUP(DZIALKI[[#This Row],[StawkaPodatku]]*DZIALKI[[#This Row],[Powierzchnia]],2)</f>
        <v>25.64</v>
      </c>
      <c r="H2364">
        <f>DZIALKI[[#This Row],[Podatek]]*DZIALKI[[#This Row],[Procent Ulgi]]</f>
        <v>12.82</v>
      </c>
      <c r="I2364">
        <f>DZIALKI[[#This Row],[Podatek]]-DZIALKI[[#This Row],[KwotaUlgi]]</f>
        <v>12.82</v>
      </c>
    </row>
    <row r="2365" spans="1:9" x14ac:dyDescent="0.25">
      <c r="A2365" t="s">
        <v>2375</v>
      </c>
      <c r="B2365">
        <v>1359.89</v>
      </c>
      <c r="C2365" t="s">
        <v>31</v>
      </c>
      <c r="D2365" t="s">
        <v>11</v>
      </c>
      <c r="E23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65">
        <f>IF(DZIALKI[[#This Row],[Ulga]]=$K$29,$L$29,IF(DZIALKI[[#This Row],[Ulga]]=$K$30,$L$30,IF(DZIALKI[[#This Row],[Ulga]]=$K$31,$L$31,IF(DZIALKI[[#This Row],[Ulga]]=$K$32,$L$32))))</f>
        <v>0.9</v>
      </c>
      <c r="G2365">
        <f>ROUNDUP(DZIALKI[[#This Row],[StawkaPodatku]]*DZIALKI[[#This Row],[Powierzchnia]],2)</f>
        <v>584.76</v>
      </c>
      <c r="H2365">
        <f>DZIALKI[[#This Row],[Podatek]]*DZIALKI[[#This Row],[Procent Ulgi]]</f>
        <v>526.28399999999999</v>
      </c>
      <c r="I2365">
        <f>DZIALKI[[#This Row],[Podatek]]-DZIALKI[[#This Row],[KwotaUlgi]]</f>
        <v>58.475999999999999</v>
      </c>
    </row>
    <row r="2366" spans="1:9" x14ac:dyDescent="0.25">
      <c r="A2366" t="s">
        <v>2376</v>
      </c>
      <c r="B2366">
        <v>647.9</v>
      </c>
      <c r="C2366" t="s">
        <v>94</v>
      </c>
      <c r="D2366" t="s">
        <v>21</v>
      </c>
      <c r="E236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66">
        <f>IF(DZIALKI[[#This Row],[Ulga]]=$K$29,$L$29,IF(DZIALKI[[#This Row],[Ulga]]=$K$30,$L$30,IF(DZIALKI[[#This Row],[Ulga]]=$K$31,$L$31,IF(DZIALKI[[#This Row],[Ulga]]=$K$32,$L$32))))</f>
        <v>0</v>
      </c>
      <c r="G2366">
        <f>ROUNDUP(DZIALKI[[#This Row],[StawkaPodatku]]*DZIALKI[[#This Row],[Powierzchnia]],2)</f>
        <v>25.92</v>
      </c>
      <c r="H2366">
        <f>DZIALKI[[#This Row],[Podatek]]*DZIALKI[[#This Row],[Procent Ulgi]]</f>
        <v>0</v>
      </c>
      <c r="I2366">
        <f>DZIALKI[[#This Row],[Podatek]]-DZIALKI[[#This Row],[KwotaUlgi]]</f>
        <v>25.92</v>
      </c>
    </row>
    <row r="2367" spans="1:9" x14ac:dyDescent="0.25">
      <c r="A2367" t="s">
        <v>2377</v>
      </c>
      <c r="B2367">
        <v>1260.9000000000001</v>
      </c>
      <c r="C2367" t="s">
        <v>5</v>
      </c>
      <c r="D2367" t="s">
        <v>5</v>
      </c>
      <c r="E23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67">
        <f>IF(DZIALKI[[#This Row],[Ulga]]=$K$29,$L$29,IF(DZIALKI[[#This Row],[Ulga]]=$K$30,$L$30,IF(DZIALKI[[#This Row],[Ulga]]=$K$31,$L$31,IF(DZIALKI[[#This Row],[Ulga]]=$K$32,$L$32))))</f>
        <v>0.5</v>
      </c>
      <c r="G2367">
        <f>ROUNDUP(DZIALKI[[#This Row],[StawkaPodatku]]*DZIALKI[[#This Row],[Powierzchnia]],2)</f>
        <v>970.9</v>
      </c>
      <c r="H2367">
        <f>DZIALKI[[#This Row],[Podatek]]*DZIALKI[[#This Row],[Procent Ulgi]]</f>
        <v>485.45</v>
      </c>
      <c r="I2367">
        <f>DZIALKI[[#This Row],[Podatek]]-DZIALKI[[#This Row],[KwotaUlgi]]</f>
        <v>485.45</v>
      </c>
    </row>
    <row r="2368" spans="1:9" x14ac:dyDescent="0.25">
      <c r="A2368" t="s">
        <v>2378</v>
      </c>
      <c r="B2368">
        <v>1486.82</v>
      </c>
      <c r="C2368" t="s">
        <v>52</v>
      </c>
      <c r="D2368" t="s">
        <v>11</v>
      </c>
      <c r="E23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68">
        <f>IF(DZIALKI[[#This Row],[Ulga]]=$K$29,$L$29,IF(DZIALKI[[#This Row],[Ulga]]=$K$30,$L$30,IF(DZIALKI[[#This Row],[Ulga]]=$K$31,$L$31,IF(DZIALKI[[#This Row],[Ulga]]=$K$32,$L$32))))</f>
        <v>0.9</v>
      </c>
      <c r="G2368">
        <f>ROUNDUP(DZIALKI[[#This Row],[StawkaPodatku]]*DZIALKI[[#This Row],[Powierzchnia]],2)</f>
        <v>312.24</v>
      </c>
      <c r="H2368">
        <f>DZIALKI[[#This Row],[Podatek]]*DZIALKI[[#This Row],[Procent Ulgi]]</f>
        <v>281.01600000000002</v>
      </c>
      <c r="I2368">
        <f>DZIALKI[[#This Row],[Podatek]]-DZIALKI[[#This Row],[KwotaUlgi]]</f>
        <v>31.22399999999999</v>
      </c>
    </row>
    <row r="2369" spans="1:9" x14ac:dyDescent="0.25">
      <c r="A2369" t="s">
        <v>2379</v>
      </c>
      <c r="B2369">
        <v>1250.5899999999999</v>
      </c>
      <c r="C2369" t="s">
        <v>5</v>
      </c>
      <c r="D2369" t="s">
        <v>11</v>
      </c>
      <c r="E23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69">
        <f>IF(DZIALKI[[#This Row],[Ulga]]=$K$29,$L$29,IF(DZIALKI[[#This Row],[Ulga]]=$K$30,$L$30,IF(DZIALKI[[#This Row],[Ulga]]=$K$31,$L$31,IF(DZIALKI[[#This Row],[Ulga]]=$K$32,$L$32))))</f>
        <v>0.9</v>
      </c>
      <c r="G2369">
        <f>ROUNDUP(DZIALKI[[#This Row],[StawkaPodatku]]*DZIALKI[[#This Row],[Powierzchnia]],2)</f>
        <v>962.96</v>
      </c>
      <c r="H2369">
        <f>DZIALKI[[#This Row],[Podatek]]*DZIALKI[[#This Row],[Procent Ulgi]]</f>
        <v>866.6640000000001</v>
      </c>
      <c r="I2369">
        <f>DZIALKI[[#This Row],[Podatek]]-DZIALKI[[#This Row],[KwotaUlgi]]</f>
        <v>96.295999999999935</v>
      </c>
    </row>
    <row r="2370" spans="1:9" x14ac:dyDescent="0.25">
      <c r="A2370" t="s">
        <v>2380</v>
      </c>
      <c r="B2370">
        <v>1249.6300000000001</v>
      </c>
      <c r="C2370" t="s">
        <v>9</v>
      </c>
      <c r="D2370" t="s">
        <v>11</v>
      </c>
      <c r="E23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70">
        <f>IF(DZIALKI[[#This Row],[Ulga]]=$K$29,$L$29,IF(DZIALKI[[#This Row],[Ulga]]=$K$30,$L$30,IF(DZIALKI[[#This Row],[Ulga]]=$K$31,$L$31,IF(DZIALKI[[#This Row],[Ulga]]=$K$32,$L$32))))</f>
        <v>0.9</v>
      </c>
      <c r="G2370">
        <f>ROUNDUP(DZIALKI[[#This Row],[StawkaPodatku]]*DZIALKI[[#This Row],[Powierzchnia]],2)</f>
        <v>812.26</v>
      </c>
      <c r="H2370">
        <f>DZIALKI[[#This Row],[Podatek]]*DZIALKI[[#This Row],[Procent Ulgi]]</f>
        <v>731.03399999999999</v>
      </c>
      <c r="I2370">
        <f>DZIALKI[[#This Row],[Podatek]]-DZIALKI[[#This Row],[KwotaUlgi]]</f>
        <v>81.225999999999999</v>
      </c>
    </row>
    <row r="2371" spans="1:9" x14ac:dyDescent="0.25">
      <c r="A2371" t="s">
        <v>2381</v>
      </c>
      <c r="B2371">
        <v>784.18</v>
      </c>
      <c r="C2371" t="s">
        <v>5</v>
      </c>
      <c r="D2371" t="s">
        <v>7</v>
      </c>
      <c r="E23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1">
        <f>IF(DZIALKI[[#This Row],[Ulga]]=$K$29,$L$29,IF(DZIALKI[[#This Row],[Ulga]]=$K$30,$L$30,IF(DZIALKI[[#This Row],[Ulga]]=$K$31,$L$31,IF(DZIALKI[[#This Row],[Ulga]]=$K$32,$L$32))))</f>
        <v>0.2</v>
      </c>
      <c r="G2371">
        <f>ROUNDUP(DZIALKI[[#This Row],[StawkaPodatku]]*DZIALKI[[#This Row],[Powierzchnia]],2)</f>
        <v>603.81999999999994</v>
      </c>
      <c r="H2371">
        <f>DZIALKI[[#This Row],[Podatek]]*DZIALKI[[#This Row],[Procent Ulgi]]</f>
        <v>120.764</v>
      </c>
      <c r="I2371">
        <f>DZIALKI[[#This Row],[Podatek]]-DZIALKI[[#This Row],[KwotaUlgi]]</f>
        <v>483.05599999999993</v>
      </c>
    </row>
    <row r="2372" spans="1:9" x14ac:dyDescent="0.25">
      <c r="A2372" t="s">
        <v>2382</v>
      </c>
      <c r="B2372">
        <v>605.79999999999995</v>
      </c>
      <c r="C2372" t="s">
        <v>5</v>
      </c>
      <c r="D2372" t="s">
        <v>7</v>
      </c>
      <c r="E23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2">
        <f>IF(DZIALKI[[#This Row],[Ulga]]=$K$29,$L$29,IF(DZIALKI[[#This Row],[Ulga]]=$K$30,$L$30,IF(DZIALKI[[#This Row],[Ulga]]=$K$31,$L$31,IF(DZIALKI[[#This Row],[Ulga]]=$K$32,$L$32))))</f>
        <v>0.2</v>
      </c>
      <c r="G2372">
        <f>ROUNDUP(DZIALKI[[#This Row],[StawkaPodatku]]*DZIALKI[[#This Row],[Powierzchnia]],2)</f>
        <v>466.46999999999997</v>
      </c>
      <c r="H2372">
        <f>DZIALKI[[#This Row],[Podatek]]*DZIALKI[[#This Row],[Procent Ulgi]]</f>
        <v>93.293999999999997</v>
      </c>
      <c r="I2372">
        <f>DZIALKI[[#This Row],[Podatek]]-DZIALKI[[#This Row],[KwotaUlgi]]</f>
        <v>373.17599999999999</v>
      </c>
    </row>
    <row r="2373" spans="1:9" x14ac:dyDescent="0.25">
      <c r="A2373" t="s">
        <v>2383</v>
      </c>
      <c r="B2373">
        <v>762.53</v>
      </c>
      <c r="C2373" t="s">
        <v>5</v>
      </c>
      <c r="D2373" t="s">
        <v>5</v>
      </c>
      <c r="E23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3">
        <f>IF(DZIALKI[[#This Row],[Ulga]]=$K$29,$L$29,IF(DZIALKI[[#This Row],[Ulga]]=$K$30,$L$30,IF(DZIALKI[[#This Row],[Ulga]]=$K$31,$L$31,IF(DZIALKI[[#This Row],[Ulga]]=$K$32,$L$32))))</f>
        <v>0.5</v>
      </c>
      <c r="G2373">
        <f>ROUNDUP(DZIALKI[[#This Row],[StawkaPodatku]]*DZIALKI[[#This Row],[Powierzchnia]],2)</f>
        <v>587.15</v>
      </c>
      <c r="H2373">
        <f>DZIALKI[[#This Row],[Podatek]]*DZIALKI[[#This Row],[Procent Ulgi]]</f>
        <v>293.57499999999999</v>
      </c>
      <c r="I2373">
        <f>DZIALKI[[#This Row],[Podatek]]-DZIALKI[[#This Row],[KwotaUlgi]]</f>
        <v>293.57499999999999</v>
      </c>
    </row>
    <row r="2374" spans="1:9" x14ac:dyDescent="0.25">
      <c r="A2374" t="s">
        <v>2384</v>
      </c>
      <c r="B2374">
        <v>1026.78</v>
      </c>
      <c r="C2374" t="s">
        <v>5</v>
      </c>
      <c r="D2374" t="s">
        <v>11</v>
      </c>
      <c r="E23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4">
        <f>IF(DZIALKI[[#This Row],[Ulga]]=$K$29,$L$29,IF(DZIALKI[[#This Row],[Ulga]]=$K$30,$L$30,IF(DZIALKI[[#This Row],[Ulga]]=$K$31,$L$31,IF(DZIALKI[[#This Row],[Ulga]]=$K$32,$L$32))))</f>
        <v>0.9</v>
      </c>
      <c r="G2374">
        <f>ROUNDUP(DZIALKI[[#This Row],[StawkaPodatku]]*DZIALKI[[#This Row],[Powierzchnia]],2)</f>
        <v>790.63</v>
      </c>
      <c r="H2374">
        <f>DZIALKI[[#This Row],[Podatek]]*DZIALKI[[#This Row],[Procent Ulgi]]</f>
        <v>711.56700000000001</v>
      </c>
      <c r="I2374">
        <f>DZIALKI[[#This Row],[Podatek]]-DZIALKI[[#This Row],[KwotaUlgi]]</f>
        <v>79.062999999999988</v>
      </c>
    </row>
    <row r="2375" spans="1:9" x14ac:dyDescent="0.25">
      <c r="A2375" t="s">
        <v>2385</v>
      </c>
      <c r="B2375">
        <v>1221.8800000000001</v>
      </c>
      <c r="C2375" t="s">
        <v>5</v>
      </c>
      <c r="D2375" t="s">
        <v>11</v>
      </c>
      <c r="E23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5">
        <f>IF(DZIALKI[[#This Row],[Ulga]]=$K$29,$L$29,IF(DZIALKI[[#This Row],[Ulga]]=$K$30,$L$30,IF(DZIALKI[[#This Row],[Ulga]]=$K$31,$L$31,IF(DZIALKI[[#This Row],[Ulga]]=$K$32,$L$32))))</f>
        <v>0.9</v>
      </c>
      <c r="G2375">
        <f>ROUNDUP(DZIALKI[[#This Row],[StawkaPodatku]]*DZIALKI[[#This Row],[Powierzchnia]],2)</f>
        <v>940.85</v>
      </c>
      <c r="H2375">
        <f>DZIALKI[[#This Row],[Podatek]]*DZIALKI[[#This Row],[Procent Ulgi]]</f>
        <v>846.76499999999999</v>
      </c>
      <c r="I2375">
        <f>DZIALKI[[#This Row],[Podatek]]-DZIALKI[[#This Row],[KwotaUlgi]]</f>
        <v>94.085000000000036</v>
      </c>
    </row>
    <row r="2376" spans="1:9" x14ac:dyDescent="0.25">
      <c r="A2376" t="s">
        <v>2386</v>
      </c>
      <c r="B2376">
        <v>1248.79</v>
      </c>
      <c r="C2376" t="s">
        <v>9</v>
      </c>
      <c r="D2376" t="s">
        <v>11</v>
      </c>
      <c r="E23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76">
        <f>IF(DZIALKI[[#This Row],[Ulga]]=$K$29,$L$29,IF(DZIALKI[[#This Row],[Ulga]]=$K$30,$L$30,IF(DZIALKI[[#This Row],[Ulga]]=$K$31,$L$31,IF(DZIALKI[[#This Row],[Ulga]]=$K$32,$L$32))))</f>
        <v>0.9</v>
      </c>
      <c r="G2376">
        <f>ROUNDUP(DZIALKI[[#This Row],[StawkaPodatku]]*DZIALKI[[#This Row],[Powierzchnia]],2)</f>
        <v>811.72</v>
      </c>
      <c r="H2376">
        <f>DZIALKI[[#This Row],[Podatek]]*DZIALKI[[#This Row],[Procent Ulgi]]</f>
        <v>730.548</v>
      </c>
      <c r="I2376">
        <f>DZIALKI[[#This Row],[Podatek]]-DZIALKI[[#This Row],[KwotaUlgi]]</f>
        <v>81.172000000000025</v>
      </c>
    </row>
    <row r="2377" spans="1:9" x14ac:dyDescent="0.25">
      <c r="A2377" t="s">
        <v>2387</v>
      </c>
      <c r="B2377">
        <v>574.14</v>
      </c>
      <c r="C2377" t="s">
        <v>5</v>
      </c>
      <c r="D2377" t="s">
        <v>7</v>
      </c>
      <c r="E23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7">
        <f>IF(DZIALKI[[#This Row],[Ulga]]=$K$29,$L$29,IF(DZIALKI[[#This Row],[Ulga]]=$K$30,$L$30,IF(DZIALKI[[#This Row],[Ulga]]=$K$31,$L$31,IF(DZIALKI[[#This Row],[Ulga]]=$K$32,$L$32))))</f>
        <v>0.2</v>
      </c>
      <c r="G2377">
        <f>ROUNDUP(DZIALKI[[#This Row],[StawkaPodatku]]*DZIALKI[[#This Row],[Powierzchnia]],2)</f>
        <v>442.09</v>
      </c>
      <c r="H2377">
        <f>DZIALKI[[#This Row],[Podatek]]*DZIALKI[[#This Row],[Procent Ulgi]]</f>
        <v>88.418000000000006</v>
      </c>
      <c r="I2377">
        <f>DZIALKI[[#This Row],[Podatek]]-DZIALKI[[#This Row],[KwotaUlgi]]</f>
        <v>353.67199999999997</v>
      </c>
    </row>
    <row r="2378" spans="1:9" x14ac:dyDescent="0.25">
      <c r="A2378" t="s">
        <v>2388</v>
      </c>
      <c r="B2378">
        <v>810.79</v>
      </c>
      <c r="C2378" t="s">
        <v>5</v>
      </c>
      <c r="D2378" t="s">
        <v>11</v>
      </c>
      <c r="E23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8">
        <f>IF(DZIALKI[[#This Row],[Ulga]]=$K$29,$L$29,IF(DZIALKI[[#This Row],[Ulga]]=$K$30,$L$30,IF(DZIALKI[[#This Row],[Ulga]]=$K$31,$L$31,IF(DZIALKI[[#This Row],[Ulga]]=$K$32,$L$32))))</f>
        <v>0.9</v>
      </c>
      <c r="G2378">
        <f>ROUNDUP(DZIALKI[[#This Row],[StawkaPodatku]]*DZIALKI[[#This Row],[Powierzchnia]],2)</f>
        <v>624.30999999999995</v>
      </c>
      <c r="H2378">
        <f>DZIALKI[[#This Row],[Podatek]]*DZIALKI[[#This Row],[Procent Ulgi]]</f>
        <v>561.87900000000002</v>
      </c>
      <c r="I2378">
        <f>DZIALKI[[#This Row],[Podatek]]-DZIALKI[[#This Row],[KwotaUlgi]]</f>
        <v>62.430999999999926</v>
      </c>
    </row>
    <row r="2379" spans="1:9" x14ac:dyDescent="0.25">
      <c r="A2379" t="s">
        <v>2389</v>
      </c>
      <c r="B2379">
        <v>977.79</v>
      </c>
      <c r="C2379" t="s">
        <v>5</v>
      </c>
      <c r="D2379" t="s">
        <v>11</v>
      </c>
      <c r="E23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9">
        <f>IF(DZIALKI[[#This Row],[Ulga]]=$K$29,$L$29,IF(DZIALKI[[#This Row],[Ulga]]=$K$30,$L$30,IF(DZIALKI[[#This Row],[Ulga]]=$K$31,$L$31,IF(DZIALKI[[#This Row],[Ulga]]=$K$32,$L$32))))</f>
        <v>0.9</v>
      </c>
      <c r="G2379">
        <f>ROUNDUP(DZIALKI[[#This Row],[StawkaPodatku]]*DZIALKI[[#This Row],[Powierzchnia]],2)</f>
        <v>752.9</v>
      </c>
      <c r="H2379">
        <f>DZIALKI[[#This Row],[Podatek]]*DZIALKI[[#This Row],[Procent Ulgi]]</f>
        <v>677.61</v>
      </c>
      <c r="I2379">
        <f>DZIALKI[[#This Row],[Podatek]]-DZIALKI[[#This Row],[KwotaUlgi]]</f>
        <v>75.289999999999964</v>
      </c>
    </row>
    <row r="2380" spans="1:9" x14ac:dyDescent="0.25">
      <c r="A2380" t="s">
        <v>2390</v>
      </c>
      <c r="B2380">
        <v>1092.27</v>
      </c>
      <c r="C2380" t="s">
        <v>31</v>
      </c>
      <c r="D2380" t="s">
        <v>5</v>
      </c>
      <c r="E23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80">
        <f>IF(DZIALKI[[#This Row],[Ulga]]=$K$29,$L$29,IF(DZIALKI[[#This Row],[Ulga]]=$K$30,$L$30,IF(DZIALKI[[#This Row],[Ulga]]=$K$31,$L$31,IF(DZIALKI[[#This Row],[Ulga]]=$K$32,$L$32))))</f>
        <v>0.5</v>
      </c>
      <c r="G2380">
        <f>ROUNDUP(DZIALKI[[#This Row],[StawkaPodatku]]*DZIALKI[[#This Row],[Powierzchnia]],2)</f>
        <v>469.68</v>
      </c>
      <c r="H2380">
        <f>DZIALKI[[#This Row],[Podatek]]*DZIALKI[[#This Row],[Procent Ulgi]]</f>
        <v>234.84</v>
      </c>
      <c r="I2380">
        <f>DZIALKI[[#This Row],[Podatek]]-DZIALKI[[#This Row],[KwotaUlgi]]</f>
        <v>234.84</v>
      </c>
    </row>
    <row r="2381" spans="1:9" x14ac:dyDescent="0.25">
      <c r="A2381" t="s">
        <v>2391</v>
      </c>
      <c r="B2381">
        <v>1433.95</v>
      </c>
      <c r="C2381" t="s">
        <v>5</v>
      </c>
      <c r="D2381" t="s">
        <v>11</v>
      </c>
      <c r="E23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81">
        <f>IF(DZIALKI[[#This Row],[Ulga]]=$K$29,$L$29,IF(DZIALKI[[#This Row],[Ulga]]=$K$30,$L$30,IF(DZIALKI[[#This Row],[Ulga]]=$K$31,$L$31,IF(DZIALKI[[#This Row],[Ulga]]=$K$32,$L$32))))</f>
        <v>0.9</v>
      </c>
      <c r="G2381">
        <f>ROUNDUP(DZIALKI[[#This Row],[StawkaPodatku]]*DZIALKI[[#This Row],[Powierzchnia]],2)</f>
        <v>1104.1500000000001</v>
      </c>
      <c r="H2381">
        <f>DZIALKI[[#This Row],[Podatek]]*DZIALKI[[#This Row],[Procent Ulgi]]</f>
        <v>993.73500000000013</v>
      </c>
      <c r="I2381">
        <f>DZIALKI[[#This Row],[Podatek]]-DZIALKI[[#This Row],[KwotaUlgi]]</f>
        <v>110.41499999999996</v>
      </c>
    </row>
    <row r="2382" spans="1:9" x14ac:dyDescent="0.25">
      <c r="A2382" t="s">
        <v>2392</v>
      </c>
      <c r="B2382">
        <v>1056.42</v>
      </c>
      <c r="C2382" t="s">
        <v>9</v>
      </c>
      <c r="D2382" t="s">
        <v>11</v>
      </c>
      <c r="E23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82">
        <f>IF(DZIALKI[[#This Row],[Ulga]]=$K$29,$L$29,IF(DZIALKI[[#This Row],[Ulga]]=$K$30,$L$30,IF(DZIALKI[[#This Row],[Ulga]]=$K$31,$L$31,IF(DZIALKI[[#This Row],[Ulga]]=$K$32,$L$32))))</f>
        <v>0.9</v>
      </c>
      <c r="G2382">
        <f>ROUNDUP(DZIALKI[[#This Row],[StawkaPodatku]]*DZIALKI[[#This Row],[Powierzchnia]],2)</f>
        <v>686.68</v>
      </c>
      <c r="H2382">
        <f>DZIALKI[[#This Row],[Podatek]]*DZIALKI[[#This Row],[Procent Ulgi]]</f>
        <v>618.01199999999994</v>
      </c>
      <c r="I2382">
        <f>DZIALKI[[#This Row],[Podatek]]-DZIALKI[[#This Row],[KwotaUlgi]]</f>
        <v>68.668000000000006</v>
      </c>
    </row>
    <row r="2383" spans="1:9" x14ac:dyDescent="0.25">
      <c r="A2383" t="s">
        <v>2393</v>
      </c>
      <c r="B2383">
        <v>1341.41</v>
      </c>
      <c r="C2383" t="s">
        <v>5</v>
      </c>
      <c r="D2383" t="s">
        <v>5</v>
      </c>
      <c r="E23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83">
        <f>IF(DZIALKI[[#This Row],[Ulga]]=$K$29,$L$29,IF(DZIALKI[[#This Row],[Ulga]]=$K$30,$L$30,IF(DZIALKI[[#This Row],[Ulga]]=$K$31,$L$31,IF(DZIALKI[[#This Row],[Ulga]]=$K$32,$L$32))))</f>
        <v>0.5</v>
      </c>
      <c r="G2383">
        <f>ROUNDUP(DZIALKI[[#This Row],[StawkaPodatku]]*DZIALKI[[#This Row],[Powierzchnia]],2)</f>
        <v>1032.8900000000001</v>
      </c>
      <c r="H2383">
        <f>DZIALKI[[#This Row],[Podatek]]*DZIALKI[[#This Row],[Procent Ulgi]]</f>
        <v>516.44500000000005</v>
      </c>
      <c r="I2383">
        <f>DZIALKI[[#This Row],[Podatek]]-DZIALKI[[#This Row],[KwotaUlgi]]</f>
        <v>516.44500000000005</v>
      </c>
    </row>
    <row r="2384" spans="1:9" x14ac:dyDescent="0.25">
      <c r="A2384" t="s">
        <v>2394</v>
      </c>
      <c r="B2384">
        <v>1159.3599999999999</v>
      </c>
      <c r="C2384" t="s">
        <v>31</v>
      </c>
      <c r="D2384" t="s">
        <v>11</v>
      </c>
      <c r="E23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84">
        <f>IF(DZIALKI[[#This Row],[Ulga]]=$K$29,$L$29,IF(DZIALKI[[#This Row],[Ulga]]=$K$30,$L$30,IF(DZIALKI[[#This Row],[Ulga]]=$K$31,$L$31,IF(DZIALKI[[#This Row],[Ulga]]=$K$32,$L$32))))</f>
        <v>0.9</v>
      </c>
      <c r="G2384">
        <f>ROUNDUP(DZIALKI[[#This Row],[StawkaPodatku]]*DZIALKI[[#This Row],[Powierzchnia]],2)</f>
        <v>498.53</v>
      </c>
      <c r="H2384">
        <f>DZIALKI[[#This Row],[Podatek]]*DZIALKI[[#This Row],[Procent Ulgi]]</f>
        <v>448.67699999999996</v>
      </c>
      <c r="I2384">
        <f>DZIALKI[[#This Row],[Podatek]]-DZIALKI[[#This Row],[KwotaUlgi]]</f>
        <v>49.853000000000009</v>
      </c>
    </row>
    <row r="2385" spans="1:9" x14ac:dyDescent="0.25">
      <c r="A2385" t="s">
        <v>2395</v>
      </c>
      <c r="B2385">
        <v>1264.01</v>
      </c>
      <c r="C2385" t="s">
        <v>5</v>
      </c>
      <c r="D2385" t="s">
        <v>7</v>
      </c>
      <c r="E23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85">
        <f>IF(DZIALKI[[#This Row],[Ulga]]=$K$29,$L$29,IF(DZIALKI[[#This Row],[Ulga]]=$K$30,$L$30,IF(DZIALKI[[#This Row],[Ulga]]=$K$31,$L$31,IF(DZIALKI[[#This Row],[Ulga]]=$K$32,$L$32))))</f>
        <v>0.2</v>
      </c>
      <c r="G2385">
        <f>ROUNDUP(DZIALKI[[#This Row],[StawkaPodatku]]*DZIALKI[[#This Row],[Powierzchnia]],2)</f>
        <v>973.29</v>
      </c>
      <c r="H2385">
        <f>DZIALKI[[#This Row],[Podatek]]*DZIALKI[[#This Row],[Procent Ulgi]]</f>
        <v>194.65800000000002</v>
      </c>
      <c r="I2385">
        <f>DZIALKI[[#This Row],[Podatek]]-DZIALKI[[#This Row],[KwotaUlgi]]</f>
        <v>778.63199999999995</v>
      </c>
    </row>
    <row r="2386" spans="1:9" x14ac:dyDescent="0.25">
      <c r="A2386" t="s">
        <v>2396</v>
      </c>
      <c r="B2386">
        <v>1033.68</v>
      </c>
      <c r="C2386" t="s">
        <v>5</v>
      </c>
      <c r="D2386" t="s">
        <v>21</v>
      </c>
      <c r="E23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86">
        <f>IF(DZIALKI[[#This Row],[Ulga]]=$K$29,$L$29,IF(DZIALKI[[#This Row],[Ulga]]=$K$30,$L$30,IF(DZIALKI[[#This Row],[Ulga]]=$K$31,$L$31,IF(DZIALKI[[#This Row],[Ulga]]=$K$32,$L$32))))</f>
        <v>0</v>
      </c>
      <c r="G2386">
        <f>ROUNDUP(DZIALKI[[#This Row],[StawkaPodatku]]*DZIALKI[[#This Row],[Powierzchnia]],2)</f>
        <v>795.93999999999994</v>
      </c>
      <c r="H2386">
        <f>DZIALKI[[#This Row],[Podatek]]*DZIALKI[[#This Row],[Procent Ulgi]]</f>
        <v>0</v>
      </c>
      <c r="I2386">
        <f>DZIALKI[[#This Row],[Podatek]]-DZIALKI[[#This Row],[KwotaUlgi]]</f>
        <v>795.93999999999994</v>
      </c>
    </row>
    <row r="2387" spans="1:9" x14ac:dyDescent="0.25">
      <c r="A2387" t="s">
        <v>2397</v>
      </c>
      <c r="B2387">
        <v>956.3</v>
      </c>
      <c r="C2387" t="s">
        <v>52</v>
      </c>
      <c r="D2387" t="s">
        <v>11</v>
      </c>
      <c r="E23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87">
        <f>IF(DZIALKI[[#This Row],[Ulga]]=$K$29,$L$29,IF(DZIALKI[[#This Row],[Ulga]]=$K$30,$L$30,IF(DZIALKI[[#This Row],[Ulga]]=$K$31,$L$31,IF(DZIALKI[[#This Row],[Ulga]]=$K$32,$L$32))))</f>
        <v>0.9</v>
      </c>
      <c r="G2387">
        <f>ROUNDUP(DZIALKI[[#This Row],[StawkaPodatku]]*DZIALKI[[#This Row],[Powierzchnia]],2)</f>
        <v>200.82999999999998</v>
      </c>
      <c r="H2387">
        <f>DZIALKI[[#This Row],[Podatek]]*DZIALKI[[#This Row],[Procent Ulgi]]</f>
        <v>180.74699999999999</v>
      </c>
      <c r="I2387">
        <f>DZIALKI[[#This Row],[Podatek]]-DZIALKI[[#This Row],[KwotaUlgi]]</f>
        <v>20.082999999999998</v>
      </c>
    </row>
    <row r="2388" spans="1:9" x14ac:dyDescent="0.25">
      <c r="A2388" t="s">
        <v>2398</v>
      </c>
      <c r="B2388">
        <v>1051.5899999999999</v>
      </c>
      <c r="C2388" t="s">
        <v>52</v>
      </c>
      <c r="D2388" t="s">
        <v>5</v>
      </c>
      <c r="E23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88">
        <f>IF(DZIALKI[[#This Row],[Ulga]]=$K$29,$L$29,IF(DZIALKI[[#This Row],[Ulga]]=$K$30,$L$30,IF(DZIALKI[[#This Row],[Ulga]]=$K$31,$L$31,IF(DZIALKI[[#This Row],[Ulga]]=$K$32,$L$32))))</f>
        <v>0.5</v>
      </c>
      <c r="G2388">
        <f>ROUNDUP(DZIALKI[[#This Row],[StawkaPodatku]]*DZIALKI[[#This Row],[Powierzchnia]],2)</f>
        <v>220.84</v>
      </c>
      <c r="H2388">
        <f>DZIALKI[[#This Row],[Podatek]]*DZIALKI[[#This Row],[Procent Ulgi]]</f>
        <v>110.42</v>
      </c>
      <c r="I2388">
        <f>DZIALKI[[#This Row],[Podatek]]-DZIALKI[[#This Row],[KwotaUlgi]]</f>
        <v>110.42</v>
      </c>
    </row>
    <row r="2389" spans="1:9" x14ac:dyDescent="0.25">
      <c r="A2389" t="s">
        <v>2399</v>
      </c>
      <c r="B2389">
        <v>837.13</v>
      </c>
      <c r="C2389" t="s">
        <v>52</v>
      </c>
      <c r="D2389" t="s">
        <v>11</v>
      </c>
      <c r="E23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89">
        <f>IF(DZIALKI[[#This Row],[Ulga]]=$K$29,$L$29,IF(DZIALKI[[#This Row],[Ulga]]=$K$30,$L$30,IF(DZIALKI[[#This Row],[Ulga]]=$K$31,$L$31,IF(DZIALKI[[#This Row],[Ulga]]=$K$32,$L$32))))</f>
        <v>0.9</v>
      </c>
      <c r="G2389">
        <f>ROUNDUP(DZIALKI[[#This Row],[StawkaPodatku]]*DZIALKI[[#This Row],[Powierzchnia]],2)</f>
        <v>175.79999999999998</v>
      </c>
      <c r="H2389">
        <f>DZIALKI[[#This Row],[Podatek]]*DZIALKI[[#This Row],[Procent Ulgi]]</f>
        <v>158.22</v>
      </c>
      <c r="I2389">
        <f>DZIALKI[[#This Row],[Podatek]]-DZIALKI[[#This Row],[KwotaUlgi]]</f>
        <v>17.579999999999984</v>
      </c>
    </row>
    <row r="2390" spans="1:9" x14ac:dyDescent="0.25">
      <c r="A2390" t="s">
        <v>2400</v>
      </c>
      <c r="B2390">
        <v>693.92</v>
      </c>
      <c r="C2390" t="s">
        <v>9</v>
      </c>
      <c r="D2390" t="s">
        <v>5</v>
      </c>
      <c r="E23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90">
        <f>IF(DZIALKI[[#This Row],[Ulga]]=$K$29,$L$29,IF(DZIALKI[[#This Row],[Ulga]]=$K$30,$L$30,IF(DZIALKI[[#This Row],[Ulga]]=$K$31,$L$31,IF(DZIALKI[[#This Row],[Ulga]]=$K$32,$L$32))))</f>
        <v>0.5</v>
      </c>
      <c r="G2390">
        <f>ROUNDUP(DZIALKI[[#This Row],[StawkaPodatku]]*DZIALKI[[#This Row],[Powierzchnia]],2)</f>
        <v>451.05</v>
      </c>
      <c r="H2390">
        <f>DZIALKI[[#This Row],[Podatek]]*DZIALKI[[#This Row],[Procent Ulgi]]</f>
        <v>225.52500000000001</v>
      </c>
      <c r="I2390">
        <f>DZIALKI[[#This Row],[Podatek]]-DZIALKI[[#This Row],[KwotaUlgi]]</f>
        <v>225.52500000000001</v>
      </c>
    </row>
    <row r="2391" spans="1:9" x14ac:dyDescent="0.25">
      <c r="A2391" t="s">
        <v>2401</v>
      </c>
      <c r="B2391">
        <v>1160.52</v>
      </c>
      <c r="C2391" t="s">
        <v>5</v>
      </c>
      <c r="D2391" t="s">
        <v>5</v>
      </c>
      <c r="E23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91">
        <f>IF(DZIALKI[[#This Row],[Ulga]]=$K$29,$L$29,IF(DZIALKI[[#This Row],[Ulga]]=$K$30,$L$30,IF(DZIALKI[[#This Row],[Ulga]]=$K$31,$L$31,IF(DZIALKI[[#This Row],[Ulga]]=$K$32,$L$32))))</f>
        <v>0.5</v>
      </c>
      <c r="G2391">
        <f>ROUNDUP(DZIALKI[[#This Row],[StawkaPodatku]]*DZIALKI[[#This Row],[Powierzchnia]],2)</f>
        <v>893.61</v>
      </c>
      <c r="H2391">
        <f>DZIALKI[[#This Row],[Podatek]]*DZIALKI[[#This Row],[Procent Ulgi]]</f>
        <v>446.80500000000001</v>
      </c>
      <c r="I2391">
        <f>DZIALKI[[#This Row],[Podatek]]-DZIALKI[[#This Row],[KwotaUlgi]]</f>
        <v>446.80500000000001</v>
      </c>
    </row>
    <row r="2392" spans="1:9" x14ac:dyDescent="0.25">
      <c r="A2392" t="s">
        <v>2402</v>
      </c>
      <c r="B2392">
        <v>640.12</v>
      </c>
      <c r="C2392" t="s">
        <v>31</v>
      </c>
      <c r="D2392" t="s">
        <v>5</v>
      </c>
      <c r="E23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92">
        <f>IF(DZIALKI[[#This Row],[Ulga]]=$K$29,$L$29,IF(DZIALKI[[#This Row],[Ulga]]=$K$30,$L$30,IF(DZIALKI[[#This Row],[Ulga]]=$K$31,$L$31,IF(DZIALKI[[#This Row],[Ulga]]=$K$32,$L$32))))</f>
        <v>0.5</v>
      </c>
      <c r="G2392">
        <f>ROUNDUP(DZIALKI[[#This Row],[StawkaPodatku]]*DZIALKI[[#This Row],[Powierzchnia]],2)</f>
        <v>275.26</v>
      </c>
      <c r="H2392">
        <f>DZIALKI[[#This Row],[Podatek]]*DZIALKI[[#This Row],[Procent Ulgi]]</f>
        <v>137.63</v>
      </c>
      <c r="I2392">
        <f>DZIALKI[[#This Row],[Podatek]]-DZIALKI[[#This Row],[KwotaUlgi]]</f>
        <v>137.63</v>
      </c>
    </row>
    <row r="2393" spans="1:9" x14ac:dyDescent="0.25">
      <c r="A2393" t="s">
        <v>2403</v>
      </c>
      <c r="B2393">
        <v>856.16</v>
      </c>
      <c r="C2393" t="s">
        <v>5</v>
      </c>
      <c r="D2393" t="s">
        <v>11</v>
      </c>
      <c r="E23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93">
        <f>IF(DZIALKI[[#This Row],[Ulga]]=$K$29,$L$29,IF(DZIALKI[[#This Row],[Ulga]]=$K$30,$L$30,IF(DZIALKI[[#This Row],[Ulga]]=$K$31,$L$31,IF(DZIALKI[[#This Row],[Ulga]]=$K$32,$L$32))))</f>
        <v>0.9</v>
      </c>
      <c r="G2393">
        <f>ROUNDUP(DZIALKI[[#This Row],[StawkaPodatku]]*DZIALKI[[#This Row],[Powierzchnia]],2)</f>
        <v>659.25</v>
      </c>
      <c r="H2393">
        <f>DZIALKI[[#This Row],[Podatek]]*DZIALKI[[#This Row],[Procent Ulgi]]</f>
        <v>593.32500000000005</v>
      </c>
      <c r="I2393">
        <f>DZIALKI[[#This Row],[Podatek]]-DZIALKI[[#This Row],[KwotaUlgi]]</f>
        <v>65.924999999999955</v>
      </c>
    </row>
    <row r="2394" spans="1:9" x14ac:dyDescent="0.25">
      <c r="A2394" t="s">
        <v>2404</v>
      </c>
      <c r="B2394">
        <v>601.5</v>
      </c>
      <c r="C2394" t="s">
        <v>9</v>
      </c>
      <c r="D2394" t="s">
        <v>5</v>
      </c>
      <c r="E23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94">
        <f>IF(DZIALKI[[#This Row],[Ulga]]=$K$29,$L$29,IF(DZIALKI[[#This Row],[Ulga]]=$K$30,$L$30,IF(DZIALKI[[#This Row],[Ulga]]=$K$31,$L$31,IF(DZIALKI[[#This Row],[Ulga]]=$K$32,$L$32))))</f>
        <v>0.5</v>
      </c>
      <c r="G2394">
        <f>ROUNDUP(DZIALKI[[#This Row],[StawkaPodatku]]*DZIALKI[[#This Row],[Powierzchnia]],2)</f>
        <v>390.98</v>
      </c>
      <c r="H2394">
        <f>DZIALKI[[#This Row],[Podatek]]*DZIALKI[[#This Row],[Procent Ulgi]]</f>
        <v>195.49</v>
      </c>
      <c r="I2394">
        <f>DZIALKI[[#This Row],[Podatek]]-DZIALKI[[#This Row],[KwotaUlgi]]</f>
        <v>195.49</v>
      </c>
    </row>
    <row r="2395" spans="1:9" x14ac:dyDescent="0.25">
      <c r="A2395" t="s">
        <v>2405</v>
      </c>
      <c r="B2395">
        <v>548</v>
      </c>
      <c r="C2395" t="s">
        <v>9</v>
      </c>
      <c r="D2395" t="s">
        <v>11</v>
      </c>
      <c r="E23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95">
        <f>IF(DZIALKI[[#This Row],[Ulga]]=$K$29,$L$29,IF(DZIALKI[[#This Row],[Ulga]]=$K$30,$L$30,IF(DZIALKI[[#This Row],[Ulga]]=$K$31,$L$31,IF(DZIALKI[[#This Row],[Ulga]]=$K$32,$L$32))))</f>
        <v>0.9</v>
      </c>
      <c r="G2395">
        <f>ROUNDUP(DZIALKI[[#This Row],[StawkaPodatku]]*DZIALKI[[#This Row],[Powierzchnia]],2)</f>
        <v>356.2</v>
      </c>
      <c r="H2395">
        <f>DZIALKI[[#This Row],[Podatek]]*DZIALKI[[#This Row],[Procent Ulgi]]</f>
        <v>320.58</v>
      </c>
      <c r="I2395">
        <f>DZIALKI[[#This Row],[Podatek]]-DZIALKI[[#This Row],[KwotaUlgi]]</f>
        <v>35.620000000000005</v>
      </c>
    </row>
    <row r="2396" spans="1:9" x14ac:dyDescent="0.25">
      <c r="A2396" t="s">
        <v>2406</v>
      </c>
      <c r="B2396">
        <v>1114.93</v>
      </c>
      <c r="C2396" t="s">
        <v>5</v>
      </c>
      <c r="D2396" t="s">
        <v>11</v>
      </c>
      <c r="E23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96">
        <f>IF(DZIALKI[[#This Row],[Ulga]]=$K$29,$L$29,IF(DZIALKI[[#This Row],[Ulga]]=$K$30,$L$30,IF(DZIALKI[[#This Row],[Ulga]]=$K$31,$L$31,IF(DZIALKI[[#This Row],[Ulga]]=$K$32,$L$32))))</f>
        <v>0.9</v>
      </c>
      <c r="G2396">
        <f>ROUNDUP(DZIALKI[[#This Row],[StawkaPodatku]]*DZIALKI[[#This Row],[Powierzchnia]],2)</f>
        <v>858.5</v>
      </c>
      <c r="H2396">
        <f>DZIALKI[[#This Row],[Podatek]]*DZIALKI[[#This Row],[Procent Ulgi]]</f>
        <v>772.65</v>
      </c>
      <c r="I2396">
        <f>DZIALKI[[#This Row],[Podatek]]-DZIALKI[[#This Row],[KwotaUlgi]]</f>
        <v>85.850000000000023</v>
      </c>
    </row>
    <row r="2397" spans="1:9" x14ac:dyDescent="0.25">
      <c r="A2397" t="s">
        <v>2407</v>
      </c>
      <c r="B2397">
        <v>968.36</v>
      </c>
      <c r="C2397" t="s">
        <v>5</v>
      </c>
      <c r="D2397" t="s">
        <v>11</v>
      </c>
      <c r="E23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97">
        <f>IF(DZIALKI[[#This Row],[Ulga]]=$K$29,$L$29,IF(DZIALKI[[#This Row],[Ulga]]=$K$30,$L$30,IF(DZIALKI[[#This Row],[Ulga]]=$K$31,$L$31,IF(DZIALKI[[#This Row],[Ulga]]=$K$32,$L$32))))</f>
        <v>0.9</v>
      </c>
      <c r="G2397">
        <f>ROUNDUP(DZIALKI[[#This Row],[StawkaPodatku]]*DZIALKI[[#This Row],[Powierzchnia]],2)</f>
        <v>745.64</v>
      </c>
      <c r="H2397">
        <f>DZIALKI[[#This Row],[Podatek]]*DZIALKI[[#This Row],[Procent Ulgi]]</f>
        <v>671.07600000000002</v>
      </c>
      <c r="I2397">
        <f>DZIALKI[[#This Row],[Podatek]]-DZIALKI[[#This Row],[KwotaUlgi]]</f>
        <v>74.563999999999965</v>
      </c>
    </row>
    <row r="2398" spans="1:9" x14ac:dyDescent="0.25">
      <c r="A2398" t="s">
        <v>2408</v>
      </c>
      <c r="B2398">
        <v>510.52</v>
      </c>
      <c r="C2398" t="s">
        <v>5</v>
      </c>
      <c r="D2398" t="s">
        <v>5</v>
      </c>
      <c r="E23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98">
        <f>IF(DZIALKI[[#This Row],[Ulga]]=$K$29,$L$29,IF(DZIALKI[[#This Row],[Ulga]]=$K$30,$L$30,IF(DZIALKI[[#This Row],[Ulga]]=$K$31,$L$31,IF(DZIALKI[[#This Row],[Ulga]]=$K$32,$L$32))))</f>
        <v>0.5</v>
      </c>
      <c r="G2398">
        <f>ROUNDUP(DZIALKI[[#This Row],[StawkaPodatku]]*DZIALKI[[#This Row],[Powierzchnia]],2)</f>
        <v>393.11</v>
      </c>
      <c r="H2398">
        <f>DZIALKI[[#This Row],[Podatek]]*DZIALKI[[#This Row],[Procent Ulgi]]</f>
        <v>196.55500000000001</v>
      </c>
      <c r="I2398">
        <f>DZIALKI[[#This Row],[Podatek]]-DZIALKI[[#This Row],[KwotaUlgi]]</f>
        <v>196.55500000000001</v>
      </c>
    </row>
    <row r="2399" spans="1:9" x14ac:dyDescent="0.25">
      <c r="A2399" t="s">
        <v>2409</v>
      </c>
      <c r="B2399">
        <v>1010.01</v>
      </c>
      <c r="C2399" t="s">
        <v>52</v>
      </c>
      <c r="D2399" t="s">
        <v>21</v>
      </c>
      <c r="E23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99">
        <f>IF(DZIALKI[[#This Row],[Ulga]]=$K$29,$L$29,IF(DZIALKI[[#This Row],[Ulga]]=$K$30,$L$30,IF(DZIALKI[[#This Row],[Ulga]]=$K$31,$L$31,IF(DZIALKI[[#This Row],[Ulga]]=$K$32,$L$32))))</f>
        <v>0</v>
      </c>
      <c r="G2399">
        <f>ROUNDUP(DZIALKI[[#This Row],[StawkaPodatku]]*DZIALKI[[#This Row],[Powierzchnia]],2)</f>
        <v>212.10999999999999</v>
      </c>
      <c r="H2399">
        <f>DZIALKI[[#This Row],[Podatek]]*DZIALKI[[#This Row],[Procent Ulgi]]</f>
        <v>0</v>
      </c>
      <c r="I2399">
        <f>DZIALKI[[#This Row],[Podatek]]-DZIALKI[[#This Row],[KwotaUlgi]]</f>
        <v>212.10999999999999</v>
      </c>
    </row>
    <row r="2400" spans="1:9" x14ac:dyDescent="0.25">
      <c r="A2400" t="s">
        <v>2410</v>
      </c>
      <c r="B2400">
        <v>529.86</v>
      </c>
      <c r="C2400" t="s">
        <v>5</v>
      </c>
      <c r="D2400" t="s">
        <v>5</v>
      </c>
      <c r="E24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0">
        <f>IF(DZIALKI[[#This Row],[Ulga]]=$K$29,$L$29,IF(DZIALKI[[#This Row],[Ulga]]=$K$30,$L$30,IF(DZIALKI[[#This Row],[Ulga]]=$K$31,$L$31,IF(DZIALKI[[#This Row],[Ulga]]=$K$32,$L$32))))</f>
        <v>0.5</v>
      </c>
      <c r="G2400">
        <f>ROUNDUP(DZIALKI[[#This Row],[StawkaPodatku]]*DZIALKI[[#This Row],[Powierzchnia]],2)</f>
        <v>408</v>
      </c>
      <c r="H2400">
        <f>DZIALKI[[#This Row],[Podatek]]*DZIALKI[[#This Row],[Procent Ulgi]]</f>
        <v>204</v>
      </c>
      <c r="I2400">
        <f>DZIALKI[[#This Row],[Podatek]]-DZIALKI[[#This Row],[KwotaUlgi]]</f>
        <v>204</v>
      </c>
    </row>
    <row r="2401" spans="1:9" x14ac:dyDescent="0.25">
      <c r="A2401" t="s">
        <v>2411</v>
      </c>
      <c r="B2401">
        <v>991.01</v>
      </c>
      <c r="C2401" t="s">
        <v>31</v>
      </c>
      <c r="D2401" t="s">
        <v>11</v>
      </c>
      <c r="E24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01">
        <f>IF(DZIALKI[[#This Row],[Ulga]]=$K$29,$L$29,IF(DZIALKI[[#This Row],[Ulga]]=$K$30,$L$30,IF(DZIALKI[[#This Row],[Ulga]]=$K$31,$L$31,IF(DZIALKI[[#This Row],[Ulga]]=$K$32,$L$32))))</f>
        <v>0.9</v>
      </c>
      <c r="G2401">
        <f>ROUNDUP(DZIALKI[[#This Row],[StawkaPodatku]]*DZIALKI[[#This Row],[Powierzchnia]],2)</f>
        <v>426.14</v>
      </c>
      <c r="H2401">
        <f>DZIALKI[[#This Row],[Podatek]]*DZIALKI[[#This Row],[Procent Ulgi]]</f>
        <v>383.52600000000001</v>
      </c>
      <c r="I2401">
        <f>DZIALKI[[#This Row],[Podatek]]-DZIALKI[[#This Row],[KwotaUlgi]]</f>
        <v>42.613999999999976</v>
      </c>
    </row>
    <row r="2402" spans="1:9" x14ac:dyDescent="0.25">
      <c r="A2402" t="s">
        <v>2412</v>
      </c>
      <c r="B2402">
        <v>938.55</v>
      </c>
      <c r="C2402" t="s">
        <v>5</v>
      </c>
      <c r="D2402" t="s">
        <v>5</v>
      </c>
      <c r="E24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2">
        <f>IF(DZIALKI[[#This Row],[Ulga]]=$K$29,$L$29,IF(DZIALKI[[#This Row],[Ulga]]=$K$30,$L$30,IF(DZIALKI[[#This Row],[Ulga]]=$K$31,$L$31,IF(DZIALKI[[#This Row],[Ulga]]=$K$32,$L$32))))</f>
        <v>0.5</v>
      </c>
      <c r="G2402">
        <f>ROUNDUP(DZIALKI[[#This Row],[StawkaPodatku]]*DZIALKI[[#This Row],[Powierzchnia]],2)</f>
        <v>722.68999999999994</v>
      </c>
      <c r="H2402">
        <f>DZIALKI[[#This Row],[Podatek]]*DZIALKI[[#This Row],[Procent Ulgi]]</f>
        <v>361.34499999999997</v>
      </c>
      <c r="I2402">
        <f>DZIALKI[[#This Row],[Podatek]]-DZIALKI[[#This Row],[KwotaUlgi]]</f>
        <v>361.34499999999997</v>
      </c>
    </row>
    <row r="2403" spans="1:9" x14ac:dyDescent="0.25">
      <c r="A2403" t="s">
        <v>2413</v>
      </c>
      <c r="B2403">
        <v>724.02</v>
      </c>
      <c r="C2403" t="s">
        <v>5</v>
      </c>
      <c r="D2403" t="s">
        <v>5</v>
      </c>
      <c r="E24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3">
        <f>IF(DZIALKI[[#This Row],[Ulga]]=$K$29,$L$29,IF(DZIALKI[[#This Row],[Ulga]]=$K$30,$L$30,IF(DZIALKI[[#This Row],[Ulga]]=$K$31,$L$31,IF(DZIALKI[[#This Row],[Ulga]]=$K$32,$L$32))))</f>
        <v>0.5</v>
      </c>
      <c r="G2403">
        <f>ROUNDUP(DZIALKI[[#This Row],[StawkaPodatku]]*DZIALKI[[#This Row],[Powierzchnia]],2)</f>
        <v>557.5</v>
      </c>
      <c r="H2403">
        <f>DZIALKI[[#This Row],[Podatek]]*DZIALKI[[#This Row],[Procent Ulgi]]</f>
        <v>278.75</v>
      </c>
      <c r="I2403">
        <f>DZIALKI[[#This Row],[Podatek]]-DZIALKI[[#This Row],[KwotaUlgi]]</f>
        <v>278.75</v>
      </c>
    </row>
    <row r="2404" spans="1:9" x14ac:dyDescent="0.25">
      <c r="A2404" t="s">
        <v>2414</v>
      </c>
      <c r="B2404">
        <v>847.25</v>
      </c>
      <c r="C2404" t="s">
        <v>31</v>
      </c>
      <c r="D2404" t="s">
        <v>5</v>
      </c>
      <c r="E24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04">
        <f>IF(DZIALKI[[#This Row],[Ulga]]=$K$29,$L$29,IF(DZIALKI[[#This Row],[Ulga]]=$K$30,$L$30,IF(DZIALKI[[#This Row],[Ulga]]=$K$31,$L$31,IF(DZIALKI[[#This Row],[Ulga]]=$K$32,$L$32))))</f>
        <v>0.5</v>
      </c>
      <c r="G2404">
        <f>ROUNDUP(DZIALKI[[#This Row],[StawkaPodatku]]*DZIALKI[[#This Row],[Powierzchnia]],2)</f>
        <v>364.32</v>
      </c>
      <c r="H2404">
        <f>DZIALKI[[#This Row],[Podatek]]*DZIALKI[[#This Row],[Procent Ulgi]]</f>
        <v>182.16</v>
      </c>
      <c r="I2404">
        <f>DZIALKI[[#This Row],[Podatek]]-DZIALKI[[#This Row],[KwotaUlgi]]</f>
        <v>182.16</v>
      </c>
    </row>
    <row r="2405" spans="1:9" x14ac:dyDescent="0.25">
      <c r="A2405" t="s">
        <v>2415</v>
      </c>
      <c r="B2405">
        <v>1009.63</v>
      </c>
      <c r="C2405" t="s">
        <v>52</v>
      </c>
      <c r="D2405" t="s">
        <v>21</v>
      </c>
      <c r="E24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05">
        <f>IF(DZIALKI[[#This Row],[Ulga]]=$K$29,$L$29,IF(DZIALKI[[#This Row],[Ulga]]=$K$30,$L$30,IF(DZIALKI[[#This Row],[Ulga]]=$K$31,$L$31,IF(DZIALKI[[#This Row],[Ulga]]=$K$32,$L$32))))</f>
        <v>0</v>
      </c>
      <c r="G2405">
        <f>ROUNDUP(DZIALKI[[#This Row],[StawkaPodatku]]*DZIALKI[[#This Row],[Powierzchnia]],2)</f>
        <v>212.03</v>
      </c>
      <c r="H2405">
        <f>DZIALKI[[#This Row],[Podatek]]*DZIALKI[[#This Row],[Procent Ulgi]]</f>
        <v>0</v>
      </c>
      <c r="I2405">
        <f>DZIALKI[[#This Row],[Podatek]]-DZIALKI[[#This Row],[KwotaUlgi]]</f>
        <v>212.03</v>
      </c>
    </row>
    <row r="2406" spans="1:9" x14ac:dyDescent="0.25">
      <c r="A2406" t="s">
        <v>2416</v>
      </c>
      <c r="B2406">
        <v>824.01</v>
      </c>
      <c r="C2406" t="s">
        <v>52</v>
      </c>
      <c r="D2406" t="s">
        <v>11</v>
      </c>
      <c r="E24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06">
        <f>IF(DZIALKI[[#This Row],[Ulga]]=$K$29,$L$29,IF(DZIALKI[[#This Row],[Ulga]]=$K$30,$L$30,IF(DZIALKI[[#This Row],[Ulga]]=$K$31,$L$31,IF(DZIALKI[[#This Row],[Ulga]]=$K$32,$L$32))))</f>
        <v>0.9</v>
      </c>
      <c r="G2406">
        <f>ROUNDUP(DZIALKI[[#This Row],[StawkaPodatku]]*DZIALKI[[#This Row],[Powierzchnia]],2)</f>
        <v>173.04999999999998</v>
      </c>
      <c r="H2406">
        <f>DZIALKI[[#This Row],[Podatek]]*DZIALKI[[#This Row],[Procent Ulgi]]</f>
        <v>155.74499999999998</v>
      </c>
      <c r="I2406">
        <f>DZIALKI[[#This Row],[Podatek]]-DZIALKI[[#This Row],[KwotaUlgi]]</f>
        <v>17.305000000000007</v>
      </c>
    </row>
    <row r="2407" spans="1:9" x14ac:dyDescent="0.25">
      <c r="A2407" t="s">
        <v>2417</v>
      </c>
      <c r="B2407">
        <v>829.48</v>
      </c>
      <c r="C2407" t="s">
        <v>52</v>
      </c>
      <c r="D2407" t="s">
        <v>11</v>
      </c>
      <c r="E24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07">
        <f>IF(DZIALKI[[#This Row],[Ulga]]=$K$29,$L$29,IF(DZIALKI[[#This Row],[Ulga]]=$K$30,$L$30,IF(DZIALKI[[#This Row],[Ulga]]=$K$31,$L$31,IF(DZIALKI[[#This Row],[Ulga]]=$K$32,$L$32))))</f>
        <v>0.9</v>
      </c>
      <c r="G2407">
        <f>ROUNDUP(DZIALKI[[#This Row],[StawkaPodatku]]*DZIALKI[[#This Row],[Powierzchnia]],2)</f>
        <v>174.2</v>
      </c>
      <c r="H2407">
        <f>DZIALKI[[#This Row],[Podatek]]*DZIALKI[[#This Row],[Procent Ulgi]]</f>
        <v>156.78</v>
      </c>
      <c r="I2407">
        <f>DZIALKI[[#This Row],[Podatek]]-DZIALKI[[#This Row],[KwotaUlgi]]</f>
        <v>17.419999999999987</v>
      </c>
    </row>
    <row r="2408" spans="1:9" x14ac:dyDescent="0.25">
      <c r="A2408" t="s">
        <v>2418</v>
      </c>
      <c r="B2408">
        <v>1495.51</v>
      </c>
      <c r="C2408" t="s">
        <v>5</v>
      </c>
      <c r="D2408" t="s">
        <v>21</v>
      </c>
      <c r="E24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8">
        <f>IF(DZIALKI[[#This Row],[Ulga]]=$K$29,$L$29,IF(DZIALKI[[#This Row],[Ulga]]=$K$30,$L$30,IF(DZIALKI[[#This Row],[Ulga]]=$K$31,$L$31,IF(DZIALKI[[#This Row],[Ulga]]=$K$32,$L$32))))</f>
        <v>0</v>
      </c>
      <c r="G2408">
        <f>ROUNDUP(DZIALKI[[#This Row],[StawkaPodatku]]*DZIALKI[[#This Row],[Powierzchnia]],2)</f>
        <v>1151.55</v>
      </c>
      <c r="H2408">
        <f>DZIALKI[[#This Row],[Podatek]]*DZIALKI[[#This Row],[Procent Ulgi]]</f>
        <v>0</v>
      </c>
      <c r="I2408">
        <f>DZIALKI[[#This Row],[Podatek]]-DZIALKI[[#This Row],[KwotaUlgi]]</f>
        <v>1151.55</v>
      </c>
    </row>
    <row r="2409" spans="1:9" x14ac:dyDescent="0.25">
      <c r="A2409" t="s">
        <v>2419</v>
      </c>
      <c r="B2409">
        <v>658.12</v>
      </c>
      <c r="C2409" t="s">
        <v>5</v>
      </c>
      <c r="D2409" t="s">
        <v>7</v>
      </c>
      <c r="E24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9">
        <f>IF(DZIALKI[[#This Row],[Ulga]]=$K$29,$L$29,IF(DZIALKI[[#This Row],[Ulga]]=$K$30,$L$30,IF(DZIALKI[[#This Row],[Ulga]]=$K$31,$L$31,IF(DZIALKI[[#This Row],[Ulga]]=$K$32,$L$32))))</f>
        <v>0.2</v>
      </c>
      <c r="G2409">
        <f>ROUNDUP(DZIALKI[[#This Row],[StawkaPodatku]]*DZIALKI[[#This Row],[Powierzchnia]],2)</f>
        <v>506.76</v>
      </c>
      <c r="H2409">
        <f>DZIALKI[[#This Row],[Podatek]]*DZIALKI[[#This Row],[Procent Ulgi]]</f>
        <v>101.352</v>
      </c>
      <c r="I2409">
        <f>DZIALKI[[#This Row],[Podatek]]-DZIALKI[[#This Row],[KwotaUlgi]]</f>
        <v>405.40800000000002</v>
      </c>
    </row>
    <row r="2410" spans="1:9" x14ac:dyDescent="0.25">
      <c r="A2410" t="s">
        <v>2420</v>
      </c>
      <c r="B2410">
        <v>595.80999999999995</v>
      </c>
      <c r="C2410" t="s">
        <v>31</v>
      </c>
      <c r="D2410" t="s">
        <v>7</v>
      </c>
      <c r="E24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10">
        <f>IF(DZIALKI[[#This Row],[Ulga]]=$K$29,$L$29,IF(DZIALKI[[#This Row],[Ulga]]=$K$30,$L$30,IF(DZIALKI[[#This Row],[Ulga]]=$K$31,$L$31,IF(DZIALKI[[#This Row],[Ulga]]=$K$32,$L$32))))</f>
        <v>0.2</v>
      </c>
      <c r="G2410">
        <f>ROUNDUP(DZIALKI[[#This Row],[StawkaPodatku]]*DZIALKI[[#This Row],[Powierzchnia]],2)</f>
        <v>256.2</v>
      </c>
      <c r="H2410">
        <f>DZIALKI[[#This Row],[Podatek]]*DZIALKI[[#This Row],[Procent Ulgi]]</f>
        <v>51.24</v>
      </c>
      <c r="I2410">
        <f>DZIALKI[[#This Row],[Podatek]]-DZIALKI[[#This Row],[KwotaUlgi]]</f>
        <v>204.95999999999998</v>
      </c>
    </row>
    <row r="2411" spans="1:9" x14ac:dyDescent="0.25">
      <c r="A2411" t="s">
        <v>2421</v>
      </c>
      <c r="B2411">
        <v>710.34</v>
      </c>
      <c r="C2411" t="s">
        <v>5</v>
      </c>
      <c r="D2411" t="s">
        <v>11</v>
      </c>
      <c r="E24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1">
        <f>IF(DZIALKI[[#This Row],[Ulga]]=$K$29,$L$29,IF(DZIALKI[[#This Row],[Ulga]]=$K$30,$L$30,IF(DZIALKI[[#This Row],[Ulga]]=$K$31,$L$31,IF(DZIALKI[[#This Row],[Ulga]]=$K$32,$L$32))))</f>
        <v>0.9</v>
      </c>
      <c r="G2411">
        <f>ROUNDUP(DZIALKI[[#This Row],[StawkaPodatku]]*DZIALKI[[#This Row],[Powierzchnia]],2)</f>
        <v>546.97</v>
      </c>
      <c r="H2411">
        <f>DZIALKI[[#This Row],[Podatek]]*DZIALKI[[#This Row],[Procent Ulgi]]</f>
        <v>492.27300000000002</v>
      </c>
      <c r="I2411">
        <f>DZIALKI[[#This Row],[Podatek]]-DZIALKI[[#This Row],[KwotaUlgi]]</f>
        <v>54.697000000000003</v>
      </c>
    </row>
    <row r="2412" spans="1:9" x14ac:dyDescent="0.25">
      <c r="A2412" t="s">
        <v>2422</v>
      </c>
      <c r="B2412">
        <v>1457.52</v>
      </c>
      <c r="C2412" t="s">
        <v>5</v>
      </c>
      <c r="D2412" t="s">
        <v>11</v>
      </c>
      <c r="E24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2">
        <f>IF(DZIALKI[[#This Row],[Ulga]]=$K$29,$L$29,IF(DZIALKI[[#This Row],[Ulga]]=$K$30,$L$30,IF(DZIALKI[[#This Row],[Ulga]]=$K$31,$L$31,IF(DZIALKI[[#This Row],[Ulga]]=$K$32,$L$32))))</f>
        <v>0.9</v>
      </c>
      <c r="G2412">
        <f>ROUNDUP(DZIALKI[[#This Row],[StawkaPodatku]]*DZIALKI[[#This Row],[Powierzchnia]],2)</f>
        <v>1122.3</v>
      </c>
      <c r="H2412">
        <f>DZIALKI[[#This Row],[Podatek]]*DZIALKI[[#This Row],[Procent Ulgi]]</f>
        <v>1010.0699999999999</v>
      </c>
      <c r="I2412">
        <f>DZIALKI[[#This Row],[Podatek]]-DZIALKI[[#This Row],[KwotaUlgi]]</f>
        <v>112.23000000000002</v>
      </c>
    </row>
    <row r="2413" spans="1:9" x14ac:dyDescent="0.25">
      <c r="A2413" t="s">
        <v>2423</v>
      </c>
      <c r="B2413">
        <v>1493.03</v>
      </c>
      <c r="C2413" t="s">
        <v>5</v>
      </c>
      <c r="D2413" t="s">
        <v>11</v>
      </c>
      <c r="E24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3">
        <f>IF(DZIALKI[[#This Row],[Ulga]]=$K$29,$L$29,IF(DZIALKI[[#This Row],[Ulga]]=$K$30,$L$30,IF(DZIALKI[[#This Row],[Ulga]]=$K$31,$L$31,IF(DZIALKI[[#This Row],[Ulga]]=$K$32,$L$32))))</f>
        <v>0.9</v>
      </c>
      <c r="G2413">
        <f>ROUNDUP(DZIALKI[[#This Row],[StawkaPodatku]]*DZIALKI[[#This Row],[Powierzchnia]],2)</f>
        <v>1149.6400000000001</v>
      </c>
      <c r="H2413">
        <f>DZIALKI[[#This Row],[Podatek]]*DZIALKI[[#This Row],[Procent Ulgi]]</f>
        <v>1034.6760000000002</v>
      </c>
      <c r="I2413">
        <f>DZIALKI[[#This Row],[Podatek]]-DZIALKI[[#This Row],[KwotaUlgi]]</f>
        <v>114.96399999999994</v>
      </c>
    </row>
    <row r="2414" spans="1:9" x14ac:dyDescent="0.25">
      <c r="A2414" t="s">
        <v>2424</v>
      </c>
      <c r="B2414">
        <v>1271.55</v>
      </c>
      <c r="C2414" t="s">
        <v>5</v>
      </c>
      <c r="D2414" t="s">
        <v>21</v>
      </c>
      <c r="E24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4">
        <f>IF(DZIALKI[[#This Row],[Ulga]]=$K$29,$L$29,IF(DZIALKI[[#This Row],[Ulga]]=$K$30,$L$30,IF(DZIALKI[[#This Row],[Ulga]]=$K$31,$L$31,IF(DZIALKI[[#This Row],[Ulga]]=$K$32,$L$32))))</f>
        <v>0</v>
      </c>
      <c r="G2414">
        <f>ROUNDUP(DZIALKI[[#This Row],[StawkaPodatku]]*DZIALKI[[#This Row],[Powierzchnia]],2)</f>
        <v>979.1</v>
      </c>
      <c r="H2414">
        <f>DZIALKI[[#This Row],[Podatek]]*DZIALKI[[#This Row],[Procent Ulgi]]</f>
        <v>0</v>
      </c>
      <c r="I2414">
        <f>DZIALKI[[#This Row],[Podatek]]-DZIALKI[[#This Row],[KwotaUlgi]]</f>
        <v>979.1</v>
      </c>
    </row>
    <row r="2415" spans="1:9" x14ac:dyDescent="0.25">
      <c r="A2415" t="s">
        <v>2425</v>
      </c>
      <c r="B2415">
        <v>1092.56</v>
      </c>
      <c r="C2415" t="s">
        <v>5</v>
      </c>
      <c r="D2415" t="s">
        <v>21</v>
      </c>
      <c r="E24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5">
        <f>IF(DZIALKI[[#This Row],[Ulga]]=$K$29,$L$29,IF(DZIALKI[[#This Row],[Ulga]]=$K$30,$L$30,IF(DZIALKI[[#This Row],[Ulga]]=$K$31,$L$31,IF(DZIALKI[[#This Row],[Ulga]]=$K$32,$L$32))))</f>
        <v>0</v>
      </c>
      <c r="G2415">
        <f>ROUNDUP(DZIALKI[[#This Row],[StawkaPodatku]]*DZIALKI[[#This Row],[Powierzchnia]],2)</f>
        <v>841.28</v>
      </c>
      <c r="H2415">
        <f>DZIALKI[[#This Row],[Podatek]]*DZIALKI[[#This Row],[Procent Ulgi]]</f>
        <v>0</v>
      </c>
      <c r="I2415">
        <f>DZIALKI[[#This Row],[Podatek]]-DZIALKI[[#This Row],[KwotaUlgi]]</f>
        <v>841.28</v>
      </c>
    </row>
    <row r="2416" spans="1:9" x14ac:dyDescent="0.25">
      <c r="A2416" t="s">
        <v>2426</v>
      </c>
      <c r="B2416">
        <v>1197.29</v>
      </c>
      <c r="C2416" t="s">
        <v>5</v>
      </c>
      <c r="D2416" t="s">
        <v>11</v>
      </c>
      <c r="E24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6">
        <f>IF(DZIALKI[[#This Row],[Ulga]]=$K$29,$L$29,IF(DZIALKI[[#This Row],[Ulga]]=$K$30,$L$30,IF(DZIALKI[[#This Row],[Ulga]]=$K$31,$L$31,IF(DZIALKI[[#This Row],[Ulga]]=$K$32,$L$32))))</f>
        <v>0.9</v>
      </c>
      <c r="G2416">
        <f>ROUNDUP(DZIALKI[[#This Row],[StawkaPodatku]]*DZIALKI[[#This Row],[Powierzchnia]],2)</f>
        <v>921.92</v>
      </c>
      <c r="H2416">
        <f>DZIALKI[[#This Row],[Podatek]]*DZIALKI[[#This Row],[Procent Ulgi]]</f>
        <v>829.72799999999995</v>
      </c>
      <c r="I2416">
        <f>DZIALKI[[#This Row],[Podatek]]-DZIALKI[[#This Row],[KwotaUlgi]]</f>
        <v>92.192000000000007</v>
      </c>
    </row>
    <row r="2417" spans="1:9" x14ac:dyDescent="0.25">
      <c r="A2417" t="s">
        <v>2427</v>
      </c>
      <c r="B2417">
        <v>755.66</v>
      </c>
      <c r="C2417" t="s">
        <v>52</v>
      </c>
      <c r="D2417" t="s">
        <v>5</v>
      </c>
      <c r="E24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17">
        <f>IF(DZIALKI[[#This Row],[Ulga]]=$K$29,$L$29,IF(DZIALKI[[#This Row],[Ulga]]=$K$30,$L$30,IF(DZIALKI[[#This Row],[Ulga]]=$K$31,$L$31,IF(DZIALKI[[#This Row],[Ulga]]=$K$32,$L$32))))</f>
        <v>0.5</v>
      </c>
      <c r="G2417">
        <f>ROUNDUP(DZIALKI[[#This Row],[StawkaPodatku]]*DZIALKI[[#This Row],[Powierzchnia]],2)</f>
        <v>158.69</v>
      </c>
      <c r="H2417">
        <f>DZIALKI[[#This Row],[Podatek]]*DZIALKI[[#This Row],[Procent Ulgi]]</f>
        <v>79.344999999999999</v>
      </c>
      <c r="I2417">
        <f>DZIALKI[[#This Row],[Podatek]]-DZIALKI[[#This Row],[KwotaUlgi]]</f>
        <v>79.344999999999999</v>
      </c>
    </row>
    <row r="2418" spans="1:9" x14ac:dyDescent="0.25">
      <c r="A2418" t="s">
        <v>2428</v>
      </c>
      <c r="B2418">
        <v>530.52</v>
      </c>
      <c r="C2418" t="s">
        <v>52</v>
      </c>
      <c r="D2418" t="s">
        <v>21</v>
      </c>
      <c r="E24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18">
        <f>IF(DZIALKI[[#This Row],[Ulga]]=$K$29,$L$29,IF(DZIALKI[[#This Row],[Ulga]]=$K$30,$L$30,IF(DZIALKI[[#This Row],[Ulga]]=$K$31,$L$31,IF(DZIALKI[[#This Row],[Ulga]]=$K$32,$L$32))))</f>
        <v>0</v>
      </c>
      <c r="G2418">
        <f>ROUNDUP(DZIALKI[[#This Row],[StawkaPodatku]]*DZIALKI[[#This Row],[Powierzchnia]],2)</f>
        <v>111.41000000000001</v>
      </c>
      <c r="H2418">
        <f>DZIALKI[[#This Row],[Podatek]]*DZIALKI[[#This Row],[Procent Ulgi]]</f>
        <v>0</v>
      </c>
      <c r="I2418">
        <f>DZIALKI[[#This Row],[Podatek]]-DZIALKI[[#This Row],[KwotaUlgi]]</f>
        <v>111.41000000000001</v>
      </c>
    </row>
    <row r="2419" spans="1:9" x14ac:dyDescent="0.25">
      <c r="A2419" t="s">
        <v>2429</v>
      </c>
      <c r="B2419">
        <v>1456.22</v>
      </c>
      <c r="C2419" t="s">
        <v>31</v>
      </c>
      <c r="D2419" t="s">
        <v>11</v>
      </c>
      <c r="E24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19">
        <f>IF(DZIALKI[[#This Row],[Ulga]]=$K$29,$L$29,IF(DZIALKI[[#This Row],[Ulga]]=$K$30,$L$30,IF(DZIALKI[[#This Row],[Ulga]]=$K$31,$L$31,IF(DZIALKI[[#This Row],[Ulga]]=$K$32,$L$32))))</f>
        <v>0.9</v>
      </c>
      <c r="G2419">
        <f>ROUNDUP(DZIALKI[[#This Row],[StawkaPodatku]]*DZIALKI[[#This Row],[Powierzchnia]],2)</f>
        <v>626.17999999999995</v>
      </c>
      <c r="H2419">
        <f>DZIALKI[[#This Row],[Podatek]]*DZIALKI[[#This Row],[Procent Ulgi]]</f>
        <v>563.56200000000001</v>
      </c>
      <c r="I2419">
        <f>DZIALKI[[#This Row],[Podatek]]-DZIALKI[[#This Row],[KwotaUlgi]]</f>
        <v>62.617999999999938</v>
      </c>
    </row>
    <row r="2420" spans="1:9" x14ac:dyDescent="0.25">
      <c r="A2420" t="s">
        <v>2430</v>
      </c>
      <c r="B2420">
        <v>745.82</v>
      </c>
      <c r="C2420" t="s">
        <v>5</v>
      </c>
      <c r="D2420" t="s">
        <v>7</v>
      </c>
      <c r="E24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0">
        <f>IF(DZIALKI[[#This Row],[Ulga]]=$K$29,$L$29,IF(DZIALKI[[#This Row],[Ulga]]=$K$30,$L$30,IF(DZIALKI[[#This Row],[Ulga]]=$K$31,$L$31,IF(DZIALKI[[#This Row],[Ulga]]=$K$32,$L$32))))</f>
        <v>0.2</v>
      </c>
      <c r="G2420">
        <f>ROUNDUP(DZIALKI[[#This Row],[StawkaPodatku]]*DZIALKI[[#This Row],[Powierzchnia]],2)</f>
        <v>574.29</v>
      </c>
      <c r="H2420">
        <f>DZIALKI[[#This Row],[Podatek]]*DZIALKI[[#This Row],[Procent Ulgi]]</f>
        <v>114.858</v>
      </c>
      <c r="I2420">
        <f>DZIALKI[[#This Row],[Podatek]]-DZIALKI[[#This Row],[KwotaUlgi]]</f>
        <v>459.43199999999996</v>
      </c>
    </row>
    <row r="2421" spans="1:9" x14ac:dyDescent="0.25">
      <c r="A2421" t="s">
        <v>2431</v>
      </c>
      <c r="B2421">
        <v>891.49</v>
      </c>
      <c r="C2421" t="s">
        <v>52</v>
      </c>
      <c r="D2421" t="s">
        <v>7</v>
      </c>
      <c r="E24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21">
        <f>IF(DZIALKI[[#This Row],[Ulga]]=$K$29,$L$29,IF(DZIALKI[[#This Row],[Ulga]]=$K$30,$L$30,IF(DZIALKI[[#This Row],[Ulga]]=$K$31,$L$31,IF(DZIALKI[[#This Row],[Ulga]]=$K$32,$L$32))))</f>
        <v>0.2</v>
      </c>
      <c r="G2421">
        <f>ROUNDUP(DZIALKI[[#This Row],[StawkaPodatku]]*DZIALKI[[#This Row],[Powierzchnia]],2)</f>
        <v>187.22</v>
      </c>
      <c r="H2421">
        <f>DZIALKI[[#This Row],[Podatek]]*DZIALKI[[#This Row],[Procent Ulgi]]</f>
        <v>37.444000000000003</v>
      </c>
      <c r="I2421">
        <f>DZIALKI[[#This Row],[Podatek]]-DZIALKI[[#This Row],[KwotaUlgi]]</f>
        <v>149.77600000000001</v>
      </c>
    </row>
    <row r="2422" spans="1:9" x14ac:dyDescent="0.25">
      <c r="A2422" t="s">
        <v>2432</v>
      </c>
      <c r="B2422">
        <v>545.91999999999996</v>
      </c>
      <c r="C2422" t="s">
        <v>9</v>
      </c>
      <c r="D2422" t="s">
        <v>11</v>
      </c>
      <c r="E24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22">
        <f>IF(DZIALKI[[#This Row],[Ulga]]=$K$29,$L$29,IF(DZIALKI[[#This Row],[Ulga]]=$K$30,$L$30,IF(DZIALKI[[#This Row],[Ulga]]=$K$31,$L$31,IF(DZIALKI[[#This Row],[Ulga]]=$K$32,$L$32))))</f>
        <v>0.9</v>
      </c>
      <c r="G2422">
        <f>ROUNDUP(DZIALKI[[#This Row],[StawkaPodatku]]*DZIALKI[[#This Row],[Powierzchnia]],2)</f>
        <v>354.84999999999997</v>
      </c>
      <c r="H2422">
        <f>DZIALKI[[#This Row],[Podatek]]*DZIALKI[[#This Row],[Procent Ulgi]]</f>
        <v>319.36499999999995</v>
      </c>
      <c r="I2422">
        <f>DZIALKI[[#This Row],[Podatek]]-DZIALKI[[#This Row],[KwotaUlgi]]</f>
        <v>35.485000000000014</v>
      </c>
    </row>
    <row r="2423" spans="1:9" x14ac:dyDescent="0.25">
      <c r="A2423" t="s">
        <v>2433</v>
      </c>
      <c r="B2423">
        <v>678.21</v>
      </c>
      <c r="C2423" t="s">
        <v>9</v>
      </c>
      <c r="D2423" t="s">
        <v>7</v>
      </c>
      <c r="E24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23">
        <f>IF(DZIALKI[[#This Row],[Ulga]]=$K$29,$L$29,IF(DZIALKI[[#This Row],[Ulga]]=$K$30,$L$30,IF(DZIALKI[[#This Row],[Ulga]]=$K$31,$L$31,IF(DZIALKI[[#This Row],[Ulga]]=$K$32,$L$32))))</f>
        <v>0.2</v>
      </c>
      <c r="G2423">
        <f>ROUNDUP(DZIALKI[[#This Row],[StawkaPodatku]]*DZIALKI[[#This Row],[Powierzchnia]],2)</f>
        <v>440.84</v>
      </c>
      <c r="H2423">
        <f>DZIALKI[[#This Row],[Podatek]]*DZIALKI[[#This Row],[Procent Ulgi]]</f>
        <v>88.168000000000006</v>
      </c>
      <c r="I2423">
        <f>DZIALKI[[#This Row],[Podatek]]-DZIALKI[[#This Row],[KwotaUlgi]]</f>
        <v>352.67199999999997</v>
      </c>
    </row>
    <row r="2424" spans="1:9" x14ac:dyDescent="0.25">
      <c r="A2424" t="s">
        <v>2434</v>
      </c>
      <c r="B2424">
        <v>913.66</v>
      </c>
      <c r="C2424" t="s">
        <v>5</v>
      </c>
      <c r="D2424" t="s">
        <v>7</v>
      </c>
      <c r="E24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4">
        <f>IF(DZIALKI[[#This Row],[Ulga]]=$K$29,$L$29,IF(DZIALKI[[#This Row],[Ulga]]=$K$30,$L$30,IF(DZIALKI[[#This Row],[Ulga]]=$K$31,$L$31,IF(DZIALKI[[#This Row],[Ulga]]=$K$32,$L$32))))</f>
        <v>0.2</v>
      </c>
      <c r="G2424">
        <f>ROUNDUP(DZIALKI[[#This Row],[StawkaPodatku]]*DZIALKI[[#This Row],[Powierzchnia]],2)</f>
        <v>703.52</v>
      </c>
      <c r="H2424">
        <f>DZIALKI[[#This Row],[Podatek]]*DZIALKI[[#This Row],[Procent Ulgi]]</f>
        <v>140.70400000000001</v>
      </c>
      <c r="I2424">
        <f>DZIALKI[[#This Row],[Podatek]]-DZIALKI[[#This Row],[KwotaUlgi]]</f>
        <v>562.81600000000003</v>
      </c>
    </row>
    <row r="2425" spans="1:9" x14ac:dyDescent="0.25">
      <c r="A2425" t="s">
        <v>2435</v>
      </c>
      <c r="B2425">
        <v>1310.1600000000001</v>
      </c>
      <c r="C2425" t="s">
        <v>5</v>
      </c>
      <c r="D2425" t="s">
        <v>11</v>
      </c>
      <c r="E24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5">
        <f>IF(DZIALKI[[#This Row],[Ulga]]=$K$29,$L$29,IF(DZIALKI[[#This Row],[Ulga]]=$K$30,$L$30,IF(DZIALKI[[#This Row],[Ulga]]=$K$31,$L$31,IF(DZIALKI[[#This Row],[Ulga]]=$K$32,$L$32))))</f>
        <v>0.9</v>
      </c>
      <c r="G2425">
        <f>ROUNDUP(DZIALKI[[#This Row],[StawkaPodatku]]*DZIALKI[[#This Row],[Powierzchnia]],2)</f>
        <v>1008.83</v>
      </c>
      <c r="H2425">
        <f>DZIALKI[[#This Row],[Podatek]]*DZIALKI[[#This Row],[Procent Ulgi]]</f>
        <v>907.947</v>
      </c>
      <c r="I2425">
        <f>DZIALKI[[#This Row],[Podatek]]-DZIALKI[[#This Row],[KwotaUlgi]]</f>
        <v>100.88300000000004</v>
      </c>
    </row>
    <row r="2426" spans="1:9" x14ac:dyDescent="0.25">
      <c r="A2426" t="s">
        <v>2436</v>
      </c>
      <c r="B2426">
        <v>1286.28</v>
      </c>
      <c r="C2426" t="s">
        <v>52</v>
      </c>
      <c r="D2426" t="s">
        <v>11</v>
      </c>
      <c r="E24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26">
        <f>IF(DZIALKI[[#This Row],[Ulga]]=$K$29,$L$29,IF(DZIALKI[[#This Row],[Ulga]]=$K$30,$L$30,IF(DZIALKI[[#This Row],[Ulga]]=$K$31,$L$31,IF(DZIALKI[[#This Row],[Ulga]]=$K$32,$L$32))))</f>
        <v>0.9</v>
      </c>
      <c r="G2426">
        <f>ROUNDUP(DZIALKI[[#This Row],[StawkaPodatku]]*DZIALKI[[#This Row],[Powierzchnia]],2)</f>
        <v>270.12</v>
      </c>
      <c r="H2426">
        <f>DZIALKI[[#This Row],[Podatek]]*DZIALKI[[#This Row],[Procent Ulgi]]</f>
        <v>243.108</v>
      </c>
      <c r="I2426">
        <f>DZIALKI[[#This Row],[Podatek]]-DZIALKI[[#This Row],[KwotaUlgi]]</f>
        <v>27.012</v>
      </c>
    </row>
    <row r="2427" spans="1:9" x14ac:dyDescent="0.25">
      <c r="A2427" t="s">
        <v>2437</v>
      </c>
      <c r="B2427">
        <v>751.34</v>
      </c>
      <c r="C2427" t="s">
        <v>52</v>
      </c>
      <c r="D2427" t="s">
        <v>7</v>
      </c>
      <c r="E24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27">
        <f>IF(DZIALKI[[#This Row],[Ulga]]=$K$29,$L$29,IF(DZIALKI[[#This Row],[Ulga]]=$K$30,$L$30,IF(DZIALKI[[#This Row],[Ulga]]=$K$31,$L$31,IF(DZIALKI[[#This Row],[Ulga]]=$K$32,$L$32))))</f>
        <v>0.2</v>
      </c>
      <c r="G2427">
        <f>ROUNDUP(DZIALKI[[#This Row],[StawkaPodatku]]*DZIALKI[[#This Row],[Powierzchnia]],2)</f>
        <v>157.79</v>
      </c>
      <c r="H2427">
        <f>DZIALKI[[#This Row],[Podatek]]*DZIALKI[[#This Row],[Procent Ulgi]]</f>
        <v>31.558</v>
      </c>
      <c r="I2427">
        <f>DZIALKI[[#This Row],[Podatek]]-DZIALKI[[#This Row],[KwotaUlgi]]</f>
        <v>126.232</v>
      </c>
    </row>
    <row r="2428" spans="1:9" x14ac:dyDescent="0.25">
      <c r="A2428" t="s">
        <v>2438</v>
      </c>
      <c r="B2428">
        <v>1120.08</v>
      </c>
      <c r="C2428" t="s">
        <v>5</v>
      </c>
      <c r="D2428" t="s">
        <v>5</v>
      </c>
      <c r="E24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8">
        <f>IF(DZIALKI[[#This Row],[Ulga]]=$K$29,$L$29,IF(DZIALKI[[#This Row],[Ulga]]=$K$30,$L$30,IF(DZIALKI[[#This Row],[Ulga]]=$K$31,$L$31,IF(DZIALKI[[#This Row],[Ulga]]=$K$32,$L$32))))</f>
        <v>0.5</v>
      </c>
      <c r="G2428">
        <f>ROUNDUP(DZIALKI[[#This Row],[StawkaPodatku]]*DZIALKI[[#This Row],[Powierzchnia]],2)</f>
        <v>862.47</v>
      </c>
      <c r="H2428">
        <f>DZIALKI[[#This Row],[Podatek]]*DZIALKI[[#This Row],[Procent Ulgi]]</f>
        <v>431.23500000000001</v>
      </c>
      <c r="I2428">
        <f>DZIALKI[[#This Row],[Podatek]]-DZIALKI[[#This Row],[KwotaUlgi]]</f>
        <v>431.23500000000001</v>
      </c>
    </row>
    <row r="2429" spans="1:9" x14ac:dyDescent="0.25">
      <c r="A2429" t="s">
        <v>2439</v>
      </c>
      <c r="B2429">
        <v>1470.23</v>
      </c>
      <c r="C2429" t="s">
        <v>5</v>
      </c>
      <c r="D2429" t="s">
        <v>11</v>
      </c>
      <c r="E24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9">
        <f>IF(DZIALKI[[#This Row],[Ulga]]=$K$29,$L$29,IF(DZIALKI[[#This Row],[Ulga]]=$K$30,$L$30,IF(DZIALKI[[#This Row],[Ulga]]=$K$31,$L$31,IF(DZIALKI[[#This Row],[Ulga]]=$K$32,$L$32))))</f>
        <v>0.9</v>
      </c>
      <c r="G2429">
        <f>ROUNDUP(DZIALKI[[#This Row],[StawkaPodatku]]*DZIALKI[[#This Row],[Powierzchnia]],2)</f>
        <v>1132.08</v>
      </c>
      <c r="H2429">
        <f>DZIALKI[[#This Row],[Podatek]]*DZIALKI[[#This Row],[Procent Ulgi]]</f>
        <v>1018.872</v>
      </c>
      <c r="I2429">
        <f>DZIALKI[[#This Row],[Podatek]]-DZIALKI[[#This Row],[KwotaUlgi]]</f>
        <v>113.20799999999997</v>
      </c>
    </row>
    <row r="2430" spans="1:9" x14ac:dyDescent="0.25">
      <c r="A2430" t="s">
        <v>2440</v>
      </c>
      <c r="B2430">
        <v>1356.3</v>
      </c>
      <c r="C2430" t="s">
        <v>52</v>
      </c>
      <c r="D2430" t="s">
        <v>7</v>
      </c>
      <c r="E24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30">
        <f>IF(DZIALKI[[#This Row],[Ulga]]=$K$29,$L$29,IF(DZIALKI[[#This Row],[Ulga]]=$K$30,$L$30,IF(DZIALKI[[#This Row],[Ulga]]=$K$31,$L$31,IF(DZIALKI[[#This Row],[Ulga]]=$K$32,$L$32))))</f>
        <v>0.2</v>
      </c>
      <c r="G2430">
        <f>ROUNDUP(DZIALKI[[#This Row],[StawkaPodatku]]*DZIALKI[[#This Row],[Powierzchnia]],2)</f>
        <v>284.83</v>
      </c>
      <c r="H2430">
        <f>DZIALKI[[#This Row],[Podatek]]*DZIALKI[[#This Row],[Procent Ulgi]]</f>
        <v>56.966000000000001</v>
      </c>
      <c r="I2430">
        <f>DZIALKI[[#This Row],[Podatek]]-DZIALKI[[#This Row],[KwotaUlgi]]</f>
        <v>227.86399999999998</v>
      </c>
    </row>
    <row r="2431" spans="1:9" x14ac:dyDescent="0.25">
      <c r="A2431" t="s">
        <v>2441</v>
      </c>
      <c r="B2431">
        <v>1396.91</v>
      </c>
      <c r="C2431" t="s">
        <v>31</v>
      </c>
      <c r="D2431" t="s">
        <v>5</v>
      </c>
      <c r="E24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31">
        <f>IF(DZIALKI[[#This Row],[Ulga]]=$K$29,$L$29,IF(DZIALKI[[#This Row],[Ulga]]=$K$30,$L$30,IF(DZIALKI[[#This Row],[Ulga]]=$K$31,$L$31,IF(DZIALKI[[#This Row],[Ulga]]=$K$32,$L$32))))</f>
        <v>0.5</v>
      </c>
      <c r="G2431">
        <f>ROUNDUP(DZIALKI[[#This Row],[StawkaPodatku]]*DZIALKI[[#This Row],[Powierzchnia]],2)</f>
        <v>600.67999999999995</v>
      </c>
      <c r="H2431">
        <f>DZIALKI[[#This Row],[Podatek]]*DZIALKI[[#This Row],[Procent Ulgi]]</f>
        <v>300.33999999999997</v>
      </c>
      <c r="I2431">
        <f>DZIALKI[[#This Row],[Podatek]]-DZIALKI[[#This Row],[KwotaUlgi]]</f>
        <v>300.33999999999997</v>
      </c>
    </row>
    <row r="2432" spans="1:9" x14ac:dyDescent="0.25">
      <c r="A2432" t="s">
        <v>2442</v>
      </c>
      <c r="B2432">
        <v>1290.05</v>
      </c>
      <c r="C2432" t="s">
        <v>52</v>
      </c>
      <c r="D2432" t="s">
        <v>7</v>
      </c>
      <c r="E24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32">
        <f>IF(DZIALKI[[#This Row],[Ulga]]=$K$29,$L$29,IF(DZIALKI[[#This Row],[Ulga]]=$K$30,$L$30,IF(DZIALKI[[#This Row],[Ulga]]=$K$31,$L$31,IF(DZIALKI[[#This Row],[Ulga]]=$K$32,$L$32))))</f>
        <v>0.2</v>
      </c>
      <c r="G2432">
        <f>ROUNDUP(DZIALKI[[#This Row],[StawkaPodatku]]*DZIALKI[[#This Row],[Powierzchnia]],2)</f>
        <v>270.92</v>
      </c>
      <c r="H2432">
        <f>DZIALKI[[#This Row],[Podatek]]*DZIALKI[[#This Row],[Procent Ulgi]]</f>
        <v>54.184000000000005</v>
      </c>
      <c r="I2432">
        <f>DZIALKI[[#This Row],[Podatek]]-DZIALKI[[#This Row],[KwotaUlgi]]</f>
        <v>216.73600000000002</v>
      </c>
    </row>
    <row r="2433" spans="1:9" x14ac:dyDescent="0.25">
      <c r="A2433" t="s">
        <v>2443</v>
      </c>
      <c r="B2433">
        <v>793.43</v>
      </c>
      <c r="C2433" t="s">
        <v>31</v>
      </c>
      <c r="D2433" t="s">
        <v>5</v>
      </c>
      <c r="E24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33">
        <f>IF(DZIALKI[[#This Row],[Ulga]]=$K$29,$L$29,IF(DZIALKI[[#This Row],[Ulga]]=$K$30,$L$30,IF(DZIALKI[[#This Row],[Ulga]]=$K$31,$L$31,IF(DZIALKI[[#This Row],[Ulga]]=$K$32,$L$32))))</f>
        <v>0.5</v>
      </c>
      <c r="G2433">
        <f>ROUNDUP(DZIALKI[[#This Row],[StawkaPodatku]]*DZIALKI[[#This Row],[Powierzchnia]],2)</f>
        <v>341.18</v>
      </c>
      <c r="H2433">
        <f>DZIALKI[[#This Row],[Podatek]]*DZIALKI[[#This Row],[Procent Ulgi]]</f>
        <v>170.59</v>
      </c>
      <c r="I2433">
        <f>DZIALKI[[#This Row],[Podatek]]-DZIALKI[[#This Row],[KwotaUlgi]]</f>
        <v>170.59</v>
      </c>
    </row>
    <row r="2434" spans="1:9" x14ac:dyDescent="0.25">
      <c r="A2434" t="s">
        <v>2444</v>
      </c>
      <c r="B2434">
        <v>1466.41</v>
      </c>
      <c r="C2434" t="s">
        <v>5</v>
      </c>
      <c r="D2434" t="s">
        <v>7</v>
      </c>
      <c r="E24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34">
        <f>IF(DZIALKI[[#This Row],[Ulga]]=$K$29,$L$29,IF(DZIALKI[[#This Row],[Ulga]]=$K$30,$L$30,IF(DZIALKI[[#This Row],[Ulga]]=$K$31,$L$31,IF(DZIALKI[[#This Row],[Ulga]]=$K$32,$L$32))))</f>
        <v>0.2</v>
      </c>
      <c r="G2434">
        <f>ROUNDUP(DZIALKI[[#This Row],[StawkaPodatku]]*DZIALKI[[#This Row],[Powierzchnia]],2)</f>
        <v>1129.1400000000001</v>
      </c>
      <c r="H2434">
        <f>DZIALKI[[#This Row],[Podatek]]*DZIALKI[[#This Row],[Procent Ulgi]]</f>
        <v>225.82800000000003</v>
      </c>
      <c r="I2434">
        <f>DZIALKI[[#This Row],[Podatek]]-DZIALKI[[#This Row],[KwotaUlgi]]</f>
        <v>903.31200000000013</v>
      </c>
    </row>
    <row r="2435" spans="1:9" x14ac:dyDescent="0.25">
      <c r="A2435" t="s">
        <v>2445</v>
      </c>
      <c r="B2435">
        <v>781.12</v>
      </c>
      <c r="C2435" t="s">
        <v>5</v>
      </c>
      <c r="D2435" t="s">
        <v>11</v>
      </c>
      <c r="E24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35">
        <f>IF(DZIALKI[[#This Row],[Ulga]]=$K$29,$L$29,IF(DZIALKI[[#This Row],[Ulga]]=$K$30,$L$30,IF(DZIALKI[[#This Row],[Ulga]]=$K$31,$L$31,IF(DZIALKI[[#This Row],[Ulga]]=$K$32,$L$32))))</f>
        <v>0.9</v>
      </c>
      <c r="G2435">
        <f>ROUNDUP(DZIALKI[[#This Row],[StawkaPodatku]]*DZIALKI[[#This Row],[Powierzchnia]],2)</f>
        <v>601.47</v>
      </c>
      <c r="H2435">
        <f>DZIALKI[[#This Row],[Podatek]]*DZIALKI[[#This Row],[Procent Ulgi]]</f>
        <v>541.32300000000009</v>
      </c>
      <c r="I2435">
        <f>DZIALKI[[#This Row],[Podatek]]-DZIALKI[[#This Row],[KwotaUlgi]]</f>
        <v>60.146999999999935</v>
      </c>
    </row>
    <row r="2436" spans="1:9" x14ac:dyDescent="0.25">
      <c r="A2436" t="s">
        <v>2446</v>
      </c>
      <c r="B2436">
        <v>597.35</v>
      </c>
      <c r="C2436" t="s">
        <v>9</v>
      </c>
      <c r="D2436" t="s">
        <v>21</v>
      </c>
      <c r="E24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36">
        <f>IF(DZIALKI[[#This Row],[Ulga]]=$K$29,$L$29,IF(DZIALKI[[#This Row],[Ulga]]=$K$30,$L$30,IF(DZIALKI[[#This Row],[Ulga]]=$K$31,$L$31,IF(DZIALKI[[#This Row],[Ulga]]=$K$32,$L$32))))</f>
        <v>0</v>
      </c>
      <c r="G2436">
        <f>ROUNDUP(DZIALKI[[#This Row],[StawkaPodatku]]*DZIALKI[[#This Row],[Powierzchnia]],2)</f>
        <v>388.28</v>
      </c>
      <c r="H2436">
        <f>DZIALKI[[#This Row],[Podatek]]*DZIALKI[[#This Row],[Procent Ulgi]]</f>
        <v>0</v>
      </c>
      <c r="I2436">
        <f>DZIALKI[[#This Row],[Podatek]]-DZIALKI[[#This Row],[KwotaUlgi]]</f>
        <v>388.28</v>
      </c>
    </row>
    <row r="2437" spans="1:9" x14ac:dyDescent="0.25">
      <c r="A2437" t="s">
        <v>2447</v>
      </c>
      <c r="B2437">
        <v>804.64</v>
      </c>
      <c r="C2437" t="s">
        <v>5</v>
      </c>
      <c r="D2437" t="s">
        <v>11</v>
      </c>
      <c r="E24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37">
        <f>IF(DZIALKI[[#This Row],[Ulga]]=$K$29,$L$29,IF(DZIALKI[[#This Row],[Ulga]]=$K$30,$L$30,IF(DZIALKI[[#This Row],[Ulga]]=$K$31,$L$31,IF(DZIALKI[[#This Row],[Ulga]]=$K$32,$L$32))))</f>
        <v>0.9</v>
      </c>
      <c r="G2437">
        <f>ROUNDUP(DZIALKI[[#This Row],[StawkaPodatku]]*DZIALKI[[#This Row],[Powierzchnia]],2)</f>
        <v>619.58000000000004</v>
      </c>
      <c r="H2437">
        <f>DZIALKI[[#This Row],[Podatek]]*DZIALKI[[#This Row],[Procent Ulgi]]</f>
        <v>557.62200000000007</v>
      </c>
      <c r="I2437">
        <f>DZIALKI[[#This Row],[Podatek]]-DZIALKI[[#This Row],[KwotaUlgi]]</f>
        <v>61.95799999999997</v>
      </c>
    </row>
    <row r="2438" spans="1:9" x14ac:dyDescent="0.25">
      <c r="A2438" t="s">
        <v>2448</v>
      </c>
      <c r="B2438">
        <v>611.29</v>
      </c>
      <c r="C2438" t="s">
        <v>5</v>
      </c>
      <c r="D2438" t="s">
        <v>21</v>
      </c>
      <c r="E24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38">
        <f>IF(DZIALKI[[#This Row],[Ulga]]=$K$29,$L$29,IF(DZIALKI[[#This Row],[Ulga]]=$K$30,$L$30,IF(DZIALKI[[#This Row],[Ulga]]=$K$31,$L$31,IF(DZIALKI[[#This Row],[Ulga]]=$K$32,$L$32))))</f>
        <v>0</v>
      </c>
      <c r="G2438">
        <f>ROUNDUP(DZIALKI[[#This Row],[StawkaPodatku]]*DZIALKI[[#This Row],[Powierzchnia]],2)</f>
        <v>470.7</v>
      </c>
      <c r="H2438">
        <f>DZIALKI[[#This Row],[Podatek]]*DZIALKI[[#This Row],[Procent Ulgi]]</f>
        <v>0</v>
      </c>
      <c r="I2438">
        <f>DZIALKI[[#This Row],[Podatek]]-DZIALKI[[#This Row],[KwotaUlgi]]</f>
        <v>470.7</v>
      </c>
    </row>
    <row r="2439" spans="1:9" x14ac:dyDescent="0.25">
      <c r="A2439" t="s">
        <v>2449</v>
      </c>
      <c r="B2439">
        <v>660.42</v>
      </c>
      <c r="C2439" t="s">
        <v>5</v>
      </c>
      <c r="D2439" t="s">
        <v>7</v>
      </c>
      <c r="E24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39">
        <f>IF(DZIALKI[[#This Row],[Ulga]]=$K$29,$L$29,IF(DZIALKI[[#This Row],[Ulga]]=$K$30,$L$30,IF(DZIALKI[[#This Row],[Ulga]]=$K$31,$L$31,IF(DZIALKI[[#This Row],[Ulga]]=$K$32,$L$32))))</f>
        <v>0.2</v>
      </c>
      <c r="G2439">
        <f>ROUNDUP(DZIALKI[[#This Row],[StawkaPodatku]]*DZIALKI[[#This Row],[Powierzchnia]],2)</f>
        <v>508.53</v>
      </c>
      <c r="H2439">
        <f>DZIALKI[[#This Row],[Podatek]]*DZIALKI[[#This Row],[Procent Ulgi]]</f>
        <v>101.706</v>
      </c>
      <c r="I2439">
        <f>DZIALKI[[#This Row],[Podatek]]-DZIALKI[[#This Row],[KwotaUlgi]]</f>
        <v>406.82399999999996</v>
      </c>
    </row>
    <row r="2440" spans="1:9" x14ac:dyDescent="0.25">
      <c r="A2440" t="s">
        <v>2450</v>
      </c>
      <c r="B2440">
        <v>1202.56</v>
      </c>
      <c r="C2440" t="s">
        <v>31</v>
      </c>
      <c r="D2440" t="s">
        <v>11</v>
      </c>
      <c r="E24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40">
        <f>IF(DZIALKI[[#This Row],[Ulga]]=$K$29,$L$29,IF(DZIALKI[[#This Row],[Ulga]]=$K$30,$L$30,IF(DZIALKI[[#This Row],[Ulga]]=$K$31,$L$31,IF(DZIALKI[[#This Row],[Ulga]]=$K$32,$L$32))))</f>
        <v>0.9</v>
      </c>
      <c r="G2440">
        <f>ROUNDUP(DZIALKI[[#This Row],[StawkaPodatku]]*DZIALKI[[#This Row],[Powierzchnia]],2)</f>
        <v>517.11</v>
      </c>
      <c r="H2440">
        <f>DZIALKI[[#This Row],[Podatek]]*DZIALKI[[#This Row],[Procent Ulgi]]</f>
        <v>465.399</v>
      </c>
      <c r="I2440">
        <f>DZIALKI[[#This Row],[Podatek]]-DZIALKI[[#This Row],[KwotaUlgi]]</f>
        <v>51.711000000000013</v>
      </c>
    </row>
    <row r="2441" spans="1:9" x14ac:dyDescent="0.25">
      <c r="A2441" t="s">
        <v>2451</v>
      </c>
      <c r="B2441">
        <v>579.83000000000004</v>
      </c>
      <c r="C2441" t="s">
        <v>5</v>
      </c>
      <c r="D2441" t="s">
        <v>7</v>
      </c>
      <c r="E24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41">
        <f>IF(DZIALKI[[#This Row],[Ulga]]=$K$29,$L$29,IF(DZIALKI[[#This Row],[Ulga]]=$K$30,$L$30,IF(DZIALKI[[#This Row],[Ulga]]=$K$31,$L$31,IF(DZIALKI[[#This Row],[Ulga]]=$K$32,$L$32))))</f>
        <v>0.2</v>
      </c>
      <c r="G2441">
        <f>ROUNDUP(DZIALKI[[#This Row],[StawkaPodatku]]*DZIALKI[[#This Row],[Powierzchnia]],2)</f>
        <v>446.46999999999997</v>
      </c>
      <c r="H2441">
        <f>DZIALKI[[#This Row],[Podatek]]*DZIALKI[[#This Row],[Procent Ulgi]]</f>
        <v>89.293999999999997</v>
      </c>
      <c r="I2441">
        <f>DZIALKI[[#This Row],[Podatek]]-DZIALKI[[#This Row],[KwotaUlgi]]</f>
        <v>357.17599999999999</v>
      </c>
    </row>
    <row r="2442" spans="1:9" x14ac:dyDescent="0.25">
      <c r="A2442" t="s">
        <v>2452</v>
      </c>
      <c r="B2442">
        <v>755.1</v>
      </c>
      <c r="C2442" t="s">
        <v>5</v>
      </c>
      <c r="D2442" t="s">
        <v>5</v>
      </c>
      <c r="E24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42">
        <f>IF(DZIALKI[[#This Row],[Ulga]]=$K$29,$L$29,IF(DZIALKI[[#This Row],[Ulga]]=$K$30,$L$30,IF(DZIALKI[[#This Row],[Ulga]]=$K$31,$L$31,IF(DZIALKI[[#This Row],[Ulga]]=$K$32,$L$32))))</f>
        <v>0.5</v>
      </c>
      <c r="G2442">
        <f>ROUNDUP(DZIALKI[[#This Row],[StawkaPodatku]]*DZIALKI[[#This Row],[Powierzchnia]],2)</f>
        <v>581.42999999999995</v>
      </c>
      <c r="H2442">
        <f>DZIALKI[[#This Row],[Podatek]]*DZIALKI[[#This Row],[Procent Ulgi]]</f>
        <v>290.71499999999997</v>
      </c>
      <c r="I2442">
        <f>DZIALKI[[#This Row],[Podatek]]-DZIALKI[[#This Row],[KwotaUlgi]]</f>
        <v>290.71499999999997</v>
      </c>
    </row>
    <row r="2443" spans="1:9" x14ac:dyDescent="0.25">
      <c r="A2443" t="s">
        <v>2453</v>
      </c>
      <c r="B2443">
        <v>1061.3800000000001</v>
      </c>
      <c r="C2443" t="s">
        <v>52</v>
      </c>
      <c r="D2443" t="s">
        <v>11</v>
      </c>
      <c r="E24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43">
        <f>IF(DZIALKI[[#This Row],[Ulga]]=$K$29,$L$29,IF(DZIALKI[[#This Row],[Ulga]]=$K$30,$L$30,IF(DZIALKI[[#This Row],[Ulga]]=$K$31,$L$31,IF(DZIALKI[[#This Row],[Ulga]]=$K$32,$L$32))))</f>
        <v>0.9</v>
      </c>
      <c r="G2443">
        <f>ROUNDUP(DZIALKI[[#This Row],[StawkaPodatku]]*DZIALKI[[#This Row],[Powierzchnia]],2)</f>
        <v>222.89</v>
      </c>
      <c r="H2443">
        <f>DZIALKI[[#This Row],[Podatek]]*DZIALKI[[#This Row],[Procent Ulgi]]</f>
        <v>200.601</v>
      </c>
      <c r="I2443">
        <f>DZIALKI[[#This Row],[Podatek]]-DZIALKI[[#This Row],[KwotaUlgi]]</f>
        <v>22.288999999999987</v>
      </c>
    </row>
    <row r="2444" spans="1:9" x14ac:dyDescent="0.25">
      <c r="A2444" t="s">
        <v>2454</v>
      </c>
      <c r="B2444">
        <v>1028.52</v>
      </c>
      <c r="C2444" t="s">
        <v>5</v>
      </c>
      <c r="D2444" t="s">
        <v>5</v>
      </c>
      <c r="E24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44">
        <f>IF(DZIALKI[[#This Row],[Ulga]]=$K$29,$L$29,IF(DZIALKI[[#This Row],[Ulga]]=$K$30,$L$30,IF(DZIALKI[[#This Row],[Ulga]]=$K$31,$L$31,IF(DZIALKI[[#This Row],[Ulga]]=$K$32,$L$32))))</f>
        <v>0.5</v>
      </c>
      <c r="G2444">
        <f>ROUNDUP(DZIALKI[[#This Row],[StawkaPodatku]]*DZIALKI[[#This Row],[Powierzchnia]],2)</f>
        <v>791.97</v>
      </c>
      <c r="H2444">
        <f>DZIALKI[[#This Row],[Podatek]]*DZIALKI[[#This Row],[Procent Ulgi]]</f>
        <v>395.98500000000001</v>
      </c>
      <c r="I2444">
        <f>DZIALKI[[#This Row],[Podatek]]-DZIALKI[[#This Row],[KwotaUlgi]]</f>
        <v>395.98500000000001</v>
      </c>
    </row>
    <row r="2445" spans="1:9" x14ac:dyDescent="0.25">
      <c r="A2445" t="s">
        <v>2455</v>
      </c>
      <c r="B2445">
        <v>1339.39</v>
      </c>
      <c r="C2445" t="s">
        <v>52</v>
      </c>
      <c r="D2445" t="s">
        <v>11</v>
      </c>
      <c r="E24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45">
        <f>IF(DZIALKI[[#This Row],[Ulga]]=$K$29,$L$29,IF(DZIALKI[[#This Row],[Ulga]]=$K$30,$L$30,IF(DZIALKI[[#This Row],[Ulga]]=$K$31,$L$31,IF(DZIALKI[[#This Row],[Ulga]]=$K$32,$L$32))))</f>
        <v>0.9</v>
      </c>
      <c r="G2445">
        <f>ROUNDUP(DZIALKI[[#This Row],[StawkaPodatku]]*DZIALKI[[#This Row],[Powierzchnia]],2)</f>
        <v>281.27999999999997</v>
      </c>
      <c r="H2445">
        <f>DZIALKI[[#This Row],[Podatek]]*DZIALKI[[#This Row],[Procent Ulgi]]</f>
        <v>253.15199999999999</v>
      </c>
      <c r="I2445">
        <f>DZIALKI[[#This Row],[Podatek]]-DZIALKI[[#This Row],[KwotaUlgi]]</f>
        <v>28.127999999999986</v>
      </c>
    </row>
    <row r="2446" spans="1:9" x14ac:dyDescent="0.25">
      <c r="A2446" t="s">
        <v>2456</v>
      </c>
      <c r="B2446">
        <v>1404.83</v>
      </c>
      <c r="C2446" t="s">
        <v>9</v>
      </c>
      <c r="D2446" t="s">
        <v>5</v>
      </c>
      <c r="E24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46">
        <f>IF(DZIALKI[[#This Row],[Ulga]]=$K$29,$L$29,IF(DZIALKI[[#This Row],[Ulga]]=$K$30,$L$30,IF(DZIALKI[[#This Row],[Ulga]]=$K$31,$L$31,IF(DZIALKI[[#This Row],[Ulga]]=$K$32,$L$32))))</f>
        <v>0.5</v>
      </c>
      <c r="G2446">
        <f>ROUNDUP(DZIALKI[[#This Row],[StawkaPodatku]]*DZIALKI[[#This Row],[Powierzchnia]],2)</f>
        <v>913.14</v>
      </c>
      <c r="H2446">
        <f>DZIALKI[[#This Row],[Podatek]]*DZIALKI[[#This Row],[Procent Ulgi]]</f>
        <v>456.57</v>
      </c>
      <c r="I2446">
        <f>DZIALKI[[#This Row],[Podatek]]-DZIALKI[[#This Row],[KwotaUlgi]]</f>
        <v>456.57</v>
      </c>
    </row>
    <row r="2447" spans="1:9" x14ac:dyDescent="0.25">
      <c r="A2447" t="s">
        <v>2457</v>
      </c>
      <c r="B2447">
        <v>1093.97</v>
      </c>
      <c r="C2447" t="s">
        <v>52</v>
      </c>
      <c r="D2447" t="s">
        <v>11</v>
      </c>
      <c r="E24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47">
        <f>IF(DZIALKI[[#This Row],[Ulga]]=$K$29,$L$29,IF(DZIALKI[[#This Row],[Ulga]]=$K$30,$L$30,IF(DZIALKI[[#This Row],[Ulga]]=$K$31,$L$31,IF(DZIALKI[[#This Row],[Ulga]]=$K$32,$L$32))))</f>
        <v>0.9</v>
      </c>
      <c r="G2447">
        <f>ROUNDUP(DZIALKI[[#This Row],[StawkaPodatku]]*DZIALKI[[#This Row],[Powierzchnia]],2)</f>
        <v>229.73999999999998</v>
      </c>
      <c r="H2447">
        <f>DZIALKI[[#This Row],[Podatek]]*DZIALKI[[#This Row],[Procent Ulgi]]</f>
        <v>206.76599999999999</v>
      </c>
      <c r="I2447">
        <f>DZIALKI[[#This Row],[Podatek]]-DZIALKI[[#This Row],[KwotaUlgi]]</f>
        <v>22.97399999999999</v>
      </c>
    </row>
    <row r="2448" spans="1:9" x14ac:dyDescent="0.25">
      <c r="A2448" t="s">
        <v>2458</v>
      </c>
      <c r="B2448">
        <v>1065.7</v>
      </c>
      <c r="C2448" t="s">
        <v>52</v>
      </c>
      <c r="D2448" t="s">
        <v>11</v>
      </c>
      <c r="E24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48">
        <f>IF(DZIALKI[[#This Row],[Ulga]]=$K$29,$L$29,IF(DZIALKI[[#This Row],[Ulga]]=$K$30,$L$30,IF(DZIALKI[[#This Row],[Ulga]]=$K$31,$L$31,IF(DZIALKI[[#This Row],[Ulga]]=$K$32,$L$32))))</f>
        <v>0.9</v>
      </c>
      <c r="G2448">
        <f>ROUNDUP(DZIALKI[[#This Row],[StawkaPodatku]]*DZIALKI[[#This Row],[Powierzchnia]],2)</f>
        <v>223.79999999999998</v>
      </c>
      <c r="H2448">
        <f>DZIALKI[[#This Row],[Podatek]]*DZIALKI[[#This Row],[Procent Ulgi]]</f>
        <v>201.42</v>
      </c>
      <c r="I2448">
        <f>DZIALKI[[#This Row],[Podatek]]-DZIALKI[[#This Row],[KwotaUlgi]]</f>
        <v>22.379999999999995</v>
      </c>
    </row>
    <row r="2449" spans="1:9" x14ac:dyDescent="0.25">
      <c r="A2449" t="s">
        <v>2459</v>
      </c>
      <c r="B2449">
        <v>1470.5</v>
      </c>
      <c r="C2449" t="s">
        <v>52</v>
      </c>
      <c r="D2449" t="s">
        <v>7</v>
      </c>
      <c r="E24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49">
        <f>IF(DZIALKI[[#This Row],[Ulga]]=$K$29,$L$29,IF(DZIALKI[[#This Row],[Ulga]]=$K$30,$L$30,IF(DZIALKI[[#This Row],[Ulga]]=$K$31,$L$31,IF(DZIALKI[[#This Row],[Ulga]]=$K$32,$L$32))))</f>
        <v>0.2</v>
      </c>
      <c r="G2449">
        <f>ROUNDUP(DZIALKI[[#This Row],[StawkaPodatku]]*DZIALKI[[#This Row],[Powierzchnia]],2)</f>
        <v>308.81</v>
      </c>
      <c r="H2449">
        <f>DZIALKI[[#This Row],[Podatek]]*DZIALKI[[#This Row],[Procent Ulgi]]</f>
        <v>61.762</v>
      </c>
      <c r="I2449">
        <f>DZIALKI[[#This Row],[Podatek]]-DZIALKI[[#This Row],[KwotaUlgi]]</f>
        <v>247.048</v>
      </c>
    </row>
    <row r="2450" spans="1:9" x14ac:dyDescent="0.25">
      <c r="A2450" t="s">
        <v>2460</v>
      </c>
      <c r="B2450">
        <v>998.27</v>
      </c>
      <c r="C2450" t="s">
        <v>31</v>
      </c>
      <c r="D2450" t="s">
        <v>11</v>
      </c>
      <c r="E24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50">
        <f>IF(DZIALKI[[#This Row],[Ulga]]=$K$29,$L$29,IF(DZIALKI[[#This Row],[Ulga]]=$K$30,$L$30,IF(DZIALKI[[#This Row],[Ulga]]=$K$31,$L$31,IF(DZIALKI[[#This Row],[Ulga]]=$K$32,$L$32))))</f>
        <v>0.9</v>
      </c>
      <c r="G2450">
        <f>ROUNDUP(DZIALKI[[#This Row],[StawkaPodatku]]*DZIALKI[[#This Row],[Powierzchnia]],2)</f>
        <v>429.26</v>
      </c>
      <c r="H2450">
        <f>DZIALKI[[#This Row],[Podatek]]*DZIALKI[[#This Row],[Procent Ulgi]]</f>
        <v>386.334</v>
      </c>
      <c r="I2450">
        <f>DZIALKI[[#This Row],[Podatek]]-DZIALKI[[#This Row],[KwotaUlgi]]</f>
        <v>42.925999999999988</v>
      </c>
    </row>
    <row r="2451" spans="1:9" x14ac:dyDescent="0.25">
      <c r="A2451" t="s">
        <v>2461</v>
      </c>
      <c r="B2451">
        <v>1215.9100000000001</v>
      </c>
      <c r="C2451" t="s">
        <v>5</v>
      </c>
      <c r="D2451" t="s">
        <v>5</v>
      </c>
      <c r="E24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51">
        <f>IF(DZIALKI[[#This Row],[Ulga]]=$K$29,$L$29,IF(DZIALKI[[#This Row],[Ulga]]=$K$30,$L$30,IF(DZIALKI[[#This Row],[Ulga]]=$K$31,$L$31,IF(DZIALKI[[#This Row],[Ulga]]=$K$32,$L$32))))</f>
        <v>0.5</v>
      </c>
      <c r="G2451">
        <f>ROUNDUP(DZIALKI[[#This Row],[StawkaPodatku]]*DZIALKI[[#This Row],[Powierzchnia]],2)</f>
        <v>936.26</v>
      </c>
      <c r="H2451">
        <f>DZIALKI[[#This Row],[Podatek]]*DZIALKI[[#This Row],[Procent Ulgi]]</f>
        <v>468.13</v>
      </c>
      <c r="I2451">
        <f>DZIALKI[[#This Row],[Podatek]]-DZIALKI[[#This Row],[KwotaUlgi]]</f>
        <v>468.13</v>
      </c>
    </row>
    <row r="2452" spans="1:9" x14ac:dyDescent="0.25">
      <c r="A2452" t="s">
        <v>2462</v>
      </c>
      <c r="B2452">
        <v>677.43</v>
      </c>
      <c r="C2452" t="s">
        <v>31</v>
      </c>
      <c r="D2452" t="s">
        <v>11</v>
      </c>
      <c r="E24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52">
        <f>IF(DZIALKI[[#This Row],[Ulga]]=$K$29,$L$29,IF(DZIALKI[[#This Row],[Ulga]]=$K$30,$L$30,IF(DZIALKI[[#This Row],[Ulga]]=$K$31,$L$31,IF(DZIALKI[[#This Row],[Ulga]]=$K$32,$L$32))))</f>
        <v>0.9</v>
      </c>
      <c r="G2452">
        <f>ROUNDUP(DZIALKI[[#This Row],[StawkaPodatku]]*DZIALKI[[#This Row],[Powierzchnia]],2)</f>
        <v>291.3</v>
      </c>
      <c r="H2452">
        <f>DZIALKI[[#This Row],[Podatek]]*DZIALKI[[#This Row],[Procent Ulgi]]</f>
        <v>262.17</v>
      </c>
      <c r="I2452">
        <f>DZIALKI[[#This Row],[Podatek]]-DZIALKI[[#This Row],[KwotaUlgi]]</f>
        <v>29.129999999999995</v>
      </c>
    </row>
    <row r="2453" spans="1:9" x14ac:dyDescent="0.25">
      <c r="A2453" t="s">
        <v>2463</v>
      </c>
      <c r="B2453">
        <v>1234.94</v>
      </c>
      <c r="C2453" t="s">
        <v>9</v>
      </c>
      <c r="D2453" t="s">
        <v>11</v>
      </c>
      <c r="E24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53">
        <f>IF(DZIALKI[[#This Row],[Ulga]]=$K$29,$L$29,IF(DZIALKI[[#This Row],[Ulga]]=$K$30,$L$30,IF(DZIALKI[[#This Row],[Ulga]]=$K$31,$L$31,IF(DZIALKI[[#This Row],[Ulga]]=$K$32,$L$32))))</f>
        <v>0.9</v>
      </c>
      <c r="G2453">
        <f>ROUNDUP(DZIALKI[[#This Row],[StawkaPodatku]]*DZIALKI[[#This Row],[Powierzchnia]],2)</f>
        <v>802.72</v>
      </c>
      <c r="H2453">
        <f>DZIALKI[[#This Row],[Podatek]]*DZIALKI[[#This Row],[Procent Ulgi]]</f>
        <v>722.44800000000009</v>
      </c>
      <c r="I2453">
        <f>DZIALKI[[#This Row],[Podatek]]-DZIALKI[[#This Row],[KwotaUlgi]]</f>
        <v>80.271999999999935</v>
      </c>
    </row>
    <row r="2454" spans="1:9" x14ac:dyDescent="0.25">
      <c r="A2454" t="s">
        <v>2464</v>
      </c>
      <c r="B2454">
        <v>547.85</v>
      </c>
      <c r="C2454" t="s">
        <v>52</v>
      </c>
      <c r="D2454" t="s">
        <v>5</v>
      </c>
      <c r="E24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54">
        <f>IF(DZIALKI[[#This Row],[Ulga]]=$K$29,$L$29,IF(DZIALKI[[#This Row],[Ulga]]=$K$30,$L$30,IF(DZIALKI[[#This Row],[Ulga]]=$K$31,$L$31,IF(DZIALKI[[#This Row],[Ulga]]=$K$32,$L$32))))</f>
        <v>0.5</v>
      </c>
      <c r="G2454">
        <f>ROUNDUP(DZIALKI[[#This Row],[StawkaPodatku]]*DZIALKI[[#This Row],[Powierzchnia]],2)</f>
        <v>115.05000000000001</v>
      </c>
      <c r="H2454">
        <f>DZIALKI[[#This Row],[Podatek]]*DZIALKI[[#This Row],[Procent Ulgi]]</f>
        <v>57.525000000000006</v>
      </c>
      <c r="I2454">
        <f>DZIALKI[[#This Row],[Podatek]]-DZIALKI[[#This Row],[KwotaUlgi]]</f>
        <v>57.525000000000006</v>
      </c>
    </row>
    <row r="2455" spans="1:9" x14ac:dyDescent="0.25">
      <c r="A2455" t="s">
        <v>2465</v>
      </c>
      <c r="B2455">
        <v>662.62</v>
      </c>
      <c r="C2455" t="s">
        <v>31</v>
      </c>
      <c r="D2455" t="s">
        <v>11</v>
      </c>
      <c r="E24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55">
        <f>IF(DZIALKI[[#This Row],[Ulga]]=$K$29,$L$29,IF(DZIALKI[[#This Row],[Ulga]]=$K$30,$L$30,IF(DZIALKI[[#This Row],[Ulga]]=$K$31,$L$31,IF(DZIALKI[[#This Row],[Ulga]]=$K$32,$L$32))))</f>
        <v>0.9</v>
      </c>
      <c r="G2455">
        <f>ROUNDUP(DZIALKI[[#This Row],[StawkaPodatku]]*DZIALKI[[#This Row],[Powierzchnia]],2)</f>
        <v>284.93</v>
      </c>
      <c r="H2455">
        <f>DZIALKI[[#This Row],[Podatek]]*DZIALKI[[#This Row],[Procent Ulgi]]</f>
        <v>256.43700000000001</v>
      </c>
      <c r="I2455">
        <f>DZIALKI[[#This Row],[Podatek]]-DZIALKI[[#This Row],[KwotaUlgi]]</f>
        <v>28.492999999999995</v>
      </c>
    </row>
    <row r="2456" spans="1:9" x14ac:dyDescent="0.25">
      <c r="A2456" t="s">
        <v>2466</v>
      </c>
      <c r="B2456">
        <v>813.74</v>
      </c>
      <c r="C2456" t="s">
        <v>5</v>
      </c>
      <c r="D2456" t="s">
        <v>11</v>
      </c>
      <c r="E24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56">
        <f>IF(DZIALKI[[#This Row],[Ulga]]=$K$29,$L$29,IF(DZIALKI[[#This Row],[Ulga]]=$K$30,$L$30,IF(DZIALKI[[#This Row],[Ulga]]=$K$31,$L$31,IF(DZIALKI[[#This Row],[Ulga]]=$K$32,$L$32))))</f>
        <v>0.9</v>
      </c>
      <c r="G2456">
        <f>ROUNDUP(DZIALKI[[#This Row],[StawkaPodatku]]*DZIALKI[[#This Row],[Powierzchnia]],2)</f>
        <v>626.58000000000004</v>
      </c>
      <c r="H2456">
        <f>DZIALKI[[#This Row],[Podatek]]*DZIALKI[[#This Row],[Procent Ulgi]]</f>
        <v>563.92200000000003</v>
      </c>
      <c r="I2456">
        <f>DZIALKI[[#This Row],[Podatek]]-DZIALKI[[#This Row],[KwotaUlgi]]</f>
        <v>62.658000000000015</v>
      </c>
    </row>
    <row r="2457" spans="1:9" x14ac:dyDescent="0.25">
      <c r="A2457" t="s">
        <v>2467</v>
      </c>
      <c r="B2457">
        <v>985.64</v>
      </c>
      <c r="C2457" t="s">
        <v>9</v>
      </c>
      <c r="D2457" t="s">
        <v>11</v>
      </c>
      <c r="E245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57">
        <f>IF(DZIALKI[[#This Row],[Ulga]]=$K$29,$L$29,IF(DZIALKI[[#This Row],[Ulga]]=$K$30,$L$30,IF(DZIALKI[[#This Row],[Ulga]]=$K$31,$L$31,IF(DZIALKI[[#This Row],[Ulga]]=$K$32,$L$32))))</f>
        <v>0.9</v>
      </c>
      <c r="G2457">
        <f>ROUNDUP(DZIALKI[[#This Row],[StawkaPodatku]]*DZIALKI[[#This Row],[Powierzchnia]],2)</f>
        <v>640.66999999999996</v>
      </c>
      <c r="H2457">
        <f>DZIALKI[[#This Row],[Podatek]]*DZIALKI[[#This Row],[Procent Ulgi]]</f>
        <v>576.60299999999995</v>
      </c>
      <c r="I2457">
        <f>DZIALKI[[#This Row],[Podatek]]-DZIALKI[[#This Row],[KwotaUlgi]]</f>
        <v>64.067000000000007</v>
      </c>
    </row>
    <row r="2458" spans="1:9" x14ac:dyDescent="0.25">
      <c r="A2458" t="s">
        <v>2468</v>
      </c>
      <c r="B2458">
        <v>1200.48</v>
      </c>
      <c r="C2458" t="s">
        <v>5</v>
      </c>
      <c r="D2458" t="s">
        <v>11</v>
      </c>
      <c r="E24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58">
        <f>IF(DZIALKI[[#This Row],[Ulga]]=$K$29,$L$29,IF(DZIALKI[[#This Row],[Ulga]]=$K$30,$L$30,IF(DZIALKI[[#This Row],[Ulga]]=$K$31,$L$31,IF(DZIALKI[[#This Row],[Ulga]]=$K$32,$L$32))))</f>
        <v>0.9</v>
      </c>
      <c r="G2458">
        <f>ROUNDUP(DZIALKI[[#This Row],[StawkaPodatku]]*DZIALKI[[#This Row],[Powierzchnia]],2)</f>
        <v>924.37</v>
      </c>
      <c r="H2458">
        <f>DZIALKI[[#This Row],[Podatek]]*DZIALKI[[#This Row],[Procent Ulgi]]</f>
        <v>831.93299999999999</v>
      </c>
      <c r="I2458">
        <f>DZIALKI[[#This Row],[Podatek]]-DZIALKI[[#This Row],[KwotaUlgi]]</f>
        <v>92.437000000000012</v>
      </c>
    </row>
    <row r="2459" spans="1:9" x14ac:dyDescent="0.25">
      <c r="A2459" t="s">
        <v>2469</v>
      </c>
      <c r="B2459">
        <v>1098.1300000000001</v>
      </c>
      <c r="C2459" t="s">
        <v>94</v>
      </c>
      <c r="D2459" t="s">
        <v>5</v>
      </c>
      <c r="E24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59">
        <f>IF(DZIALKI[[#This Row],[Ulga]]=$K$29,$L$29,IF(DZIALKI[[#This Row],[Ulga]]=$K$30,$L$30,IF(DZIALKI[[#This Row],[Ulga]]=$K$31,$L$31,IF(DZIALKI[[#This Row],[Ulga]]=$K$32,$L$32))))</f>
        <v>0.5</v>
      </c>
      <c r="G2459">
        <f>ROUNDUP(DZIALKI[[#This Row],[StawkaPodatku]]*DZIALKI[[#This Row],[Powierzchnia]],2)</f>
        <v>43.93</v>
      </c>
      <c r="H2459">
        <f>DZIALKI[[#This Row],[Podatek]]*DZIALKI[[#This Row],[Procent Ulgi]]</f>
        <v>21.965</v>
      </c>
      <c r="I2459">
        <f>DZIALKI[[#This Row],[Podatek]]-DZIALKI[[#This Row],[KwotaUlgi]]</f>
        <v>21.965</v>
      </c>
    </row>
    <row r="2460" spans="1:9" x14ac:dyDescent="0.25">
      <c r="A2460" t="s">
        <v>2470</v>
      </c>
      <c r="B2460">
        <v>934.4</v>
      </c>
      <c r="C2460" t="s">
        <v>94</v>
      </c>
      <c r="D2460" t="s">
        <v>5</v>
      </c>
      <c r="E246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60">
        <f>IF(DZIALKI[[#This Row],[Ulga]]=$K$29,$L$29,IF(DZIALKI[[#This Row],[Ulga]]=$K$30,$L$30,IF(DZIALKI[[#This Row],[Ulga]]=$K$31,$L$31,IF(DZIALKI[[#This Row],[Ulga]]=$K$32,$L$32))))</f>
        <v>0.5</v>
      </c>
      <c r="G2460">
        <f>ROUNDUP(DZIALKI[[#This Row],[StawkaPodatku]]*DZIALKI[[#This Row],[Powierzchnia]],2)</f>
        <v>37.379999999999995</v>
      </c>
      <c r="H2460">
        <f>DZIALKI[[#This Row],[Podatek]]*DZIALKI[[#This Row],[Procent Ulgi]]</f>
        <v>18.689999999999998</v>
      </c>
      <c r="I2460">
        <f>DZIALKI[[#This Row],[Podatek]]-DZIALKI[[#This Row],[KwotaUlgi]]</f>
        <v>18.689999999999998</v>
      </c>
    </row>
    <row r="2461" spans="1:9" x14ac:dyDescent="0.25">
      <c r="A2461" t="s">
        <v>2471</v>
      </c>
      <c r="B2461">
        <v>987.11</v>
      </c>
      <c r="C2461" t="s">
        <v>31</v>
      </c>
      <c r="D2461" t="s">
        <v>5</v>
      </c>
      <c r="E24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61">
        <f>IF(DZIALKI[[#This Row],[Ulga]]=$K$29,$L$29,IF(DZIALKI[[#This Row],[Ulga]]=$K$30,$L$30,IF(DZIALKI[[#This Row],[Ulga]]=$K$31,$L$31,IF(DZIALKI[[#This Row],[Ulga]]=$K$32,$L$32))))</f>
        <v>0.5</v>
      </c>
      <c r="G2461">
        <f>ROUNDUP(DZIALKI[[#This Row],[StawkaPodatku]]*DZIALKI[[#This Row],[Powierzchnia]],2)</f>
        <v>424.46</v>
      </c>
      <c r="H2461">
        <f>DZIALKI[[#This Row],[Podatek]]*DZIALKI[[#This Row],[Procent Ulgi]]</f>
        <v>212.23</v>
      </c>
      <c r="I2461">
        <f>DZIALKI[[#This Row],[Podatek]]-DZIALKI[[#This Row],[KwotaUlgi]]</f>
        <v>212.23</v>
      </c>
    </row>
    <row r="2462" spans="1:9" x14ac:dyDescent="0.25">
      <c r="A2462" t="s">
        <v>2472</v>
      </c>
      <c r="B2462">
        <v>573.47</v>
      </c>
      <c r="C2462" t="s">
        <v>9</v>
      </c>
      <c r="D2462" t="s">
        <v>11</v>
      </c>
      <c r="E24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62">
        <f>IF(DZIALKI[[#This Row],[Ulga]]=$K$29,$L$29,IF(DZIALKI[[#This Row],[Ulga]]=$K$30,$L$30,IF(DZIALKI[[#This Row],[Ulga]]=$K$31,$L$31,IF(DZIALKI[[#This Row],[Ulga]]=$K$32,$L$32))))</f>
        <v>0.9</v>
      </c>
      <c r="G2462">
        <f>ROUNDUP(DZIALKI[[#This Row],[StawkaPodatku]]*DZIALKI[[#This Row],[Powierzchnia]],2)</f>
        <v>372.76</v>
      </c>
      <c r="H2462">
        <f>DZIALKI[[#This Row],[Podatek]]*DZIALKI[[#This Row],[Procent Ulgi]]</f>
        <v>335.48399999999998</v>
      </c>
      <c r="I2462">
        <f>DZIALKI[[#This Row],[Podatek]]-DZIALKI[[#This Row],[KwotaUlgi]]</f>
        <v>37.27600000000001</v>
      </c>
    </row>
    <row r="2463" spans="1:9" x14ac:dyDescent="0.25">
      <c r="A2463" t="s">
        <v>2473</v>
      </c>
      <c r="B2463">
        <v>1300.5</v>
      </c>
      <c r="C2463" t="s">
        <v>94</v>
      </c>
      <c r="D2463" t="s">
        <v>11</v>
      </c>
      <c r="E24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63">
        <f>IF(DZIALKI[[#This Row],[Ulga]]=$K$29,$L$29,IF(DZIALKI[[#This Row],[Ulga]]=$K$30,$L$30,IF(DZIALKI[[#This Row],[Ulga]]=$K$31,$L$31,IF(DZIALKI[[#This Row],[Ulga]]=$K$32,$L$32))))</f>
        <v>0.9</v>
      </c>
      <c r="G2463">
        <f>ROUNDUP(DZIALKI[[#This Row],[StawkaPodatku]]*DZIALKI[[#This Row],[Powierzchnia]],2)</f>
        <v>52.02</v>
      </c>
      <c r="H2463">
        <f>DZIALKI[[#This Row],[Podatek]]*DZIALKI[[#This Row],[Procent Ulgi]]</f>
        <v>46.818000000000005</v>
      </c>
      <c r="I2463">
        <f>DZIALKI[[#This Row],[Podatek]]-DZIALKI[[#This Row],[KwotaUlgi]]</f>
        <v>5.2019999999999982</v>
      </c>
    </row>
    <row r="2464" spans="1:9" x14ac:dyDescent="0.25">
      <c r="A2464" t="s">
        <v>2474</v>
      </c>
      <c r="B2464">
        <v>1381.96</v>
      </c>
      <c r="C2464" t="s">
        <v>31</v>
      </c>
      <c r="D2464" t="s">
        <v>11</v>
      </c>
      <c r="E24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64">
        <f>IF(DZIALKI[[#This Row],[Ulga]]=$K$29,$L$29,IF(DZIALKI[[#This Row],[Ulga]]=$K$30,$L$30,IF(DZIALKI[[#This Row],[Ulga]]=$K$31,$L$31,IF(DZIALKI[[#This Row],[Ulga]]=$K$32,$L$32))))</f>
        <v>0.9</v>
      </c>
      <c r="G2464">
        <f>ROUNDUP(DZIALKI[[#This Row],[StawkaPodatku]]*DZIALKI[[#This Row],[Powierzchnia]],2)</f>
        <v>594.25</v>
      </c>
      <c r="H2464">
        <f>DZIALKI[[#This Row],[Podatek]]*DZIALKI[[#This Row],[Procent Ulgi]]</f>
        <v>534.82500000000005</v>
      </c>
      <c r="I2464">
        <f>DZIALKI[[#This Row],[Podatek]]-DZIALKI[[#This Row],[KwotaUlgi]]</f>
        <v>59.424999999999955</v>
      </c>
    </row>
    <row r="2465" spans="1:9" x14ac:dyDescent="0.25">
      <c r="A2465" t="s">
        <v>2475</v>
      </c>
      <c r="B2465">
        <v>1397.79</v>
      </c>
      <c r="C2465" t="s">
        <v>5</v>
      </c>
      <c r="D2465" t="s">
        <v>11</v>
      </c>
      <c r="E24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65">
        <f>IF(DZIALKI[[#This Row],[Ulga]]=$K$29,$L$29,IF(DZIALKI[[#This Row],[Ulga]]=$K$30,$L$30,IF(DZIALKI[[#This Row],[Ulga]]=$K$31,$L$31,IF(DZIALKI[[#This Row],[Ulga]]=$K$32,$L$32))))</f>
        <v>0.9</v>
      </c>
      <c r="G2465">
        <f>ROUNDUP(DZIALKI[[#This Row],[StawkaPodatku]]*DZIALKI[[#This Row],[Powierzchnia]],2)</f>
        <v>1076.3</v>
      </c>
      <c r="H2465">
        <f>DZIALKI[[#This Row],[Podatek]]*DZIALKI[[#This Row],[Procent Ulgi]]</f>
        <v>968.67</v>
      </c>
      <c r="I2465">
        <f>DZIALKI[[#This Row],[Podatek]]-DZIALKI[[#This Row],[KwotaUlgi]]</f>
        <v>107.63</v>
      </c>
    </row>
    <row r="2466" spans="1:9" x14ac:dyDescent="0.25">
      <c r="A2466" t="s">
        <v>2476</v>
      </c>
      <c r="B2466">
        <v>883.27</v>
      </c>
      <c r="C2466" t="s">
        <v>52</v>
      </c>
      <c r="D2466" t="s">
        <v>11</v>
      </c>
      <c r="E24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66">
        <f>IF(DZIALKI[[#This Row],[Ulga]]=$K$29,$L$29,IF(DZIALKI[[#This Row],[Ulga]]=$K$30,$L$30,IF(DZIALKI[[#This Row],[Ulga]]=$K$31,$L$31,IF(DZIALKI[[#This Row],[Ulga]]=$K$32,$L$32))))</f>
        <v>0.9</v>
      </c>
      <c r="G2466">
        <f>ROUNDUP(DZIALKI[[#This Row],[StawkaPodatku]]*DZIALKI[[#This Row],[Powierzchnia]],2)</f>
        <v>185.48999999999998</v>
      </c>
      <c r="H2466">
        <f>DZIALKI[[#This Row],[Podatek]]*DZIALKI[[#This Row],[Procent Ulgi]]</f>
        <v>166.94099999999997</v>
      </c>
      <c r="I2466">
        <f>DZIALKI[[#This Row],[Podatek]]-DZIALKI[[#This Row],[KwotaUlgi]]</f>
        <v>18.549000000000007</v>
      </c>
    </row>
    <row r="2467" spans="1:9" x14ac:dyDescent="0.25">
      <c r="A2467" t="s">
        <v>2477</v>
      </c>
      <c r="B2467">
        <v>837.57</v>
      </c>
      <c r="C2467" t="s">
        <v>52</v>
      </c>
      <c r="D2467" t="s">
        <v>21</v>
      </c>
      <c r="E24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67">
        <f>IF(DZIALKI[[#This Row],[Ulga]]=$K$29,$L$29,IF(DZIALKI[[#This Row],[Ulga]]=$K$30,$L$30,IF(DZIALKI[[#This Row],[Ulga]]=$K$31,$L$31,IF(DZIALKI[[#This Row],[Ulga]]=$K$32,$L$32))))</f>
        <v>0</v>
      </c>
      <c r="G2467">
        <f>ROUNDUP(DZIALKI[[#This Row],[StawkaPodatku]]*DZIALKI[[#This Row],[Powierzchnia]],2)</f>
        <v>175.89</v>
      </c>
      <c r="H2467">
        <f>DZIALKI[[#This Row],[Podatek]]*DZIALKI[[#This Row],[Procent Ulgi]]</f>
        <v>0</v>
      </c>
      <c r="I2467">
        <f>DZIALKI[[#This Row],[Podatek]]-DZIALKI[[#This Row],[KwotaUlgi]]</f>
        <v>175.89</v>
      </c>
    </row>
    <row r="2468" spans="1:9" x14ac:dyDescent="0.25">
      <c r="A2468" t="s">
        <v>2478</v>
      </c>
      <c r="B2468">
        <v>947.63</v>
      </c>
      <c r="C2468" t="s">
        <v>5</v>
      </c>
      <c r="D2468" t="s">
        <v>7</v>
      </c>
      <c r="E24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68">
        <f>IF(DZIALKI[[#This Row],[Ulga]]=$K$29,$L$29,IF(DZIALKI[[#This Row],[Ulga]]=$K$30,$L$30,IF(DZIALKI[[#This Row],[Ulga]]=$K$31,$L$31,IF(DZIALKI[[#This Row],[Ulga]]=$K$32,$L$32))))</f>
        <v>0.2</v>
      </c>
      <c r="G2468">
        <f>ROUNDUP(DZIALKI[[#This Row],[StawkaPodatku]]*DZIALKI[[#This Row],[Powierzchnia]],2)</f>
        <v>729.68</v>
      </c>
      <c r="H2468">
        <f>DZIALKI[[#This Row],[Podatek]]*DZIALKI[[#This Row],[Procent Ulgi]]</f>
        <v>145.93600000000001</v>
      </c>
      <c r="I2468">
        <f>DZIALKI[[#This Row],[Podatek]]-DZIALKI[[#This Row],[KwotaUlgi]]</f>
        <v>583.74399999999991</v>
      </c>
    </row>
    <row r="2469" spans="1:9" x14ac:dyDescent="0.25">
      <c r="A2469" t="s">
        <v>2479</v>
      </c>
      <c r="B2469">
        <v>876.1</v>
      </c>
      <c r="C2469" t="s">
        <v>94</v>
      </c>
      <c r="D2469" t="s">
        <v>11</v>
      </c>
      <c r="E246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69">
        <f>IF(DZIALKI[[#This Row],[Ulga]]=$K$29,$L$29,IF(DZIALKI[[#This Row],[Ulga]]=$K$30,$L$30,IF(DZIALKI[[#This Row],[Ulga]]=$K$31,$L$31,IF(DZIALKI[[#This Row],[Ulga]]=$K$32,$L$32))))</f>
        <v>0.9</v>
      </c>
      <c r="G2469">
        <f>ROUNDUP(DZIALKI[[#This Row],[StawkaPodatku]]*DZIALKI[[#This Row],[Powierzchnia]],2)</f>
        <v>35.049999999999997</v>
      </c>
      <c r="H2469">
        <f>DZIALKI[[#This Row],[Podatek]]*DZIALKI[[#This Row],[Procent Ulgi]]</f>
        <v>31.544999999999998</v>
      </c>
      <c r="I2469">
        <f>DZIALKI[[#This Row],[Podatek]]-DZIALKI[[#This Row],[KwotaUlgi]]</f>
        <v>3.504999999999999</v>
      </c>
    </row>
    <row r="2470" spans="1:9" x14ac:dyDescent="0.25">
      <c r="A2470" t="s">
        <v>2480</v>
      </c>
      <c r="B2470">
        <v>1354.32</v>
      </c>
      <c r="C2470" t="s">
        <v>31</v>
      </c>
      <c r="D2470" t="s">
        <v>7</v>
      </c>
      <c r="E24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70">
        <f>IF(DZIALKI[[#This Row],[Ulga]]=$K$29,$L$29,IF(DZIALKI[[#This Row],[Ulga]]=$K$30,$L$30,IF(DZIALKI[[#This Row],[Ulga]]=$K$31,$L$31,IF(DZIALKI[[#This Row],[Ulga]]=$K$32,$L$32))))</f>
        <v>0.2</v>
      </c>
      <c r="G2470">
        <f>ROUNDUP(DZIALKI[[#This Row],[StawkaPodatku]]*DZIALKI[[#This Row],[Powierzchnia]],2)</f>
        <v>582.36</v>
      </c>
      <c r="H2470">
        <f>DZIALKI[[#This Row],[Podatek]]*DZIALKI[[#This Row],[Procent Ulgi]]</f>
        <v>116.47200000000001</v>
      </c>
      <c r="I2470">
        <f>DZIALKI[[#This Row],[Podatek]]-DZIALKI[[#This Row],[KwotaUlgi]]</f>
        <v>465.88800000000003</v>
      </c>
    </row>
    <row r="2471" spans="1:9" x14ac:dyDescent="0.25">
      <c r="A2471" t="s">
        <v>2481</v>
      </c>
      <c r="B2471">
        <v>978.41</v>
      </c>
      <c r="C2471" t="s">
        <v>52</v>
      </c>
      <c r="D2471" t="s">
        <v>11</v>
      </c>
      <c r="E24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71">
        <f>IF(DZIALKI[[#This Row],[Ulga]]=$K$29,$L$29,IF(DZIALKI[[#This Row],[Ulga]]=$K$30,$L$30,IF(DZIALKI[[#This Row],[Ulga]]=$K$31,$L$31,IF(DZIALKI[[#This Row],[Ulga]]=$K$32,$L$32))))</f>
        <v>0.9</v>
      </c>
      <c r="G2471">
        <f>ROUNDUP(DZIALKI[[#This Row],[StawkaPodatku]]*DZIALKI[[#This Row],[Powierzchnia]],2)</f>
        <v>205.47</v>
      </c>
      <c r="H2471">
        <f>DZIALKI[[#This Row],[Podatek]]*DZIALKI[[#This Row],[Procent Ulgi]]</f>
        <v>184.923</v>
      </c>
      <c r="I2471">
        <f>DZIALKI[[#This Row],[Podatek]]-DZIALKI[[#This Row],[KwotaUlgi]]</f>
        <v>20.546999999999997</v>
      </c>
    </row>
    <row r="2472" spans="1:9" x14ac:dyDescent="0.25">
      <c r="A2472" t="s">
        <v>2482</v>
      </c>
      <c r="B2472">
        <v>1173.74</v>
      </c>
      <c r="C2472" t="s">
        <v>5</v>
      </c>
      <c r="D2472" t="s">
        <v>7</v>
      </c>
      <c r="E24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72">
        <f>IF(DZIALKI[[#This Row],[Ulga]]=$K$29,$L$29,IF(DZIALKI[[#This Row],[Ulga]]=$K$30,$L$30,IF(DZIALKI[[#This Row],[Ulga]]=$K$31,$L$31,IF(DZIALKI[[#This Row],[Ulga]]=$K$32,$L$32))))</f>
        <v>0.2</v>
      </c>
      <c r="G2472">
        <f>ROUNDUP(DZIALKI[[#This Row],[StawkaPodatku]]*DZIALKI[[#This Row],[Powierzchnia]],2)</f>
        <v>903.78</v>
      </c>
      <c r="H2472">
        <f>DZIALKI[[#This Row],[Podatek]]*DZIALKI[[#This Row],[Procent Ulgi]]</f>
        <v>180.756</v>
      </c>
      <c r="I2472">
        <f>DZIALKI[[#This Row],[Podatek]]-DZIALKI[[#This Row],[KwotaUlgi]]</f>
        <v>723.024</v>
      </c>
    </row>
    <row r="2473" spans="1:9" x14ac:dyDescent="0.25">
      <c r="A2473" t="s">
        <v>2483</v>
      </c>
      <c r="B2473">
        <v>528.29999999999995</v>
      </c>
      <c r="C2473" t="s">
        <v>52</v>
      </c>
      <c r="D2473" t="s">
        <v>11</v>
      </c>
      <c r="E24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73">
        <f>IF(DZIALKI[[#This Row],[Ulga]]=$K$29,$L$29,IF(DZIALKI[[#This Row],[Ulga]]=$K$30,$L$30,IF(DZIALKI[[#This Row],[Ulga]]=$K$31,$L$31,IF(DZIALKI[[#This Row],[Ulga]]=$K$32,$L$32))))</f>
        <v>0.9</v>
      </c>
      <c r="G2473">
        <f>ROUNDUP(DZIALKI[[#This Row],[StawkaPodatku]]*DZIALKI[[#This Row],[Powierzchnia]],2)</f>
        <v>110.95</v>
      </c>
      <c r="H2473">
        <f>DZIALKI[[#This Row],[Podatek]]*DZIALKI[[#This Row],[Procent Ulgi]]</f>
        <v>99.855000000000004</v>
      </c>
      <c r="I2473">
        <f>DZIALKI[[#This Row],[Podatek]]-DZIALKI[[#This Row],[KwotaUlgi]]</f>
        <v>11.094999999999999</v>
      </c>
    </row>
    <row r="2474" spans="1:9" x14ac:dyDescent="0.25">
      <c r="A2474" t="s">
        <v>2484</v>
      </c>
      <c r="B2474">
        <v>637.86</v>
      </c>
      <c r="C2474" t="s">
        <v>52</v>
      </c>
      <c r="D2474" t="s">
        <v>7</v>
      </c>
      <c r="E24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74">
        <f>IF(DZIALKI[[#This Row],[Ulga]]=$K$29,$L$29,IF(DZIALKI[[#This Row],[Ulga]]=$K$30,$L$30,IF(DZIALKI[[#This Row],[Ulga]]=$K$31,$L$31,IF(DZIALKI[[#This Row],[Ulga]]=$K$32,$L$32))))</f>
        <v>0.2</v>
      </c>
      <c r="G2474">
        <f>ROUNDUP(DZIALKI[[#This Row],[StawkaPodatku]]*DZIALKI[[#This Row],[Powierzchnia]],2)</f>
        <v>133.95999999999998</v>
      </c>
      <c r="H2474">
        <f>DZIALKI[[#This Row],[Podatek]]*DZIALKI[[#This Row],[Procent Ulgi]]</f>
        <v>26.791999999999998</v>
      </c>
      <c r="I2474">
        <f>DZIALKI[[#This Row],[Podatek]]-DZIALKI[[#This Row],[KwotaUlgi]]</f>
        <v>107.16799999999998</v>
      </c>
    </row>
    <row r="2475" spans="1:9" x14ac:dyDescent="0.25">
      <c r="A2475" t="s">
        <v>2485</v>
      </c>
      <c r="B2475">
        <v>639.23</v>
      </c>
      <c r="C2475" t="s">
        <v>5</v>
      </c>
      <c r="D2475" t="s">
        <v>5</v>
      </c>
      <c r="E24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75">
        <f>IF(DZIALKI[[#This Row],[Ulga]]=$K$29,$L$29,IF(DZIALKI[[#This Row],[Ulga]]=$K$30,$L$30,IF(DZIALKI[[#This Row],[Ulga]]=$K$31,$L$31,IF(DZIALKI[[#This Row],[Ulga]]=$K$32,$L$32))))</f>
        <v>0.5</v>
      </c>
      <c r="G2475">
        <f>ROUNDUP(DZIALKI[[#This Row],[StawkaPodatku]]*DZIALKI[[#This Row],[Powierzchnia]],2)</f>
        <v>492.21</v>
      </c>
      <c r="H2475">
        <f>DZIALKI[[#This Row],[Podatek]]*DZIALKI[[#This Row],[Procent Ulgi]]</f>
        <v>246.10499999999999</v>
      </c>
      <c r="I2475">
        <f>DZIALKI[[#This Row],[Podatek]]-DZIALKI[[#This Row],[KwotaUlgi]]</f>
        <v>246.10499999999999</v>
      </c>
    </row>
    <row r="2476" spans="1:9" x14ac:dyDescent="0.25">
      <c r="A2476" t="s">
        <v>2486</v>
      </c>
      <c r="B2476">
        <v>1077.3499999999999</v>
      </c>
      <c r="C2476" t="s">
        <v>31</v>
      </c>
      <c r="D2476" t="s">
        <v>5</v>
      </c>
      <c r="E24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76">
        <f>IF(DZIALKI[[#This Row],[Ulga]]=$K$29,$L$29,IF(DZIALKI[[#This Row],[Ulga]]=$K$30,$L$30,IF(DZIALKI[[#This Row],[Ulga]]=$K$31,$L$31,IF(DZIALKI[[#This Row],[Ulga]]=$K$32,$L$32))))</f>
        <v>0.5</v>
      </c>
      <c r="G2476">
        <f>ROUNDUP(DZIALKI[[#This Row],[StawkaPodatku]]*DZIALKI[[#This Row],[Powierzchnia]],2)</f>
        <v>463.27</v>
      </c>
      <c r="H2476">
        <f>DZIALKI[[#This Row],[Podatek]]*DZIALKI[[#This Row],[Procent Ulgi]]</f>
        <v>231.63499999999999</v>
      </c>
      <c r="I2476">
        <f>DZIALKI[[#This Row],[Podatek]]-DZIALKI[[#This Row],[KwotaUlgi]]</f>
        <v>231.63499999999999</v>
      </c>
    </row>
    <row r="2477" spans="1:9" x14ac:dyDescent="0.25">
      <c r="A2477" t="s">
        <v>2487</v>
      </c>
      <c r="B2477">
        <v>887.78</v>
      </c>
      <c r="C2477" t="s">
        <v>94</v>
      </c>
      <c r="D2477" t="s">
        <v>11</v>
      </c>
      <c r="E247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77">
        <f>IF(DZIALKI[[#This Row],[Ulga]]=$K$29,$L$29,IF(DZIALKI[[#This Row],[Ulga]]=$K$30,$L$30,IF(DZIALKI[[#This Row],[Ulga]]=$K$31,$L$31,IF(DZIALKI[[#This Row],[Ulga]]=$K$32,$L$32))))</f>
        <v>0.9</v>
      </c>
      <c r="G2477">
        <f>ROUNDUP(DZIALKI[[#This Row],[StawkaPodatku]]*DZIALKI[[#This Row],[Powierzchnia]],2)</f>
        <v>35.519999999999996</v>
      </c>
      <c r="H2477">
        <f>DZIALKI[[#This Row],[Podatek]]*DZIALKI[[#This Row],[Procent Ulgi]]</f>
        <v>31.967999999999996</v>
      </c>
      <c r="I2477">
        <f>DZIALKI[[#This Row],[Podatek]]-DZIALKI[[#This Row],[KwotaUlgi]]</f>
        <v>3.5519999999999996</v>
      </c>
    </row>
    <row r="2478" spans="1:9" x14ac:dyDescent="0.25">
      <c r="A2478" t="s">
        <v>2488</v>
      </c>
      <c r="B2478">
        <v>1056.68</v>
      </c>
      <c r="C2478" t="s">
        <v>9</v>
      </c>
      <c r="D2478" t="s">
        <v>7</v>
      </c>
      <c r="E24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78">
        <f>IF(DZIALKI[[#This Row],[Ulga]]=$K$29,$L$29,IF(DZIALKI[[#This Row],[Ulga]]=$K$30,$L$30,IF(DZIALKI[[#This Row],[Ulga]]=$K$31,$L$31,IF(DZIALKI[[#This Row],[Ulga]]=$K$32,$L$32))))</f>
        <v>0.2</v>
      </c>
      <c r="G2478">
        <f>ROUNDUP(DZIALKI[[#This Row],[StawkaPodatku]]*DZIALKI[[#This Row],[Powierzchnia]],2)</f>
        <v>686.85</v>
      </c>
      <c r="H2478">
        <f>DZIALKI[[#This Row],[Podatek]]*DZIALKI[[#This Row],[Procent Ulgi]]</f>
        <v>137.37</v>
      </c>
      <c r="I2478">
        <f>DZIALKI[[#This Row],[Podatek]]-DZIALKI[[#This Row],[KwotaUlgi]]</f>
        <v>549.48</v>
      </c>
    </row>
    <row r="2479" spans="1:9" x14ac:dyDescent="0.25">
      <c r="A2479" t="s">
        <v>2489</v>
      </c>
      <c r="B2479">
        <v>831.5</v>
      </c>
      <c r="C2479" t="s">
        <v>52</v>
      </c>
      <c r="D2479" t="s">
        <v>11</v>
      </c>
      <c r="E24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79">
        <f>IF(DZIALKI[[#This Row],[Ulga]]=$K$29,$L$29,IF(DZIALKI[[#This Row],[Ulga]]=$K$30,$L$30,IF(DZIALKI[[#This Row],[Ulga]]=$K$31,$L$31,IF(DZIALKI[[#This Row],[Ulga]]=$K$32,$L$32))))</f>
        <v>0.9</v>
      </c>
      <c r="G2479">
        <f>ROUNDUP(DZIALKI[[#This Row],[StawkaPodatku]]*DZIALKI[[#This Row],[Powierzchnia]],2)</f>
        <v>174.62</v>
      </c>
      <c r="H2479">
        <f>DZIALKI[[#This Row],[Podatek]]*DZIALKI[[#This Row],[Procent Ulgi]]</f>
        <v>157.15800000000002</v>
      </c>
      <c r="I2479">
        <f>DZIALKI[[#This Row],[Podatek]]-DZIALKI[[#This Row],[KwotaUlgi]]</f>
        <v>17.461999999999989</v>
      </c>
    </row>
    <row r="2480" spans="1:9" x14ac:dyDescent="0.25">
      <c r="A2480" t="s">
        <v>2490</v>
      </c>
      <c r="B2480">
        <v>1390.84</v>
      </c>
      <c r="C2480" t="s">
        <v>5</v>
      </c>
      <c r="D2480" t="s">
        <v>11</v>
      </c>
      <c r="E24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0">
        <f>IF(DZIALKI[[#This Row],[Ulga]]=$K$29,$L$29,IF(DZIALKI[[#This Row],[Ulga]]=$K$30,$L$30,IF(DZIALKI[[#This Row],[Ulga]]=$K$31,$L$31,IF(DZIALKI[[#This Row],[Ulga]]=$K$32,$L$32))))</f>
        <v>0.9</v>
      </c>
      <c r="G2480">
        <f>ROUNDUP(DZIALKI[[#This Row],[StawkaPodatku]]*DZIALKI[[#This Row],[Powierzchnia]],2)</f>
        <v>1070.95</v>
      </c>
      <c r="H2480">
        <f>DZIALKI[[#This Row],[Podatek]]*DZIALKI[[#This Row],[Procent Ulgi]]</f>
        <v>963.85500000000002</v>
      </c>
      <c r="I2480">
        <f>DZIALKI[[#This Row],[Podatek]]-DZIALKI[[#This Row],[KwotaUlgi]]</f>
        <v>107.09500000000003</v>
      </c>
    </row>
    <row r="2481" spans="1:9" x14ac:dyDescent="0.25">
      <c r="A2481" t="s">
        <v>2491</v>
      </c>
      <c r="B2481">
        <v>660.47</v>
      </c>
      <c r="C2481" t="s">
        <v>5</v>
      </c>
      <c r="D2481" t="s">
        <v>11</v>
      </c>
      <c r="E24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1">
        <f>IF(DZIALKI[[#This Row],[Ulga]]=$K$29,$L$29,IF(DZIALKI[[#This Row],[Ulga]]=$K$30,$L$30,IF(DZIALKI[[#This Row],[Ulga]]=$K$31,$L$31,IF(DZIALKI[[#This Row],[Ulga]]=$K$32,$L$32))))</f>
        <v>0.9</v>
      </c>
      <c r="G2481">
        <f>ROUNDUP(DZIALKI[[#This Row],[StawkaPodatku]]*DZIALKI[[#This Row],[Powierzchnia]],2)</f>
        <v>508.57</v>
      </c>
      <c r="H2481">
        <f>DZIALKI[[#This Row],[Podatek]]*DZIALKI[[#This Row],[Procent Ulgi]]</f>
        <v>457.71300000000002</v>
      </c>
      <c r="I2481">
        <f>DZIALKI[[#This Row],[Podatek]]-DZIALKI[[#This Row],[KwotaUlgi]]</f>
        <v>50.856999999999971</v>
      </c>
    </row>
    <row r="2482" spans="1:9" x14ac:dyDescent="0.25">
      <c r="A2482" t="s">
        <v>2492</v>
      </c>
      <c r="B2482">
        <v>680.68</v>
      </c>
      <c r="C2482" t="s">
        <v>94</v>
      </c>
      <c r="D2482" t="s">
        <v>21</v>
      </c>
      <c r="E248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82">
        <f>IF(DZIALKI[[#This Row],[Ulga]]=$K$29,$L$29,IF(DZIALKI[[#This Row],[Ulga]]=$K$30,$L$30,IF(DZIALKI[[#This Row],[Ulga]]=$K$31,$L$31,IF(DZIALKI[[#This Row],[Ulga]]=$K$32,$L$32))))</f>
        <v>0</v>
      </c>
      <c r="G2482">
        <f>ROUNDUP(DZIALKI[[#This Row],[StawkaPodatku]]*DZIALKI[[#This Row],[Powierzchnia]],2)</f>
        <v>27.23</v>
      </c>
      <c r="H2482">
        <f>DZIALKI[[#This Row],[Podatek]]*DZIALKI[[#This Row],[Procent Ulgi]]</f>
        <v>0</v>
      </c>
      <c r="I2482">
        <f>DZIALKI[[#This Row],[Podatek]]-DZIALKI[[#This Row],[KwotaUlgi]]</f>
        <v>27.23</v>
      </c>
    </row>
    <row r="2483" spans="1:9" x14ac:dyDescent="0.25">
      <c r="A2483" t="s">
        <v>2493</v>
      </c>
      <c r="B2483">
        <v>1177.1099999999999</v>
      </c>
      <c r="C2483" t="s">
        <v>52</v>
      </c>
      <c r="D2483" t="s">
        <v>11</v>
      </c>
      <c r="E24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83">
        <f>IF(DZIALKI[[#This Row],[Ulga]]=$K$29,$L$29,IF(DZIALKI[[#This Row],[Ulga]]=$K$30,$L$30,IF(DZIALKI[[#This Row],[Ulga]]=$K$31,$L$31,IF(DZIALKI[[#This Row],[Ulga]]=$K$32,$L$32))))</f>
        <v>0.9</v>
      </c>
      <c r="G2483">
        <f>ROUNDUP(DZIALKI[[#This Row],[StawkaPodatku]]*DZIALKI[[#This Row],[Powierzchnia]],2)</f>
        <v>247.2</v>
      </c>
      <c r="H2483">
        <f>DZIALKI[[#This Row],[Podatek]]*DZIALKI[[#This Row],[Procent Ulgi]]</f>
        <v>222.48</v>
      </c>
      <c r="I2483">
        <f>DZIALKI[[#This Row],[Podatek]]-DZIALKI[[#This Row],[KwotaUlgi]]</f>
        <v>24.72</v>
      </c>
    </row>
    <row r="2484" spans="1:9" x14ac:dyDescent="0.25">
      <c r="A2484" t="s">
        <v>2494</v>
      </c>
      <c r="B2484">
        <v>637.04999999999995</v>
      </c>
      <c r="C2484" t="s">
        <v>52</v>
      </c>
      <c r="D2484" t="s">
        <v>7</v>
      </c>
      <c r="E248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84">
        <f>IF(DZIALKI[[#This Row],[Ulga]]=$K$29,$L$29,IF(DZIALKI[[#This Row],[Ulga]]=$K$30,$L$30,IF(DZIALKI[[#This Row],[Ulga]]=$K$31,$L$31,IF(DZIALKI[[#This Row],[Ulga]]=$K$32,$L$32))))</f>
        <v>0.2</v>
      </c>
      <c r="G2484">
        <f>ROUNDUP(DZIALKI[[#This Row],[StawkaPodatku]]*DZIALKI[[#This Row],[Powierzchnia]],2)</f>
        <v>133.79</v>
      </c>
      <c r="H2484">
        <f>DZIALKI[[#This Row],[Podatek]]*DZIALKI[[#This Row],[Procent Ulgi]]</f>
        <v>26.757999999999999</v>
      </c>
      <c r="I2484">
        <f>DZIALKI[[#This Row],[Podatek]]-DZIALKI[[#This Row],[KwotaUlgi]]</f>
        <v>107.032</v>
      </c>
    </row>
    <row r="2485" spans="1:9" x14ac:dyDescent="0.25">
      <c r="A2485" t="s">
        <v>2495</v>
      </c>
      <c r="B2485">
        <v>669.58</v>
      </c>
      <c r="C2485" t="s">
        <v>5</v>
      </c>
      <c r="D2485" t="s">
        <v>7</v>
      </c>
      <c r="E24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5">
        <f>IF(DZIALKI[[#This Row],[Ulga]]=$K$29,$L$29,IF(DZIALKI[[#This Row],[Ulga]]=$K$30,$L$30,IF(DZIALKI[[#This Row],[Ulga]]=$K$31,$L$31,IF(DZIALKI[[#This Row],[Ulga]]=$K$32,$L$32))))</f>
        <v>0.2</v>
      </c>
      <c r="G2485">
        <f>ROUNDUP(DZIALKI[[#This Row],[StawkaPodatku]]*DZIALKI[[#This Row],[Powierzchnia]],2)</f>
        <v>515.58000000000004</v>
      </c>
      <c r="H2485">
        <f>DZIALKI[[#This Row],[Podatek]]*DZIALKI[[#This Row],[Procent Ulgi]]</f>
        <v>103.11600000000001</v>
      </c>
      <c r="I2485">
        <f>DZIALKI[[#This Row],[Podatek]]-DZIALKI[[#This Row],[KwotaUlgi]]</f>
        <v>412.46400000000006</v>
      </c>
    </row>
    <row r="2486" spans="1:9" x14ac:dyDescent="0.25">
      <c r="A2486" t="s">
        <v>2496</v>
      </c>
      <c r="B2486">
        <v>1114.4000000000001</v>
      </c>
      <c r="C2486" t="s">
        <v>5</v>
      </c>
      <c r="D2486" t="s">
        <v>21</v>
      </c>
      <c r="E24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6">
        <f>IF(DZIALKI[[#This Row],[Ulga]]=$K$29,$L$29,IF(DZIALKI[[#This Row],[Ulga]]=$K$30,$L$30,IF(DZIALKI[[#This Row],[Ulga]]=$K$31,$L$31,IF(DZIALKI[[#This Row],[Ulga]]=$K$32,$L$32))))</f>
        <v>0</v>
      </c>
      <c r="G2486">
        <f>ROUNDUP(DZIALKI[[#This Row],[StawkaPodatku]]*DZIALKI[[#This Row],[Powierzchnia]],2)</f>
        <v>858.09</v>
      </c>
      <c r="H2486">
        <f>DZIALKI[[#This Row],[Podatek]]*DZIALKI[[#This Row],[Procent Ulgi]]</f>
        <v>0</v>
      </c>
      <c r="I2486">
        <f>DZIALKI[[#This Row],[Podatek]]-DZIALKI[[#This Row],[KwotaUlgi]]</f>
        <v>858.09</v>
      </c>
    </row>
    <row r="2487" spans="1:9" x14ac:dyDescent="0.25">
      <c r="A2487" t="s">
        <v>2497</v>
      </c>
      <c r="B2487">
        <v>723.1</v>
      </c>
      <c r="C2487" t="s">
        <v>31</v>
      </c>
      <c r="D2487" t="s">
        <v>11</v>
      </c>
      <c r="E24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87">
        <f>IF(DZIALKI[[#This Row],[Ulga]]=$K$29,$L$29,IF(DZIALKI[[#This Row],[Ulga]]=$K$30,$L$30,IF(DZIALKI[[#This Row],[Ulga]]=$K$31,$L$31,IF(DZIALKI[[#This Row],[Ulga]]=$K$32,$L$32))))</f>
        <v>0.9</v>
      </c>
      <c r="G2487">
        <f>ROUNDUP(DZIALKI[[#This Row],[StawkaPodatku]]*DZIALKI[[#This Row],[Powierzchnia]],2)</f>
        <v>310.94</v>
      </c>
      <c r="H2487">
        <f>DZIALKI[[#This Row],[Podatek]]*DZIALKI[[#This Row],[Procent Ulgi]]</f>
        <v>279.846</v>
      </c>
      <c r="I2487">
        <f>DZIALKI[[#This Row],[Podatek]]-DZIALKI[[#This Row],[KwotaUlgi]]</f>
        <v>31.093999999999994</v>
      </c>
    </row>
    <row r="2488" spans="1:9" x14ac:dyDescent="0.25">
      <c r="A2488" t="s">
        <v>2498</v>
      </c>
      <c r="B2488">
        <v>773.64</v>
      </c>
      <c r="C2488" t="s">
        <v>52</v>
      </c>
      <c r="D2488" t="s">
        <v>7</v>
      </c>
      <c r="E24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88">
        <f>IF(DZIALKI[[#This Row],[Ulga]]=$K$29,$L$29,IF(DZIALKI[[#This Row],[Ulga]]=$K$30,$L$30,IF(DZIALKI[[#This Row],[Ulga]]=$K$31,$L$31,IF(DZIALKI[[#This Row],[Ulga]]=$K$32,$L$32))))</f>
        <v>0.2</v>
      </c>
      <c r="G2488">
        <f>ROUNDUP(DZIALKI[[#This Row],[StawkaPodatku]]*DZIALKI[[#This Row],[Powierzchnia]],2)</f>
        <v>162.47</v>
      </c>
      <c r="H2488">
        <f>DZIALKI[[#This Row],[Podatek]]*DZIALKI[[#This Row],[Procent Ulgi]]</f>
        <v>32.494</v>
      </c>
      <c r="I2488">
        <f>DZIALKI[[#This Row],[Podatek]]-DZIALKI[[#This Row],[KwotaUlgi]]</f>
        <v>129.976</v>
      </c>
    </row>
    <row r="2489" spans="1:9" x14ac:dyDescent="0.25">
      <c r="A2489" t="s">
        <v>2499</v>
      </c>
      <c r="B2489">
        <v>1142.76</v>
      </c>
      <c r="C2489" t="s">
        <v>5</v>
      </c>
      <c r="D2489" t="s">
        <v>21</v>
      </c>
      <c r="E24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9">
        <f>IF(DZIALKI[[#This Row],[Ulga]]=$K$29,$L$29,IF(DZIALKI[[#This Row],[Ulga]]=$K$30,$L$30,IF(DZIALKI[[#This Row],[Ulga]]=$K$31,$L$31,IF(DZIALKI[[#This Row],[Ulga]]=$K$32,$L$32))))</f>
        <v>0</v>
      </c>
      <c r="G2489">
        <f>ROUNDUP(DZIALKI[[#This Row],[StawkaPodatku]]*DZIALKI[[#This Row],[Powierzchnia]],2)</f>
        <v>879.93</v>
      </c>
      <c r="H2489">
        <f>DZIALKI[[#This Row],[Podatek]]*DZIALKI[[#This Row],[Procent Ulgi]]</f>
        <v>0</v>
      </c>
      <c r="I2489">
        <f>DZIALKI[[#This Row],[Podatek]]-DZIALKI[[#This Row],[KwotaUlgi]]</f>
        <v>879.93</v>
      </c>
    </row>
    <row r="2490" spans="1:9" x14ac:dyDescent="0.25">
      <c r="A2490" t="s">
        <v>2500</v>
      </c>
      <c r="B2490">
        <v>1247.46</v>
      </c>
      <c r="C2490" t="s">
        <v>9</v>
      </c>
      <c r="D2490" t="s">
        <v>5</v>
      </c>
      <c r="E24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90">
        <f>IF(DZIALKI[[#This Row],[Ulga]]=$K$29,$L$29,IF(DZIALKI[[#This Row],[Ulga]]=$K$30,$L$30,IF(DZIALKI[[#This Row],[Ulga]]=$K$31,$L$31,IF(DZIALKI[[#This Row],[Ulga]]=$K$32,$L$32))))</f>
        <v>0.5</v>
      </c>
      <c r="G2490">
        <f>ROUNDUP(DZIALKI[[#This Row],[StawkaPodatku]]*DZIALKI[[#This Row],[Powierzchnia]],2)</f>
        <v>810.85</v>
      </c>
      <c r="H2490">
        <f>DZIALKI[[#This Row],[Podatek]]*DZIALKI[[#This Row],[Procent Ulgi]]</f>
        <v>405.42500000000001</v>
      </c>
      <c r="I2490">
        <f>DZIALKI[[#This Row],[Podatek]]-DZIALKI[[#This Row],[KwotaUlgi]]</f>
        <v>405.42500000000001</v>
      </c>
    </row>
    <row r="2491" spans="1:9" x14ac:dyDescent="0.25">
      <c r="A2491" t="s">
        <v>2501</v>
      </c>
      <c r="B2491">
        <v>503.78</v>
      </c>
      <c r="C2491" t="s">
        <v>5</v>
      </c>
      <c r="D2491" t="s">
        <v>5</v>
      </c>
      <c r="E24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91">
        <f>IF(DZIALKI[[#This Row],[Ulga]]=$K$29,$L$29,IF(DZIALKI[[#This Row],[Ulga]]=$K$30,$L$30,IF(DZIALKI[[#This Row],[Ulga]]=$K$31,$L$31,IF(DZIALKI[[#This Row],[Ulga]]=$K$32,$L$32))))</f>
        <v>0.5</v>
      </c>
      <c r="G2491">
        <f>ROUNDUP(DZIALKI[[#This Row],[StawkaPodatku]]*DZIALKI[[#This Row],[Powierzchnia]],2)</f>
        <v>387.92</v>
      </c>
      <c r="H2491">
        <f>DZIALKI[[#This Row],[Podatek]]*DZIALKI[[#This Row],[Procent Ulgi]]</f>
        <v>193.96</v>
      </c>
      <c r="I2491">
        <f>DZIALKI[[#This Row],[Podatek]]-DZIALKI[[#This Row],[KwotaUlgi]]</f>
        <v>193.96</v>
      </c>
    </row>
    <row r="2492" spans="1:9" x14ac:dyDescent="0.25">
      <c r="A2492" t="s">
        <v>2502</v>
      </c>
      <c r="B2492">
        <v>828.89</v>
      </c>
      <c r="C2492" t="s">
        <v>5</v>
      </c>
      <c r="D2492" t="s">
        <v>11</v>
      </c>
      <c r="E24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92">
        <f>IF(DZIALKI[[#This Row],[Ulga]]=$K$29,$L$29,IF(DZIALKI[[#This Row],[Ulga]]=$K$30,$L$30,IF(DZIALKI[[#This Row],[Ulga]]=$K$31,$L$31,IF(DZIALKI[[#This Row],[Ulga]]=$K$32,$L$32))))</f>
        <v>0.9</v>
      </c>
      <c r="G2492">
        <f>ROUNDUP(DZIALKI[[#This Row],[StawkaPodatku]]*DZIALKI[[#This Row],[Powierzchnia]],2)</f>
        <v>638.25</v>
      </c>
      <c r="H2492">
        <f>DZIALKI[[#This Row],[Podatek]]*DZIALKI[[#This Row],[Procent Ulgi]]</f>
        <v>574.42500000000007</v>
      </c>
      <c r="I2492">
        <f>DZIALKI[[#This Row],[Podatek]]-DZIALKI[[#This Row],[KwotaUlgi]]</f>
        <v>63.824999999999932</v>
      </c>
    </row>
    <row r="2493" spans="1:9" x14ac:dyDescent="0.25">
      <c r="A2493" t="s">
        <v>2503</v>
      </c>
      <c r="B2493">
        <v>716.26</v>
      </c>
      <c r="C2493" t="s">
        <v>31</v>
      </c>
      <c r="D2493" t="s">
        <v>5</v>
      </c>
      <c r="E24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93">
        <f>IF(DZIALKI[[#This Row],[Ulga]]=$K$29,$L$29,IF(DZIALKI[[#This Row],[Ulga]]=$K$30,$L$30,IF(DZIALKI[[#This Row],[Ulga]]=$K$31,$L$31,IF(DZIALKI[[#This Row],[Ulga]]=$K$32,$L$32))))</f>
        <v>0.5</v>
      </c>
      <c r="G2493">
        <f>ROUNDUP(DZIALKI[[#This Row],[StawkaPodatku]]*DZIALKI[[#This Row],[Powierzchnia]],2)</f>
        <v>308</v>
      </c>
      <c r="H2493">
        <f>DZIALKI[[#This Row],[Podatek]]*DZIALKI[[#This Row],[Procent Ulgi]]</f>
        <v>154</v>
      </c>
      <c r="I2493">
        <f>DZIALKI[[#This Row],[Podatek]]-DZIALKI[[#This Row],[KwotaUlgi]]</f>
        <v>154</v>
      </c>
    </row>
    <row r="2494" spans="1:9" x14ac:dyDescent="0.25">
      <c r="A2494" t="s">
        <v>2504</v>
      </c>
      <c r="B2494">
        <v>593.34</v>
      </c>
      <c r="C2494" t="s">
        <v>9</v>
      </c>
      <c r="D2494" t="s">
        <v>7</v>
      </c>
      <c r="E24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94">
        <f>IF(DZIALKI[[#This Row],[Ulga]]=$K$29,$L$29,IF(DZIALKI[[#This Row],[Ulga]]=$K$30,$L$30,IF(DZIALKI[[#This Row],[Ulga]]=$K$31,$L$31,IF(DZIALKI[[#This Row],[Ulga]]=$K$32,$L$32))))</f>
        <v>0.2</v>
      </c>
      <c r="G2494">
        <f>ROUNDUP(DZIALKI[[#This Row],[StawkaPodatku]]*DZIALKI[[#This Row],[Powierzchnia]],2)</f>
        <v>385.68</v>
      </c>
      <c r="H2494">
        <f>DZIALKI[[#This Row],[Podatek]]*DZIALKI[[#This Row],[Procent Ulgi]]</f>
        <v>77.13600000000001</v>
      </c>
      <c r="I2494">
        <f>DZIALKI[[#This Row],[Podatek]]-DZIALKI[[#This Row],[KwotaUlgi]]</f>
        <v>308.54399999999998</v>
      </c>
    </row>
    <row r="2495" spans="1:9" x14ac:dyDescent="0.25">
      <c r="A2495" t="s">
        <v>2505</v>
      </c>
      <c r="B2495">
        <v>1417.25</v>
      </c>
      <c r="C2495" t="s">
        <v>5</v>
      </c>
      <c r="D2495" t="s">
        <v>7</v>
      </c>
      <c r="E24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95">
        <f>IF(DZIALKI[[#This Row],[Ulga]]=$K$29,$L$29,IF(DZIALKI[[#This Row],[Ulga]]=$K$30,$L$30,IF(DZIALKI[[#This Row],[Ulga]]=$K$31,$L$31,IF(DZIALKI[[#This Row],[Ulga]]=$K$32,$L$32))))</f>
        <v>0.2</v>
      </c>
      <c r="G2495">
        <f>ROUNDUP(DZIALKI[[#This Row],[StawkaPodatku]]*DZIALKI[[#This Row],[Powierzchnia]],2)</f>
        <v>1091.29</v>
      </c>
      <c r="H2495">
        <f>DZIALKI[[#This Row],[Podatek]]*DZIALKI[[#This Row],[Procent Ulgi]]</f>
        <v>218.25800000000001</v>
      </c>
      <c r="I2495">
        <f>DZIALKI[[#This Row],[Podatek]]-DZIALKI[[#This Row],[KwotaUlgi]]</f>
        <v>873.03199999999993</v>
      </c>
    </row>
    <row r="2496" spans="1:9" x14ac:dyDescent="0.25">
      <c r="A2496" t="s">
        <v>2506</v>
      </c>
      <c r="B2496">
        <v>1017.44</v>
      </c>
      <c r="C2496" t="s">
        <v>94</v>
      </c>
      <c r="D2496" t="s">
        <v>5</v>
      </c>
      <c r="E249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96">
        <f>IF(DZIALKI[[#This Row],[Ulga]]=$K$29,$L$29,IF(DZIALKI[[#This Row],[Ulga]]=$K$30,$L$30,IF(DZIALKI[[#This Row],[Ulga]]=$K$31,$L$31,IF(DZIALKI[[#This Row],[Ulga]]=$K$32,$L$32))))</f>
        <v>0.5</v>
      </c>
      <c r="G2496">
        <f>ROUNDUP(DZIALKI[[#This Row],[StawkaPodatku]]*DZIALKI[[#This Row],[Powierzchnia]],2)</f>
        <v>40.699999999999996</v>
      </c>
      <c r="H2496">
        <f>DZIALKI[[#This Row],[Podatek]]*DZIALKI[[#This Row],[Procent Ulgi]]</f>
        <v>20.349999999999998</v>
      </c>
      <c r="I2496">
        <f>DZIALKI[[#This Row],[Podatek]]-DZIALKI[[#This Row],[KwotaUlgi]]</f>
        <v>20.349999999999998</v>
      </c>
    </row>
    <row r="2497" spans="1:9" x14ac:dyDescent="0.25">
      <c r="A2497" t="s">
        <v>2507</v>
      </c>
      <c r="B2497">
        <v>1476.56</v>
      </c>
      <c r="C2497" t="s">
        <v>94</v>
      </c>
      <c r="D2497" t="s">
        <v>5</v>
      </c>
      <c r="E24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97">
        <f>IF(DZIALKI[[#This Row],[Ulga]]=$K$29,$L$29,IF(DZIALKI[[#This Row],[Ulga]]=$K$30,$L$30,IF(DZIALKI[[#This Row],[Ulga]]=$K$31,$L$31,IF(DZIALKI[[#This Row],[Ulga]]=$K$32,$L$32))))</f>
        <v>0.5</v>
      </c>
      <c r="G2497">
        <f>ROUNDUP(DZIALKI[[#This Row],[StawkaPodatku]]*DZIALKI[[#This Row],[Powierzchnia]],2)</f>
        <v>59.07</v>
      </c>
      <c r="H2497">
        <f>DZIALKI[[#This Row],[Podatek]]*DZIALKI[[#This Row],[Procent Ulgi]]</f>
        <v>29.535</v>
      </c>
      <c r="I2497">
        <f>DZIALKI[[#This Row],[Podatek]]-DZIALKI[[#This Row],[KwotaUlgi]]</f>
        <v>29.535</v>
      </c>
    </row>
    <row r="2498" spans="1:9" x14ac:dyDescent="0.25">
      <c r="A2498" t="s">
        <v>2508</v>
      </c>
      <c r="B2498">
        <v>543.33000000000004</v>
      </c>
      <c r="C2498" t="s">
        <v>52</v>
      </c>
      <c r="D2498" t="s">
        <v>5</v>
      </c>
      <c r="E24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98">
        <f>IF(DZIALKI[[#This Row],[Ulga]]=$K$29,$L$29,IF(DZIALKI[[#This Row],[Ulga]]=$K$30,$L$30,IF(DZIALKI[[#This Row],[Ulga]]=$K$31,$L$31,IF(DZIALKI[[#This Row],[Ulga]]=$K$32,$L$32))))</f>
        <v>0.5</v>
      </c>
      <c r="G2498">
        <f>ROUNDUP(DZIALKI[[#This Row],[StawkaPodatku]]*DZIALKI[[#This Row],[Powierzchnia]],2)</f>
        <v>114.10000000000001</v>
      </c>
      <c r="H2498">
        <f>DZIALKI[[#This Row],[Podatek]]*DZIALKI[[#This Row],[Procent Ulgi]]</f>
        <v>57.050000000000004</v>
      </c>
      <c r="I2498">
        <f>DZIALKI[[#This Row],[Podatek]]-DZIALKI[[#This Row],[KwotaUlgi]]</f>
        <v>57.050000000000004</v>
      </c>
    </row>
    <row r="2499" spans="1:9" x14ac:dyDescent="0.25">
      <c r="A2499" t="s">
        <v>2509</v>
      </c>
      <c r="B2499">
        <v>1298</v>
      </c>
      <c r="C2499" t="s">
        <v>31</v>
      </c>
      <c r="D2499" t="s">
        <v>7</v>
      </c>
      <c r="E24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99">
        <f>IF(DZIALKI[[#This Row],[Ulga]]=$K$29,$L$29,IF(DZIALKI[[#This Row],[Ulga]]=$K$30,$L$30,IF(DZIALKI[[#This Row],[Ulga]]=$K$31,$L$31,IF(DZIALKI[[#This Row],[Ulga]]=$K$32,$L$32))))</f>
        <v>0.2</v>
      </c>
      <c r="G2499">
        <f>ROUNDUP(DZIALKI[[#This Row],[StawkaPodatku]]*DZIALKI[[#This Row],[Powierzchnia]],2)</f>
        <v>558.14</v>
      </c>
      <c r="H2499">
        <f>DZIALKI[[#This Row],[Podatek]]*DZIALKI[[#This Row],[Procent Ulgi]]</f>
        <v>111.628</v>
      </c>
      <c r="I2499">
        <f>DZIALKI[[#This Row],[Podatek]]-DZIALKI[[#This Row],[KwotaUlgi]]</f>
        <v>446.512</v>
      </c>
    </row>
    <row r="2500" spans="1:9" x14ac:dyDescent="0.25">
      <c r="A2500" t="s">
        <v>2510</v>
      </c>
      <c r="B2500">
        <v>852.8</v>
      </c>
      <c r="C2500" t="s">
        <v>94</v>
      </c>
      <c r="D2500" t="s">
        <v>5</v>
      </c>
      <c r="E250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00">
        <f>IF(DZIALKI[[#This Row],[Ulga]]=$K$29,$L$29,IF(DZIALKI[[#This Row],[Ulga]]=$K$30,$L$30,IF(DZIALKI[[#This Row],[Ulga]]=$K$31,$L$31,IF(DZIALKI[[#This Row],[Ulga]]=$K$32,$L$32))))</f>
        <v>0.5</v>
      </c>
      <c r="G2500">
        <f>ROUNDUP(DZIALKI[[#This Row],[StawkaPodatku]]*DZIALKI[[#This Row],[Powierzchnia]],2)</f>
        <v>34.119999999999997</v>
      </c>
      <c r="H2500">
        <f>DZIALKI[[#This Row],[Podatek]]*DZIALKI[[#This Row],[Procent Ulgi]]</f>
        <v>17.059999999999999</v>
      </c>
      <c r="I2500">
        <f>DZIALKI[[#This Row],[Podatek]]-DZIALKI[[#This Row],[KwotaUlgi]]</f>
        <v>17.059999999999999</v>
      </c>
    </row>
    <row r="2501" spans="1:9" x14ac:dyDescent="0.25">
      <c r="A2501" t="s">
        <v>2511</v>
      </c>
      <c r="B2501">
        <v>536.15</v>
      </c>
      <c r="C2501" t="s">
        <v>31</v>
      </c>
      <c r="D2501" t="s">
        <v>11</v>
      </c>
      <c r="E25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01">
        <f>IF(DZIALKI[[#This Row],[Ulga]]=$K$29,$L$29,IF(DZIALKI[[#This Row],[Ulga]]=$K$30,$L$30,IF(DZIALKI[[#This Row],[Ulga]]=$K$31,$L$31,IF(DZIALKI[[#This Row],[Ulga]]=$K$32,$L$32))))</f>
        <v>0.9</v>
      </c>
      <c r="G2501">
        <f>ROUNDUP(DZIALKI[[#This Row],[StawkaPodatku]]*DZIALKI[[#This Row],[Powierzchnia]],2)</f>
        <v>230.54999999999998</v>
      </c>
      <c r="H2501">
        <f>DZIALKI[[#This Row],[Podatek]]*DZIALKI[[#This Row],[Procent Ulgi]]</f>
        <v>207.49499999999998</v>
      </c>
      <c r="I2501">
        <f>DZIALKI[[#This Row],[Podatek]]-DZIALKI[[#This Row],[KwotaUlgi]]</f>
        <v>23.055000000000007</v>
      </c>
    </row>
    <row r="2502" spans="1:9" x14ac:dyDescent="0.25">
      <c r="A2502" t="s">
        <v>2512</v>
      </c>
      <c r="B2502">
        <v>725.9</v>
      </c>
      <c r="C2502" t="s">
        <v>31</v>
      </c>
      <c r="D2502" t="s">
        <v>7</v>
      </c>
      <c r="E25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02">
        <f>IF(DZIALKI[[#This Row],[Ulga]]=$K$29,$L$29,IF(DZIALKI[[#This Row],[Ulga]]=$K$30,$L$30,IF(DZIALKI[[#This Row],[Ulga]]=$K$31,$L$31,IF(DZIALKI[[#This Row],[Ulga]]=$K$32,$L$32))))</f>
        <v>0.2</v>
      </c>
      <c r="G2502">
        <f>ROUNDUP(DZIALKI[[#This Row],[StawkaPodatku]]*DZIALKI[[#This Row],[Powierzchnia]],2)</f>
        <v>312.14</v>
      </c>
      <c r="H2502">
        <f>DZIALKI[[#This Row],[Podatek]]*DZIALKI[[#This Row],[Procent Ulgi]]</f>
        <v>62.427999999999997</v>
      </c>
      <c r="I2502">
        <f>DZIALKI[[#This Row],[Podatek]]-DZIALKI[[#This Row],[KwotaUlgi]]</f>
        <v>249.71199999999999</v>
      </c>
    </row>
    <row r="2503" spans="1:9" x14ac:dyDescent="0.25">
      <c r="A2503" t="s">
        <v>2513</v>
      </c>
      <c r="B2503">
        <v>1237.07</v>
      </c>
      <c r="C2503" t="s">
        <v>94</v>
      </c>
      <c r="D2503" t="s">
        <v>11</v>
      </c>
      <c r="E25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03">
        <f>IF(DZIALKI[[#This Row],[Ulga]]=$K$29,$L$29,IF(DZIALKI[[#This Row],[Ulga]]=$K$30,$L$30,IF(DZIALKI[[#This Row],[Ulga]]=$K$31,$L$31,IF(DZIALKI[[#This Row],[Ulga]]=$K$32,$L$32))))</f>
        <v>0.9</v>
      </c>
      <c r="G2503">
        <f>ROUNDUP(DZIALKI[[#This Row],[StawkaPodatku]]*DZIALKI[[#This Row],[Powierzchnia]],2)</f>
        <v>49.489999999999995</v>
      </c>
      <c r="H2503">
        <f>DZIALKI[[#This Row],[Podatek]]*DZIALKI[[#This Row],[Procent Ulgi]]</f>
        <v>44.540999999999997</v>
      </c>
      <c r="I2503">
        <f>DZIALKI[[#This Row],[Podatek]]-DZIALKI[[#This Row],[KwotaUlgi]]</f>
        <v>4.9489999999999981</v>
      </c>
    </row>
    <row r="2504" spans="1:9" x14ac:dyDescent="0.25">
      <c r="A2504" t="s">
        <v>2514</v>
      </c>
      <c r="B2504">
        <v>1481.15</v>
      </c>
      <c r="C2504" t="s">
        <v>5</v>
      </c>
      <c r="D2504" t="s">
        <v>5</v>
      </c>
      <c r="E25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04">
        <f>IF(DZIALKI[[#This Row],[Ulga]]=$K$29,$L$29,IF(DZIALKI[[#This Row],[Ulga]]=$K$30,$L$30,IF(DZIALKI[[#This Row],[Ulga]]=$K$31,$L$31,IF(DZIALKI[[#This Row],[Ulga]]=$K$32,$L$32))))</f>
        <v>0.5</v>
      </c>
      <c r="G2504">
        <f>ROUNDUP(DZIALKI[[#This Row],[StawkaPodatku]]*DZIALKI[[#This Row],[Powierzchnia]],2)</f>
        <v>1140.49</v>
      </c>
      <c r="H2504">
        <f>DZIALKI[[#This Row],[Podatek]]*DZIALKI[[#This Row],[Procent Ulgi]]</f>
        <v>570.245</v>
      </c>
      <c r="I2504">
        <f>DZIALKI[[#This Row],[Podatek]]-DZIALKI[[#This Row],[KwotaUlgi]]</f>
        <v>570.245</v>
      </c>
    </row>
    <row r="2505" spans="1:9" x14ac:dyDescent="0.25">
      <c r="A2505" t="s">
        <v>2515</v>
      </c>
      <c r="B2505">
        <v>624.16</v>
      </c>
      <c r="C2505" t="s">
        <v>5</v>
      </c>
      <c r="D2505" t="s">
        <v>5</v>
      </c>
      <c r="E25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05">
        <f>IF(DZIALKI[[#This Row],[Ulga]]=$K$29,$L$29,IF(DZIALKI[[#This Row],[Ulga]]=$K$30,$L$30,IF(DZIALKI[[#This Row],[Ulga]]=$K$31,$L$31,IF(DZIALKI[[#This Row],[Ulga]]=$K$32,$L$32))))</f>
        <v>0.5</v>
      </c>
      <c r="G2505">
        <f>ROUNDUP(DZIALKI[[#This Row],[StawkaPodatku]]*DZIALKI[[#This Row],[Powierzchnia]],2)</f>
        <v>480.61</v>
      </c>
      <c r="H2505">
        <f>DZIALKI[[#This Row],[Podatek]]*DZIALKI[[#This Row],[Procent Ulgi]]</f>
        <v>240.30500000000001</v>
      </c>
      <c r="I2505">
        <f>DZIALKI[[#This Row],[Podatek]]-DZIALKI[[#This Row],[KwotaUlgi]]</f>
        <v>240.30500000000001</v>
      </c>
    </row>
    <row r="2506" spans="1:9" x14ac:dyDescent="0.25">
      <c r="A2506" t="s">
        <v>2516</v>
      </c>
      <c r="B2506">
        <v>1083.97</v>
      </c>
      <c r="C2506" t="s">
        <v>5</v>
      </c>
      <c r="D2506" t="s">
        <v>5</v>
      </c>
      <c r="E25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06">
        <f>IF(DZIALKI[[#This Row],[Ulga]]=$K$29,$L$29,IF(DZIALKI[[#This Row],[Ulga]]=$K$30,$L$30,IF(DZIALKI[[#This Row],[Ulga]]=$K$31,$L$31,IF(DZIALKI[[#This Row],[Ulga]]=$K$32,$L$32))))</f>
        <v>0.5</v>
      </c>
      <c r="G2506">
        <f>ROUNDUP(DZIALKI[[#This Row],[StawkaPodatku]]*DZIALKI[[#This Row],[Powierzchnia]],2)</f>
        <v>834.66</v>
      </c>
      <c r="H2506">
        <f>DZIALKI[[#This Row],[Podatek]]*DZIALKI[[#This Row],[Procent Ulgi]]</f>
        <v>417.33</v>
      </c>
      <c r="I2506">
        <f>DZIALKI[[#This Row],[Podatek]]-DZIALKI[[#This Row],[KwotaUlgi]]</f>
        <v>417.33</v>
      </c>
    </row>
    <row r="2507" spans="1:9" x14ac:dyDescent="0.25">
      <c r="A2507" t="s">
        <v>2517</v>
      </c>
      <c r="B2507">
        <v>912.28</v>
      </c>
      <c r="C2507" t="s">
        <v>52</v>
      </c>
      <c r="D2507" t="s">
        <v>5</v>
      </c>
      <c r="E25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07">
        <f>IF(DZIALKI[[#This Row],[Ulga]]=$K$29,$L$29,IF(DZIALKI[[#This Row],[Ulga]]=$K$30,$L$30,IF(DZIALKI[[#This Row],[Ulga]]=$K$31,$L$31,IF(DZIALKI[[#This Row],[Ulga]]=$K$32,$L$32))))</f>
        <v>0.5</v>
      </c>
      <c r="G2507">
        <f>ROUNDUP(DZIALKI[[#This Row],[StawkaPodatku]]*DZIALKI[[#This Row],[Powierzchnia]],2)</f>
        <v>191.57999999999998</v>
      </c>
      <c r="H2507">
        <f>DZIALKI[[#This Row],[Podatek]]*DZIALKI[[#This Row],[Procent Ulgi]]</f>
        <v>95.789999999999992</v>
      </c>
      <c r="I2507">
        <f>DZIALKI[[#This Row],[Podatek]]-DZIALKI[[#This Row],[KwotaUlgi]]</f>
        <v>95.789999999999992</v>
      </c>
    </row>
    <row r="2508" spans="1:9" x14ac:dyDescent="0.25">
      <c r="A2508" t="s">
        <v>2518</v>
      </c>
      <c r="B2508">
        <v>707.02</v>
      </c>
      <c r="C2508" t="s">
        <v>94</v>
      </c>
      <c r="D2508" t="s">
        <v>7</v>
      </c>
      <c r="E25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08">
        <f>IF(DZIALKI[[#This Row],[Ulga]]=$K$29,$L$29,IF(DZIALKI[[#This Row],[Ulga]]=$K$30,$L$30,IF(DZIALKI[[#This Row],[Ulga]]=$K$31,$L$31,IF(DZIALKI[[#This Row],[Ulga]]=$K$32,$L$32))))</f>
        <v>0.2</v>
      </c>
      <c r="G2508">
        <f>ROUNDUP(DZIALKI[[#This Row],[StawkaPodatku]]*DZIALKI[[#This Row],[Powierzchnia]],2)</f>
        <v>28.290000000000003</v>
      </c>
      <c r="H2508">
        <f>DZIALKI[[#This Row],[Podatek]]*DZIALKI[[#This Row],[Procent Ulgi]]</f>
        <v>5.6580000000000013</v>
      </c>
      <c r="I2508">
        <f>DZIALKI[[#This Row],[Podatek]]-DZIALKI[[#This Row],[KwotaUlgi]]</f>
        <v>22.632000000000001</v>
      </c>
    </row>
    <row r="2509" spans="1:9" x14ac:dyDescent="0.25">
      <c r="A2509" t="s">
        <v>2519</v>
      </c>
      <c r="B2509">
        <v>901.32</v>
      </c>
      <c r="C2509" t="s">
        <v>52</v>
      </c>
      <c r="D2509" t="s">
        <v>11</v>
      </c>
      <c r="E25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09">
        <f>IF(DZIALKI[[#This Row],[Ulga]]=$K$29,$L$29,IF(DZIALKI[[#This Row],[Ulga]]=$K$30,$L$30,IF(DZIALKI[[#This Row],[Ulga]]=$K$31,$L$31,IF(DZIALKI[[#This Row],[Ulga]]=$K$32,$L$32))))</f>
        <v>0.9</v>
      </c>
      <c r="G2509">
        <f>ROUNDUP(DZIALKI[[#This Row],[StawkaPodatku]]*DZIALKI[[#This Row],[Powierzchnia]],2)</f>
        <v>189.28</v>
      </c>
      <c r="H2509">
        <f>DZIALKI[[#This Row],[Podatek]]*DZIALKI[[#This Row],[Procent Ulgi]]</f>
        <v>170.352</v>
      </c>
      <c r="I2509">
        <f>DZIALKI[[#This Row],[Podatek]]-DZIALKI[[#This Row],[KwotaUlgi]]</f>
        <v>18.927999999999997</v>
      </c>
    </row>
    <row r="2510" spans="1:9" x14ac:dyDescent="0.25">
      <c r="A2510" t="s">
        <v>2520</v>
      </c>
      <c r="B2510">
        <v>1098.29</v>
      </c>
      <c r="C2510" t="s">
        <v>52</v>
      </c>
      <c r="D2510" t="s">
        <v>21</v>
      </c>
      <c r="E25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0">
        <f>IF(DZIALKI[[#This Row],[Ulga]]=$K$29,$L$29,IF(DZIALKI[[#This Row],[Ulga]]=$K$30,$L$30,IF(DZIALKI[[#This Row],[Ulga]]=$K$31,$L$31,IF(DZIALKI[[#This Row],[Ulga]]=$K$32,$L$32))))</f>
        <v>0</v>
      </c>
      <c r="G2510">
        <f>ROUNDUP(DZIALKI[[#This Row],[StawkaPodatku]]*DZIALKI[[#This Row],[Powierzchnia]],2)</f>
        <v>230.64999999999998</v>
      </c>
      <c r="H2510">
        <f>DZIALKI[[#This Row],[Podatek]]*DZIALKI[[#This Row],[Procent Ulgi]]</f>
        <v>0</v>
      </c>
      <c r="I2510">
        <f>DZIALKI[[#This Row],[Podatek]]-DZIALKI[[#This Row],[KwotaUlgi]]</f>
        <v>230.64999999999998</v>
      </c>
    </row>
    <row r="2511" spans="1:9" x14ac:dyDescent="0.25">
      <c r="A2511" t="s">
        <v>2521</v>
      </c>
      <c r="B2511">
        <v>503.5</v>
      </c>
      <c r="C2511" t="s">
        <v>52</v>
      </c>
      <c r="D2511" t="s">
        <v>7</v>
      </c>
      <c r="E25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1">
        <f>IF(DZIALKI[[#This Row],[Ulga]]=$K$29,$L$29,IF(DZIALKI[[#This Row],[Ulga]]=$K$30,$L$30,IF(DZIALKI[[#This Row],[Ulga]]=$K$31,$L$31,IF(DZIALKI[[#This Row],[Ulga]]=$K$32,$L$32))))</f>
        <v>0.2</v>
      </c>
      <c r="G2511">
        <f>ROUNDUP(DZIALKI[[#This Row],[StawkaPodatku]]*DZIALKI[[#This Row],[Powierzchnia]],2)</f>
        <v>105.74000000000001</v>
      </c>
      <c r="H2511">
        <f>DZIALKI[[#This Row],[Podatek]]*DZIALKI[[#This Row],[Procent Ulgi]]</f>
        <v>21.148000000000003</v>
      </c>
      <c r="I2511">
        <f>DZIALKI[[#This Row],[Podatek]]-DZIALKI[[#This Row],[KwotaUlgi]]</f>
        <v>84.592000000000013</v>
      </c>
    </row>
    <row r="2512" spans="1:9" x14ac:dyDescent="0.25">
      <c r="A2512" t="s">
        <v>2522</v>
      </c>
      <c r="B2512">
        <v>1126.77</v>
      </c>
      <c r="C2512" t="s">
        <v>52</v>
      </c>
      <c r="D2512" t="s">
        <v>11</v>
      </c>
      <c r="E25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2">
        <f>IF(DZIALKI[[#This Row],[Ulga]]=$K$29,$L$29,IF(DZIALKI[[#This Row],[Ulga]]=$K$30,$L$30,IF(DZIALKI[[#This Row],[Ulga]]=$K$31,$L$31,IF(DZIALKI[[#This Row],[Ulga]]=$K$32,$L$32))))</f>
        <v>0.9</v>
      </c>
      <c r="G2512">
        <f>ROUNDUP(DZIALKI[[#This Row],[StawkaPodatku]]*DZIALKI[[#This Row],[Powierzchnia]],2)</f>
        <v>236.63</v>
      </c>
      <c r="H2512">
        <f>DZIALKI[[#This Row],[Podatek]]*DZIALKI[[#This Row],[Procent Ulgi]]</f>
        <v>212.96700000000001</v>
      </c>
      <c r="I2512">
        <f>DZIALKI[[#This Row],[Podatek]]-DZIALKI[[#This Row],[KwotaUlgi]]</f>
        <v>23.662999999999982</v>
      </c>
    </row>
    <row r="2513" spans="1:9" x14ac:dyDescent="0.25">
      <c r="A2513" t="s">
        <v>2523</v>
      </c>
      <c r="B2513">
        <v>1197.48</v>
      </c>
      <c r="C2513" t="s">
        <v>52</v>
      </c>
      <c r="D2513" t="s">
        <v>5</v>
      </c>
      <c r="E25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3">
        <f>IF(DZIALKI[[#This Row],[Ulga]]=$K$29,$L$29,IF(DZIALKI[[#This Row],[Ulga]]=$K$30,$L$30,IF(DZIALKI[[#This Row],[Ulga]]=$K$31,$L$31,IF(DZIALKI[[#This Row],[Ulga]]=$K$32,$L$32))))</f>
        <v>0.5</v>
      </c>
      <c r="G2513">
        <f>ROUNDUP(DZIALKI[[#This Row],[StawkaPodatku]]*DZIALKI[[#This Row],[Powierzchnia]],2)</f>
        <v>251.48</v>
      </c>
      <c r="H2513">
        <f>DZIALKI[[#This Row],[Podatek]]*DZIALKI[[#This Row],[Procent Ulgi]]</f>
        <v>125.74</v>
      </c>
      <c r="I2513">
        <f>DZIALKI[[#This Row],[Podatek]]-DZIALKI[[#This Row],[KwotaUlgi]]</f>
        <v>125.74</v>
      </c>
    </row>
    <row r="2514" spans="1:9" x14ac:dyDescent="0.25">
      <c r="A2514" t="s">
        <v>2524</v>
      </c>
      <c r="B2514">
        <v>657.39</v>
      </c>
      <c r="C2514" t="s">
        <v>94</v>
      </c>
      <c r="D2514" t="s">
        <v>11</v>
      </c>
      <c r="E251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14">
        <f>IF(DZIALKI[[#This Row],[Ulga]]=$K$29,$L$29,IF(DZIALKI[[#This Row],[Ulga]]=$K$30,$L$30,IF(DZIALKI[[#This Row],[Ulga]]=$K$31,$L$31,IF(DZIALKI[[#This Row],[Ulga]]=$K$32,$L$32))))</f>
        <v>0.9</v>
      </c>
      <c r="G2514">
        <f>ROUNDUP(DZIALKI[[#This Row],[StawkaPodatku]]*DZIALKI[[#This Row],[Powierzchnia]],2)</f>
        <v>26.3</v>
      </c>
      <c r="H2514">
        <f>DZIALKI[[#This Row],[Podatek]]*DZIALKI[[#This Row],[Procent Ulgi]]</f>
        <v>23.67</v>
      </c>
      <c r="I2514">
        <f>DZIALKI[[#This Row],[Podatek]]-DZIALKI[[#This Row],[KwotaUlgi]]</f>
        <v>2.629999999999999</v>
      </c>
    </row>
    <row r="2515" spans="1:9" x14ac:dyDescent="0.25">
      <c r="A2515" t="s">
        <v>2525</v>
      </c>
      <c r="B2515">
        <v>1468.13</v>
      </c>
      <c r="C2515" t="s">
        <v>52</v>
      </c>
      <c r="D2515" t="s">
        <v>21</v>
      </c>
      <c r="E25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5">
        <f>IF(DZIALKI[[#This Row],[Ulga]]=$K$29,$L$29,IF(DZIALKI[[#This Row],[Ulga]]=$K$30,$L$30,IF(DZIALKI[[#This Row],[Ulga]]=$K$31,$L$31,IF(DZIALKI[[#This Row],[Ulga]]=$K$32,$L$32))))</f>
        <v>0</v>
      </c>
      <c r="G2515">
        <f>ROUNDUP(DZIALKI[[#This Row],[StawkaPodatku]]*DZIALKI[[#This Row],[Powierzchnia]],2)</f>
        <v>308.31</v>
      </c>
      <c r="H2515">
        <f>DZIALKI[[#This Row],[Podatek]]*DZIALKI[[#This Row],[Procent Ulgi]]</f>
        <v>0</v>
      </c>
      <c r="I2515">
        <f>DZIALKI[[#This Row],[Podatek]]-DZIALKI[[#This Row],[KwotaUlgi]]</f>
        <v>308.31</v>
      </c>
    </row>
    <row r="2516" spans="1:9" x14ac:dyDescent="0.25">
      <c r="A2516" t="s">
        <v>2526</v>
      </c>
      <c r="B2516">
        <v>690.61</v>
      </c>
      <c r="C2516" t="s">
        <v>5</v>
      </c>
      <c r="D2516" t="s">
        <v>7</v>
      </c>
      <c r="E25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16">
        <f>IF(DZIALKI[[#This Row],[Ulga]]=$K$29,$L$29,IF(DZIALKI[[#This Row],[Ulga]]=$K$30,$L$30,IF(DZIALKI[[#This Row],[Ulga]]=$K$31,$L$31,IF(DZIALKI[[#This Row],[Ulga]]=$K$32,$L$32))))</f>
        <v>0.2</v>
      </c>
      <c r="G2516">
        <f>ROUNDUP(DZIALKI[[#This Row],[StawkaPodatku]]*DZIALKI[[#This Row],[Powierzchnia]],2)</f>
        <v>531.77</v>
      </c>
      <c r="H2516">
        <f>DZIALKI[[#This Row],[Podatek]]*DZIALKI[[#This Row],[Procent Ulgi]]</f>
        <v>106.354</v>
      </c>
      <c r="I2516">
        <f>DZIALKI[[#This Row],[Podatek]]-DZIALKI[[#This Row],[KwotaUlgi]]</f>
        <v>425.416</v>
      </c>
    </row>
    <row r="2517" spans="1:9" x14ac:dyDescent="0.25">
      <c r="A2517" t="s">
        <v>2527</v>
      </c>
      <c r="B2517">
        <v>682.99</v>
      </c>
      <c r="C2517" t="s">
        <v>9</v>
      </c>
      <c r="D2517" t="s">
        <v>5</v>
      </c>
      <c r="E25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17">
        <f>IF(DZIALKI[[#This Row],[Ulga]]=$K$29,$L$29,IF(DZIALKI[[#This Row],[Ulga]]=$K$30,$L$30,IF(DZIALKI[[#This Row],[Ulga]]=$K$31,$L$31,IF(DZIALKI[[#This Row],[Ulga]]=$K$32,$L$32))))</f>
        <v>0.5</v>
      </c>
      <c r="G2517">
        <f>ROUNDUP(DZIALKI[[#This Row],[StawkaPodatku]]*DZIALKI[[#This Row],[Powierzchnia]],2)</f>
        <v>443.95</v>
      </c>
      <c r="H2517">
        <f>DZIALKI[[#This Row],[Podatek]]*DZIALKI[[#This Row],[Procent Ulgi]]</f>
        <v>221.97499999999999</v>
      </c>
      <c r="I2517">
        <f>DZIALKI[[#This Row],[Podatek]]-DZIALKI[[#This Row],[KwotaUlgi]]</f>
        <v>221.97499999999999</v>
      </c>
    </row>
    <row r="2518" spans="1:9" x14ac:dyDescent="0.25">
      <c r="A2518" t="s">
        <v>2528</v>
      </c>
      <c r="B2518">
        <v>892.53</v>
      </c>
      <c r="C2518" t="s">
        <v>5</v>
      </c>
      <c r="D2518" t="s">
        <v>21</v>
      </c>
      <c r="E25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18">
        <f>IF(DZIALKI[[#This Row],[Ulga]]=$K$29,$L$29,IF(DZIALKI[[#This Row],[Ulga]]=$K$30,$L$30,IF(DZIALKI[[#This Row],[Ulga]]=$K$31,$L$31,IF(DZIALKI[[#This Row],[Ulga]]=$K$32,$L$32))))</f>
        <v>0</v>
      </c>
      <c r="G2518">
        <f>ROUNDUP(DZIALKI[[#This Row],[StawkaPodatku]]*DZIALKI[[#This Row],[Powierzchnia]],2)</f>
        <v>687.25</v>
      </c>
      <c r="H2518">
        <f>DZIALKI[[#This Row],[Podatek]]*DZIALKI[[#This Row],[Procent Ulgi]]</f>
        <v>0</v>
      </c>
      <c r="I2518">
        <f>DZIALKI[[#This Row],[Podatek]]-DZIALKI[[#This Row],[KwotaUlgi]]</f>
        <v>687.25</v>
      </c>
    </row>
    <row r="2519" spans="1:9" x14ac:dyDescent="0.25">
      <c r="A2519" t="s">
        <v>2529</v>
      </c>
      <c r="B2519">
        <v>795.55</v>
      </c>
      <c r="C2519" t="s">
        <v>5</v>
      </c>
      <c r="D2519" t="s">
        <v>11</v>
      </c>
      <c r="E25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19">
        <f>IF(DZIALKI[[#This Row],[Ulga]]=$K$29,$L$29,IF(DZIALKI[[#This Row],[Ulga]]=$K$30,$L$30,IF(DZIALKI[[#This Row],[Ulga]]=$K$31,$L$31,IF(DZIALKI[[#This Row],[Ulga]]=$K$32,$L$32))))</f>
        <v>0.9</v>
      </c>
      <c r="G2519">
        <f>ROUNDUP(DZIALKI[[#This Row],[StawkaPodatku]]*DZIALKI[[#This Row],[Powierzchnia]],2)</f>
        <v>612.58000000000004</v>
      </c>
      <c r="H2519">
        <f>DZIALKI[[#This Row],[Podatek]]*DZIALKI[[#This Row],[Procent Ulgi]]</f>
        <v>551.322</v>
      </c>
      <c r="I2519">
        <f>DZIALKI[[#This Row],[Podatek]]-DZIALKI[[#This Row],[KwotaUlgi]]</f>
        <v>61.258000000000038</v>
      </c>
    </row>
    <row r="2520" spans="1:9" x14ac:dyDescent="0.25">
      <c r="A2520" t="s">
        <v>2530</v>
      </c>
      <c r="B2520">
        <v>1311.42</v>
      </c>
      <c r="C2520" t="s">
        <v>52</v>
      </c>
      <c r="D2520" t="s">
        <v>11</v>
      </c>
      <c r="E25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20">
        <f>IF(DZIALKI[[#This Row],[Ulga]]=$K$29,$L$29,IF(DZIALKI[[#This Row],[Ulga]]=$K$30,$L$30,IF(DZIALKI[[#This Row],[Ulga]]=$K$31,$L$31,IF(DZIALKI[[#This Row],[Ulga]]=$K$32,$L$32))))</f>
        <v>0.9</v>
      </c>
      <c r="G2520">
        <f>ROUNDUP(DZIALKI[[#This Row],[StawkaPodatku]]*DZIALKI[[#This Row],[Powierzchnia]],2)</f>
        <v>275.39999999999998</v>
      </c>
      <c r="H2520">
        <f>DZIALKI[[#This Row],[Podatek]]*DZIALKI[[#This Row],[Procent Ulgi]]</f>
        <v>247.85999999999999</v>
      </c>
      <c r="I2520">
        <f>DZIALKI[[#This Row],[Podatek]]-DZIALKI[[#This Row],[KwotaUlgi]]</f>
        <v>27.539999999999992</v>
      </c>
    </row>
    <row r="2521" spans="1:9" x14ac:dyDescent="0.25">
      <c r="A2521" t="s">
        <v>2531</v>
      </c>
      <c r="B2521">
        <v>707.59</v>
      </c>
      <c r="C2521" t="s">
        <v>52</v>
      </c>
      <c r="D2521" t="s">
        <v>5</v>
      </c>
      <c r="E25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21">
        <f>IF(DZIALKI[[#This Row],[Ulga]]=$K$29,$L$29,IF(DZIALKI[[#This Row],[Ulga]]=$K$30,$L$30,IF(DZIALKI[[#This Row],[Ulga]]=$K$31,$L$31,IF(DZIALKI[[#This Row],[Ulga]]=$K$32,$L$32))))</f>
        <v>0.5</v>
      </c>
      <c r="G2521">
        <f>ROUNDUP(DZIALKI[[#This Row],[StawkaPodatku]]*DZIALKI[[#This Row],[Powierzchnia]],2)</f>
        <v>148.6</v>
      </c>
      <c r="H2521">
        <f>DZIALKI[[#This Row],[Podatek]]*DZIALKI[[#This Row],[Procent Ulgi]]</f>
        <v>74.3</v>
      </c>
      <c r="I2521">
        <f>DZIALKI[[#This Row],[Podatek]]-DZIALKI[[#This Row],[KwotaUlgi]]</f>
        <v>74.3</v>
      </c>
    </row>
    <row r="2522" spans="1:9" x14ac:dyDescent="0.25">
      <c r="A2522" t="s">
        <v>2532</v>
      </c>
      <c r="B2522">
        <v>1473.86</v>
      </c>
      <c r="C2522" t="s">
        <v>5</v>
      </c>
      <c r="D2522" t="s">
        <v>21</v>
      </c>
      <c r="E25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22">
        <f>IF(DZIALKI[[#This Row],[Ulga]]=$K$29,$L$29,IF(DZIALKI[[#This Row],[Ulga]]=$K$30,$L$30,IF(DZIALKI[[#This Row],[Ulga]]=$K$31,$L$31,IF(DZIALKI[[#This Row],[Ulga]]=$K$32,$L$32))))</f>
        <v>0</v>
      </c>
      <c r="G2522">
        <f>ROUNDUP(DZIALKI[[#This Row],[StawkaPodatku]]*DZIALKI[[#This Row],[Powierzchnia]],2)</f>
        <v>1134.8799999999999</v>
      </c>
      <c r="H2522">
        <f>DZIALKI[[#This Row],[Podatek]]*DZIALKI[[#This Row],[Procent Ulgi]]</f>
        <v>0</v>
      </c>
      <c r="I2522">
        <f>DZIALKI[[#This Row],[Podatek]]-DZIALKI[[#This Row],[KwotaUlgi]]</f>
        <v>1134.8799999999999</v>
      </c>
    </row>
    <row r="2523" spans="1:9" x14ac:dyDescent="0.25">
      <c r="A2523" t="s">
        <v>2533</v>
      </c>
      <c r="B2523">
        <v>1008.68</v>
      </c>
      <c r="C2523" t="s">
        <v>31</v>
      </c>
      <c r="D2523" t="s">
        <v>5</v>
      </c>
      <c r="E25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23">
        <f>IF(DZIALKI[[#This Row],[Ulga]]=$K$29,$L$29,IF(DZIALKI[[#This Row],[Ulga]]=$K$30,$L$30,IF(DZIALKI[[#This Row],[Ulga]]=$K$31,$L$31,IF(DZIALKI[[#This Row],[Ulga]]=$K$32,$L$32))))</f>
        <v>0.5</v>
      </c>
      <c r="G2523">
        <f>ROUNDUP(DZIALKI[[#This Row],[StawkaPodatku]]*DZIALKI[[#This Row],[Powierzchnia]],2)</f>
        <v>433.74</v>
      </c>
      <c r="H2523">
        <f>DZIALKI[[#This Row],[Podatek]]*DZIALKI[[#This Row],[Procent Ulgi]]</f>
        <v>216.87</v>
      </c>
      <c r="I2523">
        <f>DZIALKI[[#This Row],[Podatek]]-DZIALKI[[#This Row],[KwotaUlgi]]</f>
        <v>216.87</v>
      </c>
    </row>
    <row r="2524" spans="1:9" x14ac:dyDescent="0.25">
      <c r="A2524" t="s">
        <v>2534</v>
      </c>
      <c r="B2524">
        <v>1464.22</v>
      </c>
      <c r="C2524" t="s">
        <v>5</v>
      </c>
      <c r="D2524" t="s">
        <v>5</v>
      </c>
      <c r="E25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24">
        <f>IF(DZIALKI[[#This Row],[Ulga]]=$K$29,$L$29,IF(DZIALKI[[#This Row],[Ulga]]=$K$30,$L$30,IF(DZIALKI[[#This Row],[Ulga]]=$K$31,$L$31,IF(DZIALKI[[#This Row],[Ulga]]=$K$32,$L$32))))</f>
        <v>0.5</v>
      </c>
      <c r="G2524">
        <f>ROUNDUP(DZIALKI[[#This Row],[StawkaPodatku]]*DZIALKI[[#This Row],[Powierzchnia]],2)</f>
        <v>1127.45</v>
      </c>
      <c r="H2524">
        <f>DZIALKI[[#This Row],[Podatek]]*DZIALKI[[#This Row],[Procent Ulgi]]</f>
        <v>563.72500000000002</v>
      </c>
      <c r="I2524">
        <f>DZIALKI[[#This Row],[Podatek]]-DZIALKI[[#This Row],[KwotaUlgi]]</f>
        <v>563.72500000000002</v>
      </c>
    </row>
    <row r="2525" spans="1:9" x14ac:dyDescent="0.25">
      <c r="A2525" t="s">
        <v>2535</v>
      </c>
      <c r="B2525">
        <v>1275.1099999999999</v>
      </c>
      <c r="C2525" t="s">
        <v>9</v>
      </c>
      <c r="D2525" t="s">
        <v>11</v>
      </c>
      <c r="E25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25">
        <f>IF(DZIALKI[[#This Row],[Ulga]]=$K$29,$L$29,IF(DZIALKI[[#This Row],[Ulga]]=$K$30,$L$30,IF(DZIALKI[[#This Row],[Ulga]]=$K$31,$L$31,IF(DZIALKI[[#This Row],[Ulga]]=$K$32,$L$32))))</f>
        <v>0.9</v>
      </c>
      <c r="G2525">
        <f>ROUNDUP(DZIALKI[[#This Row],[StawkaPodatku]]*DZIALKI[[#This Row],[Powierzchnia]],2)</f>
        <v>828.83</v>
      </c>
      <c r="H2525">
        <f>DZIALKI[[#This Row],[Podatek]]*DZIALKI[[#This Row],[Procent Ulgi]]</f>
        <v>745.947</v>
      </c>
      <c r="I2525">
        <f>DZIALKI[[#This Row],[Podatek]]-DZIALKI[[#This Row],[KwotaUlgi]]</f>
        <v>82.883000000000038</v>
      </c>
    </row>
    <row r="2526" spans="1:9" x14ac:dyDescent="0.25">
      <c r="A2526" t="s">
        <v>2536</v>
      </c>
      <c r="B2526">
        <v>1071.1500000000001</v>
      </c>
      <c r="C2526" t="s">
        <v>5</v>
      </c>
      <c r="D2526" t="s">
        <v>11</v>
      </c>
      <c r="E25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26">
        <f>IF(DZIALKI[[#This Row],[Ulga]]=$K$29,$L$29,IF(DZIALKI[[#This Row],[Ulga]]=$K$30,$L$30,IF(DZIALKI[[#This Row],[Ulga]]=$K$31,$L$31,IF(DZIALKI[[#This Row],[Ulga]]=$K$32,$L$32))))</f>
        <v>0.9</v>
      </c>
      <c r="G2526">
        <f>ROUNDUP(DZIALKI[[#This Row],[StawkaPodatku]]*DZIALKI[[#This Row],[Powierzchnia]],2)</f>
        <v>824.79</v>
      </c>
      <c r="H2526">
        <f>DZIALKI[[#This Row],[Podatek]]*DZIALKI[[#This Row],[Procent Ulgi]]</f>
        <v>742.31100000000004</v>
      </c>
      <c r="I2526">
        <f>DZIALKI[[#This Row],[Podatek]]-DZIALKI[[#This Row],[KwotaUlgi]]</f>
        <v>82.478999999999928</v>
      </c>
    </row>
    <row r="2527" spans="1:9" x14ac:dyDescent="0.25">
      <c r="A2527" t="s">
        <v>2537</v>
      </c>
      <c r="B2527">
        <v>971.21</v>
      </c>
      <c r="C2527" t="s">
        <v>31</v>
      </c>
      <c r="D2527" t="s">
        <v>5</v>
      </c>
      <c r="E25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27">
        <f>IF(DZIALKI[[#This Row],[Ulga]]=$K$29,$L$29,IF(DZIALKI[[#This Row],[Ulga]]=$K$30,$L$30,IF(DZIALKI[[#This Row],[Ulga]]=$K$31,$L$31,IF(DZIALKI[[#This Row],[Ulga]]=$K$32,$L$32))))</f>
        <v>0.5</v>
      </c>
      <c r="G2527">
        <f>ROUNDUP(DZIALKI[[#This Row],[StawkaPodatku]]*DZIALKI[[#This Row],[Powierzchnia]],2)</f>
        <v>417.63</v>
      </c>
      <c r="H2527">
        <f>DZIALKI[[#This Row],[Podatek]]*DZIALKI[[#This Row],[Procent Ulgi]]</f>
        <v>208.815</v>
      </c>
      <c r="I2527">
        <f>DZIALKI[[#This Row],[Podatek]]-DZIALKI[[#This Row],[KwotaUlgi]]</f>
        <v>208.815</v>
      </c>
    </row>
    <row r="2528" spans="1:9" x14ac:dyDescent="0.25">
      <c r="A2528" t="s">
        <v>2538</v>
      </c>
      <c r="B2528">
        <v>1464.77</v>
      </c>
      <c r="C2528" t="s">
        <v>31</v>
      </c>
      <c r="D2528" t="s">
        <v>5</v>
      </c>
      <c r="E25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28">
        <f>IF(DZIALKI[[#This Row],[Ulga]]=$K$29,$L$29,IF(DZIALKI[[#This Row],[Ulga]]=$K$30,$L$30,IF(DZIALKI[[#This Row],[Ulga]]=$K$31,$L$31,IF(DZIALKI[[#This Row],[Ulga]]=$K$32,$L$32))))</f>
        <v>0.5</v>
      </c>
      <c r="G2528">
        <f>ROUNDUP(DZIALKI[[#This Row],[StawkaPodatku]]*DZIALKI[[#This Row],[Powierzchnia]],2)</f>
        <v>629.86</v>
      </c>
      <c r="H2528">
        <f>DZIALKI[[#This Row],[Podatek]]*DZIALKI[[#This Row],[Procent Ulgi]]</f>
        <v>314.93</v>
      </c>
      <c r="I2528">
        <f>DZIALKI[[#This Row],[Podatek]]-DZIALKI[[#This Row],[KwotaUlgi]]</f>
        <v>314.93</v>
      </c>
    </row>
    <row r="2529" spans="1:9" x14ac:dyDescent="0.25">
      <c r="A2529" t="s">
        <v>2539</v>
      </c>
      <c r="B2529">
        <v>723.78</v>
      </c>
      <c r="C2529" t="s">
        <v>94</v>
      </c>
      <c r="D2529" t="s">
        <v>5</v>
      </c>
      <c r="E25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29">
        <f>IF(DZIALKI[[#This Row],[Ulga]]=$K$29,$L$29,IF(DZIALKI[[#This Row],[Ulga]]=$K$30,$L$30,IF(DZIALKI[[#This Row],[Ulga]]=$K$31,$L$31,IF(DZIALKI[[#This Row],[Ulga]]=$K$32,$L$32))))</f>
        <v>0.5</v>
      </c>
      <c r="G2529">
        <f>ROUNDUP(DZIALKI[[#This Row],[StawkaPodatku]]*DZIALKI[[#This Row],[Powierzchnia]],2)</f>
        <v>28.96</v>
      </c>
      <c r="H2529">
        <f>DZIALKI[[#This Row],[Podatek]]*DZIALKI[[#This Row],[Procent Ulgi]]</f>
        <v>14.48</v>
      </c>
      <c r="I2529">
        <f>DZIALKI[[#This Row],[Podatek]]-DZIALKI[[#This Row],[KwotaUlgi]]</f>
        <v>14.48</v>
      </c>
    </row>
    <row r="2530" spans="1:9" x14ac:dyDescent="0.25">
      <c r="A2530" t="s">
        <v>2540</v>
      </c>
      <c r="B2530">
        <v>1417.62</v>
      </c>
      <c r="C2530" t="s">
        <v>31</v>
      </c>
      <c r="D2530" t="s">
        <v>5</v>
      </c>
      <c r="E25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30">
        <f>IF(DZIALKI[[#This Row],[Ulga]]=$K$29,$L$29,IF(DZIALKI[[#This Row],[Ulga]]=$K$30,$L$30,IF(DZIALKI[[#This Row],[Ulga]]=$K$31,$L$31,IF(DZIALKI[[#This Row],[Ulga]]=$K$32,$L$32))))</f>
        <v>0.5</v>
      </c>
      <c r="G2530">
        <f>ROUNDUP(DZIALKI[[#This Row],[StawkaPodatku]]*DZIALKI[[#This Row],[Powierzchnia]],2)</f>
        <v>609.58000000000004</v>
      </c>
      <c r="H2530">
        <f>DZIALKI[[#This Row],[Podatek]]*DZIALKI[[#This Row],[Procent Ulgi]]</f>
        <v>304.79000000000002</v>
      </c>
      <c r="I2530">
        <f>DZIALKI[[#This Row],[Podatek]]-DZIALKI[[#This Row],[KwotaUlgi]]</f>
        <v>304.79000000000002</v>
      </c>
    </row>
    <row r="2531" spans="1:9" x14ac:dyDescent="0.25">
      <c r="A2531" t="s">
        <v>2541</v>
      </c>
      <c r="B2531">
        <v>685.41</v>
      </c>
      <c r="C2531" t="s">
        <v>5</v>
      </c>
      <c r="D2531" t="s">
        <v>11</v>
      </c>
      <c r="E25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31">
        <f>IF(DZIALKI[[#This Row],[Ulga]]=$K$29,$L$29,IF(DZIALKI[[#This Row],[Ulga]]=$K$30,$L$30,IF(DZIALKI[[#This Row],[Ulga]]=$K$31,$L$31,IF(DZIALKI[[#This Row],[Ulga]]=$K$32,$L$32))))</f>
        <v>0.9</v>
      </c>
      <c r="G2531">
        <f>ROUNDUP(DZIALKI[[#This Row],[StawkaPodatku]]*DZIALKI[[#This Row],[Powierzchnia]],2)</f>
        <v>527.77</v>
      </c>
      <c r="H2531">
        <f>DZIALKI[[#This Row],[Podatek]]*DZIALKI[[#This Row],[Procent Ulgi]]</f>
        <v>474.99299999999999</v>
      </c>
      <c r="I2531">
        <f>DZIALKI[[#This Row],[Podatek]]-DZIALKI[[#This Row],[KwotaUlgi]]</f>
        <v>52.776999999999987</v>
      </c>
    </row>
    <row r="2532" spans="1:9" x14ac:dyDescent="0.25">
      <c r="A2532" t="s">
        <v>2542</v>
      </c>
      <c r="B2532">
        <v>636.91999999999996</v>
      </c>
      <c r="C2532" t="s">
        <v>31</v>
      </c>
      <c r="D2532" t="s">
        <v>7</v>
      </c>
      <c r="E25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32">
        <f>IF(DZIALKI[[#This Row],[Ulga]]=$K$29,$L$29,IF(DZIALKI[[#This Row],[Ulga]]=$K$30,$L$30,IF(DZIALKI[[#This Row],[Ulga]]=$K$31,$L$31,IF(DZIALKI[[#This Row],[Ulga]]=$K$32,$L$32))))</f>
        <v>0.2</v>
      </c>
      <c r="G2532">
        <f>ROUNDUP(DZIALKI[[#This Row],[StawkaPodatku]]*DZIALKI[[#This Row],[Powierzchnia]],2)</f>
        <v>273.88</v>
      </c>
      <c r="H2532">
        <f>DZIALKI[[#This Row],[Podatek]]*DZIALKI[[#This Row],[Procent Ulgi]]</f>
        <v>54.776000000000003</v>
      </c>
      <c r="I2532">
        <f>DZIALKI[[#This Row],[Podatek]]-DZIALKI[[#This Row],[KwotaUlgi]]</f>
        <v>219.10399999999998</v>
      </c>
    </row>
    <row r="2533" spans="1:9" x14ac:dyDescent="0.25">
      <c r="A2533" t="s">
        <v>2543</v>
      </c>
      <c r="B2533">
        <v>1402.57</v>
      </c>
      <c r="C2533" t="s">
        <v>31</v>
      </c>
      <c r="D2533" t="s">
        <v>21</v>
      </c>
      <c r="E25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33">
        <f>IF(DZIALKI[[#This Row],[Ulga]]=$K$29,$L$29,IF(DZIALKI[[#This Row],[Ulga]]=$K$30,$L$30,IF(DZIALKI[[#This Row],[Ulga]]=$K$31,$L$31,IF(DZIALKI[[#This Row],[Ulga]]=$K$32,$L$32))))</f>
        <v>0</v>
      </c>
      <c r="G2533">
        <f>ROUNDUP(DZIALKI[[#This Row],[StawkaPodatku]]*DZIALKI[[#This Row],[Powierzchnia]],2)</f>
        <v>603.11</v>
      </c>
      <c r="H2533">
        <f>DZIALKI[[#This Row],[Podatek]]*DZIALKI[[#This Row],[Procent Ulgi]]</f>
        <v>0</v>
      </c>
      <c r="I2533">
        <f>DZIALKI[[#This Row],[Podatek]]-DZIALKI[[#This Row],[KwotaUlgi]]</f>
        <v>603.11</v>
      </c>
    </row>
    <row r="2534" spans="1:9" x14ac:dyDescent="0.25">
      <c r="A2534" t="s">
        <v>2544</v>
      </c>
      <c r="B2534">
        <v>802.94</v>
      </c>
      <c r="C2534" t="s">
        <v>94</v>
      </c>
      <c r="D2534" t="s">
        <v>11</v>
      </c>
      <c r="E253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34">
        <f>IF(DZIALKI[[#This Row],[Ulga]]=$K$29,$L$29,IF(DZIALKI[[#This Row],[Ulga]]=$K$30,$L$30,IF(DZIALKI[[#This Row],[Ulga]]=$K$31,$L$31,IF(DZIALKI[[#This Row],[Ulga]]=$K$32,$L$32))))</f>
        <v>0.9</v>
      </c>
      <c r="G2534">
        <f>ROUNDUP(DZIALKI[[#This Row],[StawkaPodatku]]*DZIALKI[[#This Row],[Powierzchnia]],2)</f>
        <v>32.119999999999997</v>
      </c>
      <c r="H2534">
        <f>DZIALKI[[#This Row],[Podatek]]*DZIALKI[[#This Row],[Procent Ulgi]]</f>
        <v>28.907999999999998</v>
      </c>
      <c r="I2534">
        <f>DZIALKI[[#This Row],[Podatek]]-DZIALKI[[#This Row],[KwotaUlgi]]</f>
        <v>3.2119999999999997</v>
      </c>
    </row>
    <row r="2535" spans="1:9" x14ac:dyDescent="0.25">
      <c r="A2535" t="s">
        <v>2545</v>
      </c>
      <c r="B2535">
        <v>842.61</v>
      </c>
      <c r="C2535" t="s">
        <v>9</v>
      </c>
      <c r="D2535" t="s">
        <v>11</v>
      </c>
      <c r="E25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35">
        <f>IF(DZIALKI[[#This Row],[Ulga]]=$K$29,$L$29,IF(DZIALKI[[#This Row],[Ulga]]=$K$30,$L$30,IF(DZIALKI[[#This Row],[Ulga]]=$K$31,$L$31,IF(DZIALKI[[#This Row],[Ulga]]=$K$32,$L$32))))</f>
        <v>0.9</v>
      </c>
      <c r="G2535">
        <f>ROUNDUP(DZIALKI[[#This Row],[StawkaPodatku]]*DZIALKI[[#This Row],[Powierzchnia]],2)</f>
        <v>547.70000000000005</v>
      </c>
      <c r="H2535">
        <f>DZIALKI[[#This Row],[Podatek]]*DZIALKI[[#This Row],[Procent Ulgi]]</f>
        <v>492.93000000000006</v>
      </c>
      <c r="I2535">
        <f>DZIALKI[[#This Row],[Podatek]]-DZIALKI[[#This Row],[KwotaUlgi]]</f>
        <v>54.769999999999982</v>
      </c>
    </row>
    <row r="2536" spans="1:9" x14ac:dyDescent="0.25">
      <c r="A2536" t="s">
        <v>2546</v>
      </c>
      <c r="B2536">
        <v>1490.88</v>
      </c>
      <c r="C2536" t="s">
        <v>5</v>
      </c>
      <c r="D2536" t="s">
        <v>11</v>
      </c>
      <c r="E25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36">
        <f>IF(DZIALKI[[#This Row],[Ulga]]=$K$29,$L$29,IF(DZIALKI[[#This Row],[Ulga]]=$K$30,$L$30,IF(DZIALKI[[#This Row],[Ulga]]=$K$31,$L$31,IF(DZIALKI[[#This Row],[Ulga]]=$K$32,$L$32))))</f>
        <v>0.9</v>
      </c>
      <c r="G2536">
        <f>ROUNDUP(DZIALKI[[#This Row],[StawkaPodatku]]*DZIALKI[[#This Row],[Powierzchnia]],2)</f>
        <v>1147.98</v>
      </c>
      <c r="H2536">
        <f>DZIALKI[[#This Row],[Podatek]]*DZIALKI[[#This Row],[Procent Ulgi]]</f>
        <v>1033.182</v>
      </c>
      <c r="I2536">
        <f>DZIALKI[[#This Row],[Podatek]]-DZIALKI[[#This Row],[KwotaUlgi]]</f>
        <v>114.798</v>
      </c>
    </row>
    <row r="2537" spans="1:9" x14ac:dyDescent="0.25">
      <c r="A2537" t="s">
        <v>2547</v>
      </c>
      <c r="B2537">
        <v>1127.19</v>
      </c>
      <c r="C2537" t="s">
        <v>31</v>
      </c>
      <c r="D2537" t="s">
        <v>5</v>
      </c>
      <c r="E25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37">
        <f>IF(DZIALKI[[#This Row],[Ulga]]=$K$29,$L$29,IF(DZIALKI[[#This Row],[Ulga]]=$K$30,$L$30,IF(DZIALKI[[#This Row],[Ulga]]=$K$31,$L$31,IF(DZIALKI[[#This Row],[Ulga]]=$K$32,$L$32))))</f>
        <v>0.5</v>
      </c>
      <c r="G2537">
        <f>ROUNDUP(DZIALKI[[#This Row],[StawkaPodatku]]*DZIALKI[[#This Row],[Powierzchnia]],2)</f>
        <v>484.7</v>
      </c>
      <c r="H2537">
        <f>DZIALKI[[#This Row],[Podatek]]*DZIALKI[[#This Row],[Procent Ulgi]]</f>
        <v>242.35</v>
      </c>
      <c r="I2537">
        <f>DZIALKI[[#This Row],[Podatek]]-DZIALKI[[#This Row],[KwotaUlgi]]</f>
        <v>242.35</v>
      </c>
    </row>
    <row r="2538" spans="1:9" x14ac:dyDescent="0.25">
      <c r="A2538" t="s">
        <v>2548</v>
      </c>
      <c r="B2538">
        <v>1308.46</v>
      </c>
      <c r="C2538" t="s">
        <v>5</v>
      </c>
      <c r="D2538" t="s">
        <v>11</v>
      </c>
      <c r="E25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38">
        <f>IF(DZIALKI[[#This Row],[Ulga]]=$K$29,$L$29,IF(DZIALKI[[#This Row],[Ulga]]=$K$30,$L$30,IF(DZIALKI[[#This Row],[Ulga]]=$K$31,$L$31,IF(DZIALKI[[#This Row],[Ulga]]=$K$32,$L$32))))</f>
        <v>0.9</v>
      </c>
      <c r="G2538">
        <f>ROUNDUP(DZIALKI[[#This Row],[StawkaPodatku]]*DZIALKI[[#This Row],[Powierzchnia]],2)</f>
        <v>1007.52</v>
      </c>
      <c r="H2538">
        <f>DZIALKI[[#This Row],[Podatek]]*DZIALKI[[#This Row],[Procent Ulgi]]</f>
        <v>906.76800000000003</v>
      </c>
      <c r="I2538">
        <f>DZIALKI[[#This Row],[Podatek]]-DZIALKI[[#This Row],[KwotaUlgi]]</f>
        <v>100.75199999999995</v>
      </c>
    </row>
    <row r="2539" spans="1:9" x14ac:dyDescent="0.25">
      <c r="A2539" t="s">
        <v>2549</v>
      </c>
      <c r="B2539">
        <v>574.5</v>
      </c>
      <c r="C2539" t="s">
        <v>94</v>
      </c>
      <c r="D2539" t="s">
        <v>5</v>
      </c>
      <c r="E25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39">
        <f>IF(DZIALKI[[#This Row],[Ulga]]=$K$29,$L$29,IF(DZIALKI[[#This Row],[Ulga]]=$K$30,$L$30,IF(DZIALKI[[#This Row],[Ulga]]=$K$31,$L$31,IF(DZIALKI[[#This Row],[Ulga]]=$K$32,$L$32))))</f>
        <v>0.5</v>
      </c>
      <c r="G2539">
        <f>ROUNDUP(DZIALKI[[#This Row],[StawkaPodatku]]*DZIALKI[[#This Row],[Powierzchnia]],2)</f>
        <v>22.98</v>
      </c>
      <c r="H2539">
        <f>DZIALKI[[#This Row],[Podatek]]*DZIALKI[[#This Row],[Procent Ulgi]]</f>
        <v>11.49</v>
      </c>
      <c r="I2539">
        <f>DZIALKI[[#This Row],[Podatek]]-DZIALKI[[#This Row],[KwotaUlgi]]</f>
        <v>11.49</v>
      </c>
    </row>
    <row r="2540" spans="1:9" x14ac:dyDescent="0.25">
      <c r="A2540" t="s">
        <v>2550</v>
      </c>
      <c r="B2540">
        <v>1417.47</v>
      </c>
      <c r="C2540" t="s">
        <v>94</v>
      </c>
      <c r="D2540" t="s">
        <v>5</v>
      </c>
      <c r="E25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40">
        <f>IF(DZIALKI[[#This Row],[Ulga]]=$K$29,$L$29,IF(DZIALKI[[#This Row],[Ulga]]=$K$30,$L$30,IF(DZIALKI[[#This Row],[Ulga]]=$K$31,$L$31,IF(DZIALKI[[#This Row],[Ulga]]=$K$32,$L$32))))</f>
        <v>0.5</v>
      </c>
      <c r="G2540">
        <f>ROUNDUP(DZIALKI[[#This Row],[StawkaPodatku]]*DZIALKI[[#This Row],[Powierzchnia]],2)</f>
        <v>56.699999999999996</v>
      </c>
      <c r="H2540">
        <f>DZIALKI[[#This Row],[Podatek]]*DZIALKI[[#This Row],[Procent Ulgi]]</f>
        <v>28.349999999999998</v>
      </c>
      <c r="I2540">
        <f>DZIALKI[[#This Row],[Podatek]]-DZIALKI[[#This Row],[KwotaUlgi]]</f>
        <v>28.349999999999998</v>
      </c>
    </row>
    <row r="2541" spans="1:9" x14ac:dyDescent="0.25">
      <c r="A2541" t="s">
        <v>2551</v>
      </c>
      <c r="B2541">
        <v>1217.44</v>
      </c>
      <c r="C2541" t="s">
        <v>52</v>
      </c>
      <c r="D2541" t="s">
        <v>5</v>
      </c>
      <c r="E25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41">
        <f>IF(DZIALKI[[#This Row],[Ulga]]=$K$29,$L$29,IF(DZIALKI[[#This Row],[Ulga]]=$K$30,$L$30,IF(DZIALKI[[#This Row],[Ulga]]=$K$31,$L$31,IF(DZIALKI[[#This Row],[Ulga]]=$K$32,$L$32))))</f>
        <v>0.5</v>
      </c>
      <c r="G2541">
        <f>ROUNDUP(DZIALKI[[#This Row],[StawkaPodatku]]*DZIALKI[[#This Row],[Powierzchnia]],2)</f>
        <v>255.67</v>
      </c>
      <c r="H2541">
        <f>DZIALKI[[#This Row],[Podatek]]*DZIALKI[[#This Row],[Procent Ulgi]]</f>
        <v>127.83499999999999</v>
      </c>
      <c r="I2541">
        <f>DZIALKI[[#This Row],[Podatek]]-DZIALKI[[#This Row],[KwotaUlgi]]</f>
        <v>127.83499999999999</v>
      </c>
    </row>
    <row r="2542" spans="1:9" x14ac:dyDescent="0.25">
      <c r="A2542" t="s">
        <v>2552</v>
      </c>
      <c r="B2542">
        <v>715.84</v>
      </c>
      <c r="C2542" t="s">
        <v>52</v>
      </c>
      <c r="D2542" t="s">
        <v>21</v>
      </c>
      <c r="E25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42">
        <f>IF(DZIALKI[[#This Row],[Ulga]]=$K$29,$L$29,IF(DZIALKI[[#This Row],[Ulga]]=$K$30,$L$30,IF(DZIALKI[[#This Row],[Ulga]]=$K$31,$L$31,IF(DZIALKI[[#This Row],[Ulga]]=$K$32,$L$32))))</f>
        <v>0</v>
      </c>
      <c r="G2542">
        <f>ROUNDUP(DZIALKI[[#This Row],[StawkaPodatku]]*DZIALKI[[#This Row],[Powierzchnia]],2)</f>
        <v>150.32999999999998</v>
      </c>
      <c r="H2542">
        <f>DZIALKI[[#This Row],[Podatek]]*DZIALKI[[#This Row],[Procent Ulgi]]</f>
        <v>0</v>
      </c>
      <c r="I2542">
        <f>DZIALKI[[#This Row],[Podatek]]-DZIALKI[[#This Row],[KwotaUlgi]]</f>
        <v>150.32999999999998</v>
      </c>
    </row>
    <row r="2543" spans="1:9" x14ac:dyDescent="0.25">
      <c r="A2543" t="s">
        <v>2553</v>
      </c>
      <c r="B2543">
        <v>1458.41</v>
      </c>
      <c r="C2543" t="s">
        <v>31</v>
      </c>
      <c r="D2543" t="s">
        <v>21</v>
      </c>
      <c r="E25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43">
        <f>IF(DZIALKI[[#This Row],[Ulga]]=$K$29,$L$29,IF(DZIALKI[[#This Row],[Ulga]]=$K$30,$L$30,IF(DZIALKI[[#This Row],[Ulga]]=$K$31,$L$31,IF(DZIALKI[[#This Row],[Ulga]]=$K$32,$L$32))))</f>
        <v>0</v>
      </c>
      <c r="G2543">
        <f>ROUNDUP(DZIALKI[[#This Row],[StawkaPodatku]]*DZIALKI[[#This Row],[Powierzchnia]],2)</f>
        <v>627.12</v>
      </c>
      <c r="H2543">
        <f>DZIALKI[[#This Row],[Podatek]]*DZIALKI[[#This Row],[Procent Ulgi]]</f>
        <v>0</v>
      </c>
      <c r="I2543">
        <f>DZIALKI[[#This Row],[Podatek]]-DZIALKI[[#This Row],[KwotaUlgi]]</f>
        <v>627.12</v>
      </c>
    </row>
    <row r="2544" spans="1:9" x14ac:dyDescent="0.25">
      <c r="A2544" t="s">
        <v>2554</v>
      </c>
      <c r="B2544">
        <v>1234.79</v>
      </c>
      <c r="C2544" t="s">
        <v>52</v>
      </c>
      <c r="D2544" t="s">
        <v>11</v>
      </c>
      <c r="E25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44">
        <f>IF(DZIALKI[[#This Row],[Ulga]]=$K$29,$L$29,IF(DZIALKI[[#This Row],[Ulga]]=$K$30,$L$30,IF(DZIALKI[[#This Row],[Ulga]]=$K$31,$L$31,IF(DZIALKI[[#This Row],[Ulga]]=$K$32,$L$32))))</f>
        <v>0.9</v>
      </c>
      <c r="G2544">
        <f>ROUNDUP(DZIALKI[[#This Row],[StawkaPodatku]]*DZIALKI[[#This Row],[Powierzchnia]],2)</f>
        <v>259.31</v>
      </c>
      <c r="H2544">
        <f>DZIALKI[[#This Row],[Podatek]]*DZIALKI[[#This Row],[Procent Ulgi]]</f>
        <v>233.37900000000002</v>
      </c>
      <c r="I2544">
        <f>DZIALKI[[#This Row],[Podatek]]-DZIALKI[[#This Row],[KwotaUlgi]]</f>
        <v>25.930999999999983</v>
      </c>
    </row>
    <row r="2545" spans="1:9" x14ac:dyDescent="0.25">
      <c r="A2545" t="s">
        <v>2555</v>
      </c>
      <c r="B2545">
        <v>1075.4000000000001</v>
      </c>
      <c r="C2545" t="s">
        <v>5</v>
      </c>
      <c r="D2545" t="s">
        <v>11</v>
      </c>
      <c r="E25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45">
        <f>IF(DZIALKI[[#This Row],[Ulga]]=$K$29,$L$29,IF(DZIALKI[[#This Row],[Ulga]]=$K$30,$L$30,IF(DZIALKI[[#This Row],[Ulga]]=$K$31,$L$31,IF(DZIALKI[[#This Row],[Ulga]]=$K$32,$L$32))))</f>
        <v>0.9</v>
      </c>
      <c r="G2545">
        <f>ROUNDUP(DZIALKI[[#This Row],[StawkaPodatku]]*DZIALKI[[#This Row],[Powierzchnia]],2)</f>
        <v>828.06</v>
      </c>
      <c r="H2545">
        <f>DZIALKI[[#This Row],[Podatek]]*DZIALKI[[#This Row],[Procent Ulgi]]</f>
        <v>745.25400000000002</v>
      </c>
      <c r="I2545">
        <f>DZIALKI[[#This Row],[Podatek]]-DZIALKI[[#This Row],[KwotaUlgi]]</f>
        <v>82.805999999999926</v>
      </c>
    </row>
    <row r="2546" spans="1:9" x14ac:dyDescent="0.25">
      <c r="A2546" t="s">
        <v>2556</v>
      </c>
      <c r="B2546">
        <v>720.91</v>
      </c>
      <c r="C2546" t="s">
        <v>94</v>
      </c>
      <c r="D2546" t="s">
        <v>7</v>
      </c>
      <c r="E25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46">
        <f>IF(DZIALKI[[#This Row],[Ulga]]=$K$29,$L$29,IF(DZIALKI[[#This Row],[Ulga]]=$K$30,$L$30,IF(DZIALKI[[#This Row],[Ulga]]=$K$31,$L$31,IF(DZIALKI[[#This Row],[Ulga]]=$K$32,$L$32))))</f>
        <v>0.2</v>
      </c>
      <c r="G2546">
        <f>ROUNDUP(DZIALKI[[#This Row],[StawkaPodatku]]*DZIALKI[[#This Row],[Powierzchnia]],2)</f>
        <v>28.84</v>
      </c>
      <c r="H2546">
        <f>DZIALKI[[#This Row],[Podatek]]*DZIALKI[[#This Row],[Procent Ulgi]]</f>
        <v>5.7680000000000007</v>
      </c>
      <c r="I2546">
        <f>DZIALKI[[#This Row],[Podatek]]-DZIALKI[[#This Row],[KwotaUlgi]]</f>
        <v>23.071999999999999</v>
      </c>
    </row>
    <row r="2547" spans="1:9" x14ac:dyDescent="0.25">
      <c r="A2547" t="s">
        <v>2557</v>
      </c>
      <c r="B2547">
        <v>1315.97</v>
      </c>
      <c r="C2547" t="s">
        <v>31</v>
      </c>
      <c r="D2547" t="s">
        <v>11</v>
      </c>
      <c r="E25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47">
        <f>IF(DZIALKI[[#This Row],[Ulga]]=$K$29,$L$29,IF(DZIALKI[[#This Row],[Ulga]]=$K$30,$L$30,IF(DZIALKI[[#This Row],[Ulga]]=$K$31,$L$31,IF(DZIALKI[[#This Row],[Ulga]]=$K$32,$L$32))))</f>
        <v>0.9</v>
      </c>
      <c r="G2547">
        <f>ROUNDUP(DZIALKI[[#This Row],[StawkaPodatku]]*DZIALKI[[#This Row],[Powierzchnia]],2)</f>
        <v>565.87</v>
      </c>
      <c r="H2547">
        <f>DZIALKI[[#This Row],[Podatek]]*DZIALKI[[#This Row],[Procent Ulgi]]</f>
        <v>509.28300000000002</v>
      </c>
      <c r="I2547">
        <f>DZIALKI[[#This Row],[Podatek]]-DZIALKI[[#This Row],[KwotaUlgi]]</f>
        <v>56.586999999999989</v>
      </c>
    </row>
    <row r="2548" spans="1:9" x14ac:dyDescent="0.25">
      <c r="A2548" t="s">
        <v>2558</v>
      </c>
      <c r="B2548">
        <v>1360.81</v>
      </c>
      <c r="C2548" t="s">
        <v>94</v>
      </c>
      <c r="D2548" t="s">
        <v>7</v>
      </c>
      <c r="E254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48">
        <f>IF(DZIALKI[[#This Row],[Ulga]]=$K$29,$L$29,IF(DZIALKI[[#This Row],[Ulga]]=$K$30,$L$30,IF(DZIALKI[[#This Row],[Ulga]]=$K$31,$L$31,IF(DZIALKI[[#This Row],[Ulga]]=$K$32,$L$32))))</f>
        <v>0.2</v>
      </c>
      <c r="G2548">
        <f>ROUNDUP(DZIALKI[[#This Row],[StawkaPodatku]]*DZIALKI[[#This Row],[Powierzchnia]],2)</f>
        <v>54.44</v>
      </c>
      <c r="H2548">
        <f>DZIALKI[[#This Row],[Podatek]]*DZIALKI[[#This Row],[Procent Ulgi]]</f>
        <v>10.888</v>
      </c>
      <c r="I2548">
        <f>DZIALKI[[#This Row],[Podatek]]-DZIALKI[[#This Row],[KwotaUlgi]]</f>
        <v>43.552</v>
      </c>
    </row>
    <row r="2549" spans="1:9" x14ac:dyDescent="0.25">
      <c r="A2549" t="s">
        <v>2559</v>
      </c>
      <c r="B2549">
        <v>693.88</v>
      </c>
      <c r="C2549" t="s">
        <v>94</v>
      </c>
      <c r="D2549" t="s">
        <v>11</v>
      </c>
      <c r="E25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49">
        <f>IF(DZIALKI[[#This Row],[Ulga]]=$K$29,$L$29,IF(DZIALKI[[#This Row],[Ulga]]=$K$30,$L$30,IF(DZIALKI[[#This Row],[Ulga]]=$K$31,$L$31,IF(DZIALKI[[#This Row],[Ulga]]=$K$32,$L$32))))</f>
        <v>0.9</v>
      </c>
      <c r="G2549">
        <f>ROUNDUP(DZIALKI[[#This Row],[StawkaPodatku]]*DZIALKI[[#This Row],[Powierzchnia]],2)</f>
        <v>27.76</v>
      </c>
      <c r="H2549">
        <f>DZIALKI[[#This Row],[Podatek]]*DZIALKI[[#This Row],[Procent Ulgi]]</f>
        <v>24.984000000000002</v>
      </c>
      <c r="I2549">
        <f>DZIALKI[[#This Row],[Podatek]]-DZIALKI[[#This Row],[KwotaUlgi]]</f>
        <v>2.7759999999999998</v>
      </c>
    </row>
    <row r="2550" spans="1:9" x14ac:dyDescent="0.25">
      <c r="A2550" t="s">
        <v>2560</v>
      </c>
      <c r="B2550">
        <v>769.49</v>
      </c>
      <c r="C2550" t="s">
        <v>5</v>
      </c>
      <c r="D2550" t="s">
        <v>11</v>
      </c>
      <c r="E25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50">
        <f>IF(DZIALKI[[#This Row],[Ulga]]=$K$29,$L$29,IF(DZIALKI[[#This Row],[Ulga]]=$K$30,$L$30,IF(DZIALKI[[#This Row],[Ulga]]=$K$31,$L$31,IF(DZIALKI[[#This Row],[Ulga]]=$K$32,$L$32))))</f>
        <v>0.9</v>
      </c>
      <c r="G2550">
        <f>ROUNDUP(DZIALKI[[#This Row],[StawkaPodatku]]*DZIALKI[[#This Row],[Powierzchnia]],2)</f>
        <v>592.51</v>
      </c>
      <c r="H2550">
        <f>DZIALKI[[#This Row],[Podatek]]*DZIALKI[[#This Row],[Procent Ulgi]]</f>
        <v>533.25900000000001</v>
      </c>
      <c r="I2550">
        <f>DZIALKI[[#This Row],[Podatek]]-DZIALKI[[#This Row],[KwotaUlgi]]</f>
        <v>59.250999999999976</v>
      </c>
    </row>
    <row r="2551" spans="1:9" x14ac:dyDescent="0.25">
      <c r="A2551" t="s">
        <v>2561</v>
      </c>
      <c r="B2551">
        <v>1326.39</v>
      </c>
      <c r="C2551" t="s">
        <v>5</v>
      </c>
      <c r="D2551" t="s">
        <v>5</v>
      </c>
      <c r="E25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51">
        <f>IF(DZIALKI[[#This Row],[Ulga]]=$K$29,$L$29,IF(DZIALKI[[#This Row],[Ulga]]=$K$30,$L$30,IF(DZIALKI[[#This Row],[Ulga]]=$K$31,$L$31,IF(DZIALKI[[#This Row],[Ulga]]=$K$32,$L$32))))</f>
        <v>0.5</v>
      </c>
      <c r="G2551">
        <f>ROUNDUP(DZIALKI[[#This Row],[StawkaPodatku]]*DZIALKI[[#This Row],[Powierzchnia]],2)</f>
        <v>1021.33</v>
      </c>
      <c r="H2551">
        <f>DZIALKI[[#This Row],[Podatek]]*DZIALKI[[#This Row],[Procent Ulgi]]</f>
        <v>510.66500000000002</v>
      </c>
      <c r="I2551">
        <f>DZIALKI[[#This Row],[Podatek]]-DZIALKI[[#This Row],[KwotaUlgi]]</f>
        <v>510.66500000000002</v>
      </c>
    </row>
    <row r="2552" spans="1:9" x14ac:dyDescent="0.25">
      <c r="A2552" t="s">
        <v>2562</v>
      </c>
      <c r="B2552">
        <v>693.66</v>
      </c>
      <c r="C2552" t="s">
        <v>9</v>
      </c>
      <c r="D2552" t="s">
        <v>5</v>
      </c>
      <c r="E25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52">
        <f>IF(DZIALKI[[#This Row],[Ulga]]=$K$29,$L$29,IF(DZIALKI[[#This Row],[Ulga]]=$K$30,$L$30,IF(DZIALKI[[#This Row],[Ulga]]=$K$31,$L$31,IF(DZIALKI[[#This Row],[Ulga]]=$K$32,$L$32))))</f>
        <v>0.5</v>
      </c>
      <c r="G2552">
        <f>ROUNDUP(DZIALKI[[#This Row],[StawkaPodatku]]*DZIALKI[[#This Row],[Powierzchnia]],2)</f>
        <v>450.88</v>
      </c>
      <c r="H2552">
        <f>DZIALKI[[#This Row],[Podatek]]*DZIALKI[[#This Row],[Procent Ulgi]]</f>
        <v>225.44</v>
      </c>
      <c r="I2552">
        <f>DZIALKI[[#This Row],[Podatek]]-DZIALKI[[#This Row],[KwotaUlgi]]</f>
        <v>225.44</v>
      </c>
    </row>
    <row r="2553" spans="1:9" x14ac:dyDescent="0.25">
      <c r="A2553" t="s">
        <v>2563</v>
      </c>
      <c r="B2553">
        <v>609.84</v>
      </c>
      <c r="C2553" t="s">
        <v>9</v>
      </c>
      <c r="D2553" t="s">
        <v>11</v>
      </c>
      <c r="E25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53">
        <f>IF(DZIALKI[[#This Row],[Ulga]]=$K$29,$L$29,IF(DZIALKI[[#This Row],[Ulga]]=$K$30,$L$30,IF(DZIALKI[[#This Row],[Ulga]]=$K$31,$L$31,IF(DZIALKI[[#This Row],[Ulga]]=$K$32,$L$32))))</f>
        <v>0.9</v>
      </c>
      <c r="G2553">
        <f>ROUNDUP(DZIALKI[[#This Row],[StawkaPodatku]]*DZIALKI[[#This Row],[Powierzchnia]],2)</f>
        <v>396.4</v>
      </c>
      <c r="H2553">
        <f>DZIALKI[[#This Row],[Podatek]]*DZIALKI[[#This Row],[Procent Ulgi]]</f>
        <v>356.76</v>
      </c>
      <c r="I2553">
        <f>DZIALKI[[#This Row],[Podatek]]-DZIALKI[[#This Row],[KwotaUlgi]]</f>
        <v>39.639999999999986</v>
      </c>
    </row>
    <row r="2554" spans="1:9" x14ac:dyDescent="0.25">
      <c r="A2554" t="s">
        <v>2564</v>
      </c>
      <c r="B2554">
        <v>1429.6</v>
      </c>
      <c r="C2554" t="s">
        <v>5</v>
      </c>
      <c r="D2554" t="s">
        <v>5</v>
      </c>
      <c r="E25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54">
        <f>IF(DZIALKI[[#This Row],[Ulga]]=$K$29,$L$29,IF(DZIALKI[[#This Row],[Ulga]]=$K$30,$L$30,IF(DZIALKI[[#This Row],[Ulga]]=$K$31,$L$31,IF(DZIALKI[[#This Row],[Ulga]]=$K$32,$L$32))))</f>
        <v>0.5</v>
      </c>
      <c r="G2554">
        <f>ROUNDUP(DZIALKI[[#This Row],[StawkaPodatku]]*DZIALKI[[#This Row],[Powierzchnia]],2)</f>
        <v>1100.8</v>
      </c>
      <c r="H2554">
        <f>DZIALKI[[#This Row],[Podatek]]*DZIALKI[[#This Row],[Procent Ulgi]]</f>
        <v>550.4</v>
      </c>
      <c r="I2554">
        <f>DZIALKI[[#This Row],[Podatek]]-DZIALKI[[#This Row],[KwotaUlgi]]</f>
        <v>550.4</v>
      </c>
    </row>
    <row r="2555" spans="1:9" x14ac:dyDescent="0.25">
      <c r="A2555" t="s">
        <v>2565</v>
      </c>
      <c r="B2555">
        <v>1277.46</v>
      </c>
      <c r="C2555" t="s">
        <v>9</v>
      </c>
      <c r="D2555" t="s">
        <v>5</v>
      </c>
      <c r="E25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55">
        <f>IF(DZIALKI[[#This Row],[Ulga]]=$K$29,$L$29,IF(DZIALKI[[#This Row],[Ulga]]=$K$30,$L$30,IF(DZIALKI[[#This Row],[Ulga]]=$K$31,$L$31,IF(DZIALKI[[#This Row],[Ulga]]=$K$32,$L$32))))</f>
        <v>0.5</v>
      </c>
      <c r="G2555">
        <f>ROUNDUP(DZIALKI[[#This Row],[StawkaPodatku]]*DZIALKI[[#This Row],[Powierzchnia]],2)</f>
        <v>830.35</v>
      </c>
      <c r="H2555">
        <f>DZIALKI[[#This Row],[Podatek]]*DZIALKI[[#This Row],[Procent Ulgi]]</f>
        <v>415.17500000000001</v>
      </c>
      <c r="I2555">
        <f>DZIALKI[[#This Row],[Podatek]]-DZIALKI[[#This Row],[KwotaUlgi]]</f>
        <v>415.17500000000001</v>
      </c>
    </row>
    <row r="2556" spans="1:9" x14ac:dyDescent="0.25">
      <c r="A2556" t="s">
        <v>2566</v>
      </c>
      <c r="B2556">
        <v>1131.18</v>
      </c>
      <c r="C2556" t="s">
        <v>94</v>
      </c>
      <c r="D2556" t="s">
        <v>7</v>
      </c>
      <c r="E25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56">
        <f>IF(DZIALKI[[#This Row],[Ulga]]=$K$29,$L$29,IF(DZIALKI[[#This Row],[Ulga]]=$K$30,$L$30,IF(DZIALKI[[#This Row],[Ulga]]=$K$31,$L$31,IF(DZIALKI[[#This Row],[Ulga]]=$K$32,$L$32))))</f>
        <v>0.2</v>
      </c>
      <c r="G2556">
        <f>ROUNDUP(DZIALKI[[#This Row],[StawkaPodatku]]*DZIALKI[[#This Row],[Powierzchnia]],2)</f>
        <v>45.25</v>
      </c>
      <c r="H2556">
        <f>DZIALKI[[#This Row],[Podatek]]*DZIALKI[[#This Row],[Procent Ulgi]]</f>
        <v>9.0500000000000007</v>
      </c>
      <c r="I2556">
        <f>DZIALKI[[#This Row],[Podatek]]-DZIALKI[[#This Row],[KwotaUlgi]]</f>
        <v>36.200000000000003</v>
      </c>
    </row>
    <row r="2557" spans="1:9" x14ac:dyDescent="0.25">
      <c r="A2557" t="s">
        <v>2567</v>
      </c>
      <c r="B2557">
        <v>511.57</v>
      </c>
      <c r="C2557" t="s">
        <v>31</v>
      </c>
      <c r="D2557" t="s">
        <v>5</v>
      </c>
      <c r="E25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57">
        <f>IF(DZIALKI[[#This Row],[Ulga]]=$K$29,$L$29,IF(DZIALKI[[#This Row],[Ulga]]=$K$30,$L$30,IF(DZIALKI[[#This Row],[Ulga]]=$K$31,$L$31,IF(DZIALKI[[#This Row],[Ulga]]=$K$32,$L$32))))</f>
        <v>0.5</v>
      </c>
      <c r="G2557">
        <f>ROUNDUP(DZIALKI[[#This Row],[StawkaPodatku]]*DZIALKI[[#This Row],[Powierzchnia]],2)</f>
        <v>219.98</v>
      </c>
      <c r="H2557">
        <f>DZIALKI[[#This Row],[Podatek]]*DZIALKI[[#This Row],[Procent Ulgi]]</f>
        <v>109.99</v>
      </c>
      <c r="I2557">
        <f>DZIALKI[[#This Row],[Podatek]]-DZIALKI[[#This Row],[KwotaUlgi]]</f>
        <v>109.99</v>
      </c>
    </row>
    <row r="2558" spans="1:9" x14ac:dyDescent="0.25">
      <c r="A2558" t="s">
        <v>2568</v>
      </c>
      <c r="B2558">
        <v>1353.32</v>
      </c>
      <c r="C2558" t="s">
        <v>5</v>
      </c>
      <c r="D2558" t="s">
        <v>5</v>
      </c>
      <c r="E25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58">
        <f>IF(DZIALKI[[#This Row],[Ulga]]=$K$29,$L$29,IF(DZIALKI[[#This Row],[Ulga]]=$K$30,$L$30,IF(DZIALKI[[#This Row],[Ulga]]=$K$31,$L$31,IF(DZIALKI[[#This Row],[Ulga]]=$K$32,$L$32))))</f>
        <v>0.5</v>
      </c>
      <c r="G2558">
        <f>ROUNDUP(DZIALKI[[#This Row],[StawkaPodatku]]*DZIALKI[[#This Row],[Powierzchnia]],2)</f>
        <v>1042.06</v>
      </c>
      <c r="H2558">
        <f>DZIALKI[[#This Row],[Podatek]]*DZIALKI[[#This Row],[Procent Ulgi]]</f>
        <v>521.03</v>
      </c>
      <c r="I2558">
        <f>DZIALKI[[#This Row],[Podatek]]-DZIALKI[[#This Row],[KwotaUlgi]]</f>
        <v>521.03</v>
      </c>
    </row>
    <row r="2559" spans="1:9" x14ac:dyDescent="0.25">
      <c r="A2559" t="s">
        <v>2569</v>
      </c>
      <c r="B2559">
        <v>1161.94</v>
      </c>
      <c r="C2559" t="s">
        <v>94</v>
      </c>
      <c r="D2559" t="s">
        <v>7</v>
      </c>
      <c r="E25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59">
        <f>IF(DZIALKI[[#This Row],[Ulga]]=$K$29,$L$29,IF(DZIALKI[[#This Row],[Ulga]]=$K$30,$L$30,IF(DZIALKI[[#This Row],[Ulga]]=$K$31,$L$31,IF(DZIALKI[[#This Row],[Ulga]]=$K$32,$L$32))))</f>
        <v>0.2</v>
      </c>
      <c r="G2559">
        <f>ROUNDUP(DZIALKI[[#This Row],[StawkaPodatku]]*DZIALKI[[#This Row],[Powierzchnia]],2)</f>
        <v>46.48</v>
      </c>
      <c r="H2559">
        <f>DZIALKI[[#This Row],[Podatek]]*DZIALKI[[#This Row],[Procent Ulgi]]</f>
        <v>9.2959999999999994</v>
      </c>
      <c r="I2559">
        <f>DZIALKI[[#This Row],[Podatek]]-DZIALKI[[#This Row],[KwotaUlgi]]</f>
        <v>37.183999999999997</v>
      </c>
    </row>
    <row r="2560" spans="1:9" x14ac:dyDescent="0.25">
      <c r="A2560" t="s">
        <v>2570</v>
      </c>
      <c r="B2560">
        <v>599.57000000000005</v>
      </c>
      <c r="C2560" t="s">
        <v>9</v>
      </c>
      <c r="D2560" t="s">
        <v>7</v>
      </c>
      <c r="E25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60">
        <f>IF(DZIALKI[[#This Row],[Ulga]]=$K$29,$L$29,IF(DZIALKI[[#This Row],[Ulga]]=$K$30,$L$30,IF(DZIALKI[[#This Row],[Ulga]]=$K$31,$L$31,IF(DZIALKI[[#This Row],[Ulga]]=$K$32,$L$32))))</f>
        <v>0.2</v>
      </c>
      <c r="G2560">
        <f>ROUNDUP(DZIALKI[[#This Row],[StawkaPodatku]]*DZIALKI[[#This Row],[Powierzchnia]],2)</f>
        <v>389.73</v>
      </c>
      <c r="H2560">
        <f>DZIALKI[[#This Row],[Podatek]]*DZIALKI[[#This Row],[Procent Ulgi]]</f>
        <v>77.946000000000012</v>
      </c>
      <c r="I2560">
        <f>DZIALKI[[#This Row],[Podatek]]-DZIALKI[[#This Row],[KwotaUlgi]]</f>
        <v>311.78399999999999</v>
      </c>
    </row>
    <row r="2561" spans="1:9" x14ac:dyDescent="0.25">
      <c r="A2561" t="s">
        <v>2571</v>
      </c>
      <c r="B2561">
        <v>619.1</v>
      </c>
      <c r="C2561" t="s">
        <v>94</v>
      </c>
      <c r="D2561" t="s">
        <v>5</v>
      </c>
      <c r="E25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61">
        <f>IF(DZIALKI[[#This Row],[Ulga]]=$K$29,$L$29,IF(DZIALKI[[#This Row],[Ulga]]=$K$30,$L$30,IF(DZIALKI[[#This Row],[Ulga]]=$K$31,$L$31,IF(DZIALKI[[#This Row],[Ulga]]=$K$32,$L$32))))</f>
        <v>0.5</v>
      </c>
      <c r="G2561">
        <f>ROUNDUP(DZIALKI[[#This Row],[StawkaPodatku]]*DZIALKI[[#This Row],[Powierzchnia]],2)</f>
        <v>24.770000000000003</v>
      </c>
      <c r="H2561">
        <f>DZIALKI[[#This Row],[Podatek]]*DZIALKI[[#This Row],[Procent Ulgi]]</f>
        <v>12.385000000000002</v>
      </c>
      <c r="I2561">
        <f>DZIALKI[[#This Row],[Podatek]]-DZIALKI[[#This Row],[KwotaUlgi]]</f>
        <v>12.385000000000002</v>
      </c>
    </row>
    <row r="2562" spans="1:9" x14ac:dyDescent="0.25">
      <c r="A2562" t="s">
        <v>2572</v>
      </c>
      <c r="B2562">
        <v>1398.01</v>
      </c>
      <c r="C2562" t="s">
        <v>5</v>
      </c>
      <c r="D2562" t="s">
        <v>11</v>
      </c>
      <c r="E25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62">
        <f>IF(DZIALKI[[#This Row],[Ulga]]=$K$29,$L$29,IF(DZIALKI[[#This Row],[Ulga]]=$K$30,$L$30,IF(DZIALKI[[#This Row],[Ulga]]=$K$31,$L$31,IF(DZIALKI[[#This Row],[Ulga]]=$K$32,$L$32))))</f>
        <v>0.9</v>
      </c>
      <c r="G2562">
        <f>ROUNDUP(DZIALKI[[#This Row],[StawkaPodatku]]*DZIALKI[[#This Row],[Powierzchnia]],2)</f>
        <v>1076.47</v>
      </c>
      <c r="H2562">
        <f>DZIALKI[[#This Row],[Podatek]]*DZIALKI[[#This Row],[Procent Ulgi]]</f>
        <v>968.82300000000009</v>
      </c>
      <c r="I2562">
        <f>DZIALKI[[#This Row],[Podatek]]-DZIALKI[[#This Row],[KwotaUlgi]]</f>
        <v>107.64699999999993</v>
      </c>
    </row>
    <row r="2563" spans="1:9" x14ac:dyDescent="0.25">
      <c r="A2563" t="s">
        <v>2573</v>
      </c>
      <c r="B2563">
        <v>1027.67</v>
      </c>
      <c r="C2563" t="s">
        <v>94</v>
      </c>
      <c r="D2563" t="s">
        <v>5</v>
      </c>
      <c r="E25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63">
        <f>IF(DZIALKI[[#This Row],[Ulga]]=$K$29,$L$29,IF(DZIALKI[[#This Row],[Ulga]]=$K$30,$L$30,IF(DZIALKI[[#This Row],[Ulga]]=$K$31,$L$31,IF(DZIALKI[[#This Row],[Ulga]]=$K$32,$L$32))))</f>
        <v>0.5</v>
      </c>
      <c r="G2563">
        <f>ROUNDUP(DZIALKI[[#This Row],[StawkaPodatku]]*DZIALKI[[#This Row],[Powierzchnia]],2)</f>
        <v>41.11</v>
      </c>
      <c r="H2563">
        <f>DZIALKI[[#This Row],[Podatek]]*DZIALKI[[#This Row],[Procent Ulgi]]</f>
        <v>20.555</v>
      </c>
      <c r="I2563">
        <f>DZIALKI[[#This Row],[Podatek]]-DZIALKI[[#This Row],[KwotaUlgi]]</f>
        <v>20.555</v>
      </c>
    </row>
    <row r="2564" spans="1:9" x14ac:dyDescent="0.25">
      <c r="A2564" t="s">
        <v>2574</v>
      </c>
      <c r="B2564">
        <v>974.01</v>
      </c>
      <c r="C2564" t="s">
        <v>9</v>
      </c>
      <c r="D2564" t="s">
        <v>11</v>
      </c>
      <c r="E25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64">
        <f>IF(DZIALKI[[#This Row],[Ulga]]=$K$29,$L$29,IF(DZIALKI[[#This Row],[Ulga]]=$K$30,$L$30,IF(DZIALKI[[#This Row],[Ulga]]=$K$31,$L$31,IF(DZIALKI[[#This Row],[Ulga]]=$K$32,$L$32))))</f>
        <v>0.9</v>
      </c>
      <c r="G2564">
        <f>ROUNDUP(DZIALKI[[#This Row],[StawkaPodatku]]*DZIALKI[[#This Row],[Powierzchnia]],2)</f>
        <v>633.11</v>
      </c>
      <c r="H2564">
        <f>DZIALKI[[#This Row],[Podatek]]*DZIALKI[[#This Row],[Procent Ulgi]]</f>
        <v>569.79899999999998</v>
      </c>
      <c r="I2564">
        <f>DZIALKI[[#This Row],[Podatek]]-DZIALKI[[#This Row],[KwotaUlgi]]</f>
        <v>63.311000000000035</v>
      </c>
    </row>
    <row r="2565" spans="1:9" x14ac:dyDescent="0.25">
      <c r="A2565" t="s">
        <v>2575</v>
      </c>
      <c r="B2565">
        <v>927.61</v>
      </c>
      <c r="C2565" t="s">
        <v>94</v>
      </c>
      <c r="D2565" t="s">
        <v>21</v>
      </c>
      <c r="E25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65">
        <f>IF(DZIALKI[[#This Row],[Ulga]]=$K$29,$L$29,IF(DZIALKI[[#This Row],[Ulga]]=$K$30,$L$30,IF(DZIALKI[[#This Row],[Ulga]]=$K$31,$L$31,IF(DZIALKI[[#This Row],[Ulga]]=$K$32,$L$32))))</f>
        <v>0</v>
      </c>
      <c r="G2565">
        <f>ROUNDUP(DZIALKI[[#This Row],[StawkaPodatku]]*DZIALKI[[#This Row],[Powierzchnia]],2)</f>
        <v>37.11</v>
      </c>
      <c r="H2565">
        <f>DZIALKI[[#This Row],[Podatek]]*DZIALKI[[#This Row],[Procent Ulgi]]</f>
        <v>0</v>
      </c>
      <c r="I2565">
        <f>DZIALKI[[#This Row],[Podatek]]-DZIALKI[[#This Row],[KwotaUlgi]]</f>
        <v>37.11</v>
      </c>
    </row>
    <row r="2566" spans="1:9" x14ac:dyDescent="0.25">
      <c r="A2566" t="s">
        <v>2576</v>
      </c>
      <c r="B2566">
        <v>1226.94</v>
      </c>
      <c r="C2566" t="s">
        <v>31</v>
      </c>
      <c r="D2566" t="s">
        <v>5</v>
      </c>
      <c r="E256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66">
        <f>IF(DZIALKI[[#This Row],[Ulga]]=$K$29,$L$29,IF(DZIALKI[[#This Row],[Ulga]]=$K$30,$L$30,IF(DZIALKI[[#This Row],[Ulga]]=$K$31,$L$31,IF(DZIALKI[[#This Row],[Ulga]]=$K$32,$L$32))))</f>
        <v>0.5</v>
      </c>
      <c r="G2566">
        <f>ROUNDUP(DZIALKI[[#This Row],[StawkaPodatku]]*DZIALKI[[#This Row],[Powierzchnia]],2)</f>
        <v>527.59</v>
      </c>
      <c r="H2566">
        <f>DZIALKI[[#This Row],[Podatek]]*DZIALKI[[#This Row],[Procent Ulgi]]</f>
        <v>263.79500000000002</v>
      </c>
      <c r="I2566">
        <f>DZIALKI[[#This Row],[Podatek]]-DZIALKI[[#This Row],[KwotaUlgi]]</f>
        <v>263.79500000000002</v>
      </c>
    </row>
    <row r="2567" spans="1:9" x14ac:dyDescent="0.25">
      <c r="A2567" t="s">
        <v>2577</v>
      </c>
      <c r="B2567">
        <v>944.87</v>
      </c>
      <c r="C2567" t="s">
        <v>5</v>
      </c>
      <c r="D2567" t="s">
        <v>5</v>
      </c>
      <c r="E25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67">
        <f>IF(DZIALKI[[#This Row],[Ulga]]=$K$29,$L$29,IF(DZIALKI[[#This Row],[Ulga]]=$K$30,$L$30,IF(DZIALKI[[#This Row],[Ulga]]=$K$31,$L$31,IF(DZIALKI[[#This Row],[Ulga]]=$K$32,$L$32))))</f>
        <v>0.5</v>
      </c>
      <c r="G2567">
        <f>ROUNDUP(DZIALKI[[#This Row],[StawkaPodatku]]*DZIALKI[[#This Row],[Powierzchnia]],2)</f>
        <v>727.55</v>
      </c>
      <c r="H2567">
        <f>DZIALKI[[#This Row],[Podatek]]*DZIALKI[[#This Row],[Procent Ulgi]]</f>
        <v>363.77499999999998</v>
      </c>
      <c r="I2567">
        <f>DZIALKI[[#This Row],[Podatek]]-DZIALKI[[#This Row],[KwotaUlgi]]</f>
        <v>363.77499999999998</v>
      </c>
    </row>
    <row r="2568" spans="1:9" x14ac:dyDescent="0.25">
      <c r="A2568" t="s">
        <v>2578</v>
      </c>
      <c r="B2568">
        <v>770.46</v>
      </c>
      <c r="C2568" t="s">
        <v>94</v>
      </c>
      <c r="D2568" t="s">
        <v>11</v>
      </c>
      <c r="E25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68">
        <f>IF(DZIALKI[[#This Row],[Ulga]]=$K$29,$L$29,IF(DZIALKI[[#This Row],[Ulga]]=$K$30,$L$30,IF(DZIALKI[[#This Row],[Ulga]]=$K$31,$L$31,IF(DZIALKI[[#This Row],[Ulga]]=$K$32,$L$32))))</f>
        <v>0.9</v>
      </c>
      <c r="G2568">
        <f>ROUNDUP(DZIALKI[[#This Row],[StawkaPodatku]]*DZIALKI[[#This Row],[Powierzchnia]],2)</f>
        <v>30.82</v>
      </c>
      <c r="H2568">
        <f>DZIALKI[[#This Row],[Podatek]]*DZIALKI[[#This Row],[Procent Ulgi]]</f>
        <v>27.738</v>
      </c>
      <c r="I2568">
        <f>DZIALKI[[#This Row],[Podatek]]-DZIALKI[[#This Row],[KwotaUlgi]]</f>
        <v>3.0820000000000007</v>
      </c>
    </row>
    <row r="2569" spans="1:9" x14ac:dyDescent="0.25">
      <c r="A2569" t="s">
        <v>2579</v>
      </c>
      <c r="B2569">
        <v>889.36</v>
      </c>
      <c r="C2569" t="s">
        <v>5</v>
      </c>
      <c r="D2569" t="s">
        <v>7</v>
      </c>
      <c r="E25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69">
        <f>IF(DZIALKI[[#This Row],[Ulga]]=$K$29,$L$29,IF(DZIALKI[[#This Row],[Ulga]]=$K$30,$L$30,IF(DZIALKI[[#This Row],[Ulga]]=$K$31,$L$31,IF(DZIALKI[[#This Row],[Ulga]]=$K$32,$L$32))))</f>
        <v>0.2</v>
      </c>
      <c r="G2569">
        <f>ROUNDUP(DZIALKI[[#This Row],[StawkaPodatku]]*DZIALKI[[#This Row],[Powierzchnia]],2)</f>
        <v>684.81</v>
      </c>
      <c r="H2569">
        <f>DZIALKI[[#This Row],[Podatek]]*DZIALKI[[#This Row],[Procent Ulgi]]</f>
        <v>136.96199999999999</v>
      </c>
      <c r="I2569">
        <f>DZIALKI[[#This Row],[Podatek]]-DZIALKI[[#This Row],[KwotaUlgi]]</f>
        <v>547.84799999999996</v>
      </c>
    </row>
    <row r="2570" spans="1:9" x14ac:dyDescent="0.25">
      <c r="A2570" t="s">
        <v>2580</v>
      </c>
      <c r="B2570">
        <v>597.16999999999996</v>
      </c>
      <c r="C2570" t="s">
        <v>52</v>
      </c>
      <c r="D2570" t="s">
        <v>11</v>
      </c>
      <c r="E25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70">
        <f>IF(DZIALKI[[#This Row],[Ulga]]=$K$29,$L$29,IF(DZIALKI[[#This Row],[Ulga]]=$K$30,$L$30,IF(DZIALKI[[#This Row],[Ulga]]=$K$31,$L$31,IF(DZIALKI[[#This Row],[Ulga]]=$K$32,$L$32))))</f>
        <v>0.9</v>
      </c>
      <c r="G2570">
        <f>ROUNDUP(DZIALKI[[#This Row],[StawkaPodatku]]*DZIALKI[[#This Row],[Powierzchnia]],2)</f>
        <v>125.41000000000001</v>
      </c>
      <c r="H2570">
        <f>DZIALKI[[#This Row],[Podatek]]*DZIALKI[[#This Row],[Procent Ulgi]]</f>
        <v>112.86900000000001</v>
      </c>
      <c r="I2570">
        <f>DZIALKI[[#This Row],[Podatek]]-DZIALKI[[#This Row],[KwotaUlgi]]</f>
        <v>12.540999999999997</v>
      </c>
    </row>
    <row r="2571" spans="1:9" x14ac:dyDescent="0.25">
      <c r="A2571" t="s">
        <v>2581</v>
      </c>
      <c r="B2571">
        <v>971.59</v>
      </c>
      <c r="C2571" t="s">
        <v>5</v>
      </c>
      <c r="D2571" t="s">
        <v>5</v>
      </c>
      <c r="E25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1">
        <f>IF(DZIALKI[[#This Row],[Ulga]]=$K$29,$L$29,IF(DZIALKI[[#This Row],[Ulga]]=$K$30,$L$30,IF(DZIALKI[[#This Row],[Ulga]]=$K$31,$L$31,IF(DZIALKI[[#This Row],[Ulga]]=$K$32,$L$32))))</f>
        <v>0.5</v>
      </c>
      <c r="G2571">
        <f>ROUNDUP(DZIALKI[[#This Row],[StawkaPodatku]]*DZIALKI[[#This Row],[Powierzchnia]],2)</f>
        <v>748.13</v>
      </c>
      <c r="H2571">
        <f>DZIALKI[[#This Row],[Podatek]]*DZIALKI[[#This Row],[Procent Ulgi]]</f>
        <v>374.065</v>
      </c>
      <c r="I2571">
        <f>DZIALKI[[#This Row],[Podatek]]-DZIALKI[[#This Row],[KwotaUlgi]]</f>
        <v>374.065</v>
      </c>
    </row>
    <row r="2572" spans="1:9" x14ac:dyDescent="0.25">
      <c r="A2572" t="s">
        <v>2582</v>
      </c>
      <c r="B2572">
        <v>1188.3800000000001</v>
      </c>
      <c r="C2572" t="s">
        <v>5</v>
      </c>
      <c r="D2572" t="s">
        <v>5</v>
      </c>
      <c r="E25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2">
        <f>IF(DZIALKI[[#This Row],[Ulga]]=$K$29,$L$29,IF(DZIALKI[[#This Row],[Ulga]]=$K$30,$L$30,IF(DZIALKI[[#This Row],[Ulga]]=$K$31,$L$31,IF(DZIALKI[[#This Row],[Ulga]]=$K$32,$L$32))))</f>
        <v>0.5</v>
      </c>
      <c r="G2572">
        <f>ROUNDUP(DZIALKI[[#This Row],[StawkaPodatku]]*DZIALKI[[#This Row],[Powierzchnia]],2)</f>
        <v>915.06</v>
      </c>
      <c r="H2572">
        <f>DZIALKI[[#This Row],[Podatek]]*DZIALKI[[#This Row],[Procent Ulgi]]</f>
        <v>457.53</v>
      </c>
      <c r="I2572">
        <f>DZIALKI[[#This Row],[Podatek]]-DZIALKI[[#This Row],[KwotaUlgi]]</f>
        <v>457.53</v>
      </c>
    </row>
    <row r="2573" spans="1:9" x14ac:dyDescent="0.25">
      <c r="A2573" t="s">
        <v>2583</v>
      </c>
      <c r="B2573">
        <v>1286.31</v>
      </c>
      <c r="C2573" t="s">
        <v>5</v>
      </c>
      <c r="D2573" t="s">
        <v>5</v>
      </c>
      <c r="E25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3">
        <f>IF(DZIALKI[[#This Row],[Ulga]]=$K$29,$L$29,IF(DZIALKI[[#This Row],[Ulga]]=$K$30,$L$30,IF(DZIALKI[[#This Row],[Ulga]]=$K$31,$L$31,IF(DZIALKI[[#This Row],[Ulga]]=$K$32,$L$32))))</f>
        <v>0.5</v>
      </c>
      <c r="G2573">
        <f>ROUNDUP(DZIALKI[[#This Row],[StawkaPodatku]]*DZIALKI[[#This Row],[Powierzchnia]],2)</f>
        <v>990.46</v>
      </c>
      <c r="H2573">
        <f>DZIALKI[[#This Row],[Podatek]]*DZIALKI[[#This Row],[Procent Ulgi]]</f>
        <v>495.23</v>
      </c>
      <c r="I2573">
        <f>DZIALKI[[#This Row],[Podatek]]-DZIALKI[[#This Row],[KwotaUlgi]]</f>
        <v>495.23</v>
      </c>
    </row>
    <row r="2574" spans="1:9" x14ac:dyDescent="0.25">
      <c r="A2574" t="s">
        <v>2584</v>
      </c>
      <c r="B2574">
        <v>1050.57</v>
      </c>
      <c r="C2574" t="s">
        <v>52</v>
      </c>
      <c r="D2574" t="s">
        <v>7</v>
      </c>
      <c r="E25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74">
        <f>IF(DZIALKI[[#This Row],[Ulga]]=$K$29,$L$29,IF(DZIALKI[[#This Row],[Ulga]]=$K$30,$L$30,IF(DZIALKI[[#This Row],[Ulga]]=$K$31,$L$31,IF(DZIALKI[[#This Row],[Ulga]]=$K$32,$L$32))))</f>
        <v>0.2</v>
      </c>
      <c r="G2574">
        <f>ROUNDUP(DZIALKI[[#This Row],[StawkaPodatku]]*DZIALKI[[#This Row],[Powierzchnia]],2)</f>
        <v>220.62</v>
      </c>
      <c r="H2574">
        <f>DZIALKI[[#This Row],[Podatek]]*DZIALKI[[#This Row],[Procent Ulgi]]</f>
        <v>44.124000000000002</v>
      </c>
      <c r="I2574">
        <f>DZIALKI[[#This Row],[Podatek]]-DZIALKI[[#This Row],[KwotaUlgi]]</f>
        <v>176.49600000000001</v>
      </c>
    </row>
    <row r="2575" spans="1:9" x14ac:dyDescent="0.25">
      <c r="A2575" t="s">
        <v>2585</v>
      </c>
      <c r="B2575">
        <v>878.35</v>
      </c>
      <c r="C2575" t="s">
        <v>5</v>
      </c>
      <c r="D2575" t="s">
        <v>11</v>
      </c>
      <c r="E25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5">
        <f>IF(DZIALKI[[#This Row],[Ulga]]=$K$29,$L$29,IF(DZIALKI[[#This Row],[Ulga]]=$K$30,$L$30,IF(DZIALKI[[#This Row],[Ulga]]=$K$31,$L$31,IF(DZIALKI[[#This Row],[Ulga]]=$K$32,$L$32))))</f>
        <v>0.9</v>
      </c>
      <c r="G2575">
        <f>ROUNDUP(DZIALKI[[#This Row],[StawkaPodatku]]*DZIALKI[[#This Row],[Powierzchnia]],2)</f>
        <v>676.33</v>
      </c>
      <c r="H2575">
        <f>DZIALKI[[#This Row],[Podatek]]*DZIALKI[[#This Row],[Procent Ulgi]]</f>
        <v>608.697</v>
      </c>
      <c r="I2575">
        <f>DZIALKI[[#This Row],[Podatek]]-DZIALKI[[#This Row],[KwotaUlgi]]</f>
        <v>67.633000000000038</v>
      </c>
    </row>
    <row r="2576" spans="1:9" x14ac:dyDescent="0.25">
      <c r="A2576" t="s">
        <v>2586</v>
      </c>
      <c r="B2576">
        <v>1496.72</v>
      </c>
      <c r="C2576" t="s">
        <v>5</v>
      </c>
      <c r="D2576" t="s">
        <v>7</v>
      </c>
      <c r="E25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6">
        <f>IF(DZIALKI[[#This Row],[Ulga]]=$K$29,$L$29,IF(DZIALKI[[#This Row],[Ulga]]=$K$30,$L$30,IF(DZIALKI[[#This Row],[Ulga]]=$K$31,$L$31,IF(DZIALKI[[#This Row],[Ulga]]=$K$32,$L$32))))</f>
        <v>0.2</v>
      </c>
      <c r="G2576">
        <f>ROUNDUP(DZIALKI[[#This Row],[StawkaPodatku]]*DZIALKI[[#This Row],[Powierzchnia]],2)</f>
        <v>1152.48</v>
      </c>
      <c r="H2576">
        <f>DZIALKI[[#This Row],[Podatek]]*DZIALKI[[#This Row],[Procent Ulgi]]</f>
        <v>230.49600000000001</v>
      </c>
      <c r="I2576">
        <f>DZIALKI[[#This Row],[Podatek]]-DZIALKI[[#This Row],[KwotaUlgi]]</f>
        <v>921.98400000000004</v>
      </c>
    </row>
    <row r="2577" spans="1:9" x14ac:dyDescent="0.25">
      <c r="A2577" t="s">
        <v>2587</v>
      </c>
      <c r="B2577">
        <v>1467.96</v>
      </c>
      <c r="C2577" t="s">
        <v>5</v>
      </c>
      <c r="D2577" t="s">
        <v>11</v>
      </c>
      <c r="E25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7">
        <f>IF(DZIALKI[[#This Row],[Ulga]]=$K$29,$L$29,IF(DZIALKI[[#This Row],[Ulga]]=$K$30,$L$30,IF(DZIALKI[[#This Row],[Ulga]]=$K$31,$L$31,IF(DZIALKI[[#This Row],[Ulga]]=$K$32,$L$32))))</f>
        <v>0.9</v>
      </c>
      <c r="G2577">
        <f>ROUNDUP(DZIALKI[[#This Row],[StawkaPodatku]]*DZIALKI[[#This Row],[Powierzchnia]],2)</f>
        <v>1130.33</v>
      </c>
      <c r="H2577">
        <f>DZIALKI[[#This Row],[Podatek]]*DZIALKI[[#This Row],[Procent Ulgi]]</f>
        <v>1017.2969999999999</v>
      </c>
      <c r="I2577">
        <f>DZIALKI[[#This Row],[Podatek]]-DZIALKI[[#This Row],[KwotaUlgi]]</f>
        <v>113.03300000000002</v>
      </c>
    </row>
    <row r="2578" spans="1:9" x14ac:dyDescent="0.25">
      <c r="A2578" t="s">
        <v>2588</v>
      </c>
      <c r="B2578">
        <v>1040.8399999999999</v>
      </c>
      <c r="C2578" t="s">
        <v>31</v>
      </c>
      <c r="D2578" t="s">
        <v>21</v>
      </c>
      <c r="E25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78">
        <f>IF(DZIALKI[[#This Row],[Ulga]]=$K$29,$L$29,IF(DZIALKI[[#This Row],[Ulga]]=$K$30,$L$30,IF(DZIALKI[[#This Row],[Ulga]]=$K$31,$L$31,IF(DZIALKI[[#This Row],[Ulga]]=$K$32,$L$32))))</f>
        <v>0</v>
      </c>
      <c r="G2578">
        <f>ROUNDUP(DZIALKI[[#This Row],[StawkaPodatku]]*DZIALKI[[#This Row],[Powierzchnia]],2)</f>
        <v>447.57</v>
      </c>
      <c r="H2578">
        <f>DZIALKI[[#This Row],[Podatek]]*DZIALKI[[#This Row],[Procent Ulgi]]</f>
        <v>0</v>
      </c>
      <c r="I2578">
        <f>DZIALKI[[#This Row],[Podatek]]-DZIALKI[[#This Row],[KwotaUlgi]]</f>
        <v>447.57</v>
      </c>
    </row>
    <row r="2579" spans="1:9" x14ac:dyDescent="0.25">
      <c r="A2579" t="s">
        <v>2589</v>
      </c>
      <c r="B2579">
        <v>1295.8399999999999</v>
      </c>
      <c r="C2579" t="s">
        <v>5</v>
      </c>
      <c r="D2579" t="s">
        <v>7</v>
      </c>
      <c r="E25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9">
        <f>IF(DZIALKI[[#This Row],[Ulga]]=$K$29,$L$29,IF(DZIALKI[[#This Row],[Ulga]]=$K$30,$L$30,IF(DZIALKI[[#This Row],[Ulga]]=$K$31,$L$31,IF(DZIALKI[[#This Row],[Ulga]]=$K$32,$L$32))))</f>
        <v>0.2</v>
      </c>
      <c r="G2579">
        <f>ROUNDUP(DZIALKI[[#This Row],[StawkaPodatku]]*DZIALKI[[#This Row],[Powierzchnia]],2)</f>
        <v>997.8</v>
      </c>
      <c r="H2579">
        <f>DZIALKI[[#This Row],[Podatek]]*DZIALKI[[#This Row],[Procent Ulgi]]</f>
        <v>199.56</v>
      </c>
      <c r="I2579">
        <f>DZIALKI[[#This Row],[Podatek]]-DZIALKI[[#This Row],[KwotaUlgi]]</f>
        <v>798.24</v>
      </c>
    </row>
    <row r="2580" spans="1:9" x14ac:dyDescent="0.25">
      <c r="A2580" t="s">
        <v>2590</v>
      </c>
      <c r="B2580">
        <v>694.02</v>
      </c>
      <c r="C2580" t="s">
        <v>5</v>
      </c>
      <c r="D2580" t="s">
        <v>21</v>
      </c>
      <c r="E25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0">
        <f>IF(DZIALKI[[#This Row],[Ulga]]=$K$29,$L$29,IF(DZIALKI[[#This Row],[Ulga]]=$K$30,$L$30,IF(DZIALKI[[#This Row],[Ulga]]=$K$31,$L$31,IF(DZIALKI[[#This Row],[Ulga]]=$K$32,$L$32))))</f>
        <v>0</v>
      </c>
      <c r="G2580">
        <f>ROUNDUP(DZIALKI[[#This Row],[StawkaPodatku]]*DZIALKI[[#This Row],[Powierzchnia]],2)</f>
        <v>534.4</v>
      </c>
      <c r="H2580">
        <f>DZIALKI[[#This Row],[Podatek]]*DZIALKI[[#This Row],[Procent Ulgi]]</f>
        <v>0</v>
      </c>
      <c r="I2580">
        <f>DZIALKI[[#This Row],[Podatek]]-DZIALKI[[#This Row],[KwotaUlgi]]</f>
        <v>534.4</v>
      </c>
    </row>
    <row r="2581" spans="1:9" x14ac:dyDescent="0.25">
      <c r="A2581" t="s">
        <v>2591</v>
      </c>
      <c r="B2581">
        <v>1201.23</v>
      </c>
      <c r="C2581" t="s">
        <v>5</v>
      </c>
      <c r="D2581" t="s">
        <v>5</v>
      </c>
      <c r="E25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1">
        <f>IF(DZIALKI[[#This Row],[Ulga]]=$K$29,$L$29,IF(DZIALKI[[#This Row],[Ulga]]=$K$30,$L$30,IF(DZIALKI[[#This Row],[Ulga]]=$K$31,$L$31,IF(DZIALKI[[#This Row],[Ulga]]=$K$32,$L$32))))</f>
        <v>0.5</v>
      </c>
      <c r="G2581">
        <f>ROUNDUP(DZIALKI[[#This Row],[StawkaPodatku]]*DZIALKI[[#This Row],[Powierzchnia]],2)</f>
        <v>924.95</v>
      </c>
      <c r="H2581">
        <f>DZIALKI[[#This Row],[Podatek]]*DZIALKI[[#This Row],[Procent Ulgi]]</f>
        <v>462.47500000000002</v>
      </c>
      <c r="I2581">
        <f>DZIALKI[[#This Row],[Podatek]]-DZIALKI[[#This Row],[KwotaUlgi]]</f>
        <v>462.47500000000002</v>
      </c>
    </row>
    <row r="2582" spans="1:9" x14ac:dyDescent="0.25">
      <c r="A2582" t="s">
        <v>2592</v>
      </c>
      <c r="B2582">
        <v>529.02</v>
      </c>
      <c r="C2582" t="s">
        <v>31</v>
      </c>
      <c r="D2582" t="s">
        <v>11</v>
      </c>
      <c r="E25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82">
        <f>IF(DZIALKI[[#This Row],[Ulga]]=$K$29,$L$29,IF(DZIALKI[[#This Row],[Ulga]]=$K$30,$L$30,IF(DZIALKI[[#This Row],[Ulga]]=$K$31,$L$31,IF(DZIALKI[[#This Row],[Ulga]]=$K$32,$L$32))))</f>
        <v>0.9</v>
      </c>
      <c r="G2582">
        <f>ROUNDUP(DZIALKI[[#This Row],[StawkaPodatku]]*DZIALKI[[#This Row],[Powierzchnia]],2)</f>
        <v>227.48</v>
      </c>
      <c r="H2582">
        <f>DZIALKI[[#This Row],[Podatek]]*DZIALKI[[#This Row],[Procent Ulgi]]</f>
        <v>204.732</v>
      </c>
      <c r="I2582">
        <f>DZIALKI[[#This Row],[Podatek]]-DZIALKI[[#This Row],[KwotaUlgi]]</f>
        <v>22.74799999999999</v>
      </c>
    </row>
    <row r="2583" spans="1:9" x14ac:dyDescent="0.25">
      <c r="A2583" t="s">
        <v>2593</v>
      </c>
      <c r="B2583">
        <v>672.14</v>
      </c>
      <c r="C2583" t="s">
        <v>5</v>
      </c>
      <c r="D2583" t="s">
        <v>5</v>
      </c>
      <c r="E25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3">
        <f>IF(DZIALKI[[#This Row],[Ulga]]=$K$29,$L$29,IF(DZIALKI[[#This Row],[Ulga]]=$K$30,$L$30,IF(DZIALKI[[#This Row],[Ulga]]=$K$31,$L$31,IF(DZIALKI[[#This Row],[Ulga]]=$K$32,$L$32))))</f>
        <v>0.5</v>
      </c>
      <c r="G2583">
        <f>ROUNDUP(DZIALKI[[#This Row],[StawkaPodatku]]*DZIALKI[[#This Row],[Powierzchnia]],2)</f>
        <v>517.54999999999995</v>
      </c>
      <c r="H2583">
        <f>DZIALKI[[#This Row],[Podatek]]*DZIALKI[[#This Row],[Procent Ulgi]]</f>
        <v>258.77499999999998</v>
      </c>
      <c r="I2583">
        <f>DZIALKI[[#This Row],[Podatek]]-DZIALKI[[#This Row],[KwotaUlgi]]</f>
        <v>258.77499999999998</v>
      </c>
    </row>
    <row r="2584" spans="1:9" x14ac:dyDescent="0.25">
      <c r="A2584" t="s">
        <v>2594</v>
      </c>
      <c r="B2584">
        <v>1308.83</v>
      </c>
      <c r="C2584" t="s">
        <v>52</v>
      </c>
      <c r="D2584" t="s">
        <v>21</v>
      </c>
      <c r="E258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84">
        <f>IF(DZIALKI[[#This Row],[Ulga]]=$K$29,$L$29,IF(DZIALKI[[#This Row],[Ulga]]=$K$30,$L$30,IF(DZIALKI[[#This Row],[Ulga]]=$K$31,$L$31,IF(DZIALKI[[#This Row],[Ulga]]=$K$32,$L$32))))</f>
        <v>0</v>
      </c>
      <c r="G2584">
        <f>ROUNDUP(DZIALKI[[#This Row],[StawkaPodatku]]*DZIALKI[[#This Row],[Powierzchnia]],2)</f>
        <v>274.86</v>
      </c>
      <c r="H2584">
        <f>DZIALKI[[#This Row],[Podatek]]*DZIALKI[[#This Row],[Procent Ulgi]]</f>
        <v>0</v>
      </c>
      <c r="I2584">
        <f>DZIALKI[[#This Row],[Podatek]]-DZIALKI[[#This Row],[KwotaUlgi]]</f>
        <v>274.86</v>
      </c>
    </row>
    <row r="2585" spans="1:9" x14ac:dyDescent="0.25">
      <c r="A2585" t="s">
        <v>2595</v>
      </c>
      <c r="B2585">
        <v>1221.44</v>
      </c>
      <c r="C2585" t="s">
        <v>5</v>
      </c>
      <c r="D2585" t="s">
        <v>7</v>
      </c>
      <c r="E25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5">
        <f>IF(DZIALKI[[#This Row],[Ulga]]=$K$29,$L$29,IF(DZIALKI[[#This Row],[Ulga]]=$K$30,$L$30,IF(DZIALKI[[#This Row],[Ulga]]=$K$31,$L$31,IF(DZIALKI[[#This Row],[Ulga]]=$K$32,$L$32))))</f>
        <v>0.2</v>
      </c>
      <c r="G2585">
        <f>ROUNDUP(DZIALKI[[#This Row],[StawkaPodatku]]*DZIALKI[[#This Row],[Powierzchnia]],2)</f>
        <v>940.51</v>
      </c>
      <c r="H2585">
        <f>DZIALKI[[#This Row],[Podatek]]*DZIALKI[[#This Row],[Procent Ulgi]]</f>
        <v>188.102</v>
      </c>
      <c r="I2585">
        <f>DZIALKI[[#This Row],[Podatek]]-DZIALKI[[#This Row],[KwotaUlgi]]</f>
        <v>752.40800000000002</v>
      </c>
    </row>
    <row r="2586" spans="1:9" x14ac:dyDescent="0.25">
      <c r="A2586" t="s">
        <v>2596</v>
      </c>
      <c r="B2586">
        <v>933.64</v>
      </c>
      <c r="C2586" t="s">
        <v>5</v>
      </c>
      <c r="D2586" t="s">
        <v>11</v>
      </c>
      <c r="E25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6">
        <f>IF(DZIALKI[[#This Row],[Ulga]]=$K$29,$L$29,IF(DZIALKI[[#This Row],[Ulga]]=$K$30,$L$30,IF(DZIALKI[[#This Row],[Ulga]]=$K$31,$L$31,IF(DZIALKI[[#This Row],[Ulga]]=$K$32,$L$32))))</f>
        <v>0.9</v>
      </c>
      <c r="G2586">
        <f>ROUNDUP(DZIALKI[[#This Row],[StawkaPodatku]]*DZIALKI[[#This Row],[Powierzchnia]],2)</f>
        <v>718.91</v>
      </c>
      <c r="H2586">
        <f>DZIALKI[[#This Row],[Podatek]]*DZIALKI[[#This Row],[Procent Ulgi]]</f>
        <v>647.01900000000001</v>
      </c>
      <c r="I2586">
        <f>DZIALKI[[#This Row],[Podatek]]-DZIALKI[[#This Row],[KwotaUlgi]]</f>
        <v>71.890999999999963</v>
      </c>
    </row>
    <row r="2587" spans="1:9" x14ac:dyDescent="0.25">
      <c r="A2587" t="s">
        <v>2597</v>
      </c>
      <c r="B2587">
        <v>1489.66</v>
      </c>
      <c r="C2587" t="s">
        <v>52</v>
      </c>
      <c r="D2587" t="s">
        <v>7</v>
      </c>
      <c r="E25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87">
        <f>IF(DZIALKI[[#This Row],[Ulga]]=$K$29,$L$29,IF(DZIALKI[[#This Row],[Ulga]]=$K$30,$L$30,IF(DZIALKI[[#This Row],[Ulga]]=$K$31,$L$31,IF(DZIALKI[[#This Row],[Ulga]]=$K$32,$L$32))))</f>
        <v>0.2</v>
      </c>
      <c r="G2587">
        <f>ROUNDUP(DZIALKI[[#This Row],[StawkaPodatku]]*DZIALKI[[#This Row],[Powierzchnia]],2)</f>
        <v>312.83</v>
      </c>
      <c r="H2587">
        <f>DZIALKI[[#This Row],[Podatek]]*DZIALKI[[#This Row],[Procent Ulgi]]</f>
        <v>62.566000000000003</v>
      </c>
      <c r="I2587">
        <f>DZIALKI[[#This Row],[Podatek]]-DZIALKI[[#This Row],[KwotaUlgi]]</f>
        <v>250.26399999999998</v>
      </c>
    </row>
    <row r="2588" spans="1:9" x14ac:dyDescent="0.25">
      <c r="A2588" t="s">
        <v>2598</v>
      </c>
      <c r="B2588">
        <v>1134.21</v>
      </c>
      <c r="C2588" t="s">
        <v>52</v>
      </c>
      <c r="D2588" t="s">
        <v>5</v>
      </c>
      <c r="E25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88">
        <f>IF(DZIALKI[[#This Row],[Ulga]]=$K$29,$L$29,IF(DZIALKI[[#This Row],[Ulga]]=$K$30,$L$30,IF(DZIALKI[[#This Row],[Ulga]]=$K$31,$L$31,IF(DZIALKI[[#This Row],[Ulga]]=$K$32,$L$32))))</f>
        <v>0.5</v>
      </c>
      <c r="G2588">
        <f>ROUNDUP(DZIALKI[[#This Row],[StawkaPodatku]]*DZIALKI[[#This Row],[Powierzchnia]],2)</f>
        <v>238.19</v>
      </c>
      <c r="H2588">
        <f>DZIALKI[[#This Row],[Podatek]]*DZIALKI[[#This Row],[Procent Ulgi]]</f>
        <v>119.095</v>
      </c>
      <c r="I2588">
        <f>DZIALKI[[#This Row],[Podatek]]-DZIALKI[[#This Row],[KwotaUlgi]]</f>
        <v>119.095</v>
      </c>
    </row>
    <row r="2589" spans="1:9" x14ac:dyDescent="0.25">
      <c r="A2589" t="s">
        <v>2599</v>
      </c>
      <c r="B2589">
        <v>1263.72</v>
      </c>
      <c r="C2589" t="s">
        <v>5</v>
      </c>
      <c r="D2589" t="s">
        <v>5</v>
      </c>
      <c r="E25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9">
        <f>IF(DZIALKI[[#This Row],[Ulga]]=$K$29,$L$29,IF(DZIALKI[[#This Row],[Ulga]]=$K$30,$L$30,IF(DZIALKI[[#This Row],[Ulga]]=$K$31,$L$31,IF(DZIALKI[[#This Row],[Ulga]]=$K$32,$L$32))))</f>
        <v>0.5</v>
      </c>
      <c r="G2589">
        <f>ROUNDUP(DZIALKI[[#This Row],[StawkaPodatku]]*DZIALKI[[#This Row],[Powierzchnia]],2)</f>
        <v>973.06999999999994</v>
      </c>
      <c r="H2589">
        <f>DZIALKI[[#This Row],[Podatek]]*DZIALKI[[#This Row],[Procent Ulgi]]</f>
        <v>486.53499999999997</v>
      </c>
      <c r="I2589">
        <f>DZIALKI[[#This Row],[Podatek]]-DZIALKI[[#This Row],[KwotaUlgi]]</f>
        <v>486.53499999999997</v>
      </c>
    </row>
    <row r="2590" spans="1:9" x14ac:dyDescent="0.25">
      <c r="A2590" t="s">
        <v>2600</v>
      </c>
      <c r="B2590">
        <v>1213.5999999999999</v>
      </c>
      <c r="C2590" t="s">
        <v>5</v>
      </c>
      <c r="D2590" t="s">
        <v>5</v>
      </c>
      <c r="E25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0">
        <f>IF(DZIALKI[[#This Row],[Ulga]]=$K$29,$L$29,IF(DZIALKI[[#This Row],[Ulga]]=$K$30,$L$30,IF(DZIALKI[[#This Row],[Ulga]]=$K$31,$L$31,IF(DZIALKI[[#This Row],[Ulga]]=$K$32,$L$32))))</f>
        <v>0.5</v>
      </c>
      <c r="G2590">
        <f>ROUNDUP(DZIALKI[[#This Row],[StawkaPodatku]]*DZIALKI[[#This Row],[Powierzchnia]],2)</f>
        <v>934.48</v>
      </c>
      <c r="H2590">
        <f>DZIALKI[[#This Row],[Podatek]]*DZIALKI[[#This Row],[Procent Ulgi]]</f>
        <v>467.24</v>
      </c>
      <c r="I2590">
        <f>DZIALKI[[#This Row],[Podatek]]-DZIALKI[[#This Row],[KwotaUlgi]]</f>
        <v>467.24</v>
      </c>
    </row>
    <row r="2591" spans="1:9" x14ac:dyDescent="0.25">
      <c r="A2591" t="s">
        <v>2601</v>
      </c>
      <c r="B2591">
        <v>957.84</v>
      </c>
      <c r="C2591" t="s">
        <v>9</v>
      </c>
      <c r="D2591" t="s">
        <v>21</v>
      </c>
      <c r="E25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91">
        <f>IF(DZIALKI[[#This Row],[Ulga]]=$K$29,$L$29,IF(DZIALKI[[#This Row],[Ulga]]=$K$30,$L$30,IF(DZIALKI[[#This Row],[Ulga]]=$K$31,$L$31,IF(DZIALKI[[#This Row],[Ulga]]=$K$32,$L$32))))</f>
        <v>0</v>
      </c>
      <c r="G2591">
        <f>ROUNDUP(DZIALKI[[#This Row],[StawkaPodatku]]*DZIALKI[[#This Row],[Powierzchnia]],2)</f>
        <v>622.6</v>
      </c>
      <c r="H2591">
        <f>DZIALKI[[#This Row],[Podatek]]*DZIALKI[[#This Row],[Procent Ulgi]]</f>
        <v>0</v>
      </c>
      <c r="I2591">
        <f>DZIALKI[[#This Row],[Podatek]]-DZIALKI[[#This Row],[KwotaUlgi]]</f>
        <v>622.6</v>
      </c>
    </row>
    <row r="2592" spans="1:9" x14ac:dyDescent="0.25">
      <c r="A2592" t="s">
        <v>2602</v>
      </c>
      <c r="B2592">
        <v>1110.02</v>
      </c>
      <c r="C2592" t="s">
        <v>5</v>
      </c>
      <c r="D2592" t="s">
        <v>5</v>
      </c>
      <c r="E25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2">
        <f>IF(DZIALKI[[#This Row],[Ulga]]=$K$29,$L$29,IF(DZIALKI[[#This Row],[Ulga]]=$K$30,$L$30,IF(DZIALKI[[#This Row],[Ulga]]=$K$31,$L$31,IF(DZIALKI[[#This Row],[Ulga]]=$K$32,$L$32))))</f>
        <v>0.5</v>
      </c>
      <c r="G2592">
        <f>ROUNDUP(DZIALKI[[#This Row],[StawkaPodatku]]*DZIALKI[[#This Row],[Powierzchnia]],2)</f>
        <v>854.72</v>
      </c>
      <c r="H2592">
        <f>DZIALKI[[#This Row],[Podatek]]*DZIALKI[[#This Row],[Procent Ulgi]]</f>
        <v>427.36</v>
      </c>
      <c r="I2592">
        <f>DZIALKI[[#This Row],[Podatek]]-DZIALKI[[#This Row],[KwotaUlgi]]</f>
        <v>427.36</v>
      </c>
    </row>
    <row r="2593" spans="1:9" x14ac:dyDescent="0.25">
      <c r="A2593" t="s">
        <v>2603</v>
      </c>
      <c r="B2593">
        <v>735.83</v>
      </c>
      <c r="C2593" t="s">
        <v>5</v>
      </c>
      <c r="D2593" t="s">
        <v>7</v>
      </c>
      <c r="E25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3">
        <f>IF(DZIALKI[[#This Row],[Ulga]]=$K$29,$L$29,IF(DZIALKI[[#This Row],[Ulga]]=$K$30,$L$30,IF(DZIALKI[[#This Row],[Ulga]]=$K$31,$L$31,IF(DZIALKI[[#This Row],[Ulga]]=$K$32,$L$32))))</f>
        <v>0.2</v>
      </c>
      <c r="G2593">
        <f>ROUNDUP(DZIALKI[[#This Row],[StawkaPodatku]]*DZIALKI[[#This Row],[Powierzchnia]],2)</f>
        <v>566.59</v>
      </c>
      <c r="H2593">
        <f>DZIALKI[[#This Row],[Podatek]]*DZIALKI[[#This Row],[Procent Ulgi]]</f>
        <v>113.31800000000001</v>
      </c>
      <c r="I2593">
        <f>DZIALKI[[#This Row],[Podatek]]-DZIALKI[[#This Row],[KwotaUlgi]]</f>
        <v>453.27200000000005</v>
      </c>
    </row>
    <row r="2594" spans="1:9" x14ac:dyDescent="0.25">
      <c r="A2594" t="s">
        <v>2604</v>
      </c>
      <c r="B2594">
        <v>760.12</v>
      </c>
      <c r="C2594" t="s">
        <v>5</v>
      </c>
      <c r="D2594" t="s">
        <v>5</v>
      </c>
      <c r="E25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4">
        <f>IF(DZIALKI[[#This Row],[Ulga]]=$K$29,$L$29,IF(DZIALKI[[#This Row],[Ulga]]=$K$30,$L$30,IF(DZIALKI[[#This Row],[Ulga]]=$K$31,$L$31,IF(DZIALKI[[#This Row],[Ulga]]=$K$32,$L$32))))</f>
        <v>0.5</v>
      </c>
      <c r="G2594">
        <f>ROUNDUP(DZIALKI[[#This Row],[StawkaPodatku]]*DZIALKI[[#This Row],[Powierzchnia]],2)</f>
        <v>585.29999999999995</v>
      </c>
      <c r="H2594">
        <f>DZIALKI[[#This Row],[Podatek]]*DZIALKI[[#This Row],[Procent Ulgi]]</f>
        <v>292.64999999999998</v>
      </c>
      <c r="I2594">
        <f>DZIALKI[[#This Row],[Podatek]]-DZIALKI[[#This Row],[KwotaUlgi]]</f>
        <v>292.64999999999998</v>
      </c>
    </row>
    <row r="2595" spans="1:9" x14ac:dyDescent="0.25">
      <c r="A2595" t="s">
        <v>2605</v>
      </c>
      <c r="B2595">
        <v>1378.79</v>
      </c>
      <c r="C2595" t="s">
        <v>5</v>
      </c>
      <c r="D2595" t="s">
        <v>11</v>
      </c>
      <c r="E25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5">
        <f>IF(DZIALKI[[#This Row],[Ulga]]=$K$29,$L$29,IF(DZIALKI[[#This Row],[Ulga]]=$K$30,$L$30,IF(DZIALKI[[#This Row],[Ulga]]=$K$31,$L$31,IF(DZIALKI[[#This Row],[Ulga]]=$K$32,$L$32))))</f>
        <v>0.9</v>
      </c>
      <c r="G2595">
        <f>ROUNDUP(DZIALKI[[#This Row],[StawkaPodatku]]*DZIALKI[[#This Row],[Powierzchnia]],2)</f>
        <v>1061.67</v>
      </c>
      <c r="H2595">
        <f>DZIALKI[[#This Row],[Podatek]]*DZIALKI[[#This Row],[Procent Ulgi]]</f>
        <v>955.50300000000004</v>
      </c>
      <c r="I2595">
        <f>DZIALKI[[#This Row],[Podatek]]-DZIALKI[[#This Row],[KwotaUlgi]]</f>
        <v>106.16700000000003</v>
      </c>
    </row>
    <row r="2596" spans="1:9" x14ac:dyDescent="0.25">
      <c r="A2596" t="s">
        <v>2606</v>
      </c>
      <c r="B2596">
        <v>1327.95</v>
      </c>
      <c r="C2596" t="s">
        <v>31</v>
      </c>
      <c r="D2596" t="s">
        <v>5</v>
      </c>
      <c r="E25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96">
        <f>IF(DZIALKI[[#This Row],[Ulga]]=$K$29,$L$29,IF(DZIALKI[[#This Row],[Ulga]]=$K$30,$L$30,IF(DZIALKI[[#This Row],[Ulga]]=$K$31,$L$31,IF(DZIALKI[[#This Row],[Ulga]]=$K$32,$L$32))))</f>
        <v>0.5</v>
      </c>
      <c r="G2596">
        <f>ROUNDUP(DZIALKI[[#This Row],[StawkaPodatku]]*DZIALKI[[#This Row],[Powierzchnia]],2)</f>
        <v>571.02</v>
      </c>
      <c r="H2596">
        <f>DZIALKI[[#This Row],[Podatek]]*DZIALKI[[#This Row],[Procent Ulgi]]</f>
        <v>285.51</v>
      </c>
      <c r="I2596">
        <f>DZIALKI[[#This Row],[Podatek]]-DZIALKI[[#This Row],[KwotaUlgi]]</f>
        <v>285.51</v>
      </c>
    </row>
    <row r="2597" spans="1:9" x14ac:dyDescent="0.25">
      <c r="A2597" t="s">
        <v>2607</v>
      </c>
      <c r="B2597">
        <v>1041.6500000000001</v>
      </c>
      <c r="C2597" t="s">
        <v>94</v>
      </c>
      <c r="D2597" t="s">
        <v>11</v>
      </c>
      <c r="E25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97">
        <f>IF(DZIALKI[[#This Row],[Ulga]]=$K$29,$L$29,IF(DZIALKI[[#This Row],[Ulga]]=$K$30,$L$30,IF(DZIALKI[[#This Row],[Ulga]]=$K$31,$L$31,IF(DZIALKI[[#This Row],[Ulga]]=$K$32,$L$32))))</f>
        <v>0.9</v>
      </c>
      <c r="G2597">
        <f>ROUNDUP(DZIALKI[[#This Row],[StawkaPodatku]]*DZIALKI[[#This Row],[Powierzchnia]],2)</f>
        <v>41.669999999999995</v>
      </c>
      <c r="H2597">
        <f>DZIALKI[[#This Row],[Podatek]]*DZIALKI[[#This Row],[Procent Ulgi]]</f>
        <v>37.502999999999993</v>
      </c>
      <c r="I2597">
        <f>DZIALKI[[#This Row],[Podatek]]-DZIALKI[[#This Row],[KwotaUlgi]]</f>
        <v>4.1670000000000016</v>
      </c>
    </row>
    <row r="2598" spans="1:9" x14ac:dyDescent="0.25">
      <c r="A2598" t="s">
        <v>2608</v>
      </c>
      <c r="B2598">
        <v>1266.18</v>
      </c>
      <c r="C2598" t="s">
        <v>31</v>
      </c>
      <c r="D2598" t="s">
        <v>21</v>
      </c>
      <c r="E25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98">
        <f>IF(DZIALKI[[#This Row],[Ulga]]=$K$29,$L$29,IF(DZIALKI[[#This Row],[Ulga]]=$K$30,$L$30,IF(DZIALKI[[#This Row],[Ulga]]=$K$31,$L$31,IF(DZIALKI[[#This Row],[Ulga]]=$K$32,$L$32))))</f>
        <v>0</v>
      </c>
      <c r="G2598">
        <f>ROUNDUP(DZIALKI[[#This Row],[StawkaPodatku]]*DZIALKI[[#This Row],[Powierzchnia]],2)</f>
        <v>544.46</v>
      </c>
      <c r="H2598">
        <f>DZIALKI[[#This Row],[Podatek]]*DZIALKI[[#This Row],[Procent Ulgi]]</f>
        <v>0</v>
      </c>
      <c r="I2598">
        <f>DZIALKI[[#This Row],[Podatek]]-DZIALKI[[#This Row],[KwotaUlgi]]</f>
        <v>544.46</v>
      </c>
    </row>
    <row r="2599" spans="1:9" x14ac:dyDescent="0.25">
      <c r="A2599" t="s">
        <v>2609</v>
      </c>
      <c r="B2599">
        <v>1397.34</v>
      </c>
      <c r="C2599" t="s">
        <v>5</v>
      </c>
      <c r="D2599" t="s">
        <v>5</v>
      </c>
      <c r="E25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9">
        <f>IF(DZIALKI[[#This Row],[Ulga]]=$K$29,$L$29,IF(DZIALKI[[#This Row],[Ulga]]=$K$30,$L$30,IF(DZIALKI[[#This Row],[Ulga]]=$K$31,$L$31,IF(DZIALKI[[#This Row],[Ulga]]=$K$32,$L$32))))</f>
        <v>0.5</v>
      </c>
      <c r="G2599">
        <f>ROUNDUP(DZIALKI[[#This Row],[StawkaPodatku]]*DZIALKI[[#This Row],[Powierzchnia]],2)</f>
        <v>1075.96</v>
      </c>
      <c r="H2599">
        <f>DZIALKI[[#This Row],[Podatek]]*DZIALKI[[#This Row],[Procent Ulgi]]</f>
        <v>537.98</v>
      </c>
      <c r="I2599">
        <f>DZIALKI[[#This Row],[Podatek]]-DZIALKI[[#This Row],[KwotaUlgi]]</f>
        <v>537.98</v>
      </c>
    </row>
    <row r="2600" spans="1:9" x14ac:dyDescent="0.25">
      <c r="A2600" t="s">
        <v>2610</v>
      </c>
      <c r="B2600">
        <v>1466.34</v>
      </c>
      <c r="C2600" t="s">
        <v>52</v>
      </c>
      <c r="D2600" t="s">
        <v>5</v>
      </c>
      <c r="E26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00">
        <f>IF(DZIALKI[[#This Row],[Ulga]]=$K$29,$L$29,IF(DZIALKI[[#This Row],[Ulga]]=$K$30,$L$30,IF(DZIALKI[[#This Row],[Ulga]]=$K$31,$L$31,IF(DZIALKI[[#This Row],[Ulga]]=$K$32,$L$32))))</f>
        <v>0.5</v>
      </c>
      <c r="G2600">
        <f>ROUNDUP(DZIALKI[[#This Row],[StawkaPodatku]]*DZIALKI[[#This Row],[Powierzchnia]],2)</f>
        <v>307.94</v>
      </c>
      <c r="H2600">
        <f>DZIALKI[[#This Row],[Podatek]]*DZIALKI[[#This Row],[Procent Ulgi]]</f>
        <v>153.97</v>
      </c>
      <c r="I2600">
        <f>DZIALKI[[#This Row],[Podatek]]-DZIALKI[[#This Row],[KwotaUlgi]]</f>
        <v>153.97</v>
      </c>
    </row>
    <row r="2601" spans="1:9" x14ac:dyDescent="0.25">
      <c r="A2601" t="s">
        <v>2611</v>
      </c>
      <c r="B2601">
        <v>1107</v>
      </c>
      <c r="C2601" t="s">
        <v>5</v>
      </c>
      <c r="D2601" t="s">
        <v>5</v>
      </c>
      <c r="E26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1">
        <f>IF(DZIALKI[[#This Row],[Ulga]]=$K$29,$L$29,IF(DZIALKI[[#This Row],[Ulga]]=$K$30,$L$30,IF(DZIALKI[[#This Row],[Ulga]]=$K$31,$L$31,IF(DZIALKI[[#This Row],[Ulga]]=$K$32,$L$32))))</f>
        <v>0.5</v>
      </c>
      <c r="G2601">
        <f>ROUNDUP(DZIALKI[[#This Row],[StawkaPodatku]]*DZIALKI[[#This Row],[Powierzchnia]],2)</f>
        <v>852.39</v>
      </c>
      <c r="H2601">
        <f>DZIALKI[[#This Row],[Podatek]]*DZIALKI[[#This Row],[Procent Ulgi]]</f>
        <v>426.19499999999999</v>
      </c>
      <c r="I2601">
        <f>DZIALKI[[#This Row],[Podatek]]-DZIALKI[[#This Row],[KwotaUlgi]]</f>
        <v>426.19499999999999</v>
      </c>
    </row>
    <row r="2602" spans="1:9" x14ac:dyDescent="0.25">
      <c r="A2602" t="s">
        <v>2612</v>
      </c>
      <c r="B2602">
        <v>1072.74</v>
      </c>
      <c r="C2602" t="s">
        <v>31</v>
      </c>
      <c r="D2602" t="s">
        <v>21</v>
      </c>
      <c r="E26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02">
        <f>IF(DZIALKI[[#This Row],[Ulga]]=$K$29,$L$29,IF(DZIALKI[[#This Row],[Ulga]]=$K$30,$L$30,IF(DZIALKI[[#This Row],[Ulga]]=$K$31,$L$31,IF(DZIALKI[[#This Row],[Ulga]]=$K$32,$L$32))))</f>
        <v>0</v>
      </c>
      <c r="G2602">
        <f>ROUNDUP(DZIALKI[[#This Row],[StawkaPodatku]]*DZIALKI[[#This Row],[Powierzchnia]],2)</f>
        <v>461.28</v>
      </c>
      <c r="H2602">
        <f>DZIALKI[[#This Row],[Podatek]]*DZIALKI[[#This Row],[Procent Ulgi]]</f>
        <v>0</v>
      </c>
      <c r="I2602">
        <f>DZIALKI[[#This Row],[Podatek]]-DZIALKI[[#This Row],[KwotaUlgi]]</f>
        <v>461.28</v>
      </c>
    </row>
    <row r="2603" spans="1:9" x14ac:dyDescent="0.25">
      <c r="A2603" t="s">
        <v>2613</v>
      </c>
      <c r="B2603">
        <v>592.01</v>
      </c>
      <c r="C2603" t="s">
        <v>5</v>
      </c>
      <c r="D2603" t="s">
        <v>11</v>
      </c>
      <c r="E26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3">
        <f>IF(DZIALKI[[#This Row],[Ulga]]=$K$29,$L$29,IF(DZIALKI[[#This Row],[Ulga]]=$K$30,$L$30,IF(DZIALKI[[#This Row],[Ulga]]=$K$31,$L$31,IF(DZIALKI[[#This Row],[Ulga]]=$K$32,$L$32))))</f>
        <v>0.9</v>
      </c>
      <c r="G2603">
        <f>ROUNDUP(DZIALKI[[#This Row],[StawkaPodatku]]*DZIALKI[[#This Row],[Powierzchnia]],2)</f>
        <v>455.84999999999997</v>
      </c>
      <c r="H2603">
        <f>DZIALKI[[#This Row],[Podatek]]*DZIALKI[[#This Row],[Procent Ulgi]]</f>
        <v>410.26499999999999</v>
      </c>
      <c r="I2603">
        <f>DZIALKI[[#This Row],[Podatek]]-DZIALKI[[#This Row],[KwotaUlgi]]</f>
        <v>45.58499999999998</v>
      </c>
    </row>
    <row r="2604" spans="1:9" x14ac:dyDescent="0.25">
      <c r="A2604" t="s">
        <v>2614</v>
      </c>
      <c r="B2604">
        <v>1373.76</v>
      </c>
      <c r="C2604" t="s">
        <v>5</v>
      </c>
      <c r="D2604" t="s">
        <v>21</v>
      </c>
      <c r="E26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4">
        <f>IF(DZIALKI[[#This Row],[Ulga]]=$K$29,$L$29,IF(DZIALKI[[#This Row],[Ulga]]=$K$30,$L$30,IF(DZIALKI[[#This Row],[Ulga]]=$K$31,$L$31,IF(DZIALKI[[#This Row],[Ulga]]=$K$32,$L$32))))</f>
        <v>0</v>
      </c>
      <c r="G2604">
        <f>ROUNDUP(DZIALKI[[#This Row],[StawkaPodatku]]*DZIALKI[[#This Row],[Powierzchnia]],2)</f>
        <v>1057.8</v>
      </c>
      <c r="H2604">
        <f>DZIALKI[[#This Row],[Podatek]]*DZIALKI[[#This Row],[Procent Ulgi]]</f>
        <v>0</v>
      </c>
      <c r="I2604">
        <f>DZIALKI[[#This Row],[Podatek]]-DZIALKI[[#This Row],[KwotaUlgi]]</f>
        <v>1057.8</v>
      </c>
    </row>
    <row r="2605" spans="1:9" x14ac:dyDescent="0.25">
      <c r="A2605" t="s">
        <v>2615</v>
      </c>
      <c r="B2605">
        <v>896.82</v>
      </c>
      <c r="C2605" t="s">
        <v>5</v>
      </c>
      <c r="D2605" t="s">
        <v>7</v>
      </c>
      <c r="E26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5">
        <f>IF(DZIALKI[[#This Row],[Ulga]]=$K$29,$L$29,IF(DZIALKI[[#This Row],[Ulga]]=$K$30,$L$30,IF(DZIALKI[[#This Row],[Ulga]]=$K$31,$L$31,IF(DZIALKI[[#This Row],[Ulga]]=$K$32,$L$32))))</f>
        <v>0.2</v>
      </c>
      <c r="G2605">
        <f>ROUNDUP(DZIALKI[[#This Row],[StawkaPodatku]]*DZIALKI[[#This Row],[Powierzchnia]],2)</f>
        <v>690.56</v>
      </c>
      <c r="H2605">
        <f>DZIALKI[[#This Row],[Podatek]]*DZIALKI[[#This Row],[Procent Ulgi]]</f>
        <v>138.11199999999999</v>
      </c>
      <c r="I2605">
        <f>DZIALKI[[#This Row],[Podatek]]-DZIALKI[[#This Row],[KwotaUlgi]]</f>
        <v>552.44799999999998</v>
      </c>
    </row>
    <row r="2606" spans="1:9" x14ac:dyDescent="0.25">
      <c r="A2606" t="s">
        <v>2616</v>
      </c>
      <c r="B2606">
        <v>831.69</v>
      </c>
      <c r="C2606" t="s">
        <v>5</v>
      </c>
      <c r="D2606" t="s">
        <v>11</v>
      </c>
      <c r="E26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6">
        <f>IF(DZIALKI[[#This Row],[Ulga]]=$K$29,$L$29,IF(DZIALKI[[#This Row],[Ulga]]=$K$30,$L$30,IF(DZIALKI[[#This Row],[Ulga]]=$K$31,$L$31,IF(DZIALKI[[#This Row],[Ulga]]=$K$32,$L$32))))</f>
        <v>0.9</v>
      </c>
      <c r="G2606">
        <f>ROUNDUP(DZIALKI[[#This Row],[StawkaPodatku]]*DZIALKI[[#This Row],[Powierzchnia]],2)</f>
        <v>640.41</v>
      </c>
      <c r="H2606">
        <f>DZIALKI[[#This Row],[Podatek]]*DZIALKI[[#This Row],[Procent Ulgi]]</f>
        <v>576.36900000000003</v>
      </c>
      <c r="I2606">
        <f>DZIALKI[[#This Row],[Podatek]]-DZIALKI[[#This Row],[KwotaUlgi]]</f>
        <v>64.04099999999994</v>
      </c>
    </row>
    <row r="2607" spans="1:9" x14ac:dyDescent="0.25">
      <c r="A2607" t="s">
        <v>2617</v>
      </c>
      <c r="B2607">
        <v>1279.76</v>
      </c>
      <c r="C2607" t="s">
        <v>5</v>
      </c>
      <c r="D2607" t="s">
        <v>5</v>
      </c>
      <c r="E26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7">
        <f>IF(DZIALKI[[#This Row],[Ulga]]=$K$29,$L$29,IF(DZIALKI[[#This Row],[Ulga]]=$K$30,$L$30,IF(DZIALKI[[#This Row],[Ulga]]=$K$31,$L$31,IF(DZIALKI[[#This Row],[Ulga]]=$K$32,$L$32))))</f>
        <v>0.5</v>
      </c>
      <c r="G2607">
        <f>ROUNDUP(DZIALKI[[#This Row],[StawkaPodatku]]*DZIALKI[[#This Row],[Powierzchnia]],2)</f>
        <v>985.42</v>
      </c>
      <c r="H2607">
        <f>DZIALKI[[#This Row],[Podatek]]*DZIALKI[[#This Row],[Procent Ulgi]]</f>
        <v>492.71</v>
      </c>
      <c r="I2607">
        <f>DZIALKI[[#This Row],[Podatek]]-DZIALKI[[#This Row],[KwotaUlgi]]</f>
        <v>492.71</v>
      </c>
    </row>
    <row r="2608" spans="1:9" x14ac:dyDescent="0.25">
      <c r="A2608" t="s">
        <v>2618</v>
      </c>
      <c r="B2608">
        <v>752.98</v>
      </c>
      <c r="C2608" t="s">
        <v>9</v>
      </c>
      <c r="D2608" t="s">
        <v>5</v>
      </c>
      <c r="E26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08">
        <f>IF(DZIALKI[[#This Row],[Ulga]]=$K$29,$L$29,IF(DZIALKI[[#This Row],[Ulga]]=$K$30,$L$30,IF(DZIALKI[[#This Row],[Ulga]]=$K$31,$L$31,IF(DZIALKI[[#This Row],[Ulga]]=$K$32,$L$32))))</f>
        <v>0.5</v>
      </c>
      <c r="G2608">
        <f>ROUNDUP(DZIALKI[[#This Row],[StawkaPodatku]]*DZIALKI[[#This Row],[Powierzchnia]],2)</f>
        <v>489.44</v>
      </c>
      <c r="H2608">
        <f>DZIALKI[[#This Row],[Podatek]]*DZIALKI[[#This Row],[Procent Ulgi]]</f>
        <v>244.72</v>
      </c>
      <c r="I2608">
        <f>DZIALKI[[#This Row],[Podatek]]-DZIALKI[[#This Row],[KwotaUlgi]]</f>
        <v>244.72</v>
      </c>
    </row>
    <row r="2609" spans="1:9" x14ac:dyDescent="0.25">
      <c r="A2609" t="s">
        <v>2619</v>
      </c>
      <c r="B2609">
        <v>1271.02</v>
      </c>
      <c r="C2609" t="s">
        <v>5</v>
      </c>
      <c r="D2609" t="s">
        <v>11</v>
      </c>
      <c r="E26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9">
        <f>IF(DZIALKI[[#This Row],[Ulga]]=$K$29,$L$29,IF(DZIALKI[[#This Row],[Ulga]]=$K$30,$L$30,IF(DZIALKI[[#This Row],[Ulga]]=$K$31,$L$31,IF(DZIALKI[[#This Row],[Ulga]]=$K$32,$L$32))))</f>
        <v>0.9</v>
      </c>
      <c r="G2609">
        <f>ROUNDUP(DZIALKI[[#This Row],[StawkaPodatku]]*DZIALKI[[#This Row],[Powierzchnia]],2)</f>
        <v>978.68999999999994</v>
      </c>
      <c r="H2609">
        <f>DZIALKI[[#This Row],[Podatek]]*DZIALKI[[#This Row],[Procent Ulgi]]</f>
        <v>880.82099999999991</v>
      </c>
      <c r="I2609">
        <f>DZIALKI[[#This Row],[Podatek]]-DZIALKI[[#This Row],[KwotaUlgi]]</f>
        <v>97.869000000000028</v>
      </c>
    </row>
    <row r="2610" spans="1:9" x14ac:dyDescent="0.25">
      <c r="A2610" t="s">
        <v>2620</v>
      </c>
      <c r="B2610">
        <v>936.75</v>
      </c>
      <c r="C2610" t="s">
        <v>5</v>
      </c>
      <c r="D2610" t="s">
        <v>11</v>
      </c>
      <c r="E26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0">
        <f>IF(DZIALKI[[#This Row],[Ulga]]=$K$29,$L$29,IF(DZIALKI[[#This Row],[Ulga]]=$K$30,$L$30,IF(DZIALKI[[#This Row],[Ulga]]=$K$31,$L$31,IF(DZIALKI[[#This Row],[Ulga]]=$K$32,$L$32))))</f>
        <v>0.9</v>
      </c>
      <c r="G2610">
        <f>ROUNDUP(DZIALKI[[#This Row],[StawkaPodatku]]*DZIALKI[[#This Row],[Powierzchnia]],2)</f>
        <v>721.3</v>
      </c>
      <c r="H2610">
        <f>DZIALKI[[#This Row],[Podatek]]*DZIALKI[[#This Row],[Procent Ulgi]]</f>
        <v>649.16999999999996</v>
      </c>
      <c r="I2610">
        <f>DZIALKI[[#This Row],[Podatek]]-DZIALKI[[#This Row],[KwotaUlgi]]</f>
        <v>72.13</v>
      </c>
    </row>
    <row r="2611" spans="1:9" x14ac:dyDescent="0.25">
      <c r="A2611" t="s">
        <v>2621</v>
      </c>
      <c r="B2611">
        <v>1041.9100000000001</v>
      </c>
      <c r="C2611" t="s">
        <v>31</v>
      </c>
      <c r="D2611" t="s">
        <v>5</v>
      </c>
      <c r="E26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11">
        <f>IF(DZIALKI[[#This Row],[Ulga]]=$K$29,$L$29,IF(DZIALKI[[#This Row],[Ulga]]=$K$30,$L$30,IF(DZIALKI[[#This Row],[Ulga]]=$K$31,$L$31,IF(DZIALKI[[#This Row],[Ulga]]=$K$32,$L$32))))</f>
        <v>0.5</v>
      </c>
      <c r="G2611">
        <f>ROUNDUP(DZIALKI[[#This Row],[StawkaPodatku]]*DZIALKI[[#This Row],[Powierzchnia]],2)</f>
        <v>448.03</v>
      </c>
      <c r="H2611">
        <f>DZIALKI[[#This Row],[Podatek]]*DZIALKI[[#This Row],[Procent Ulgi]]</f>
        <v>224.01499999999999</v>
      </c>
      <c r="I2611">
        <f>DZIALKI[[#This Row],[Podatek]]-DZIALKI[[#This Row],[KwotaUlgi]]</f>
        <v>224.01499999999999</v>
      </c>
    </row>
    <row r="2612" spans="1:9" x14ac:dyDescent="0.25">
      <c r="A2612" t="s">
        <v>2622</v>
      </c>
      <c r="B2612">
        <v>824.59</v>
      </c>
      <c r="C2612" t="s">
        <v>5</v>
      </c>
      <c r="D2612" t="s">
        <v>21</v>
      </c>
      <c r="E26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2">
        <f>IF(DZIALKI[[#This Row],[Ulga]]=$K$29,$L$29,IF(DZIALKI[[#This Row],[Ulga]]=$K$30,$L$30,IF(DZIALKI[[#This Row],[Ulga]]=$K$31,$L$31,IF(DZIALKI[[#This Row],[Ulga]]=$K$32,$L$32))))</f>
        <v>0</v>
      </c>
      <c r="G2612">
        <f>ROUNDUP(DZIALKI[[#This Row],[StawkaPodatku]]*DZIALKI[[#This Row],[Powierzchnia]],2)</f>
        <v>634.93999999999994</v>
      </c>
      <c r="H2612">
        <f>DZIALKI[[#This Row],[Podatek]]*DZIALKI[[#This Row],[Procent Ulgi]]</f>
        <v>0</v>
      </c>
      <c r="I2612">
        <f>DZIALKI[[#This Row],[Podatek]]-DZIALKI[[#This Row],[KwotaUlgi]]</f>
        <v>634.93999999999994</v>
      </c>
    </row>
    <row r="2613" spans="1:9" x14ac:dyDescent="0.25">
      <c r="A2613" t="s">
        <v>2623</v>
      </c>
      <c r="B2613">
        <v>1480.9</v>
      </c>
      <c r="C2613" t="s">
        <v>5</v>
      </c>
      <c r="D2613" t="s">
        <v>7</v>
      </c>
      <c r="E26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3">
        <f>IF(DZIALKI[[#This Row],[Ulga]]=$K$29,$L$29,IF(DZIALKI[[#This Row],[Ulga]]=$K$30,$L$30,IF(DZIALKI[[#This Row],[Ulga]]=$K$31,$L$31,IF(DZIALKI[[#This Row],[Ulga]]=$K$32,$L$32))))</f>
        <v>0.2</v>
      </c>
      <c r="G2613">
        <f>ROUNDUP(DZIALKI[[#This Row],[StawkaPodatku]]*DZIALKI[[#This Row],[Powierzchnia]],2)</f>
        <v>1140.3</v>
      </c>
      <c r="H2613">
        <f>DZIALKI[[#This Row],[Podatek]]*DZIALKI[[#This Row],[Procent Ulgi]]</f>
        <v>228.06</v>
      </c>
      <c r="I2613">
        <f>DZIALKI[[#This Row],[Podatek]]-DZIALKI[[#This Row],[KwotaUlgi]]</f>
        <v>912.24</v>
      </c>
    </row>
    <row r="2614" spans="1:9" x14ac:dyDescent="0.25">
      <c r="A2614" t="s">
        <v>2624</v>
      </c>
      <c r="B2614">
        <v>1086.78</v>
      </c>
      <c r="C2614" t="s">
        <v>5</v>
      </c>
      <c r="D2614" t="s">
        <v>7</v>
      </c>
      <c r="E26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4">
        <f>IF(DZIALKI[[#This Row],[Ulga]]=$K$29,$L$29,IF(DZIALKI[[#This Row],[Ulga]]=$K$30,$L$30,IF(DZIALKI[[#This Row],[Ulga]]=$K$31,$L$31,IF(DZIALKI[[#This Row],[Ulga]]=$K$32,$L$32))))</f>
        <v>0.2</v>
      </c>
      <c r="G2614">
        <f>ROUNDUP(DZIALKI[[#This Row],[StawkaPodatku]]*DZIALKI[[#This Row],[Powierzchnia]],2)</f>
        <v>836.83</v>
      </c>
      <c r="H2614">
        <f>DZIALKI[[#This Row],[Podatek]]*DZIALKI[[#This Row],[Procent Ulgi]]</f>
        <v>167.36600000000001</v>
      </c>
      <c r="I2614">
        <f>DZIALKI[[#This Row],[Podatek]]-DZIALKI[[#This Row],[KwotaUlgi]]</f>
        <v>669.46400000000006</v>
      </c>
    </row>
    <row r="2615" spans="1:9" x14ac:dyDescent="0.25">
      <c r="A2615" t="s">
        <v>2625</v>
      </c>
      <c r="B2615">
        <v>1445.43</v>
      </c>
      <c r="C2615" t="s">
        <v>5</v>
      </c>
      <c r="D2615" t="s">
        <v>11</v>
      </c>
      <c r="E26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5">
        <f>IF(DZIALKI[[#This Row],[Ulga]]=$K$29,$L$29,IF(DZIALKI[[#This Row],[Ulga]]=$K$30,$L$30,IF(DZIALKI[[#This Row],[Ulga]]=$K$31,$L$31,IF(DZIALKI[[#This Row],[Ulga]]=$K$32,$L$32))))</f>
        <v>0.9</v>
      </c>
      <c r="G2615">
        <f>ROUNDUP(DZIALKI[[#This Row],[StawkaPodatku]]*DZIALKI[[#This Row],[Powierzchnia]],2)</f>
        <v>1112.99</v>
      </c>
      <c r="H2615">
        <f>DZIALKI[[#This Row],[Podatek]]*DZIALKI[[#This Row],[Procent Ulgi]]</f>
        <v>1001.691</v>
      </c>
      <c r="I2615">
        <f>DZIALKI[[#This Row],[Podatek]]-DZIALKI[[#This Row],[KwotaUlgi]]</f>
        <v>111.29899999999998</v>
      </c>
    </row>
    <row r="2616" spans="1:9" x14ac:dyDescent="0.25">
      <c r="A2616" t="s">
        <v>2626</v>
      </c>
      <c r="B2616">
        <v>814.61</v>
      </c>
      <c r="C2616" t="s">
        <v>52</v>
      </c>
      <c r="D2616" t="s">
        <v>21</v>
      </c>
      <c r="E26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16">
        <f>IF(DZIALKI[[#This Row],[Ulga]]=$K$29,$L$29,IF(DZIALKI[[#This Row],[Ulga]]=$K$30,$L$30,IF(DZIALKI[[#This Row],[Ulga]]=$K$31,$L$31,IF(DZIALKI[[#This Row],[Ulga]]=$K$32,$L$32))))</f>
        <v>0</v>
      </c>
      <c r="G2616">
        <f>ROUNDUP(DZIALKI[[#This Row],[StawkaPodatku]]*DZIALKI[[#This Row],[Powierzchnia]],2)</f>
        <v>171.07</v>
      </c>
      <c r="H2616">
        <f>DZIALKI[[#This Row],[Podatek]]*DZIALKI[[#This Row],[Procent Ulgi]]</f>
        <v>0</v>
      </c>
      <c r="I2616">
        <f>DZIALKI[[#This Row],[Podatek]]-DZIALKI[[#This Row],[KwotaUlgi]]</f>
        <v>171.07</v>
      </c>
    </row>
    <row r="2617" spans="1:9" x14ac:dyDescent="0.25">
      <c r="A2617" t="s">
        <v>2627</v>
      </c>
      <c r="B2617">
        <v>1465.95</v>
      </c>
      <c r="C2617" t="s">
        <v>52</v>
      </c>
      <c r="D2617" t="s">
        <v>11</v>
      </c>
      <c r="E26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17">
        <f>IF(DZIALKI[[#This Row],[Ulga]]=$K$29,$L$29,IF(DZIALKI[[#This Row],[Ulga]]=$K$30,$L$30,IF(DZIALKI[[#This Row],[Ulga]]=$K$31,$L$31,IF(DZIALKI[[#This Row],[Ulga]]=$K$32,$L$32))))</f>
        <v>0.9</v>
      </c>
      <c r="G2617">
        <f>ROUNDUP(DZIALKI[[#This Row],[StawkaPodatku]]*DZIALKI[[#This Row],[Powierzchnia]],2)</f>
        <v>307.84999999999997</v>
      </c>
      <c r="H2617">
        <f>DZIALKI[[#This Row],[Podatek]]*DZIALKI[[#This Row],[Procent Ulgi]]</f>
        <v>277.065</v>
      </c>
      <c r="I2617">
        <f>DZIALKI[[#This Row],[Podatek]]-DZIALKI[[#This Row],[KwotaUlgi]]</f>
        <v>30.784999999999968</v>
      </c>
    </row>
    <row r="2618" spans="1:9" x14ac:dyDescent="0.25">
      <c r="A2618" t="s">
        <v>2628</v>
      </c>
      <c r="B2618">
        <v>1322.93</v>
      </c>
      <c r="C2618" t="s">
        <v>5</v>
      </c>
      <c r="D2618" t="s">
        <v>5</v>
      </c>
      <c r="E26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8">
        <f>IF(DZIALKI[[#This Row],[Ulga]]=$K$29,$L$29,IF(DZIALKI[[#This Row],[Ulga]]=$K$30,$L$30,IF(DZIALKI[[#This Row],[Ulga]]=$K$31,$L$31,IF(DZIALKI[[#This Row],[Ulga]]=$K$32,$L$32))))</f>
        <v>0.5</v>
      </c>
      <c r="G2618">
        <f>ROUNDUP(DZIALKI[[#This Row],[StawkaPodatku]]*DZIALKI[[#This Row],[Powierzchnia]],2)</f>
        <v>1018.66</v>
      </c>
      <c r="H2618">
        <f>DZIALKI[[#This Row],[Podatek]]*DZIALKI[[#This Row],[Procent Ulgi]]</f>
        <v>509.33</v>
      </c>
      <c r="I2618">
        <f>DZIALKI[[#This Row],[Podatek]]-DZIALKI[[#This Row],[KwotaUlgi]]</f>
        <v>509.33</v>
      </c>
    </row>
    <row r="2619" spans="1:9" x14ac:dyDescent="0.25">
      <c r="A2619" t="s">
        <v>2629</v>
      </c>
      <c r="B2619">
        <v>707.11</v>
      </c>
      <c r="C2619" t="s">
        <v>9</v>
      </c>
      <c r="D2619" t="s">
        <v>7</v>
      </c>
      <c r="E26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19">
        <f>IF(DZIALKI[[#This Row],[Ulga]]=$K$29,$L$29,IF(DZIALKI[[#This Row],[Ulga]]=$K$30,$L$30,IF(DZIALKI[[#This Row],[Ulga]]=$K$31,$L$31,IF(DZIALKI[[#This Row],[Ulga]]=$K$32,$L$32))))</f>
        <v>0.2</v>
      </c>
      <c r="G2619">
        <f>ROUNDUP(DZIALKI[[#This Row],[StawkaPodatku]]*DZIALKI[[#This Row],[Powierzchnia]],2)</f>
        <v>459.63</v>
      </c>
      <c r="H2619">
        <f>DZIALKI[[#This Row],[Podatek]]*DZIALKI[[#This Row],[Procent Ulgi]]</f>
        <v>91.926000000000002</v>
      </c>
      <c r="I2619">
        <f>DZIALKI[[#This Row],[Podatek]]-DZIALKI[[#This Row],[KwotaUlgi]]</f>
        <v>367.70400000000001</v>
      </c>
    </row>
    <row r="2620" spans="1:9" x14ac:dyDescent="0.25">
      <c r="A2620" t="s">
        <v>2630</v>
      </c>
      <c r="B2620">
        <v>727.4</v>
      </c>
      <c r="C2620" t="s">
        <v>5</v>
      </c>
      <c r="D2620" t="s">
        <v>21</v>
      </c>
      <c r="E26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20">
        <f>IF(DZIALKI[[#This Row],[Ulga]]=$K$29,$L$29,IF(DZIALKI[[#This Row],[Ulga]]=$K$30,$L$30,IF(DZIALKI[[#This Row],[Ulga]]=$K$31,$L$31,IF(DZIALKI[[#This Row],[Ulga]]=$K$32,$L$32))))</f>
        <v>0</v>
      </c>
      <c r="G2620">
        <f>ROUNDUP(DZIALKI[[#This Row],[StawkaPodatku]]*DZIALKI[[#This Row],[Powierzchnia]],2)</f>
        <v>560.1</v>
      </c>
      <c r="H2620">
        <f>DZIALKI[[#This Row],[Podatek]]*DZIALKI[[#This Row],[Procent Ulgi]]</f>
        <v>0</v>
      </c>
      <c r="I2620">
        <f>DZIALKI[[#This Row],[Podatek]]-DZIALKI[[#This Row],[KwotaUlgi]]</f>
        <v>560.1</v>
      </c>
    </row>
    <row r="2621" spans="1:9" x14ac:dyDescent="0.25">
      <c r="A2621" t="s">
        <v>2631</v>
      </c>
      <c r="B2621">
        <v>991.97</v>
      </c>
      <c r="C2621" t="s">
        <v>9</v>
      </c>
      <c r="D2621" t="s">
        <v>5</v>
      </c>
      <c r="E26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21">
        <f>IF(DZIALKI[[#This Row],[Ulga]]=$K$29,$L$29,IF(DZIALKI[[#This Row],[Ulga]]=$K$30,$L$30,IF(DZIALKI[[#This Row],[Ulga]]=$K$31,$L$31,IF(DZIALKI[[#This Row],[Ulga]]=$K$32,$L$32))))</f>
        <v>0.5</v>
      </c>
      <c r="G2621">
        <f>ROUNDUP(DZIALKI[[#This Row],[StawkaPodatku]]*DZIALKI[[#This Row],[Powierzchnia]],2)</f>
        <v>644.79</v>
      </c>
      <c r="H2621">
        <f>DZIALKI[[#This Row],[Podatek]]*DZIALKI[[#This Row],[Procent Ulgi]]</f>
        <v>322.39499999999998</v>
      </c>
      <c r="I2621">
        <f>DZIALKI[[#This Row],[Podatek]]-DZIALKI[[#This Row],[KwotaUlgi]]</f>
        <v>322.39499999999998</v>
      </c>
    </row>
    <row r="2622" spans="1:9" x14ac:dyDescent="0.25">
      <c r="A2622" t="s">
        <v>2632</v>
      </c>
      <c r="B2622">
        <v>1335.83</v>
      </c>
      <c r="C2622" t="s">
        <v>9</v>
      </c>
      <c r="D2622" t="s">
        <v>5</v>
      </c>
      <c r="E26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22">
        <f>IF(DZIALKI[[#This Row],[Ulga]]=$K$29,$L$29,IF(DZIALKI[[#This Row],[Ulga]]=$K$30,$L$30,IF(DZIALKI[[#This Row],[Ulga]]=$K$31,$L$31,IF(DZIALKI[[#This Row],[Ulga]]=$K$32,$L$32))))</f>
        <v>0.5</v>
      </c>
      <c r="G2622">
        <f>ROUNDUP(DZIALKI[[#This Row],[StawkaPodatku]]*DZIALKI[[#This Row],[Powierzchnia]],2)</f>
        <v>868.29</v>
      </c>
      <c r="H2622">
        <f>DZIALKI[[#This Row],[Podatek]]*DZIALKI[[#This Row],[Procent Ulgi]]</f>
        <v>434.14499999999998</v>
      </c>
      <c r="I2622">
        <f>DZIALKI[[#This Row],[Podatek]]-DZIALKI[[#This Row],[KwotaUlgi]]</f>
        <v>434.14499999999998</v>
      </c>
    </row>
    <row r="2623" spans="1:9" x14ac:dyDescent="0.25">
      <c r="A2623" t="s">
        <v>2633</v>
      </c>
      <c r="B2623">
        <v>1377.97</v>
      </c>
      <c r="C2623" t="s">
        <v>52</v>
      </c>
      <c r="D2623" t="s">
        <v>11</v>
      </c>
      <c r="E26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23">
        <f>IF(DZIALKI[[#This Row],[Ulga]]=$K$29,$L$29,IF(DZIALKI[[#This Row],[Ulga]]=$K$30,$L$30,IF(DZIALKI[[#This Row],[Ulga]]=$K$31,$L$31,IF(DZIALKI[[#This Row],[Ulga]]=$K$32,$L$32))))</f>
        <v>0.9</v>
      </c>
      <c r="G2623">
        <f>ROUNDUP(DZIALKI[[#This Row],[StawkaPodatku]]*DZIALKI[[#This Row],[Powierzchnia]],2)</f>
        <v>289.38</v>
      </c>
      <c r="H2623">
        <f>DZIALKI[[#This Row],[Podatek]]*DZIALKI[[#This Row],[Procent Ulgi]]</f>
        <v>260.44200000000001</v>
      </c>
      <c r="I2623">
        <f>DZIALKI[[#This Row],[Podatek]]-DZIALKI[[#This Row],[KwotaUlgi]]</f>
        <v>28.937999999999988</v>
      </c>
    </row>
    <row r="2624" spans="1:9" x14ac:dyDescent="0.25">
      <c r="A2624" t="s">
        <v>2634</v>
      </c>
      <c r="B2624">
        <v>1252.3499999999999</v>
      </c>
      <c r="C2624" t="s">
        <v>52</v>
      </c>
      <c r="D2624" t="s">
        <v>5</v>
      </c>
      <c r="E26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24">
        <f>IF(DZIALKI[[#This Row],[Ulga]]=$K$29,$L$29,IF(DZIALKI[[#This Row],[Ulga]]=$K$30,$L$30,IF(DZIALKI[[#This Row],[Ulga]]=$K$31,$L$31,IF(DZIALKI[[#This Row],[Ulga]]=$K$32,$L$32))))</f>
        <v>0.5</v>
      </c>
      <c r="G2624">
        <f>ROUNDUP(DZIALKI[[#This Row],[StawkaPodatku]]*DZIALKI[[#This Row],[Powierzchnia]],2)</f>
        <v>263</v>
      </c>
      <c r="H2624">
        <f>DZIALKI[[#This Row],[Podatek]]*DZIALKI[[#This Row],[Procent Ulgi]]</f>
        <v>131.5</v>
      </c>
      <c r="I2624">
        <f>DZIALKI[[#This Row],[Podatek]]-DZIALKI[[#This Row],[KwotaUlgi]]</f>
        <v>131.5</v>
      </c>
    </row>
    <row r="2625" spans="1:9" x14ac:dyDescent="0.25">
      <c r="A2625" t="s">
        <v>2635</v>
      </c>
      <c r="B2625">
        <v>583.46</v>
      </c>
      <c r="C2625" t="s">
        <v>31</v>
      </c>
      <c r="D2625" t="s">
        <v>21</v>
      </c>
      <c r="E26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25">
        <f>IF(DZIALKI[[#This Row],[Ulga]]=$K$29,$L$29,IF(DZIALKI[[#This Row],[Ulga]]=$K$30,$L$30,IF(DZIALKI[[#This Row],[Ulga]]=$K$31,$L$31,IF(DZIALKI[[#This Row],[Ulga]]=$K$32,$L$32))))</f>
        <v>0</v>
      </c>
      <c r="G2625">
        <f>ROUNDUP(DZIALKI[[#This Row],[StawkaPodatku]]*DZIALKI[[#This Row],[Powierzchnia]],2)</f>
        <v>250.89</v>
      </c>
      <c r="H2625">
        <f>DZIALKI[[#This Row],[Podatek]]*DZIALKI[[#This Row],[Procent Ulgi]]</f>
        <v>0</v>
      </c>
      <c r="I2625">
        <f>DZIALKI[[#This Row],[Podatek]]-DZIALKI[[#This Row],[KwotaUlgi]]</f>
        <v>250.89</v>
      </c>
    </row>
    <row r="2626" spans="1:9" x14ac:dyDescent="0.25">
      <c r="A2626" t="s">
        <v>2636</v>
      </c>
      <c r="B2626">
        <v>1335.65</v>
      </c>
      <c r="C2626" t="s">
        <v>5</v>
      </c>
      <c r="D2626" t="s">
        <v>11</v>
      </c>
      <c r="E26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26">
        <f>IF(DZIALKI[[#This Row],[Ulga]]=$K$29,$L$29,IF(DZIALKI[[#This Row],[Ulga]]=$K$30,$L$30,IF(DZIALKI[[#This Row],[Ulga]]=$K$31,$L$31,IF(DZIALKI[[#This Row],[Ulga]]=$K$32,$L$32))))</f>
        <v>0.9</v>
      </c>
      <c r="G2626">
        <f>ROUNDUP(DZIALKI[[#This Row],[StawkaPodatku]]*DZIALKI[[#This Row],[Powierzchnia]],2)</f>
        <v>1028.46</v>
      </c>
      <c r="H2626">
        <f>DZIALKI[[#This Row],[Podatek]]*DZIALKI[[#This Row],[Procent Ulgi]]</f>
        <v>925.61400000000003</v>
      </c>
      <c r="I2626">
        <f>DZIALKI[[#This Row],[Podatek]]-DZIALKI[[#This Row],[KwotaUlgi]]</f>
        <v>102.846</v>
      </c>
    </row>
    <row r="2627" spans="1:9" x14ac:dyDescent="0.25">
      <c r="A2627" t="s">
        <v>2637</v>
      </c>
      <c r="B2627">
        <v>630.09</v>
      </c>
      <c r="C2627" t="s">
        <v>31</v>
      </c>
      <c r="D2627" t="s">
        <v>21</v>
      </c>
      <c r="E26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27">
        <f>IF(DZIALKI[[#This Row],[Ulga]]=$K$29,$L$29,IF(DZIALKI[[#This Row],[Ulga]]=$K$30,$L$30,IF(DZIALKI[[#This Row],[Ulga]]=$K$31,$L$31,IF(DZIALKI[[#This Row],[Ulga]]=$K$32,$L$32))))</f>
        <v>0</v>
      </c>
      <c r="G2627">
        <f>ROUNDUP(DZIALKI[[#This Row],[StawkaPodatku]]*DZIALKI[[#This Row],[Powierzchnia]],2)</f>
        <v>270.94</v>
      </c>
      <c r="H2627">
        <f>DZIALKI[[#This Row],[Podatek]]*DZIALKI[[#This Row],[Procent Ulgi]]</f>
        <v>0</v>
      </c>
      <c r="I2627">
        <f>DZIALKI[[#This Row],[Podatek]]-DZIALKI[[#This Row],[KwotaUlgi]]</f>
        <v>270.94</v>
      </c>
    </row>
    <row r="2628" spans="1:9" x14ac:dyDescent="0.25">
      <c r="A2628" t="s">
        <v>2638</v>
      </c>
      <c r="B2628">
        <v>1288.53</v>
      </c>
      <c r="C2628" t="s">
        <v>5</v>
      </c>
      <c r="D2628" t="s">
        <v>21</v>
      </c>
      <c r="E26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28">
        <f>IF(DZIALKI[[#This Row],[Ulga]]=$K$29,$L$29,IF(DZIALKI[[#This Row],[Ulga]]=$K$30,$L$30,IF(DZIALKI[[#This Row],[Ulga]]=$K$31,$L$31,IF(DZIALKI[[#This Row],[Ulga]]=$K$32,$L$32))))</f>
        <v>0</v>
      </c>
      <c r="G2628">
        <f>ROUNDUP(DZIALKI[[#This Row],[StawkaPodatku]]*DZIALKI[[#This Row],[Powierzchnia]],2)</f>
        <v>992.17</v>
      </c>
      <c r="H2628">
        <f>DZIALKI[[#This Row],[Podatek]]*DZIALKI[[#This Row],[Procent Ulgi]]</f>
        <v>0</v>
      </c>
      <c r="I2628">
        <f>DZIALKI[[#This Row],[Podatek]]-DZIALKI[[#This Row],[KwotaUlgi]]</f>
        <v>992.17</v>
      </c>
    </row>
    <row r="2629" spans="1:9" x14ac:dyDescent="0.25">
      <c r="A2629" t="s">
        <v>2639</v>
      </c>
      <c r="B2629">
        <v>855.34</v>
      </c>
      <c r="C2629" t="s">
        <v>5</v>
      </c>
      <c r="D2629" t="s">
        <v>11</v>
      </c>
      <c r="E26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29">
        <f>IF(DZIALKI[[#This Row],[Ulga]]=$K$29,$L$29,IF(DZIALKI[[#This Row],[Ulga]]=$K$30,$L$30,IF(DZIALKI[[#This Row],[Ulga]]=$K$31,$L$31,IF(DZIALKI[[#This Row],[Ulga]]=$K$32,$L$32))))</f>
        <v>0.9</v>
      </c>
      <c r="G2629">
        <f>ROUNDUP(DZIALKI[[#This Row],[StawkaPodatku]]*DZIALKI[[#This Row],[Powierzchnia]],2)</f>
        <v>658.62</v>
      </c>
      <c r="H2629">
        <f>DZIALKI[[#This Row],[Podatek]]*DZIALKI[[#This Row],[Procent Ulgi]]</f>
        <v>592.75800000000004</v>
      </c>
      <c r="I2629">
        <f>DZIALKI[[#This Row],[Podatek]]-DZIALKI[[#This Row],[KwotaUlgi]]</f>
        <v>65.861999999999966</v>
      </c>
    </row>
    <row r="2630" spans="1:9" x14ac:dyDescent="0.25">
      <c r="A2630" t="s">
        <v>2640</v>
      </c>
      <c r="B2630">
        <v>1463.8</v>
      </c>
      <c r="C2630" t="s">
        <v>9</v>
      </c>
      <c r="D2630" t="s">
        <v>11</v>
      </c>
      <c r="E26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30">
        <f>IF(DZIALKI[[#This Row],[Ulga]]=$K$29,$L$29,IF(DZIALKI[[#This Row],[Ulga]]=$K$30,$L$30,IF(DZIALKI[[#This Row],[Ulga]]=$K$31,$L$31,IF(DZIALKI[[#This Row],[Ulga]]=$K$32,$L$32))))</f>
        <v>0.9</v>
      </c>
      <c r="G2630">
        <f>ROUNDUP(DZIALKI[[#This Row],[StawkaPodatku]]*DZIALKI[[#This Row],[Powierzchnia]],2)</f>
        <v>951.47</v>
      </c>
      <c r="H2630">
        <f>DZIALKI[[#This Row],[Podatek]]*DZIALKI[[#This Row],[Procent Ulgi]]</f>
        <v>856.32300000000009</v>
      </c>
      <c r="I2630">
        <f>DZIALKI[[#This Row],[Podatek]]-DZIALKI[[#This Row],[KwotaUlgi]]</f>
        <v>95.146999999999935</v>
      </c>
    </row>
    <row r="2631" spans="1:9" x14ac:dyDescent="0.25">
      <c r="A2631" t="s">
        <v>2641</v>
      </c>
      <c r="B2631">
        <v>1226.58</v>
      </c>
      <c r="C2631" t="s">
        <v>9</v>
      </c>
      <c r="D2631" t="s">
        <v>5</v>
      </c>
      <c r="E26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31">
        <f>IF(DZIALKI[[#This Row],[Ulga]]=$K$29,$L$29,IF(DZIALKI[[#This Row],[Ulga]]=$K$30,$L$30,IF(DZIALKI[[#This Row],[Ulga]]=$K$31,$L$31,IF(DZIALKI[[#This Row],[Ulga]]=$K$32,$L$32))))</f>
        <v>0.5</v>
      </c>
      <c r="G2631">
        <f>ROUNDUP(DZIALKI[[#This Row],[StawkaPodatku]]*DZIALKI[[#This Row],[Powierzchnia]],2)</f>
        <v>797.28</v>
      </c>
      <c r="H2631">
        <f>DZIALKI[[#This Row],[Podatek]]*DZIALKI[[#This Row],[Procent Ulgi]]</f>
        <v>398.64</v>
      </c>
      <c r="I2631">
        <f>DZIALKI[[#This Row],[Podatek]]-DZIALKI[[#This Row],[KwotaUlgi]]</f>
        <v>398.64</v>
      </c>
    </row>
    <row r="2632" spans="1:9" x14ac:dyDescent="0.25">
      <c r="A2632" t="s">
        <v>2642</v>
      </c>
      <c r="B2632">
        <v>1409.79</v>
      </c>
      <c r="C2632" t="s">
        <v>5</v>
      </c>
      <c r="D2632" t="s">
        <v>21</v>
      </c>
      <c r="E26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32">
        <f>IF(DZIALKI[[#This Row],[Ulga]]=$K$29,$L$29,IF(DZIALKI[[#This Row],[Ulga]]=$K$30,$L$30,IF(DZIALKI[[#This Row],[Ulga]]=$K$31,$L$31,IF(DZIALKI[[#This Row],[Ulga]]=$K$32,$L$32))))</f>
        <v>0</v>
      </c>
      <c r="G2632">
        <f>ROUNDUP(DZIALKI[[#This Row],[StawkaPodatku]]*DZIALKI[[#This Row],[Powierzchnia]],2)</f>
        <v>1085.54</v>
      </c>
      <c r="H2632">
        <f>DZIALKI[[#This Row],[Podatek]]*DZIALKI[[#This Row],[Procent Ulgi]]</f>
        <v>0</v>
      </c>
      <c r="I2632">
        <f>DZIALKI[[#This Row],[Podatek]]-DZIALKI[[#This Row],[KwotaUlgi]]</f>
        <v>1085.54</v>
      </c>
    </row>
    <row r="2633" spans="1:9" x14ac:dyDescent="0.25">
      <c r="A2633" t="s">
        <v>2643</v>
      </c>
      <c r="B2633">
        <v>714.39</v>
      </c>
      <c r="C2633" t="s">
        <v>9</v>
      </c>
      <c r="D2633" t="s">
        <v>11</v>
      </c>
      <c r="E26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33">
        <f>IF(DZIALKI[[#This Row],[Ulga]]=$K$29,$L$29,IF(DZIALKI[[#This Row],[Ulga]]=$K$30,$L$30,IF(DZIALKI[[#This Row],[Ulga]]=$K$31,$L$31,IF(DZIALKI[[#This Row],[Ulga]]=$K$32,$L$32))))</f>
        <v>0.9</v>
      </c>
      <c r="G2633">
        <f>ROUNDUP(DZIALKI[[#This Row],[StawkaPodatku]]*DZIALKI[[#This Row],[Powierzchnia]],2)</f>
        <v>464.36</v>
      </c>
      <c r="H2633">
        <f>DZIALKI[[#This Row],[Podatek]]*DZIALKI[[#This Row],[Procent Ulgi]]</f>
        <v>417.92400000000004</v>
      </c>
      <c r="I2633">
        <f>DZIALKI[[#This Row],[Podatek]]-DZIALKI[[#This Row],[KwotaUlgi]]</f>
        <v>46.435999999999979</v>
      </c>
    </row>
    <row r="2634" spans="1:9" x14ac:dyDescent="0.25">
      <c r="A2634" t="s">
        <v>2644</v>
      </c>
      <c r="B2634">
        <v>1188.94</v>
      </c>
      <c r="C2634" t="s">
        <v>52</v>
      </c>
      <c r="D2634" t="s">
        <v>21</v>
      </c>
      <c r="E26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34">
        <f>IF(DZIALKI[[#This Row],[Ulga]]=$K$29,$L$29,IF(DZIALKI[[#This Row],[Ulga]]=$K$30,$L$30,IF(DZIALKI[[#This Row],[Ulga]]=$K$31,$L$31,IF(DZIALKI[[#This Row],[Ulga]]=$K$32,$L$32))))</f>
        <v>0</v>
      </c>
      <c r="G2634">
        <f>ROUNDUP(DZIALKI[[#This Row],[StawkaPodatku]]*DZIALKI[[#This Row],[Powierzchnia]],2)</f>
        <v>249.67999999999998</v>
      </c>
      <c r="H2634">
        <f>DZIALKI[[#This Row],[Podatek]]*DZIALKI[[#This Row],[Procent Ulgi]]</f>
        <v>0</v>
      </c>
      <c r="I2634">
        <f>DZIALKI[[#This Row],[Podatek]]-DZIALKI[[#This Row],[KwotaUlgi]]</f>
        <v>249.67999999999998</v>
      </c>
    </row>
    <row r="2635" spans="1:9" x14ac:dyDescent="0.25">
      <c r="A2635" t="s">
        <v>2645</v>
      </c>
      <c r="B2635">
        <v>838.61</v>
      </c>
      <c r="C2635" t="s">
        <v>52</v>
      </c>
      <c r="D2635" t="s">
        <v>7</v>
      </c>
      <c r="E26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35">
        <f>IF(DZIALKI[[#This Row],[Ulga]]=$K$29,$L$29,IF(DZIALKI[[#This Row],[Ulga]]=$K$30,$L$30,IF(DZIALKI[[#This Row],[Ulga]]=$K$31,$L$31,IF(DZIALKI[[#This Row],[Ulga]]=$K$32,$L$32))))</f>
        <v>0.2</v>
      </c>
      <c r="G2635">
        <f>ROUNDUP(DZIALKI[[#This Row],[StawkaPodatku]]*DZIALKI[[#This Row],[Powierzchnia]],2)</f>
        <v>176.10999999999999</v>
      </c>
      <c r="H2635">
        <f>DZIALKI[[#This Row],[Podatek]]*DZIALKI[[#This Row],[Procent Ulgi]]</f>
        <v>35.222000000000001</v>
      </c>
      <c r="I2635">
        <f>DZIALKI[[#This Row],[Podatek]]-DZIALKI[[#This Row],[KwotaUlgi]]</f>
        <v>140.88799999999998</v>
      </c>
    </row>
    <row r="2636" spans="1:9" x14ac:dyDescent="0.25">
      <c r="A2636" t="s">
        <v>2646</v>
      </c>
      <c r="B2636">
        <v>1168.83</v>
      </c>
      <c r="C2636" t="s">
        <v>31</v>
      </c>
      <c r="D2636" t="s">
        <v>21</v>
      </c>
      <c r="E26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36">
        <f>IF(DZIALKI[[#This Row],[Ulga]]=$K$29,$L$29,IF(DZIALKI[[#This Row],[Ulga]]=$K$30,$L$30,IF(DZIALKI[[#This Row],[Ulga]]=$K$31,$L$31,IF(DZIALKI[[#This Row],[Ulga]]=$K$32,$L$32))))</f>
        <v>0</v>
      </c>
      <c r="G2636">
        <f>ROUNDUP(DZIALKI[[#This Row],[StawkaPodatku]]*DZIALKI[[#This Row],[Powierzchnia]],2)</f>
        <v>502.59999999999997</v>
      </c>
      <c r="H2636">
        <f>DZIALKI[[#This Row],[Podatek]]*DZIALKI[[#This Row],[Procent Ulgi]]</f>
        <v>0</v>
      </c>
      <c r="I2636">
        <f>DZIALKI[[#This Row],[Podatek]]-DZIALKI[[#This Row],[KwotaUlgi]]</f>
        <v>502.59999999999997</v>
      </c>
    </row>
    <row r="2637" spans="1:9" x14ac:dyDescent="0.25">
      <c r="A2637" t="s">
        <v>2647</v>
      </c>
      <c r="B2637">
        <v>1265.8599999999999</v>
      </c>
      <c r="C2637" t="s">
        <v>5</v>
      </c>
      <c r="D2637" t="s">
        <v>21</v>
      </c>
      <c r="E26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37">
        <f>IF(DZIALKI[[#This Row],[Ulga]]=$K$29,$L$29,IF(DZIALKI[[#This Row],[Ulga]]=$K$30,$L$30,IF(DZIALKI[[#This Row],[Ulga]]=$K$31,$L$31,IF(DZIALKI[[#This Row],[Ulga]]=$K$32,$L$32))))</f>
        <v>0</v>
      </c>
      <c r="G2637">
        <f>ROUNDUP(DZIALKI[[#This Row],[StawkaPodatku]]*DZIALKI[[#This Row],[Powierzchnia]],2)</f>
        <v>974.72</v>
      </c>
      <c r="H2637">
        <f>DZIALKI[[#This Row],[Podatek]]*DZIALKI[[#This Row],[Procent Ulgi]]</f>
        <v>0</v>
      </c>
      <c r="I2637">
        <f>DZIALKI[[#This Row],[Podatek]]-DZIALKI[[#This Row],[KwotaUlgi]]</f>
        <v>974.72</v>
      </c>
    </row>
    <row r="2638" spans="1:9" x14ac:dyDescent="0.25">
      <c r="A2638" t="s">
        <v>2648</v>
      </c>
      <c r="B2638">
        <v>1177.04</v>
      </c>
      <c r="C2638" t="s">
        <v>5</v>
      </c>
      <c r="D2638" t="s">
        <v>5</v>
      </c>
      <c r="E26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38">
        <f>IF(DZIALKI[[#This Row],[Ulga]]=$K$29,$L$29,IF(DZIALKI[[#This Row],[Ulga]]=$K$30,$L$30,IF(DZIALKI[[#This Row],[Ulga]]=$K$31,$L$31,IF(DZIALKI[[#This Row],[Ulga]]=$K$32,$L$32))))</f>
        <v>0.5</v>
      </c>
      <c r="G2638">
        <f>ROUNDUP(DZIALKI[[#This Row],[StawkaPodatku]]*DZIALKI[[#This Row],[Powierzchnia]],2)</f>
        <v>906.33</v>
      </c>
      <c r="H2638">
        <f>DZIALKI[[#This Row],[Podatek]]*DZIALKI[[#This Row],[Procent Ulgi]]</f>
        <v>453.16500000000002</v>
      </c>
      <c r="I2638">
        <f>DZIALKI[[#This Row],[Podatek]]-DZIALKI[[#This Row],[KwotaUlgi]]</f>
        <v>453.16500000000002</v>
      </c>
    </row>
    <row r="2639" spans="1:9" x14ac:dyDescent="0.25">
      <c r="A2639" t="s">
        <v>2649</v>
      </c>
      <c r="B2639">
        <v>924.34</v>
      </c>
      <c r="C2639" t="s">
        <v>5</v>
      </c>
      <c r="D2639" t="s">
        <v>21</v>
      </c>
      <c r="E26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39">
        <f>IF(DZIALKI[[#This Row],[Ulga]]=$K$29,$L$29,IF(DZIALKI[[#This Row],[Ulga]]=$K$30,$L$30,IF(DZIALKI[[#This Row],[Ulga]]=$K$31,$L$31,IF(DZIALKI[[#This Row],[Ulga]]=$K$32,$L$32))))</f>
        <v>0</v>
      </c>
      <c r="G2639">
        <f>ROUNDUP(DZIALKI[[#This Row],[StawkaPodatku]]*DZIALKI[[#This Row],[Powierzchnia]],2)</f>
        <v>711.75</v>
      </c>
      <c r="H2639">
        <f>DZIALKI[[#This Row],[Podatek]]*DZIALKI[[#This Row],[Procent Ulgi]]</f>
        <v>0</v>
      </c>
      <c r="I2639">
        <f>DZIALKI[[#This Row],[Podatek]]-DZIALKI[[#This Row],[KwotaUlgi]]</f>
        <v>711.75</v>
      </c>
    </row>
    <row r="2640" spans="1:9" x14ac:dyDescent="0.25">
      <c r="A2640" t="s">
        <v>2650</v>
      </c>
      <c r="B2640">
        <v>1165.94</v>
      </c>
      <c r="C2640" t="s">
        <v>5</v>
      </c>
      <c r="D2640" t="s">
        <v>5</v>
      </c>
      <c r="E26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40">
        <f>IF(DZIALKI[[#This Row],[Ulga]]=$K$29,$L$29,IF(DZIALKI[[#This Row],[Ulga]]=$K$30,$L$30,IF(DZIALKI[[#This Row],[Ulga]]=$K$31,$L$31,IF(DZIALKI[[#This Row],[Ulga]]=$K$32,$L$32))))</f>
        <v>0.5</v>
      </c>
      <c r="G2640">
        <f>ROUNDUP(DZIALKI[[#This Row],[StawkaPodatku]]*DZIALKI[[#This Row],[Powierzchnia]],2)</f>
        <v>897.78</v>
      </c>
      <c r="H2640">
        <f>DZIALKI[[#This Row],[Podatek]]*DZIALKI[[#This Row],[Procent Ulgi]]</f>
        <v>448.89</v>
      </c>
      <c r="I2640">
        <f>DZIALKI[[#This Row],[Podatek]]-DZIALKI[[#This Row],[KwotaUlgi]]</f>
        <v>448.89</v>
      </c>
    </row>
    <row r="2641" spans="1:9" x14ac:dyDescent="0.25">
      <c r="A2641" t="s">
        <v>2651</v>
      </c>
      <c r="B2641">
        <v>941.9</v>
      </c>
      <c r="C2641" t="s">
        <v>5</v>
      </c>
      <c r="D2641" t="s">
        <v>21</v>
      </c>
      <c r="E26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41">
        <f>IF(DZIALKI[[#This Row],[Ulga]]=$K$29,$L$29,IF(DZIALKI[[#This Row],[Ulga]]=$K$30,$L$30,IF(DZIALKI[[#This Row],[Ulga]]=$K$31,$L$31,IF(DZIALKI[[#This Row],[Ulga]]=$K$32,$L$32))))</f>
        <v>0</v>
      </c>
      <c r="G2641">
        <f>ROUNDUP(DZIALKI[[#This Row],[StawkaPodatku]]*DZIALKI[[#This Row],[Powierzchnia]],2)</f>
        <v>725.27</v>
      </c>
      <c r="H2641">
        <f>DZIALKI[[#This Row],[Podatek]]*DZIALKI[[#This Row],[Procent Ulgi]]</f>
        <v>0</v>
      </c>
      <c r="I2641">
        <f>DZIALKI[[#This Row],[Podatek]]-DZIALKI[[#This Row],[KwotaUlgi]]</f>
        <v>725.27</v>
      </c>
    </row>
    <row r="2642" spans="1:9" x14ac:dyDescent="0.25">
      <c r="A2642" t="s">
        <v>2652</v>
      </c>
      <c r="B2642">
        <v>609.03</v>
      </c>
      <c r="C2642" t="s">
        <v>5</v>
      </c>
      <c r="D2642" t="s">
        <v>11</v>
      </c>
      <c r="E26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42">
        <f>IF(DZIALKI[[#This Row],[Ulga]]=$K$29,$L$29,IF(DZIALKI[[#This Row],[Ulga]]=$K$30,$L$30,IF(DZIALKI[[#This Row],[Ulga]]=$K$31,$L$31,IF(DZIALKI[[#This Row],[Ulga]]=$K$32,$L$32))))</f>
        <v>0.9</v>
      </c>
      <c r="G2642">
        <f>ROUNDUP(DZIALKI[[#This Row],[StawkaPodatku]]*DZIALKI[[#This Row],[Powierzchnia]],2)</f>
        <v>468.96</v>
      </c>
      <c r="H2642">
        <f>DZIALKI[[#This Row],[Podatek]]*DZIALKI[[#This Row],[Procent Ulgi]]</f>
        <v>422.06399999999996</v>
      </c>
      <c r="I2642">
        <f>DZIALKI[[#This Row],[Podatek]]-DZIALKI[[#This Row],[KwotaUlgi]]</f>
        <v>46.896000000000015</v>
      </c>
    </row>
    <row r="2643" spans="1:9" x14ac:dyDescent="0.25">
      <c r="A2643" t="s">
        <v>2653</v>
      </c>
      <c r="B2643">
        <v>501.98</v>
      </c>
      <c r="C2643" t="s">
        <v>31</v>
      </c>
      <c r="D2643" t="s">
        <v>21</v>
      </c>
      <c r="E26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43">
        <f>IF(DZIALKI[[#This Row],[Ulga]]=$K$29,$L$29,IF(DZIALKI[[#This Row],[Ulga]]=$K$30,$L$30,IF(DZIALKI[[#This Row],[Ulga]]=$K$31,$L$31,IF(DZIALKI[[#This Row],[Ulga]]=$K$32,$L$32))))</f>
        <v>0</v>
      </c>
      <c r="G2643">
        <f>ROUNDUP(DZIALKI[[#This Row],[StawkaPodatku]]*DZIALKI[[#This Row],[Powierzchnia]],2)</f>
        <v>215.85999999999999</v>
      </c>
      <c r="H2643">
        <f>DZIALKI[[#This Row],[Podatek]]*DZIALKI[[#This Row],[Procent Ulgi]]</f>
        <v>0</v>
      </c>
      <c r="I2643">
        <f>DZIALKI[[#This Row],[Podatek]]-DZIALKI[[#This Row],[KwotaUlgi]]</f>
        <v>215.85999999999999</v>
      </c>
    </row>
    <row r="2644" spans="1:9" x14ac:dyDescent="0.25">
      <c r="A2644" t="s">
        <v>2654</v>
      </c>
      <c r="B2644">
        <v>1157.23</v>
      </c>
      <c r="C2644" t="s">
        <v>52</v>
      </c>
      <c r="D2644" t="s">
        <v>7</v>
      </c>
      <c r="E26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44">
        <f>IF(DZIALKI[[#This Row],[Ulga]]=$K$29,$L$29,IF(DZIALKI[[#This Row],[Ulga]]=$K$30,$L$30,IF(DZIALKI[[#This Row],[Ulga]]=$K$31,$L$31,IF(DZIALKI[[#This Row],[Ulga]]=$K$32,$L$32))))</f>
        <v>0.2</v>
      </c>
      <c r="G2644">
        <f>ROUNDUP(DZIALKI[[#This Row],[StawkaPodatku]]*DZIALKI[[#This Row],[Powierzchnia]],2)</f>
        <v>243.01999999999998</v>
      </c>
      <c r="H2644">
        <f>DZIALKI[[#This Row],[Podatek]]*DZIALKI[[#This Row],[Procent Ulgi]]</f>
        <v>48.603999999999999</v>
      </c>
      <c r="I2644">
        <f>DZIALKI[[#This Row],[Podatek]]-DZIALKI[[#This Row],[KwotaUlgi]]</f>
        <v>194.416</v>
      </c>
    </row>
    <row r="2645" spans="1:9" x14ac:dyDescent="0.25">
      <c r="A2645" t="s">
        <v>2655</v>
      </c>
      <c r="B2645">
        <v>1393.6</v>
      </c>
      <c r="C2645" t="s">
        <v>5</v>
      </c>
      <c r="D2645" t="s">
        <v>11</v>
      </c>
      <c r="E26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45">
        <f>IF(DZIALKI[[#This Row],[Ulga]]=$K$29,$L$29,IF(DZIALKI[[#This Row],[Ulga]]=$K$30,$L$30,IF(DZIALKI[[#This Row],[Ulga]]=$K$31,$L$31,IF(DZIALKI[[#This Row],[Ulga]]=$K$32,$L$32))))</f>
        <v>0.9</v>
      </c>
      <c r="G2645">
        <f>ROUNDUP(DZIALKI[[#This Row],[StawkaPodatku]]*DZIALKI[[#This Row],[Powierzchnia]],2)</f>
        <v>1073.08</v>
      </c>
      <c r="H2645">
        <f>DZIALKI[[#This Row],[Podatek]]*DZIALKI[[#This Row],[Procent Ulgi]]</f>
        <v>965.77199999999993</v>
      </c>
      <c r="I2645">
        <f>DZIALKI[[#This Row],[Podatek]]-DZIALKI[[#This Row],[KwotaUlgi]]</f>
        <v>107.30799999999999</v>
      </c>
    </row>
    <row r="2646" spans="1:9" x14ac:dyDescent="0.25">
      <c r="A2646" t="s">
        <v>2656</v>
      </c>
      <c r="B2646">
        <v>758.11</v>
      </c>
      <c r="C2646" t="s">
        <v>31</v>
      </c>
      <c r="D2646" t="s">
        <v>11</v>
      </c>
      <c r="E26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46">
        <f>IF(DZIALKI[[#This Row],[Ulga]]=$K$29,$L$29,IF(DZIALKI[[#This Row],[Ulga]]=$K$30,$L$30,IF(DZIALKI[[#This Row],[Ulga]]=$K$31,$L$31,IF(DZIALKI[[#This Row],[Ulga]]=$K$32,$L$32))))</f>
        <v>0.9</v>
      </c>
      <c r="G2646">
        <f>ROUNDUP(DZIALKI[[#This Row],[StawkaPodatku]]*DZIALKI[[#This Row],[Powierzchnia]],2)</f>
        <v>325.99</v>
      </c>
      <c r="H2646">
        <f>DZIALKI[[#This Row],[Podatek]]*DZIALKI[[#This Row],[Procent Ulgi]]</f>
        <v>293.39100000000002</v>
      </c>
      <c r="I2646">
        <f>DZIALKI[[#This Row],[Podatek]]-DZIALKI[[#This Row],[KwotaUlgi]]</f>
        <v>32.59899999999999</v>
      </c>
    </row>
    <row r="2647" spans="1:9" x14ac:dyDescent="0.25">
      <c r="A2647" t="s">
        <v>2657</v>
      </c>
      <c r="B2647">
        <v>653.79999999999995</v>
      </c>
      <c r="C2647" t="s">
        <v>9</v>
      </c>
      <c r="D2647" t="s">
        <v>21</v>
      </c>
      <c r="E264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47">
        <f>IF(DZIALKI[[#This Row],[Ulga]]=$K$29,$L$29,IF(DZIALKI[[#This Row],[Ulga]]=$K$30,$L$30,IF(DZIALKI[[#This Row],[Ulga]]=$K$31,$L$31,IF(DZIALKI[[#This Row],[Ulga]]=$K$32,$L$32))))</f>
        <v>0</v>
      </c>
      <c r="G2647">
        <f>ROUNDUP(DZIALKI[[#This Row],[StawkaPodatku]]*DZIALKI[[#This Row],[Powierzchnia]],2)</f>
        <v>424.97</v>
      </c>
      <c r="H2647">
        <f>DZIALKI[[#This Row],[Podatek]]*DZIALKI[[#This Row],[Procent Ulgi]]</f>
        <v>0</v>
      </c>
      <c r="I2647">
        <f>DZIALKI[[#This Row],[Podatek]]-DZIALKI[[#This Row],[KwotaUlgi]]</f>
        <v>424.97</v>
      </c>
    </row>
    <row r="2648" spans="1:9" x14ac:dyDescent="0.25">
      <c r="A2648" t="s">
        <v>2658</v>
      </c>
      <c r="B2648">
        <v>1227.96</v>
      </c>
      <c r="C2648" t="s">
        <v>52</v>
      </c>
      <c r="D2648" t="s">
        <v>11</v>
      </c>
      <c r="E26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48">
        <f>IF(DZIALKI[[#This Row],[Ulga]]=$K$29,$L$29,IF(DZIALKI[[#This Row],[Ulga]]=$K$30,$L$30,IF(DZIALKI[[#This Row],[Ulga]]=$K$31,$L$31,IF(DZIALKI[[#This Row],[Ulga]]=$K$32,$L$32))))</f>
        <v>0.9</v>
      </c>
      <c r="G2648">
        <f>ROUNDUP(DZIALKI[[#This Row],[StawkaPodatku]]*DZIALKI[[#This Row],[Powierzchnia]],2)</f>
        <v>257.88</v>
      </c>
      <c r="H2648">
        <f>DZIALKI[[#This Row],[Podatek]]*DZIALKI[[#This Row],[Procent Ulgi]]</f>
        <v>232.09200000000001</v>
      </c>
      <c r="I2648">
        <f>DZIALKI[[#This Row],[Podatek]]-DZIALKI[[#This Row],[KwotaUlgi]]</f>
        <v>25.787999999999982</v>
      </c>
    </row>
    <row r="2649" spans="1:9" x14ac:dyDescent="0.25">
      <c r="A2649" t="s">
        <v>2659</v>
      </c>
      <c r="B2649">
        <v>985.6</v>
      </c>
      <c r="C2649" t="s">
        <v>9</v>
      </c>
      <c r="D2649" t="s">
        <v>11</v>
      </c>
      <c r="E26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49">
        <f>IF(DZIALKI[[#This Row],[Ulga]]=$K$29,$L$29,IF(DZIALKI[[#This Row],[Ulga]]=$K$30,$L$30,IF(DZIALKI[[#This Row],[Ulga]]=$K$31,$L$31,IF(DZIALKI[[#This Row],[Ulga]]=$K$32,$L$32))))</f>
        <v>0.9</v>
      </c>
      <c r="G2649">
        <f>ROUNDUP(DZIALKI[[#This Row],[StawkaPodatku]]*DZIALKI[[#This Row],[Powierzchnia]],2)</f>
        <v>640.64</v>
      </c>
      <c r="H2649">
        <f>DZIALKI[[#This Row],[Podatek]]*DZIALKI[[#This Row],[Procent Ulgi]]</f>
        <v>576.57600000000002</v>
      </c>
      <c r="I2649">
        <f>DZIALKI[[#This Row],[Podatek]]-DZIALKI[[#This Row],[KwotaUlgi]]</f>
        <v>64.063999999999965</v>
      </c>
    </row>
    <row r="2650" spans="1:9" x14ac:dyDescent="0.25">
      <c r="A2650" t="s">
        <v>2660</v>
      </c>
      <c r="B2650">
        <v>740.58</v>
      </c>
      <c r="C2650" t="s">
        <v>31</v>
      </c>
      <c r="D2650" t="s">
        <v>7</v>
      </c>
      <c r="E26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50">
        <f>IF(DZIALKI[[#This Row],[Ulga]]=$K$29,$L$29,IF(DZIALKI[[#This Row],[Ulga]]=$K$30,$L$30,IF(DZIALKI[[#This Row],[Ulga]]=$K$31,$L$31,IF(DZIALKI[[#This Row],[Ulga]]=$K$32,$L$32))))</f>
        <v>0.2</v>
      </c>
      <c r="G2650">
        <f>ROUNDUP(DZIALKI[[#This Row],[StawkaPodatku]]*DZIALKI[[#This Row],[Powierzchnia]],2)</f>
        <v>318.45</v>
      </c>
      <c r="H2650">
        <f>DZIALKI[[#This Row],[Podatek]]*DZIALKI[[#This Row],[Procent Ulgi]]</f>
        <v>63.69</v>
      </c>
      <c r="I2650">
        <f>DZIALKI[[#This Row],[Podatek]]-DZIALKI[[#This Row],[KwotaUlgi]]</f>
        <v>254.76</v>
      </c>
    </row>
    <row r="2651" spans="1:9" x14ac:dyDescent="0.25">
      <c r="A2651" t="s">
        <v>2661</v>
      </c>
      <c r="B2651">
        <v>1447.8</v>
      </c>
      <c r="C2651" t="s">
        <v>9</v>
      </c>
      <c r="D2651" t="s">
        <v>11</v>
      </c>
      <c r="E26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51">
        <f>IF(DZIALKI[[#This Row],[Ulga]]=$K$29,$L$29,IF(DZIALKI[[#This Row],[Ulga]]=$K$30,$L$30,IF(DZIALKI[[#This Row],[Ulga]]=$K$31,$L$31,IF(DZIALKI[[#This Row],[Ulga]]=$K$32,$L$32))))</f>
        <v>0.9</v>
      </c>
      <c r="G2651">
        <f>ROUNDUP(DZIALKI[[#This Row],[StawkaPodatku]]*DZIALKI[[#This Row],[Powierzchnia]],2)</f>
        <v>941.07</v>
      </c>
      <c r="H2651">
        <f>DZIALKI[[#This Row],[Podatek]]*DZIALKI[[#This Row],[Procent Ulgi]]</f>
        <v>846.96300000000008</v>
      </c>
      <c r="I2651">
        <f>DZIALKI[[#This Row],[Podatek]]-DZIALKI[[#This Row],[KwotaUlgi]]</f>
        <v>94.106999999999971</v>
      </c>
    </row>
    <row r="2652" spans="1:9" x14ac:dyDescent="0.25">
      <c r="A2652" t="s">
        <v>2662</v>
      </c>
      <c r="B2652">
        <v>1061.52</v>
      </c>
      <c r="C2652" t="s">
        <v>5</v>
      </c>
      <c r="D2652" t="s">
        <v>5</v>
      </c>
      <c r="E26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52">
        <f>IF(DZIALKI[[#This Row],[Ulga]]=$K$29,$L$29,IF(DZIALKI[[#This Row],[Ulga]]=$K$30,$L$30,IF(DZIALKI[[#This Row],[Ulga]]=$K$31,$L$31,IF(DZIALKI[[#This Row],[Ulga]]=$K$32,$L$32))))</f>
        <v>0.5</v>
      </c>
      <c r="G2652">
        <f>ROUNDUP(DZIALKI[[#This Row],[StawkaPodatku]]*DZIALKI[[#This Row],[Powierzchnia]],2)</f>
        <v>817.38</v>
      </c>
      <c r="H2652">
        <f>DZIALKI[[#This Row],[Podatek]]*DZIALKI[[#This Row],[Procent Ulgi]]</f>
        <v>408.69</v>
      </c>
      <c r="I2652">
        <f>DZIALKI[[#This Row],[Podatek]]-DZIALKI[[#This Row],[KwotaUlgi]]</f>
        <v>408.69</v>
      </c>
    </row>
    <row r="2653" spans="1:9" x14ac:dyDescent="0.25">
      <c r="A2653" t="s">
        <v>2663</v>
      </c>
      <c r="B2653">
        <v>1416.84</v>
      </c>
      <c r="C2653" t="s">
        <v>9</v>
      </c>
      <c r="D2653" t="s">
        <v>21</v>
      </c>
      <c r="E26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53">
        <f>IF(DZIALKI[[#This Row],[Ulga]]=$K$29,$L$29,IF(DZIALKI[[#This Row],[Ulga]]=$K$30,$L$30,IF(DZIALKI[[#This Row],[Ulga]]=$K$31,$L$31,IF(DZIALKI[[#This Row],[Ulga]]=$K$32,$L$32))))</f>
        <v>0</v>
      </c>
      <c r="G2653">
        <f>ROUNDUP(DZIALKI[[#This Row],[StawkaPodatku]]*DZIALKI[[#This Row],[Powierzchnia]],2)</f>
        <v>920.95</v>
      </c>
      <c r="H2653">
        <f>DZIALKI[[#This Row],[Podatek]]*DZIALKI[[#This Row],[Procent Ulgi]]</f>
        <v>0</v>
      </c>
      <c r="I2653">
        <f>DZIALKI[[#This Row],[Podatek]]-DZIALKI[[#This Row],[KwotaUlgi]]</f>
        <v>920.95</v>
      </c>
    </row>
    <row r="2654" spans="1:9" x14ac:dyDescent="0.25">
      <c r="A2654" t="s">
        <v>2664</v>
      </c>
      <c r="B2654">
        <v>998.58</v>
      </c>
      <c r="C2654" t="s">
        <v>52</v>
      </c>
      <c r="D2654" t="s">
        <v>7</v>
      </c>
      <c r="E26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54">
        <f>IF(DZIALKI[[#This Row],[Ulga]]=$K$29,$L$29,IF(DZIALKI[[#This Row],[Ulga]]=$K$30,$L$30,IF(DZIALKI[[#This Row],[Ulga]]=$K$31,$L$31,IF(DZIALKI[[#This Row],[Ulga]]=$K$32,$L$32))))</f>
        <v>0.2</v>
      </c>
      <c r="G2654">
        <f>ROUNDUP(DZIALKI[[#This Row],[StawkaPodatku]]*DZIALKI[[#This Row],[Powierzchnia]],2)</f>
        <v>209.70999999999998</v>
      </c>
      <c r="H2654">
        <f>DZIALKI[[#This Row],[Podatek]]*DZIALKI[[#This Row],[Procent Ulgi]]</f>
        <v>41.942</v>
      </c>
      <c r="I2654">
        <f>DZIALKI[[#This Row],[Podatek]]-DZIALKI[[#This Row],[KwotaUlgi]]</f>
        <v>167.76799999999997</v>
      </c>
    </row>
    <row r="2655" spans="1:9" x14ac:dyDescent="0.25">
      <c r="A2655" t="s">
        <v>2665</v>
      </c>
      <c r="B2655">
        <v>1308.73</v>
      </c>
      <c r="C2655" t="s">
        <v>52</v>
      </c>
      <c r="D2655" t="s">
        <v>11</v>
      </c>
      <c r="E265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55">
        <f>IF(DZIALKI[[#This Row],[Ulga]]=$K$29,$L$29,IF(DZIALKI[[#This Row],[Ulga]]=$K$30,$L$30,IF(DZIALKI[[#This Row],[Ulga]]=$K$31,$L$31,IF(DZIALKI[[#This Row],[Ulga]]=$K$32,$L$32))))</f>
        <v>0.9</v>
      </c>
      <c r="G2655">
        <f>ROUNDUP(DZIALKI[[#This Row],[StawkaPodatku]]*DZIALKI[[#This Row],[Powierzchnia]],2)</f>
        <v>274.83999999999997</v>
      </c>
      <c r="H2655">
        <f>DZIALKI[[#This Row],[Podatek]]*DZIALKI[[#This Row],[Procent Ulgi]]</f>
        <v>247.35599999999999</v>
      </c>
      <c r="I2655">
        <f>DZIALKI[[#This Row],[Podatek]]-DZIALKI[[#This Row],[KwotaUlgi]]</f>
        <v>27.48399999999998</v>
      </c>
    </row>
    <row r="2656" spans="1:9" x14ac:dyDescent="0.25">
      <c r="A2656" t="s">
        <v>2666</v>
      </c>
      <c r="B2656">
        <v>1237.92</v>
      </c>
      <c r="C2656" t="s">
        <v>5</v>
      </c>
      <c r="D2656" t="s">
        <v>11</v>
      </c>
      <c r="E26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56">
        <f>IF(DZIALKI[[#This Row],[Ulga]]=$K$29,$L$29,IF(DZIALKI[[#This Row],[Ulga]]=$K$30,$L$30,IF(DZIALKI[[#This Row],[Ulga]]=$K$31,$L$31,IF(DZIALKI[[#This Row],[Ulga]]=$K$32,$L$32))))</f>
        <v>0.9</v>
      </c>
      <c r="G2656">
        <f>ROUNDUP(DZIALKI[[#This Row],[StawkaPodatku]]*DZIALKI[[#This Row],[Powierzchnia]],2)</f>
        <v>953.2</v>
      </c>
      <c r="H2656">
        <f>DZIALKI[[#This Row],[Podatek]]*DZIALKI[[#This Row],[Procent Ulgi]]</f>
        <v>857.88000000000011</v>
      </c>
      <c r="I2656">
        <f>DZIALKI[[#This Row],[Podatek]]-DZIALKI[[#This Row],[KwotaUlgi]]</f>
        <v>95.319999999999936</v>
      </c>
    </row>
    <row r="2657" spans="1:9" x14ac:dyDescent="0.25">
      <c r="A2657" t="s">
        <v>2667</v>
      </c>
      <c r="B2657">
        <v>795.9</v>
      </c>
      <c r="C2657" t="s">
        <v>52</v>
      </c>
      <c r="D2657" t="s">
        <v>11</v>
      </c>
      <c r="E26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57">
        <f>IF(DZIALKI[[#This Row],[Ulga]]=$K$29,$L$29,IF(DZIALKI[[#This Row],[Ulga]]=$K$30,$L$30,IF(DZIALKI[[#This Row],[Ulga]]=$K$31,$L$31,IF(DZIALKI[[#This Row],[Ulga]]=$K$32,$L$32))))</f>
        <v>0.9</v>
      </c>
      <c r="G2657">
        <f>ROUNDUP(DZIALKI[[#This Row],[StawkaPodatku]]*DZIALKI[[#This Row],[Powierzchnia]],2)</f>
        <v>167.14</v>
      </c>
      <c r="H2657">
        <f>DZIALKI[[#This Row],[Podatek]]*DZIALKI[[#This Row],[Procent Ulgi]]</f>
        <v>150.42599999999999</v>
      </c>
      <c r="I2657">
        <f>DZIALKI[[#This Row],[Podatek]]-DZIALKI[[#This Row],[KwotaUlgi]]</f>
        <v>16.713999999999999</v>
      </c>
    </row>
    <row r="2658" spans="1:9" x14ac:dyDescent="0.25">
      <c r="A2658" t="s">
        <v>2668</v>
      </c>
      <c r="B2658">
        <v>784.42</v>
      </c>
      <c r="C2658" t="s">
        <v>9</v>
      </c>
      <c r="D2658" t="s">
        <v>21</v>
      </c>
      <c r="E265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58">
        <f>IF(DZIALKI[[#This Row],[Ulga]]=$K$29,$L$29,IF(DZIALKI[[#This Row],[Ulga]]=$K$30,$L$30,IF(DZIALKI[[#This Row],[Ulga]]=$K$31,$L$31,IF(DZIALKI[[#This Row],[Ulga]]=$K$32,$L$32))))</f>
        <v>0</v>
      </c>
      <c r="G2658">
        <f>ROUNDUP(DZIALKI[[#This Row],[StawkaPodatku]]*DZIALKI[[#This Row],[Powierzchnia]],2)</f>
        <v>509.88</v>
      </c>
      <c r="H2658">
        <f>DZIALKI[[#This Row],[Podatek]]*DZIALKI[[#This Row],[Procent Ulgi]]</f>
        <v>0</v>
      </c>
      <c r="I2658">
        <f>DZIALKI[[#This Row],[Podatek]]-DZIALKI[[#This Row],[KwotaUlgi]]</f>
        <v>509.88</v>
      </c>
    </row>
    <row r="2659" spans="1:9" x14ac:dyDescent="0.25">
      <c r="A2659" t="s">
        <v>2669</v>
      </c>
      <c r="B2659">
        <v>969.21</v>
      </c>
      <c r="C2659" t="s">
        <v>31</v>
      </c>
      <c r="D2659" t="s">
        <v>7</v>
      </c>
      <c r="E26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59">
        <f>IF(DZIALKI[[#This Row],[Ulga]]=$K$29,$L$29,IF(DZIALKI[[#This Row],[Ulga]]=$K$30,$L$30,IF(DZIALKI[[#This Row],[Ulga]]=$K$31,$L$31,IF(DZIALKI[[#This Row],[Ulga]]=$K$32,$L$32))))</f>
        <v>0.2</v>
      </c>
      <c r="G2659">
        <f>ROUNDUP(DZIALKI[[#This Row],[StawkaPodatku]]*DZIALKI[[#This Row],[Powierzchnia]],2)</f>
        <v>416.77</v>
      </c>
      <c r="H2659">
        <f>DZIALKI[[#This Row],[Podatek]]*DZIALKI[[#This Row],[Procent Ulgi]]</f>
        <v>83.353999999999999</v>
      </c>
      <c r="I2659">
        <f>DZIALKI[[#This Row],[Podatek]]-DZIALKI[[#This Row],[KwotaUlgi]]</f>
        <v>333.416</v>
      </c>
    </row>
    <row r="2660" spans="1:9" x14ac:dyDescent="0.25">
      <c r="A2660" t="s">
        <v>2670</v>
      </c>
      <c r="B2660">
        <v>788.51</v>
      </c>
      <c r="C2660" t="s">
        <v>5</v>
      </c>
      <c r="D2660" t="s">
        <v>7</v>
      </c>
      <c r="E26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60">
        <f>IF(DZIALKI[[#This Row],[Ulga]]=$K$29,$L$29,IF(DZIALKI[[#This Row],[Ulga]]=$K$30,$L$30,IF(DZIALKI[[#This Row],[Ulga]]=$K$31,$L$31,IF(DZIALKI[[#This Row],[Ulga]]=$K$32,$L$32))))</f>
        <v>0.2</v>
      </c>
      <c r="G2660">
        <f>ROUNDUP(DZIALKI[[#This Row],[StawkaPodatku]]*DZIALKI[[#This Row],[Powierzchnia]],2)</f>
        <v>607.16</v>
      </c>
      <c r="H2660">
        <f>DZIALKI[[#This Row],[Podatek]]*DZIALKI[[#This Row],[Procent Ulgi]]</f>
        <v>121.432</v>
      </c>
      <c r="I2660">
        <f>DZIALKI[[#This Row],[Podatek]]-DZIALKI[[#This Row],[KwotaUlgi]]</f>
        <v>485.72799999999995</v>
      </c>
    </row>
    <row r="2661" spans="1:9" x14ac:dyDescent="0.25">
      <c r="A2661" t="s">
        <v>2671</v>
      </c>
      <c r="B2661">
        <v>1163.52</v>
      </c>
      <c r="C2661" t="s">
        <v>52</v>
      </c>
      <c r="D2661" t="s">
        <v>11</v>
      </c>
      <c r="E26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61">
        <f>IF(DZIALKI[[#This Row],[Ulga]]=$K$29,$L$29,IF(DZIALKI[[#This Row],[Ulga]]=$K$30,$L$30,IF(DZIALKI[[#This Row],[Ulga]]=$K$31,$L$31,IF(DZIALKI[[#This Row],[Ulga]]=$K$32,$L$32))))</f>
        <v>0.9</v>
      </c>
      <c r="G2661">
        <f>ROUNDUP(DZIALKI[[#This Row],[StawkaPodatku]]*DZIALKI[[#This Row],[Powierzchnia]],2)</f>
        <v>244.34</v>
      </c>
      <c r="H2661">
        <f>DZIALKI[[#This Row],[Podatek]]*DZIALKI[[#This Row],[Procent Ulgi]]</f>
        <v>219.90600000000001</v>
      </c>
      <c r="I2661">
        <f>DZIALKI[[#This Row],[Podatek]]-DZIALKI[[#This Row],[KwotaUlgi]]</f>
        <v>24.433999999999997</v>
      </c>
    </row>
    <row r="2662" spans="1:9" x14ac:dyDescent="0.25">
      <c r="A2662" t="s">
        <v>2672</v>
      </c>
      <c r="B2662">
        <v>1164.1199999999999</v>
      </c>
      <c r="C2662" t="s">
        <v>52</v>
      </c>
      <c r="D2662" t="s">
        <v>11</v>
      </c>
      <c r="E26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62">
        <f>IF(DZIALKI[[#This Row],[Ulga]]=$K$29,$L$29,IF(DZIALKI[[#This Row],[Ulga]]=$K$30,$L$30,IF(DZIALKI[[#This Row],[Ulga]]=$K$31,$L$31,IF(DZIALKI[[#This Row],[Ulga]]=$K$32,$L$32))))</f>
        <v>0.9</v>
      </c>
      <c r="G2662">
        <f>ROUNDUP(DZIALKI[[#This Row],[StawkaPodatku]]*DZIALKI[[#This Row],[Powierzchnia]],2)</f>
        <v>244.47</v>
      </c>
      <c r="H2662">
        <f>DZIALKI[[#This Row],[Podatek]]*DZIALKI[[#This Row],[Procent Ulgi]]</f>
        <v>220.023</v>
      </c>
      <c r="I2662">
        <f>DZIALKI[[#This Row],[Podatek]]-DZIALKI[[#This Row],[KwotaUlgi]]</f>
        <v>24.447000000000003</v>
      </c>
    </row>
    <row r="2663" spans="1:9" x14ac:dyDescent="0.25">
      <c r="A2663" t="s">
        <v>2673</v>
      </c>
      <c r="B2663">
        <v>1080.3599999999999</v>
      </c>
      <c r="C2663" t="s">
        <v>9</v>
      </c>
      <c r="D2663" t="s">
        <v>11</v>
      </c>
      <c r="E266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63">
        <f>IF(DZIALKI[[#This Row],[Ulga]]=$K$29,$L$29,IF(DZIALKI[[#This Row],[Ulga]]=$K$30,$L$30,IF(DZIALKI[[#This Row],[Ulga]]=$K$31,$L$31,IF(DZIALKI[[#This Row],[Ulga]]=$K$32,$L$32))))</f>
        <v>0.9</v>
      </c>
      <c r="G2663">
        <f>ROUNDUP(DZIALKI[[#This Row],[StawkaPodatku]]*DZIALKI[[#This Row],[Powierzchnia]],2)</f>
        <v>702.24</v>
      </c>
      <c r="H2663">
        <f>DZIALKI[[#This Row],[Podatek]]*DZIALKI[[#This Row],[Procent Ulgi]]</f>
        <v>632.01600000000008</v>
      </c>
      <c r="I2663">
        <f>DZIALKI[[#This Row],[Podatek]]-DZIALKI[[#This Row],[KwotaUlgi]]</f>
        <v>70.223999999999933</v>
      </c>
    </row>
    <row r="2664" spans="1:9" x14ac:dyDescent="0.25">
      <c r="A2664" t="s">
        <v>2674</v>
      </c>
      <c r="B2664">
        <v>1391.74</v>
      </c>
      <c r="C2664" t="s">
        <v>9</v>
      </c>
      <c r="D2664" t="s">
        <v>7</v>
      </c>
      <c r="E26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64">
        <f>IF(DZIALKI[[#This Row],[Ulga]]=$K$29,$L$29,IF(DZIALKI[[#This Row],[Ulga]]=$K$30,$L$30,IF(DZIALKI[[#This Row],[Ulga]]=$K$31,$L$31,IF(DZIALKI[[#This Row],[Ulga]]=$K$32,$L$32))))</f>
        <v>0.2</v>
      </c>
      <c r="G2664">
        <f>ROUNDUP(DZIALKI[[#This Row],[StawkaPodatku]]*DZIALKI[[#This Row],[Powierzchnia]],2)</f>
        <v>904.64</v>
      </c>
      <c r="H2664">
        <f>DZIALKI[[#This Row],[Podatek]]*DZIALKI[[#This Row],[Procent Ulgi]]</f>
        <v>180.928</v>
      </c>
      <c r="I2664">
        <f>DZIALKI[[#This Row],[Podatek]]-DZIALKI[[#This Row],[KwotaUlgi]]</f>
        <v>723.71199999999999</v>
      </c>
    </row>
    <row r="2665" spans="1:9" x14ac:dyDescent="0.25">
      <c r="A2665" t="s">
        <v>2675</v>
      </c>
      <c r="B2665">
        <v>531.52</v>
      </c>
      <c r="C2665" t="s">
        <v>5</v>
      </c>
      <c r="D2665" t="s">
        <v>5</v>
      </c>
      <c r="E26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65">
        <f>IF(DZIALKI[[#This Row],[Ulga]]=$K$29,$L$29,IF(DZIALKI[[#This Row],[Ulga]]=$K$30,$L$30,IF(DZIALKI[[#This Row],[Ulga]]=$K$31,$L$31,IF(DZIALKI[[#This Row],[Ulga]]=$K$32,$L$32))))</f>
        <v>0.5</v>
      </c>
      <c r="G2665">
        <f>ROUNDUP(DZIALKI[[#This Row],[StawkaPodatku]]*DZIALKI[[#This Row],[Powierzchnia]],2)</f>
        <v>409.28</v>
      </c>
      <c r="H2665">
        <f>DZIALKI[[#This Row],[Podatek]]*DZIALKI[[#This Row],[Procent Ulgi]]</f>
        <v>204.64</v>
      </c>
      <c r="I2665">
        <f>DZIALKI[[#This Row],[Podatek]]-DZIALKI[[#This Row],[KwotaUlgi]]</f>
        <v>204.64</v>
      </c>
    </row>
    <row r="2666" spans="1:9" x14ac:dyDescent="0.25">
      <c r="A2666" t="s">
        <v>2676</v>
      </c>
      <c r="B2666">
        <v>1311.82</v>
      </c>
      <c r="C2666" t="s">
        <v>31</v>
      </c>
      <c r="D2666" t="s">
        <v>5</v>
      </c>
      <c r="E266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66">
        <f>IF(DZIALKI[[#This Row],[Ulga]]=$K$29,$L$29,IF(DZIALKI[[#This Row],[Ulga]]=$K$30,$L$30,IF(DZIALKI[[#This Row],[Ulga]]=$K$31,$L$31,IF(DZIALKI[[#This Row],[Ulga]]=$K$32,$L$32))))</f>
        <v>0.5</v>
      </c>
      <c r="G2666">
        <f>ROUNDUP(DZIALKI[[#This Row],[StawkaPodatku]]*DZIALKI[[#This Row],[Powierzchnia]],2)</f>
        <v>564.09</v>
      </c>
      <c r="H2666">
        <f>DZIALKI[[#This Row],[Podatek]]*DZIALKI[[#This Row],[Procent Ulgi]]</f>
        <v>282.04500000000002</v>
      </c>
      <c r="I2666">
        <f>DZIALKI[[#This Row],[Podatek]]-DZIALKI[[#This Row],[KwotaUlgi]]</f>
        <v>282.04500000000002</v>
      </c>
    </row>
    <row r="2667" spans="1:9" x14ac:dyDescent="0.25">
      <c r="A2667" t="s">
        <v>2677</v>
      </c>
      <c r="B2667">
        <v>595.37</v>
      </c>
      <c r="C2667" t="s">
        <v>52</v>
      </c>
      <c r="D2667" t="s">
        <v>21</v>
      </c>
      <c r="E26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67">
        <f>IF(DZIALKI[[#This Row],[Ulga]]=$K$29,$L$29,IF(DZIALKI[[#This Row],[Ulga]]=$K$30,$L$30,IF(DZIALKI[[#This Row],[Ulga]]=$K$31,$L$31,IF(DZIALKI[[#This Row],[Ulga]]=$K$32,$L$32))))</f>
        <v>0</v>
      </c>
      <c r="G2667">
        <f>ROUNDUP(DZIALKI[[#This Row],[StawkaPodatku]]*DZIALKI[[#This Row],[Powierzchnia]],2)</f>
        <v>125.03</v>
      </c>
      <c r="H2667">
        <f>DZIALKI[[#This Row],[Podatek]]*DZIALKI[[#This Row],[Procent Ulgi]]</f>
        <v>0</v>
      </c>
      <c r="I2667">
        <f>DZIALKI[[#This Row],[Podatek]]-DZIALKI[[#This Row],[KwotaUlgi]]</f>
        <v>125.03</v>
      </c>
    </row>
    <row r="2668" spans="1:9" x14ac:dyDescent="0.25">
      <c r="A2668" t="s">
        <v>2678</v>
      </c>
      <c r="B2668">
        <v>1298.9000000000001</v>
      </c>
      <c r="C2668" t="s">
        <v>9</v>
      </c>
      <c r="D2668" t="s">
        <v>11</v>
      </c>
      <c r="E26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68">
        <f>IF(DZIALKI[[#This Row],[Ulga]]=$K$29,$L$29,IF(DZIALKI[[#This Row],[Ulga]]=$K$30,$L$30,IF(DZIALKI[[#This Row],[Ulga]]=$K$31,$L$31,IF(DZIALKI[[#This Row],[Ulga]]=$K$32,$L$32))))</f>
        <v>0.9</v>
      </c>
      <c r="G2668">
        <f>ROUNDUP(DZIALKI[[#This Row],[StawkaPodatku]]*DZIALKI[[#This Row],[Powierzchnia]],2)</f>
        <v>844.29</v>
      </c>
      <c r="H2668">
        <f>DZIALKI[[#This Row],[Podatek]]*DZIALKI[[#This Row],[Procent Ulgi]]</f>
        <v>759.86099999999999</v>
      </c>
      <c r="I2668">
        <f>DZIALKI[[#This Row],[Podatek]]-DZIALKI[[#This Row],[KwotaUlgi]]</f>
        <v>84.428999999999974</v>
      </c>
    </row>
    <row r="2669" spans="1:9" x14ac:dyDescent="0.25">
      <c r="A2669" t="s">
        <v>2679</v>
      </c>
      <c r="B2669">
        <v>716.8</v>
      </c>
      <c r="C2669" t="s">
        <v>5</v>
      </c>
      <c r="D2669" t="s">
        <v>5</v>
      </c>
      <c r="E26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69">
        <f>IF(DZIALKI[[#This Row],[Ulga]]=$K$29,$L$29,IF(DZIALKI[[#This Row],[Ulga]]=$K$30,$L$30,IF(DZIALKI[[#This Row],[Ulga]]=$K$31,$L$31,IF(DZIALKI[[#This Row],[Ulga]]=$K$32,$L$32))))</f>
        <v>0.5</v>
      </c>
      <c r="G2669">
        <f>ROUNDUP(DZIALKI[[#This Row],[StawkaPodatku]]*DZIALKI[[#This Row],[Powierzchnia]],2)</f>
        <v>551.93999999999994</v>
      </c>
      <c r="H2669">
        <f>DZIALKI[[#This Row],[Podatek]]*DZIALKI[[#This Row],[Procent Ulgi]]</f>
        <v>275.96999999999997</v>
      </c>
      <c r="I2669">
        <f>DZIALKI[[#This Row],[Podatek]]-DZIALKI[[#This Row],[KwotaUlgi]]</f>
        <v>275.96999999999997</v>
      </c>
    </row>
    <row r="2670" spans="1:9" x14ac:dyDescent="0.25">
      <c r="A2670" t="s">
        <v>2680</v>
      </c>
      <c r="B2670">
        <v>882.26</v>
      </c>
      <c r="C2670" t="s">
        <v>31</v>
      </c>
      <c r="D2670" t="s">
        <v>21</v>
      </c>
      <c r="E26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70">
        <f>IF(DZIALKI[[#This Row],[Ulga]]=$K$29,$L$29,IF(DZIALKI[[#This Row],[Ulga]]=$K$30,$L$30,IF(DZIALKI[[#This Row],[Ulga]]=$K$31,$L$31,IF(DZIALKI[[#This Row],[Ulga]]=$K$32,$L$32))))</f>
        <v>0</v>
      </c>
      <c r="G2670">
        <f>ROUNDUP(DZIALKI[[#This Row],[StawkaPodatku]]*DZIALKI[[#This Row],[Powierzchnia]],2)</f>
        <v>379.38</v>
      </c>
      <c r="H2670">
        <f>DZIALKI[[#This Row],[Podatek]]*DZIALKI[[#This Row],[Procent Ulgi]]</f>
        <v>0</v>
      </c>
      <c r="I2670">
        <f>DZIALKI[[#This Row],[Podatek]]-DZIALKI[[#This Row],[KwotaUlgi]]</f>
        <v>379.38</v>
      </c>
    </row>
    <row r="2671" spans="1:9" x14ac:dyDescent="0.25">
      <c r="A2671" t="s">
        <v>2681</v>
      </c>
      <c r="B2671">
        <v>853.85</v>
      </c>
      <c r="C2671" t="s">
        <v>9</v>
      </c>
      <c r="D2671" t="s">
        <v>5</v>
      </c>
      <c r="E267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71">
        <f>IF(DZIALKI[[#This Row],[Ulga]]=$K$29,$L$29,IF(DZIALKI[[#This Row],[Ulga]]=$K$30,$L$30,IF(DZIALKI[[#This Row],[Ulga]]=$K$31,$L$31,IF(DZIALKI[[#This Row],[Ulga]]=$K$32,$L$32))))</f>
        <v>0.5</v>
      </c>
      <c r="G2671">
        <f>ROUNDUP(DZIALKI[[#This Row],[StawkaPodatku]]*DZIALKI[[#This Row],[Powierzchnia]],2)</f>
        <v>555.01</v>
      </c>
      <c r="H2671">
        <f>DZIALKI[[#This Row],[Podatek]]*DZIALKI[[#This Row],[Procent Ulgi]]</f>
        <v>277.505</v>
      </c>
      <c r="I2671">
        <f>DZIALKI[[#This Row],[Podatek]]-DZIALKI[[#This Row],[KwotaUlgi]]</f>
        <v>277.505</v>
      </c>
    </row>
    <row r="2672" spans="1:9" x14ac:dyDescent="0.25">
      <c r="A2672" t="s">
        <v>2682</v>
      </c>
      <c r="B2672">
        <v>899.5</v>
      </c>
      <c r="C2672" t="s">
        <v>9</v>
      </c>
      <c r="D2672" t="s">
        <v>21</v>
      </c>
      <c r="E26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72">
        <f>IF(DZIALKI[[#This Row],[Ulga]]=$K$29,$L$29,IF(DZIALKI[[#This Row],[Ulga]]=$K$30,$L$30,IF(DZIALKI[[#This Row],[Ulga]]=$K$31,$L$31,IF(DZIALKI[[#This Row],[Ulga]]=$K$32,$L$32))))</f>
        <v>0</v>
      </c>
      <c r="G2672">
        <f>ROUNDUP(DZIALKI[[#This Row],[StawkaPodatku]]*DZIALKI[[#This Row],[Powierzchnia]],2)</f>
        <v>584.67999999999995</v>
      </c>
      <c r="H2672">
        <f>DZIALKI[[#This Row],[Podatek]]*DZIALKI[[#This Row],[Procent Ulgi]]</f>
        <v>0</v>
      </c>
      <c r="I2672">
        <f>DZIALKI[[#This Row],[Podatek]]-DZIALKI[[#This Row],[KwotaUlgi]]</f>
        <v>584.67999999999995</v>
      </c>
    </row>
    <row r="2673" spans="1:9" x14ac:dyDescent="0.25">
      <c r="A2673" t="s">
        <v>2683</v>
      </c>
      <c r="B2673">
        <v>1211.27</v>
      </c>
      <c r="C2673" t="s">
        <v>31</v>
      </c>
      <c r="D2673" t="s">
        <v>5</v>
      </c>
      <c r="E26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73">
        <f>IF(DZIALKI[[#This Row],[Ulga]]=$K$29,$L$29,IF(DZIALKI[[#This Row],[Ulga]]=$K$30,$L$30,IF(DZIALKI[[#This Row],[Ulga]]=$K$31,$L$31,IF(DZIALKI[[#This Row],[Ulga]]=$K$32,$L$32))))</f>
        <v>0.5</v>
      </c>
      <c r="G2673">
        <f>ROUNDUP(DZIALKI[[#This Row],[StawkaPodatku]]*DZIALKI[[#This Row],[Powierzchnia]],2)</f>
        <v>520.85</v>
      </c>
      <c r="H2673">
        <f>DZIALKI[[#This Row],[Podatek]]*DZIALKI[[#This Row],[Procent Ulgi]]</f>
        <v>260.42500000000001</v>
      </c>
      <c r="I2673">
        <f>DZIALKI[[#This Row],[Podatek]]-DZIALKI[[#This Row],[KwotaUlgi]]</f>
        <v>260.42500000000001</v>
      </c>
    </row>
    <row r="2674" spans="1:9" x14ac:dyDescent="0.25">
      <c r="A2674" t="s">
        <v>2684</v>
      </c>
      <c r="B2674">
        <v>1046.3900000000001</v>
      </c>
      <c r="C2674" t="s">
        <v>5</v>
      </c>
      <c r="D2674" t="s">
        <v>5</v>
      </c>
      <c r="E26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74">
        <f>IF(DZIALKI[[#This Row],[Ulga]]=$K$29,$L$29,IF(DZIALKI[[#This Row],[Ulga]]=$K$30,$L$30,IF(DZIALKI[[#This Row],[Ulga]]=$K$31,$L$31,IF(DZIALKI[[#This Row],[Ulga]]=$K$32,$L$32))))</f>
        <v>0.5</v>
      </c>
      <c r="G2674">
        <f>ROUNDUP(DZIALKI[[#This Row],[StawkaPodatku]]*DZIALKI[[#This Row],[Powierzchnia]],2)</f>
        <v>805.73</v>
      </c>
      <c r="H2674">
        <f>DZIALKI[[#This Row],[Podatek]]*DZIALKI[[#This Row],[Procent Ulgi]]</f>
        <v>402.86500000000001</v>
      </c>
      <c r="I2674">
        <f>DZIALKI[[#This Row],[Podatek]]-DZIALKI[[#This Row],[KwotaUlgi]]</f>
        <v>402.86500000000001</v>
      </c>
    </row>
    <row r="2675" spans="1:9" x14ac:dyDescent="0.25">
      <c r="A2675" t="s">
        <v>2685</v>
      </c>
      <c r="B2675">
        <v>810.38</v>
      </c>
      <c r="C2675" t="s">
        <v>52</v>
      </c>
      <c r="D2675" t="s">
        <v>21</v>
      </c>
      <c r="E26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75">
        <f>IF(DZIALKI[[#This Row],[Ulga]]=$K$29,$L$29,IF(DZIALKI[[#This Row],[Ulga]]=$K$30,$L$30,IF(DZIALKI[[#This Row],[Ulga]]=$K$31,$L$31,IF(DZIALKI[[#This Row],[Ulga]]=$K$32,$L$32))))</f>
        <v>0</v>
      </c>
      <c r="G2675">
        <f>ROUNDUP(DZIALKI[[#This Row],[StawkaPodatku]]*DZIALKI[[#This Row],[Powierzchnia]],2)</f>
        <v>170.17999999999998</v>
      </c>
      <c r="H2675">
        <f>DZIALKI[[#This Row],[Podatek]]*DZIALKI[[#This Row],[Procent Ulgi]]</f>
        <v>0</v>
      </c>
      <c r="I2675">
        <f>DZIALKI[[#This Row],[Podatek]]-DZIALKI[[#This Row],[KwotaUlgi]]</f>
        <v>170.17999999999998</v>
      </c>
    </row>
    <row r="2676" spans="1:9" x14ac:dyDescent="0.25">
      <c r="A2676" t="s">
        <v>2686</v>
      </c>
      <c r="B2676">
        <v>998.72</v>
      </c>
      <c r="C2676" t="s">
        <v>31</v>
      </c>
      <c r="D2676" t="s">
        <v>5</v>
      </c>
      <c r="E26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76">
        <f>IF(DZIALKI[[#This Row],[Ulga]]=$K$29,$L$29,IF(DZIALKI[[#This Row],[Ulga]]=$K$30,$L$30,IF(DZIALKI[[#This Row],[Ulga]]=$K$31,$L$31,IF(DZIALKI[[#This Row],[Ulga]]=$K$32,$L$32))))</f>
        <v>0.5</v>
      </c>
      <c r="G2676">
        <f>ROUNDUP(DZIALKI[[#This Row],[StawkaPodatku]]*DZIALKI[[#This Row],[Powierzchnia]],2)</f>
        <v>429.45</v>
      </c>
      <c r="H2676">
        <f>DZIALKI[[#This Row],[Podatek]]*DZIALKI[[#This Row],[Procent Ulgi]]</f>
        <v>214.72499999999999</v>
      </c>
      <c r="I2676">
        <f>DZIALKI[[#This Row],[Podatek]]-DZIALKI[[#This Row],[KwotaUlgi]]</f>
        <v>214.72499999999999</v>
      </c>
    </row>
    <row r="2677" spans="1:9" x14ac:dyDescent="0.25">
      <c r="A2677" t="s">
        <v>2687</v>
      </c>
      <c r="B2677">
        <v>627.91</v>
      </c>
      <c r="C2677" t="s">
        <v>9</v>
      </c>
      <c r="D2677" t="s">
        <v>5</v>
      </c>
      <c r="E26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77">
        <f>IF(DZIALKI[[#This Row],[Ulga]]=$K$29,$L$29,IF(DZIALKI[[#This Row],[Ulga]]=$K$30,$L$30,IF(DZIALKI[[#This Row],[Ulga]]=$K$31,$L$31,IF(DZIALKI[[#This Row],[Ulga]]=$K$32,$L$32))))</f>
        <v>0.5</v>
      </c>
      <c r="G2677">
        <f>ROUNDUP(DZIALKI[[#This Row],[StawkaPodatku]]*DZIALKI[[#This Row],[Powierzchnia]],2)</f>
        <v>408.15</v>
      </c>
      <c r="H2677">
        <f>DZIALKI[[#This Row],[Podatek]]*DZIALKI[[#This Row],[Procent Ulgi]]</f>
        <v>204.07499999999999</v>
      </c>
      <c r="I2677">
        <f>DZIALKI[[#This Row],[Podatek]]-DZIALKI[[#This Row],[KwotaUlgi]]</f>
        <v>204.07499999999999</v>
      </c>
    </row>
    <row r="2678" spans="1:9" x14ac:dyDescent="0.25">
      <c r="A2678" t="s">
        <v>2688</v>
      </c>
      <c r="B2678">
        <v>886.51</v>
      </c>
      <c r="C2678" t="s">
        <v>5</v>
      </c>
      <c r="D2678" t="s">
        <v>11</v>
      </c>
      <c r="E26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78">
        <f>IF(DZIALKI[[#This Row],[Ulga]]=$K$29,$L$29,IF(DZIALKI[[#This Row],[Ulga]]=$K$30,$L$30,IF(DZIALKI[[#This Row],[Ulga]]=$K$31,$L$31,IF(DZIALKI[[#This Row],[Ulga]]=$K$32,$L$32))))</f>
        <v>0.9</v>
      </c>
      <c r="G2678">
        <f>ROUNDUP(DZIALKI[[#This Row],[StawkaPodatku]]*DZIALKI[[#This Row],[Powierzchnia]],2)</f>
        <v>682.62</v>
      </c>
      <c r="H2678">
        <f>DZIALKI[[#This Row],[Podatek]]*DZIALKI[[#This Row],[Procent Ulgi]]</f>
        <v>614.35800000000006</v>
      </c>
      <c r="I2678">
        <f>DZIALKI[[#This Row],[Podatek]]-DZIALKI[[#This Row],[KwotaUlgi]]</f>
        <v>68.261999999999944</v>
      </c>
    </row>
    <row r="2679" spans="1:9" x14ac:dyDescent="0.25">
      <c r="A2679" t="s">
        <v>2689</v>
      </c>
      <c r="B2679">
        <v>588.35</v>
      </c>
      <c r="C2679" t="s">
        <v>31</v>
      </c>
      <c r="D2679" t="s">
        <v>5</v>
      </c>
      <c r="E26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79">
        <f>IF(DZIALKI[[#This Row],[Ulga]]=$K$29,$L$29,IF(DZIALKI[[#This Row],[Ulga]]=$K$30,$L$30,IF(DZIALKI[[#This Row],[Ulga]]=$K$31,$L$31,IF(DZIALKI[[#This Row],[Ulga]]=$K$32,$L$32))))</f>
        <v>0.5</v>
      </c>
      <c r="G2679">
        <f>ROUNDUP(DZIALKI[[#This Row],[StawkaPodatku]]*DZIALKI[[#This Row],[Powierzchnia]],2)</f>
        <v>253</v>
      </c>
      <c r="H2679">
        <f>DZIALKI[[#This Row],[Podatek]]*DZIALKI[[#This Row],[Procent Ulgi]]</f>
        <v>126.5</v>
      </c>
      <c r="I2679">
        <f>DZIALKI[[#This Row],[Podatek]]-DZIALKI[[#This Row],[KwotaUlgi]]</f>
        <v>126.5</v>
      </c>
    </row>
    <row r="2680" spans="1:9" x14ac:dyDescent="0.25">
      <c r="A2680" t="s">
        <v>2690</v>
      </c>
      <c r="B2680">
        <v>1359.47</v>
      </c>
      <c r="C2680" t="s">
        <v>9</v>
      </c>
      <c r="D2680" t="s">
        <v>11</v>
      </c>
      <c r="E26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80">
        <f>IF(DZIALKI[[#This Row],[Ulga]]=$K$29,$L$29,IF(DZIALKI[[#This Row],[Ulga]]=$K$30,$L$30,IF(DZIALKI[[#This Row],[Ulga]]=$K$31,$L$31,IF(DZIALKI[[#This Row],[Ulga]]=$K$32,$L$32))))</f>
        <v>0.9</v>
      </c>
      <c r="G2680">
        <f>ROUNDUP(DZIALKI[[#This Row],[StawkaPodatku]]*DZIALKI[[#This Row],[Powierzchnia]],2)</f>
        <v>883.66</v>
      </c>
      <c r="H2680">
        <f>DZIALKI[[#This Row],[Podatek]]*DZIALKI[[#This Row],[Procent Ulgi]]</f>
        <v>795.29399999999998</v>
      </c>
      <c r="I2680">
        <f>DZIALKI[[#This Row],[Podatek]]-DZIALKI[[#This Row],[KwotaUlgi]]</f>
        <v>88.365999999999985</v>
      </c>
    </row>
    <row r="2681" spans="1:9" x14ac:dyDescent="0.25">
      <c r="A2681" t="s">
        <v>2691</v>
      </c>
      <c r="B2681">
        <v>577.20000000000005</v>
      </c>
      <c r="C2681" t="s">
        <v>94</v>
      </c>
      <c r="D2681" t="s">
        <v>7</v>
      </c>
      <c r="E268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81">
        <f>IF(DZIALKI[[#This Row],[Ulga]]=$K$29,$L$29,IF(DZIALKI[[#This Row],[Ulga]]=$K$30,$L$30,IF(DZIALKI[[#This Row],[Ulga]]=$K$31,$L$31,IF(DZIALKI[[#This Row],[Ulga]]=$K$32,$L$32))))</f>
        <v>0.2</v>
      </c>
      <c r="G2681">
        <f>ROUNDUP(DZIALKI[[#This Row],[StawkaPodatku]]*DZIALKI[[#This Row],[Powierzchnia]],2)</f>
        <v>23.09</v>
      </c>
      <c r="H2681">
        <f>DZIALKI[[#This Row],[Podatek]]*DZIALKI[[#This Row],[Procent Ulgi]]</f>
        <v>4.6180000000000003</v>
      </c>
      <c r="I2681">
        <f>DZIALKI[[#This Row],[Podatek]]-DZIALKI[[#This Row],[KwotaUlgi]]</f>
        <v>18.472000000000001</v>
      </c>
    </row>
    <row r="2682" spans="1:9" x14ac:dyDescent="0.25">
      <c r="A2682" t="s">
        <v>2692</v>
      </c>
      <c r="B2682">
        <v>883.14</v>
      </c>
      <c r="C2682" t="s">
        <v>5</v>
      </c>
      <c r="D2682" t="s">
        <v>11</v>
      </c>
      <c r="E26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2">
        <f>IF(DZIALKI[[#This Row],[Ulga]]=$K$29,$L$29,IF(DZIALKI[[#This Row],[Ulga]]=$K$30,$L$30,IF(DZIALKI[[#This Row],[Ulga]]=$K$31,$L$31,IF(DZIALKI[[#This Row],[Ulga]]=$K$32,$L$32))))</f>
        <v>0.9</v>
      </c>
      <c r="G2682">
        <f>ROUNDUP(DZIALKI[[#This Row],[StawkaPodatku]]*DZIALKI[[#This Row],[Powierzchnia]],2)</f>
        <v>680.02</v>
      </c>
      <c r="H2682">
        <f>DZIALKI[[#This Row],[Podatek]]*DZIALKI[[#This Row],[Procent Ulgi]]</f>
        <v>612.01800000000003</v>
      </c>
      <c r="I2682">
        <f>DZIALKI[[#This Row],[Podatek]]-DZIALKI[[#This Row],[KwotaUlgi]]</f>
        <v>68.001999999999953</v>
      </c>
    </row>
    <row r="2683" spans="1:9" x14ac:dyDescent="0.25">
      <c r="A2683" t="s">
        <v>2693</v>
      </c>
      <c r="B2683">
        <v>516.24</v>
      </c>
      <c r="C2683" t="s">
        <v>5</v>
      </c>
      <c r="D2683" t="s">
        <v>7</v>
      </c>
      <c r="E26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3">
        <f>IF(DZIALKI[[#This Row],[Ulga]]=$K$29,$L$29,IF(DZIALKI[[#This Row],[Ulga]]=$K$30,$L$30,IF(DZIALKI[[#This Row],[Ulga]]=$K$31,$L$31,IF(DZIALKI[[#This Row],[Ulga]]=$K$32,$L$32))))</f>
        <v>0.2</v>
      </c>
      <c r="G2683">
        <f>ROUNDUP(DZIALKI[[#This Row],[StawkaPodatku]]*DZIALKI[[#This Row],[Powierzchnia]],2)</f>
        <v>397.51</v>
      </c>
      <c r="H2683">
        <f>DZIALKI[[#This Row],[Podatek]]*DZIALKI[[#This Row],[Procent Ulgi]]</f>
        <v>79.50200000000001</v>
      </c>
      <c r="I2683">
        <f>DZIALKI[[#This Row],[Podatek]]-DZIALKI[[#This Row],[KwotaUlgi]]</f>
        <v>318.00799999999998</v>
      </c>
    </row>
    <row r="2684" spans="1:9" x14ac:dyDescent="0.25">
      <c r="A2684" t="s">
        <v>2694</v>
      </c>
      <c r="B2684">
        <v>1220.3900000000001</v>
      </c>
      <c r="C2684" t="s">
        <v>52</v>
      </c>
      <c r="D2684" t="s">
        <v>11</v>
      </c>
      <c r="E268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84">
        <f>IF(DZIALKI[[#This Row],[Ulga]]=$K$29,$L$29,IF(DZIALKI[[#This Row],[Ulga]]=$K$30,$L$30,IF(DZIALKI[[#This Row],[Ulga]]=$K$31,$L$31,IF(DZIALKI[[#This Row],[Ulga]]=$K$32,$L$32))))</f>
        <v>0.9</v>
      </c>
      <c r="G2684">
        <f>ROUNDUP(DZIALKI[[#This Row],[StawkaPodatku]]*DZIALKI[[#This Row],[Powierzchnia]],2)</f>
        <v>256.28999999999996</v>
      </c>
      <c r="H2684">
        <f>DZIALKI[[#This Row],[Podatek]]*DZIALKI[[#This Row],[Procent Ulgi]]</f>
        <v>230.66099999999997</v>
      </c>
      <c r="I2684">
        <f>DZIALKI[[#This Row],[Podatek]]-DZIALKI[[#This Row],[KwotaUlgi]]</f>
        <v>25.628999999999991</v>
      </c>
    </row>
    <row r="2685" spans="1:9" x14ac:dyDescent="0.25">
      <c r="A2685" t="s">
        <v>2695</v>
      </c>
      <c r="B2685">
        <v>683.67</v>
      </c>
      <c r="C2685" t="s">
        <v>52</v>
      </c>
      <c r="D2685" t="s">
        <v>5</v>
      </c>
      <c r="E26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85">
        <f>IF(DZIALKI[[#This Row],[Ulga]]=$K$29,$L$29,IF(DZIALKI[[#This Row],[Ulga]]=$K$30,$L$30,IF(DZIALKI[[#This Row],[Ulga]]=$K$31,$L$31,IF(DZIALKI[[#This Row],[Ulga]]=$K$32,$L$32))))</f>
        <v>0.5</v>
      </c>
      <c r="G2685">
        <f>ROUNDUP(DZIALKI[[#This Row],[StawkaPodatku]]*DZIALKI[[#This Row],[Powierzchnia]],2)</f>
        <v>143.57999999999998</v>
      </c>
      <c r="H2685">
        <f>DZIALKI[[#This Row],[Podatek]]*DZIALKI[[#This Row],[Procent Ulgi]]</f>
        <v>71.789999999999992</v>
      </c>
      <c r="I2685">
        <f>DZIALKI[[#This Row],[Podatek]]-DZIALKI[[#This Row],[KwotaUlgi]]</f>
        <v>71.789999999999992</v>
      </c>
    </row>
    <row r="2686" spans="1:9" x14ac:dyDescent="0.25">
      <c r="A2686" t="s">
        <v>2696</v>
      </c>
      <c r="B2686">
        <v>1491.77</v>
      </c>
      <c r="C2686" t="s">
        <v>5</v>
      </c>
      <c r="D2686" t="s">
        <v>5</v>
      </c>
      <c r="E26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6">
        <f>IF(DZIALKI[[#This Row],[Ulga]]=$K$29,$L$29,IF(DZIALKI[[#This Row],[Ulga]]=$K$30,$L$30,IF(DZIALKI[[#This Row],[Ulga]]=$K$31,$L$31,IF(DZIALKI[[#This Row],[Ulga]]=$K$32,$L$32))))</f>
        <v>0.5</v>
      </c>
      <c r="G2686">
        <f>ROUNDUP(DZIALKI[[#This Row],[StawkaPodatku]]*DZIALKI[[#This Row],[Powierzchnia]],2)</f>
        <v>1148.67</v>
      </c>
      <c r="H2686">
        <f>DZIALKI[[#This Row],[Podatek]]*DZIALKI[[#This Row],[Procent Ulgi]]</f>
        <v>574.33500000000004</v>
      </c>
      <c r="I2686">
        <f>DZIALKI[[#This Row],[Podatek]]-DZIALKI[[#This Row],[KwotaUlgi]]</f>
        <v>574.33500000000004</v>
      </c>
    </row>
    <row r="2687" spans="1:9" x14ac:dyDescent="0.25">
      <c r="A2687" t="s">
        <v>2697</v>
      </c>
      <c r="B2687">
        <v>891.41</v>
      </c>
      <c r="C2687" t="s">
        <v>5</v>
      </c>
      <c r="D2687" t="s">
        <v>21</v>
      </c>
      <c r="E26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7">
        <f>IF(DZIALKI[[#This Row],[Ulga]]=$K$29,$L$29,IF(DZIALKI[[#This Row],[Ulga]]=$K$30,$L$30,IF(DZIALKI[[#This Row],[Ulga]]=$K$31,$L$31,IF(DZIALKI[[#This Row],[Ulga]]=$K$32,$L$32))))</f>
        <v>0</v>
      </c>
      <c r="G2687">
        <f>ROUNDUP(DZIALKI[[#This Row],[StawkaPodatku]]*DZIALKI[[#This Row],[Powierzchnia]],2)</f>
        <v>686.39</v>
      </c>
      <c r="H2687">
        <f>DZIALKI[[#This Row],[Podatek]]*DZIALKI[[#This Row],[Procent Ulgi]]</f>
        <v>0</v>
      </c>
      <c r="I2687">
        <f>DZIALKI[[#This Row],[Podatek]]-DZIALKI[[#This Row],[KwotaUlgi]]</f>
        <v>686.39</v>
      </c>
    </row>
    <row r="2688" spans="1:9" x14ac:dyDescent="0.25">
      <c r="A2688" t="s">
        <v>2698</v>
      </c>
      <c r="B2688">
        <v>786.67</v>
      </c>
      <c r="C2688" t="s">
        <v>5</v>
      </c>
      <c r="D2688" t="s">
        <v>5</v>
      </c>
      <c r="E26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8">
        <f>IF(DZIALKI[[#This Row],[Ulga]]=$K$29,$L$29,IF(DZIALKI[[#This Row],[Ulga]]=$K$30,$L$30,IF(DZIALKI[[#This Row],[Ulga]]=$K$31,$L$31,IF(DZIALKI[[#This Row],[Ulga]]=$K$32,$L$32))))</f>
        <v>0.5</v>
      </c>
      <c r="G2688">
        <f>ROUNDUP(DZIALKI[[#This Row],[StawkaPodatku]]*DZIALKI[[#This Row],[Powierzchnia]],2)</f>
        <v>605.74</v>
      </c>
      <c r="H2688">
        <f>DZIALKI[[#This Row],[Podatek]]*DZIALKI[[#This Row],[Procent Ulgi]]</f>
        <v>302.87</v>
      </c>
      <c r="I2688">
        <f>DZIALKI[[#This Row],[Podatek]]-DZIALKI[[#This Row],[KwotaUlgi]]</f>
        <v>302.87</v>
      </c>
    </row>
    <row r="2689" spans="1:9" x14ac:dyDescent="0.25">
      <c r="A2689" t="s">
        <v>2699</v>
      </c>
      <c r="B2689">
        <v>1107.6400000000001</v>
      </c>
      <c r="C2689" t="s">
        <v>94</v>
      </c>
      <c r="D2689" t="s">
        <v>11</v>
      </c>
      <c r="E268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89">
        <f>IF(DZIALKI[[#This Row],[Ulga]]=$K$29,$L$29,IF(DZIALKI[[#This Row],[Ulga]]=$K$30,$L$30,IF(DZIALKI[[#This Row],[Ulga]]=$K$31,$L$31,IF(DZIALKI[[#This Row],[Ulga]]=$K$32,$L$32))))</f>
        <v>0.9</v>
      </c>
      <c r="G2689">
        <f>ROUNDUP(DZIALKI[[#This Row],[StawkaPodatku]]*DZIALKI[[#This Row],[Powierzchnia]],2)</f>
        <v>44.309999999999995</v>
      </c>
      <c r="H2689">
        <f>DZIALKI[[#This Row],[Podatek]]*DZIALKI[[#This Row],[Procent Ulgi]]</f>
        <v>39.878999999999998</v>
      </c>
      <c r="I2689">
        <f>DZIALKI[[#This Row],[Podatek]]-DZIALKI[[#This Row],[KwotaUlgi]]</f>
        <v>4.4309999999999974</v>
      </c>
    </row>
    <row r="2690" spans="1:9" x14ac:dyDescent="0.25">
      <c r="A2690" t="s">
        <v>2700</v>
      </c>
      <c r="B2690">
        <v>1312.03</v>
      </c>
      <c r="C2690" t="s">
        <v>5</v>
      </c>
      <c r="D2690" t="s">
        <v>21</v>
      </c>
      <c r="E26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0">
        <f>IF(DZIALKI[[#This Row],[Ulga]]=$K$29,$L$29,IF(DZIALKI[[#This Row],[Ulga]]=$K$30,$L$30,IF(DZIALKI[[#This Row],[Ulga]]=$K$31,$L$31,IF(DZIALKI[[#This Row],[Ulga]]=$K$32,$L$32))))</f>
        <v>0</v>
      </c>
      <c r="G2690">
        <f>ROUNDUP(DZIALKI[[#This Row],[StawkaPodatku]]*DZIALKI[[#This Row],[Powierzchnia]],2)</f>
        <v>1010.27</v>
      </c>
      <c r="H2690">
        <f>DZIALKI[[#This Row],[Podatek]]*DZIALKI[[#This Row],[Procent Ulgi]]</f>
        <v>0</v>
      </c>
      <c r="I2690">
        <f>DZIALKI[[#This Row],[Podatek]]-DZIALKI[[#This Row],[KwotaUlgi]]</f>
        <v>1010.27</v>
      </c>
    </row>
    <row r="2691" spans="1:9" x14ac:dyDescent="0.25">
      <c r="A2691" t="s">
        <v>2701</v>
      </c>
      <c r="B2691">
        <v>659.6</v>
      </c>
      <c r="C2691" t="s">
        <v>5</v>
      </c>
      <c r="D2691" t="s">
        <v>5</v>
      </c>
      <c r="E26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1">
        <f>IF(DZIALKI[[#This Row],[Ulga]]=$K$29,$L$29,IF(DZIALKI[[#This Row],[Ulga]]=$K$30,$L$30,IF(DZIALKI[[#This Row],[Ulga]]=$K$31,$L$31,IF(DZIALKI[[#This Row],[Ulga]]=$K$32,$L$32))))</f>
        <v>0.5</v>
      </c>
      <c r="G2691">
        <f>ROUNDUP(DZIALKI[[#This Row],[StawkaPodatku]]*DZIALKI[[#This Row],[Powierzchnia]],2)</f>
        <v>507.9</v>
      </c>
      <c r="H2691">
        <f>DZIALKI[[#This Row],[Podatek]]*DZIALKI[[#This Row],[Procent Ulgi]]</f>
        <v>253.95</v>
      </c>
      <c r="I2691">
        <f>DZIALKI[[#This Row],[Podatek]]-DZIALKI[[#This Row],[KwotaUlgi]]</f>
        <v>253.95</v>
      </c>
    </row>
    <row r="2692" spans="1:9" x14ac:dyDescent="0.25">
      <c r="A2692" t="s">
        <v>2702</v>
      </c>
      <c r="B2692">
        <v>1165.6199999999999</v>
      </c>
      <c r="C2692" t="s">
        <v>5</v>
      </c>
      <c r="D2692" t="s">
        <v>7</v>
      </c>
      <c r="E26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2">
        <f>IF(DZIALKI[[#This Row],[Ulga]]=$K$29,$L$29,IF(DZIALKI[[#This Row],[Ulga]]=$K$30,$L$30,IF(DZIALKI[[#This Row],[Ulga]]=$K$31,$L$31,IF(DZIALKI[[#This Row],[Ulga]]=$K$32,$L$32))))</f>
        <v>0.2</v>
      </c>
      <c r="G2692">
        <f>ROUNDUP(DZIALKI[[#This Row],[StawkaPodatku]]*DZIALKI[[#This Row],[Powierzchnia]],2)</f>
        <v>897.53</v>
      </c>
      <c r="H2692">
        <f>DZIALKI[[#This Row],[Podatek]]*DZIALKI[[#This Row],[Procent Ulgi]]</f>
        <v>179.506</v>
      </c>
      <c r="I2692">
        <f>DZIALKI[[#This Row],[Podatek]]-DZIALKI[[#This Row],[KwotaUlgi]]</f>
        <v>718.024</v>
      </c>
    </row>
    <row r="2693" spans="1:9" x14ac:dyDescent="0.25">
      <c r="A2693" t="s">
        <v>2703</v>
      </c>
      <c r="B2693">
        <v>742.27</v>
      </c>
      <c r="C2693" t="s">
        <v>52</v>
      </c>
      <c r="D2693" t="s">
        <v>5</v>
      </c>
      <c r="E26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93">
        <f>IF(DZIALKI[[#This Row],[Ulga]]=$K$29,$L$29,IF(DZIALKI[[#This Row],[Ulga]]=$K$30,$L$30,IF(DZIALKI[[#This Row],[Ulga]]=$K$31,$L$31,IF(DZIALKI[[#This Row],[Ulga]]=$K$32,$L$32))))</f>
        <v>0.5</v>
      </c>
      <c r="G2693">
        <f>ROUNDUP(DZIALKI[[#This Row],[StawkaPodatku]]*DZIALKI[[#This Row],[Powierzchnia]],2)</f>
        <v>155.88</v>
      </c>
      <c r="H2693">
        <f>DZIALKI[[#This Row],[Podatek]]*DZIALKI[[#This Row],[Procent Ulgi]]</f>
        <v>77.94</v>
      </c>
      <c r="I2693">
        <f>DZIALKI[[#This Row],[Podatek]]-DZIALKI[[#This Row],[KwotaUlgi]]</f>
        <v>77.94</v>
      </c>
    </row>
    <row r="2694" spans="1:9" x14ac:dyDescent="0.25">
      <c r="A2694" t="s">
        <v>2704</v>
      </c>
      <c r="B2694">
        <v>1027.53</v>
      </c>
      <c r="C2694" t="s">
        <v>31</v>
      </c>
      <c r="D2694" t="s">
        <v>7</v>
      </c>
      <c r="E26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94">
        <f>IF(DZIALKI[[#This Row],[Ulga]]=$K$29,$L$29,IF(DZIALKI[[#This Row],[Ulga]]=$K$30,$L$30,IF(DZIALKI[[#This Row],[Ulga]]=$K$31,$L$31,IF(DZIALKI[[#This Row],[Ulga]]=$K$32,$L$32))))</f>
        <v>0.2</v>
      </c>
      <c r="G2694">
        <f>ROUNDUP(DZIALKI[[#This Row],[StawkaPodatku]]*DZIALKI[[#This Row],[Powierzchnia]],2)</f>
        <v>441.84</v>
      </c>
      <c r="H2694">
        <f>DZIALKI[[#This Row],[Podatek]]*DZIALKI[[#This Row],[Procent Ulgi]]</f>
        <v>88.367999999999995</v>
      </c>
      <c r="I2694">
        <f>DZIALKI[[#This Row],[Podatek]]-DZIALKI[[#This Row],[KwotaUlgi]]</f>
        <v>353.47199999999998</v>
      </c>
    </row>
    <row r="2695" spans="1:9" x14ac:dyDescent="0.25">
      <c r="A2695" t="s">
        <v>2705</v>
      </c>
      <c r="B2695">
        <v>621.82000000000005</v>
      </c>
      <c r="C2695" t="s">
        <v>52</v>
      </c>
      <c r="D2695" t="s">
        <v>7</v>
      </c>
      <c r="E269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95">
        <f>IF(DZIALKI[[#This Row],[Ulga]]=$K$29,$L$29,IF(DZIALKI[[#This Row],[Ulga]]=$K$30,$L$30,IF(DZIALKI[[#This Row],[Ulga]]=$K$31,$L$31,IF(DZIALKI[[#This Row],[Ulga]]=$K$32,$L$32))))</f>
        <v>0.2</v>
      </c>
      <c r="G2695">
        <f>ROUNDUP(DZIALKI[[#This Row],[StawkaPodatku]]*DZIALKI[[#This Row],[Powierzchnia]],2)</f>
        <v>130.59</v>
      </c>
      <c r="H2695">
        <f>DZIALKI[[#This Row],[Podatek]]*DZIALKI[[#This Row],[Procent Ulgi]]</f>
        <v>26.118000000000002</v>
      </c>
      <c r="I2695">
        <f>DZIALKI[[#This Row],[Podatek]]-DZIALKI[[#This Row],[KwotaUlgi]]</f>
        <v>104.47200000000001</v>
      </c>
    </row>
    <row r="2696" spans="1:9" x14ac:dyDescent="0.25">
      <c r="A2696" t="s">
        <v>2706</v>
      </c>
      <c r="B2696">
        <v>1084.6300000000001</v>
      </c>
      <c r="C2696" t="s">
        <v>5</v>
      </c>
      <c r="D2696" t="s">
        <v>21</v>
      </c>
      <c r="E26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6">
        <f>IF(DZIALKI[[#This Row],[Ulga]]=$K$29,$L$29,IF(DZIALKI[[#This Row],[Ulga]]=$K$30,$L$30,IF(DZIALKI[[#This Row],[Ulga]]=$K$31,$L$31,IF(DZIALKI[[#This Row],[Ulga]]=$K$32,$L$32))))</f>
        <v>0</v>
      </c>
      <c r="G2696">
        <f>ROUNDUP(DZIALKI[[#This Row],[StawkaPodatku]]*DZIALKI[[#This Row],[Powierzchnia]],2)</f>
        <v>835.17</v>
      </c>
      <c r="H2696">
        <f>DZIALKI[[#This Row],[Podatek]]*DZIALKI[[#This Row],[Procent Ulgi]]</f>
        <v>0</v>
      </c>
      <c r="I2696">
        <f>DZIALKI[[#This Row],[Podatek]]-DZIALKI[[#This Row],[KwotaUlgi]]</f>
        <v>835.17</v>
      </c>
    </row>
    <row r="2697" spans="1:9" x14ac:dyDescent="0.25">
      <c r="A2697" t="s">
        <v>2707</v>
      </c>
      <c r="B2697">
        <v>1361.92</v>
      </c>
      <c r="C2697" t="s">
        <v>94</v>
      </c>
      <c r="D2697" t="s">
        <v>5</v>
      </c>
      <c r="E26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97">
        <f>IF(DZIALKI[[#This Row],[Ulga]]=$K$29,$L$29,IF(DZIALKI[[#This Row],[Ulga]]=$K$30,$L$30,IF(DZIALKI[[#This Row],[Ulga]]=$K$31,$L$31,IF(DZIALKI[[#This Row],[Ulga]]=$K$32,$L$32))))</f>
        <v>0.5</v>
      </c>
      <c r="G2697">
        <f>ROUNDUP(DZIALKI[[#This Row],[StawkaPodatku]]*DZIALKI[[#This Row],[Powierzchnia]],2)</f>
        <v>54.48</v>
      </c>
      <c r="H2697">
        <f>DZIALKI[[#This Row],[Podatek]]*DZIALKI[[#This Row],[Procent Ulgi]]</f>
        <v>27.24</v>
      </c>
      <c r="I2697">
        <f>DZIALKI[[#This Row],[Podatek]]-DZIALKI[[#This Row],[KwotaUlgi]]</f>
        <v>27.24</v>
      </c>
    </row>
    <row r="2698" spans="1:9" x14ac:dyDescent="0.25">
      <c r="A2698" t="s">
        <v>2708</v>
      </c>
      <c r="B2698">
        <v>584.84</v>
      </c>
      <c r="C2698" t="s">
        <v>5</v>
      </c>
      <c r="D2698" t="s">
        <v>11</v>
      </c>
      <c r="E26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8">
        <f>IF(DZIALKI[[#This Row],[Ulga]]=$K$29,$L$29,IF(DZIALKI[[#This Row],[Ulga]]=$K$30,$L$30,IF(DZIALKI[[#This Row],[Ulga]]=$K$31,$L$31,IF(DZIALKI[[#This Row],[Ulga]]=$K$32,$L$32))))</f>
        <v>0.9</v>
      </c>
      <c r="G2698">
        <f>ROUNDUP(DZIALKI[[#This Row],[StawkaPodatku]]*DZIALKI[[#This Row],[Powierzchnia]],2)</f>
        <v>450.33</v>
      </c>
      <c r="H2698">
        <f>DZIALKI[[#This Row],[Podatek]]*DZIALKI[[#This Row],[Procent Ulgi]]</f>
        <v>405.29699999999997</v>
      </c>
      <c r="I2698">
        <f>DZIALKI[[#This Row],[Podatek]]-DZIALKI[[#This Row],[KwotaUlgi]]</f>
        <v>45.033000000000015</v>
      </c>
    </row>
    <row r="2699" spans="1:9" x14ac:dyDescent="0.25">
      <c r="A2699" t="s">
        <v>2709</v>
      </c>
      <c r="B2699">
        <v>887.4</v>
      </c>
      <c r="C2699" t="s">
        <v>94</v>
      </c>
      <c r="D2699" t="s">
        <v>5</v>
      </c>
      <c r="E269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99">
        <f>IF(DZIALKI[[#This Row],[Ulga]]=$K$29,$L$29,IF(DZIALKI[[#This Row],[Ulga]]=$K$30,$L$30,IF(DZIALKI[[#This Row],[Ulga]]=$K$31,$L$31,IF(DZIALKI[[#This Row],[Ulga]]=$K$32,$L$32))))</f>
        <v>0.5</v>
      </c>
      <c r="G2699">
        <f>ROUNDUP(DZIALKI[[#This Row],[StawkaPodatku]]*DZIALKI[[#This Row],[Powierzchnia]],2)</f>
        <v>35.5</v>
      </c>
      <c r="H2699">
        <f>DZIALKI[[#This Row],[Podatek]]*DZIALKI[[#This Row],[Procent Ulgi]]</f>
        <v>17.75</v>
      </c>
      <c r="I2699">
        <f>DZIALKI[[#This Row],[Podatek]]-DZIALKI[[#This Row],[KwotaUlgi]]</f>
        <v>17.75</v>
      </c>
    </row>
    <row r="2700" spans="1:9" x14ac:dyDescent="0.25">
      <c r="A2700" t="s">
        <v>2710</v>
      </c>
      <c r="B2700">
        <v>1400.64</v>
      </c>
      <c r="C2700" t="s">
        <v>94</v>
      </c>
      <c r="D2700" t="s">
        <v>5</v>
      </c>
      <c r="E270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00">
        <f>IF(DZIALKI[[#This Row],[Ulga]]=$K$29,$L$29,IF(DZIALKI[[#This Row],[Ulga]]=$K$30,$L$30,IF(DZIALKI[[#This Row],[Ulga]]=$K$31,$L$31,IF(DZIALKI[[#This Row],[Ulga]]=$K$32,$L$32))))</f>
        <v>0.5</v>
      </c>
      <c r="G2700">
        <f>ROUNDUP(DZIALKI[[#This Row],[StawkaPodatku]]*DZIALKI[[#This Row],[Powierzchnia]],2)</f>
        <v>56.03</v>
      </c>
      <c r="H2700">
        <f>DZIALKI[[#This Row],[Podatek]]*DZIALKI[[#This Row],[Procent Ulgi]]</f>
        <v>28.015000000000001</v>
      </c>
      <c r="I2700">
        <f>DZIALKI[[#This Row],[Podatek]]-DZIALKI[[#This Row],[KwotaUlgi]]</f>
        <v>28.015000000000001</v>
      </c>
    </row>
    <row r="2701" spans="1:9" x14ac:dyDescent="0.25">
      <c r="A2701" t="s">
        <v>2711</v>
      </c>
      <c r="B2701">
        <v>863.23</v>
      </c>
      <c r="C2701" t="s">
        <v>94</v>
      </c>
      <c r="D2701" t="s">
        <v>7</v>
      </c>
      <c r="E270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01">
        <f>IF(DZIALKI[[#This Row],[Ulga]]=$K$29,$L$29,IF(DZIALKI[[#This Row],[Ulga]]=$K$30,$L$30,IF(DZIALKI[[#This Row],[Ulga]]=$K$31,$L$31,IF(DZIALKI[[#This Row],[Ulga]]=$K$32,$L$32))))</f>
        <v>0.2</v>
      </c>
      <c r="G2701">
        <f>ROUNDUP(DZIALKI[[#This Row],[StawkaPodatku]]*DZIALKI[[#This Row],[Powierzchnia]],2)</f>
        <v>34.53</v>
      </c>
      <c r="H2701">
        <f>DZIALKI[[#This Row],[Podatek]]*DZIALKI[[#This Row],[Procent Ulgi]]</f>
        <v>6.9060000000000006</v>
      </c>
      <c r="I2701">
        <f>DZIALKI[[#This Row],[Podatek]]-DZIALKI[[#This Row],[KwotaUlgi]]</f>
        <v>27.624000000000002</v>
      </c>
    </row>
    <row r="2702" spans="1:9" x14ac:dyDescent="0.25">
      <c r="A2702" t="s">
        <v>2712</v>
      </c>
      <c r="B2702">
        <v>998.27</v>
      </c>
      <c r="C2702" t="s">
        <v>52</v>
      </c>
      <c r="D2702" t="s">
        <v>7</v>
      </c>
      <c r="E27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02">
        <f>IF(DZIALKI[[#This Row],[Ulga]]=$K$29,$L$29,IF(DZIALKI[[#This Row],[Ulga]]=$K$30,$L$30,IF(DZIALKI[[#This Row],[Ulga]]=$K$31,$L$31,IF(DZIALKI[[#This Row],[Ulga]]=$K$32,$L$32))))</f>
        <v>0.2</v>
      </c>
      <c r="G2702">
        <f>ROUNDUP(DZIALKI[[#This Row],[StawkaPodatku]]*DZIALKI[[#This Row],[Powierzchnia]],2)</f>
        <v>209.64</v>
      </c>
      <c r="H2702">
        <f>DZIALKI[[#This Row],[Podatek]]*DZIALKI[[#This Row],[Procent Ulgi]]</f>
        <v>41.927999999999997</v>
      </c>
      <c r="I2702">
        <f>DZIALKI[[#This Row],[Podatek]]-DZIALKI[[#This Row],[KwotaUlgi]]</f>
        <v>167.71199999999999</v>
      </c>
    </row>
    <row r="2703" spans="1:9" x14ac:dyDescent="0.25">
      <c r="A2703" t="s">
        <v>2713</v>
      </c>
      <c r="B2703">
        <v>1197.19</v>
      </c>
      <c r="C2703" t="s">
        <v>94</v>
      </c>
      <c r="D2703" t="s">
        <v>5</v>
      </c>
      <c r="E27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03">
        <f>IF(DZIALKI[[#This Row],[Ulga]]=$K$29,$L$29,IF(DZIALKI[[#This Row],[Ulga]]=$K$30,$L$30,IF(DZIALKI[[#This Row],[Ulga]]=$K$31,$L$31,IF(DZIALKI[[#This Row],[Ulga]]=$K$32,$L$32))))</f>
        <v>0.5</v>
      </c>
      <c r="G2703">
        <f>ROUNDUP(DZIALKI[[#This Row],[StawkaPodatku]]*DZIALKI[[#This Row],[Powierzchnia]],2)</f>
        <v>47.89</v>
      </c>
      <c r="H2703">
        <f>DZIALKI[[#This Row],[Podatek]]*DZIALKI[[#This Row],[Procent Ulgi]]</f>
        <v>23.945</v>
      </c>
      <c r="I2703">
        <f>DZIALKI[[#This Row],[Podatek]]-DZIALKI[[#This Row],[KwotaUlgi]]</f>
        <v>23.945</v>
      </c>
    </row>
    <row r="2704" spans="1:9" x14ac:dyDescent="0.25">
      <c r="A2704" t="s">
        <v>2714</v>
      </c>
      <c r="B2704">
        <v>851.44</v>
      </c>
      <c r="C2704" t="s">
        <v>31</v>
      </c>
      <c r="D2704" t="s">
        <v>7</v>
      </c>
      <c r="E27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04">
        <f>IF(DZIALKI[[#This Row],[Ulga]]=$K$29,$L$29,IF(DZIALKI[[#This Row],[Ulga]]=$K$30,$L$30,IF(DZIALKI[[#This Row],[Ulga]]=$K$31,$L$31,IF(DZIALKI[[#This Row],[Ulga]]=$K$32,$L$32))))</f>
        <v>0.2</v>
      </c>
      <c r="G2704">
        <f>ROUNDUP(DZIALKI[[#This Row],[StawkaPodatku]]*DZIALKI[[#This Row],[Powierzchnia]],2)</f>
        <v>366.12</v>
      </c>
      <c r="H2704">
        <f>DZIALKI[[#This Row],[Podatek]]*DZIALKI[[#This Row],[Procent Ulgi]]</f>
        <v>73.224000000000004</v>
      </c>
      <c r="I2704">
        <f>DZIALKI[[#This Row],[Podatek]]-DZIALKI[[#This Row],[KwotaUlgi]]</f>
        <v>292.89600000000002</v>
      </c>
    </row>
    <row r="2705" spans="1:9" x14ac:dyDescent="0.25">
      <c r="A2705" t="s">
        <v>2715</v>
      </c>
      <c r="B2705">
        <v>1222.78</v>
      </c>
      <c r="C2705" t="s">
        <v>5</v>
      </c>
      <c r="D2705" t="s">
        <v>11</v>
      </c>
      <c r="E27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05">
        <f>IF(DZIALKI[[#This Row],[Ulga]]=$K$29,$L$29,IF(DZIALKI[[#This Row],[Ulga]]=$K$30,$L$30,IF(DZIALKI[[#This Row],[Ulga]]=$K$31,$L$31,IF(DZIALKI[[#This Row],[Ulga]]=$K$32,$L$32))))</f>
        <v>0.9</v>
      </c>
      <c r="G2705">
        <f>ROUNDUP(DZIALKI[[#This Row],[StawkaPodatku]]*DZIALKI[[#This Row],[Powierzchnia]],2)</f>
        <v>941.55</v>
      </c>
      <c r="H2705">
        <f>DZIALKI[[#This Row],[Podatek]]*DZIALKI[[#This Row],[Procent Ulgi]]</f>
        <v>847.39499999999998</v>
      </c>
      <c r="I2705">
        <f>DZIALKI[[#This Row],[Podatek]]-DZIALKI[[#This Row],[KwotaUlgi]]</f>
        <v>94.154999999999973</v>
      </c>
    </row>
    <row r="2706" spans="1:9" x14ac:dyDescent="0.25">
      <c r="A2706" t="s">
        <v>2716</v>
      </c>
      <c r="B2706">
        <v>1176.3800000000001</v>
      </c>
      <c r="C2706" t="s">
        <v>31</v>
      </c>
      <c r="D2706" t="s">
        <v>7</v>
      </c>
      <c r="E27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06">
        <f>IF(DZIALKI[[#This Row],[Ulga]]=$K$29,$L$29,IF(DZIALKI[[#This Row],[Ulga]]=$K$30,$L$30,IF(DZIALKI[[#This Row],[Ulga]]=$K$31,$L$31,IF(DZIALKI[[#This Row],[Ulga]]=$K$32,$L$32))))</f>
        <v>0.2</v>
      </c>
      <c r="G2706">
        <f>ROUNDUP(DZIALKI[[#This Row],[StawkaPodatku]]*DZIALKI[[#This Row],[Powierzchnia]],2)</f>
        <v>505.84999999999997</v>
      </c>
      <c r="H2706">
        <f>DZIALKI[[#This Row],[Podatek]]*DZIALKI[[#This Row],[Procent Ulgi]]</f>
        <v>101.17</v>
      </c>
      <c r="I2706">
        <f>DZIALKI[[#This Row],[Podatek]]-DZIALKI[[#This Row],[KwotaUlgi]]</f>
        <v>404.67999999999995</v>
      </c>
    </row>
    <row r="2707" spans="1:9" x14ac:dyDescent="0.25">
      <c r="A2707" t="s">
        <v>2717</v>
      </c>
      <c r="B2707">
        <v>1408.09</v>
      </c>
      <c r="C2707" t="s">
        <v>5</v>
      </c>
      <c r="D2707" t="s">
        <v>21</v>
      </c>
      <c r="E27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07">
        <f>IF(DZIALKI[[#This Row],[Ulga]]=$K$29,$L$29,IF(DZIALKI[[#This Row],[Ulga]]=$K$30,$L$30,IF(DZIALKI[[#This Row],[Ulga]]=$K$31,$L$31,IF(DZIALKI[[#This Row],[Ulga]]=$K$32,$L$32))))</f>
        <v>0</v>
      </c>
      <c r="G2707">
        <f>ROUNDUP(DZIALKI[[#This Row],[StawkaPodatku]]*DZIALKI[[#This Row],[Powierzchnia]],2)</f>
        <v>1084.23</v>
      </c>
      <c r="H2707">
        <f>DZIALKI[[#This Row],[Podatek]]*DZIALKI[[#This Row],[Procent Ulgi]]</f>
        <v>0</v>
      </c>
      <c r="I2707">
        <f>DZIALKI[[#This Row],[Podatek]]-DZIALKI[[#This Row],[KwotaUlgi]]</f>
        <v>1084.23</v>
      </c>
    </row>
    <row r="2708" spans="1:9" x14ac:dyDescent="0.25">
      <c r="A2708" t="s">
        <v>2718</v>
      </c>
      <c r="B2708">
        <v>1087.99</v>
      </c>
      <c r="C2708" t="s">
        <v>5</v>
      </c>
      <c r="D2708" t="s">
        <v>21</v>
      </c>
      <c r="E27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08">
        <f>IF(DZIALKI[[#This Row],[Ulga]]=$K$29,$L$29,IF(DZIALKI[[#This Row],[Ulga]]=$K$30,$L$30,IF(DZIALKI[[#This Row],[Ulga]]=$K$31,$L$31,IF(DZIALKI[[#This Row],[Ulga]]=$K$32,$L$32))))</f>
        <v>0</v>
      </c>
      <c r="G2708">
        <f>ROUNDUP(DZIALKI[[#This Row],[StawkaPodatku]]*DZIALKI[[#This Row],[Powierzchnia]],2)</f>
        <v>837.76</v>
      </c>
      <c r="H2708">
        <f>DZIALKI[[#This Row],[Podatek]]*DZIALKI[[#This Row],[Procent Ulgi]]</f>
        <v>0</v>
      </c>
      <c r="I2708">
        <f>DZIALKI[[#This Row],[Podatek]]-DZIALKI[[#This Row],[KwotaUlgi]]</f>
        <v>837.76</v>
      </c>
    </row>
    <row r="2709" spans="1:9" x14ac:dyDescent="0.25">
      <c r="A2709" t="s">
        <v>2719</v>
      </c>
      <c r="B2709">
        <v>1333.08</v>
      </c>
      <c r="C2709" t="s">
        <v>31</v>
      </c>
      <c r="D2709" t="s">
        <v>11</v>
      </c>
      <c r="E27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09">
        <f>IF(DZIALKI[[#This Row],[Ulga]]=$K$29,$L$29,IF(DZIALKI[[#This Row],[Ulga]]=$K$30,$L$30,IF(DZIALKI[[#This Row],[Ulga]]=$K$31,$L$31,IF(DZIALKI[[#This Row],[Ulga]]=$K$32,$L$32))))</f>
        <v>0.9</v>
      </c>
      <c r="G2709">
        <f>ROUNDUP(DZIALKI[[#This Row],[StawkaPodatku]]*DZIALKI[[#This Row],[Powierzchnia]],2)</f>
        <v>573.23</v>
      </c>
      <c r="H2709">
        <f>DZIALKI[[#This Row],[Podatek]]*DZIALKI[[#This Row],[Procent Ulgi]]</f>
        <v>515.90700000000004</v>
      </c>
      <c r="I2709">
        <f>DZIALKI[[#This Row],[Podatek]]-DZIALKI[[#This Row],[KwotaUlgi]]</f>
        <v>57.322999999999979</v>
      </c>
    </row>
    <row r="2710" spans="1:9" x14ac:dyDescent="0.25">
      <c r="A2710" t="s">
        <v>2720</v>
      </c>
      <c r="B2710">
        <v>1425.57</v>
      </c>
      <c r="C2710" t="s">
        <v>94</v>
      </c>
      <c r="D2710" t="s">
        <v>11</v>
      </c>
      <c r="E271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10">
        <f>IF(DZIALKI[[#This Row],[Ulga]]=$K$29,$L$29,IF(DZIALKI[[#This Row],[Ulga]]=$K$30,$L$30,IF(DZIALKI[[#This Row],[Ulga]]=$K$31,$L$31,IF(DZIALKI[[#This Row],[Ulga]]=$K$32,$L$32))))</f>
        <v>0.9</v>
      </c>
      <c r="G2710">
        <f>ROUNDUP(DZIALKI[[#This Row],[StawkaPodatku]]*DZIALKI[[#This Row],[Powierzchnia]],2)</f>
        <v>57.03</v>
      </c>
      <c r="H2710">
        <f>DZIALKI[[#This Row],[Podatek]]*DZIALKI[[#This Row],[Procent Ulgi]]</f>
        <v>51.327000000000005</v>
      </c>
      <c r="I2710">
        <f>DZIALKI[[#This Row],[Podatek]]-DZIALKI[[#This Row],[KwotaUlgi]]</f>
        <v>5.7029999999999959</v>
      </c>
    </row>
    <row r="2711" spans="1:9" x14ac:dyDescent="0.25">
      <c r="A2711" t="s">
        <v>2721</v>
      </c>
      <c r="B2711">
        <v>774.48</v>
      </c>
      <c r="C2711" t="s">
        <v>5</v>
      </c>
      <c r="D2711" t="s">
        <v>11</v>
      </c>
      <c r="E27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1">
        <f>IF(DZIALKI[[#This Row],[Ulga]]=$K$29,$L$29,IF(DZIALKI[[#This Row],[Ulga]]=$K$30,$L$30,IF(DZIALKI[[#This Row],[Ulga]]=$K$31,$L$31,IF(DZIALKI[[#This Row],[Ulga]]=$K$32,$L$32))))</f>
        <v>0.9</v>
      </c>
      <c r="G2711">
        <f>ROUNDUP(DZIALKI[[#This Row],[StawkaPodatku]]*DZIALKI[[#This Row],[Powierzchnia]],2)</f>
        <v>596.35</v>
      </c>
      <c r="H2711">
        <f>DZIALKI[[#This Row],[Podatek]]*DZIALKI[[#This Row],[Procent Ulgi]]</f>
        <v>536.71500000000003</v>
      </c>
      <c r="I2711">
        <f>DZIALKI[[#This Row],[Podatek]]-DZIALKI[[#This Row],[KwotaUlgi]]</f>
        <v>59.634999999999991</v>
      </c>
    </row>
    <row r="2712" spans="1:9" x14ac:dyDescent="0.25">
      <c r="A2712" t="s">
        <v>2722</v>
      </c>
      <c r="B2712">
        <v>1373.05</v>
      </c>
      <c r="C2712" t="s">
        <v>5</v>
      </c>
      <c r="D2712" t="s">
        <v>5</v>
      </c>
      <c r="E27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2">
        <f>IF(DZIALKI[[#This Row],[Ulga]]=$K$29,$L$29,IF(DZIALKI[[#This Row],[Ulga]]=$K$30,$L$30,IF(DZIALKI[[#This Row],[Ulga]]=$K$31,$L$31,IF(DZIALKI[[#This Row],[Ulga]]=$K$32,$L$32))))</f>
        <v>0.5</v>
      </c>
      <c r="G2712">
        <f>ROUNDUP(DZIALKI[[#This Row],[StawkaPodatku]]*DZIALKI[[#This Row],[Powierzchnia]],2)</f>
        <v>1057.25</v>
      </c>
      <c r="H2712">
        <f>DZIALKI[[#This Row],[Podatek]]*DZIALKI[[#This Row],[Procent Ulgi]]</f>
        <v>528.625</v>
      </c>
      <c r="I2712">
        <f>DZIALKI[[#This Row],[Podatek]]-DZIALKI[[#This Row],[KwotaUlgi]]</f>
        <v>528.625</v>
      </c>
    </row>
    <row r="2713" spans="1:9" x14ac:dyDescent="0.25">
      <c r="A2713" t="s">
        <v>2723</v>
      </c>
      <c r="B2713">
        <v>906.68</v>
      </c>
      <c r="C2713" t="s">
        <v>5</v>
      </c>
      <c r="D2713" t="s">
        <v>5</v>
      </c>
      <c r="E27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3">
        <f>IF(DZIALKI[[#This Row],[Ulga]]=$K$29,$L$29,IF(DZIALKI[[#This Row],[Ulga]]=$K$30,$L$30,IF(DZIALKI[[#This Row],[Ulga]]=$K$31,$L$31,IF(DZIALKI[[#This Row],[Ulga]]=$K$32,$L$32))))</f>
        <v>0.5</v>
      </c>
      <c r="G2713">
        <f>ROUNDUP(DZIALKI[[#This Row],[StawkaPodatku]]*DZIALKI[[#This Row],[Powierzchnia]],2)</f>
        <v>698.15</v>
      </c>
      <c r="H2713">
        <f>DZIALKI[[#This Row],[Podatek]]*DZIALKI[[#This Row],[Procent Ulgi]]</f>
        <v>349.07499999999999</v>
      </c>
      <c r="I2713">
        <f>DZIALKI[[#This Row],[Podatek]]-DZIALKI[[#This Row],[KwotaUlgi]]</f>
        <v>349.07499999999999</v>
      </c>
    </row>
    <row r="2714" spans="1:9" x14ac:dyDescent="0.25">
      <c r="A2714" t="s">
        <v>2724</v>
      </c>
      <c r="B2714">
        <v>739.24</v>
      </c>
      <c r="C2714" t="s">
        <v>31</v>
      </c>
      <c r="D2714" t="s">
        <v>11</v>
      </c>
      <c r="E27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14">
        <f>IF(DZIALKI[[#This Row],[Ulga]]=$K$29,$L$29,IF(DZIALKI[[#This Row],[Ulga]]=$K$30,$L$30,IF(DZIALKI[[#This Row],[Ulga]]=$K$31,$L$31,IF(DZIALKI[[#This Row],[Ulga]]=$K$32,$L$32))))</f>
        <v>0.9</v>
      </c>
      <c r="G2714">
        <f>ROUNDUP(DZIALKI[[#This Row],[StawkaPodatku]]*DZIALKI[[#This Row],[Powierzchnia]],2)</f>
        <v>317.88</v>
      </c>
      <c r="H2714">
        <f>DZIALKI[[#This Row],[Podatek]]*DZIALKI[[#This Row],[Procent Ulgi]]</f>
        <v>286.09199999999998</v>
      </c>
      <c r="I2714">
        <f>DZIALKI[[#This Row],[Podatek]]-DZIALKI[[#This Row],[KwotaUlgi]]</f>
        <v>31.788000000000011</v>
      </c>
    </row>
    <row r="2715" spans="1:9" x14ac:dyDescent="0.25">
      <c r="A2715" t="s">
        <v>2725</v>
      </c>
      <c r="B2715">
        <v>1261.97</v>
      </c>
      <c r="C2715" t="s">
        <v>5</v>
      </c>
      <c r="D2715" t="s">
        <v>7</v>
      </c>
      <c r="E27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5">
        <f>IF(DZIALKI[[#This Row],[Ulga]]=$K$29,$L$29,IF(DZIALKI[[#This Row],[Ulga]]=$K$30,$L$30,IF(DZIALKI[[#This Row],[Ulga]]=$K$31,$L$31,IF(DZIALKI[[#This Row],[Ulga]]=$K$32,$L$32))))</f>
        <v>0.2</v>
      </c>
      <c r="G2715">
        <f>ROUNDUP(DZIALKI[[#This Row],[StawkaPodatku]]*DZIALKI[[#This Row],[Powierzchnia]],2)</f>
        <v>971.72</v>
      </c>
      <c r="H2715">
        <f>DZIALKI[[#This Row],[Podatek]]*DZIALKI[[#This Row],[Procent Ulgi]]</f>
        <v>194.34400000000002</v>
      </c>
      <c r="I2715">
        <f>DZIALKI[[#This Row],[Podatek]]-DZIALKI[[#This Row],[KwotaUlgi]]</f>
        <v>777.37599999999998</v>
      </c>
    </row>
    <row r="2716" spans="1:9" x14ac:dyDescent="0.25">
      <c r="A2716" t="s">
        <v>2726</v>
      </c>
      <c r="B2716">
        <v>1064.1199999999999</v>
      </c>
      <c r="C2716" t="s">
        <v>52</v>
      </c>
      <c r="D2716" t="s">
        <v>7</v>
      </c>
      <c r="E27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16">
        <f>IF(DZIALKI[[#This Row],[Ulga]]=$K$29,$L$29,IF(DZIALKI[[#This Row],[Ulga]]=$K$30,$L$30,IF(DZIALKI[[#This Row],[Ulga]]=$K$31,$L$31,IF(DZIALKI[[#This Row],[Ulga]]=$K$32,$L$32))))</f>
        <v>0.2</v>
      </c>
      <c r="G2716">
        <f>ROUNDUP(DZIALKI[[#This Row],[StawkaPodatku]]*DZIALKI[[#This Row],[Powierzchnia]],2)</f>
        <v>223.47</v>
      </c>
      <c r="H2716">
        <f>DZIALKI[[#This Row],[Podatek]]*DZIALKI[[#This Row],[Procent Ulgi]]</f>
        <v>44.694000000000003</v>
      </c>
      <c r="I2716">
        <f>DZIALKI[[#This Row],[Podatek]]-DZIALKI[[#This Row],[KwotaUlgi]]</f>
        <v>178.77600000000001</v>
      </c>
    </row>
    <row r="2717" spans="1:9" x14ac:dyDescent="0.25">
      <c r="A2717" t="s">
        <v>2727</v>
      </c>
      <c r="B2717">
        <v>885.95</v>
      </c>
      <c r="C2717" t="s">
        <v>9</v>
      </c>
      <c r="D2717" t="s">
        <v>5</v>
      </c>
      <c r="E27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17">
        <f>IF(DZIALKI[[#This Row],[Ulga]]=$K$29,$L$29,IF(DZIALKI[[#This Row],[Ulga]]=$K$30,$L$30,IF(DZIALKI[[#This Row],[Ulga]]=$K$31,$L$31,IF(DZIALKI[[#This Row],[Ulga]]=$K$32,$L$32))))</f>
        <v>0.5</v>
      </c>
      <c r="G2717">
        <f>ROUNDUP(DZIALKI[[#This Row],[StawkaPodatku]]*DZIALKI[[#This Row],[Powierzchnia]],2)</f>
        <v>575.87</v>
      </c>
      <c r="H2717">
        <f>DZIALKI[[#This Row],[Podatek]]*DZIALKI[[#This Row],[Procent Ulgi]]</f>
        <v>287.935</v>
      </c>
      <c r="I2717">
        <f>DZIALKI[[#This Row],[Podatek]]-DZIALKI[[#This Row],[KwotaUlgi]]</f>
        <v>287.935</v>
      </c>
    </row>
    <row r="2718" spans="1:9" x14ac:dyDescent="0.25">
      <c r="A2718" t="s">
        <v>2728</v>
      </c>
      <c r="B2718">
        <v>1092.26</v>
      </c>
      <c r="C2718" t="s">
        <v>5</v>
      </c>
      <c r="D2718" t="s">
        <v>21</v>
      </c>
      <c r="E27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8">
        <f>IF(DZIALKI[[#This Row],[Ulga]]=$K$29,$L$29,IF(DZIALKI[[#This Row],[Ulga]]=$K$30,$L$30,IF(DZIALKI[[#This Row],[Ulga]]=$K$31,$L$31,IF(DZIALKI[[#This Row],[Ulga]]=$K$32,$L$32))))</f>
        <v>0</v>
      </c>
      <c r="G2718">
        <f>ROUNDUP(DZIALKI[[#This Row],[StawkaPodatku]]*DZIALKI[[#This Row],[Powierzchnia]],2)</f>
        <v>841.05</v>
      </c>
      <c r="H2718">
        <f>DZIALKI[[#This Row],[Podatek]]*DZIALKI[[#This Row],[Procent Ulgi]]</f>
        <v>0</v>
      </c>
      <c r="I2718">
        <f>DZIALKI[[#This Row],[Podatek]]-DZIALKI[[#This Row],[KwotaUlgi]]</f>
        <v>841.05</v>
      </c>
    </row>
    <row r="2719" spans="1:9" x14ac:dyDescent="0.25">
      <c r="A2719" t="s">
        <v>2729</v>
      </c>
      <c r="B2719">
        <v>1276.6099999999999</v>
      </c>
      <c r="C2719" t="s">
        <v>5</v>
      </c>
      <c r="D2719" t="s">
        <v>11</v>
      </c>
      <c r="E27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9">
        <f>IF(DZIALKI[[#This Row],[Ulga]]=$K$29,$L$29,IF(DZIALKI[[#This Row],[Ulga]]=$K$30,$L$30,IF(DZIALKI[[#This Row],[Ulga]]=$K$31,$L$31,IF(DZIALKI[[#This Row],[Ulga]]=$K$32,$L$32))))</f>
        <v>0.9</v>
      </c>
      <c r="G2719">
        <f>ROUNDUP(DZIALKI[[#This Row],[StawkaPodatku]]*DZIALKI[[#This Row],[Powierzchnia]],2)</f>
        <v>982.99</v>
      </c>
      <c r="H2719">
        <f>DZIALKI[[#This Row],[Podatek]]*DZIALKI[[#This Row],[Procent Ulgi]]</f>
        <v>884.69100000000003</v>
      </c>
      <c r="I2719">
        <f>DZIALKI[[#This Row],[Podatek]]-DZIALKI[[#This Row],[KwotaUlgi]]</f>
        <v>98.298999999999978</v>
      </c>
    </row>
    <row r="2720" spans="1:9" x14ac:dyDescent="0.25">
      <c r="A2720" t="s">
        <v>2730</v>
      </c>
      <c r="B2720">
        <v>802.41</v>
      </c>
      <c r="C2720" t="s">
        <v>52</v>
      </c>
      <c r="D2720" t="s">
        <v>5</v>
      </c>
      <c r="E27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20">
        <f>IF(DZIALKI[[#This Row],[Ulga]]=$K$29,$L$29,IF(DZIALKI[[#This Row],[Ulga]]=$K$30,$L$30,IF(DZIALKI[[#This Row],[Ulga]]=$K$31,$L$31,IF(DZIALKI[[#This Row],[Ulga]]=$K$32,$L$32))))</f>
        <v>0.5</v>
      </c>
      <c r="G2720">
        <f>ROUNDUP(DZIALKI[[#This Row],[StawkaPodatku]]*DZIALKI[[#This Row],[Powierzchnia]],2)</f>
        <v>168.51</v>
      </c>
      <c r="H2720">
        <f>DZIALKI[[#This Row],[Podatek]]*DZIALKI[[#This Row],[Procent Ulgi]]</f>
        <v>84.254999999999995</v>
      </c>
      <c r="I2720">
        <f>DZIALKI[[#This Row],[Podatek]]-DZIALKI[[#This Row],[KwotaUlgi]]</f>
        <v>84.254999999999995</v>
      </c>
    </row>
    <row r="2721" spans="1:9" x14ac:dyDescent="0.25">
      <c r="A2721" t="s">
        <v>2731</v>
      </c>
      <c r="B2721">
        <v>708.1</v>
      </c>
      <c r="C2721" t="s">
        <v>94</v>
      </c>
      <c r="D2721" t="s">
        <v>11</v>
      </c>
      <c r="E27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21">
        <f>IF(DZIALKI[[#This Row],[Ulga]]=$K$29,$L$29,IF(DZIALKI[[#This Row],[Ulga]]=$K$30,$L$30,IF(DZIALKI[[#This Row],[Ulga]]=$K$31,$L$31,IF(DZIALKI[[#This Row],[Ulga]]=$K$32,$L$32))))</f>
        <v>0.9</v>
      </c>
      <c r="G2721">
        <f>ROUNDUP(DZIALKI[[#This Row],[StawkaPodatku]]*DZIALKI[[#This Row],[Powierzchnia]],2)</f>
        <v>28.330000000000002</v>
      </c>
      <c r="H2721">
        <f>DZIALKI[[#This Row],[Podatek]]*DZIALKI[[#This Row],[Procent Ulgi]]</f>
        <v>25.497000000000003</v>
      </c>
      <c r="I2721">
        <f>DZIALKI[[#This Row],[Podatek]]-DZIALKI[[#This Row],[KwotaUlgi]]</f>
        <v>2.8329999999999984</v>
      </c>
    </row>
    <row r="2722" spans="1:9" x14ac:dyDescent="0.25">
      <c r="A2722" t="s">
        <v>2732</v>
      </c>
      <c r="B2722">
        <v>1463.74</v>
      </c>
      <c r="C2722" t="s">
        <v>5</v>
      </c>
      <c r="D2722" t="s">
        <v>21</v>
      </c>
      <c r="E27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22">
        <f>IF(DZIALKI[[#This Row],[Ulga]]=$K$29,$L$29,IF(DZIALKI[[#This Row],[Ulga]]=$K$30,$L$30,IF(DZIALKI[[#This Row],[Ulga]]=$K$31,$L$31,IF(DZIALKI[[#This Row],[Ulga]]=$K$32,$L$32))))</f>
        <v>0</v>
      </c>
      <c r="G2722">
        <f>ROUNDUP(DZIALKI[[#This Row],[StawkaPodatku]]*DZIALKI[[#This Row],[Powierzchnia]],2)</f>
        <v>1127.08</v>
      </c>
      <c r="H2722">
        <f>DZIALKI[[#This Row],[Podatek]]*DZIALKI[[#This Row],[Procent Ulgi]]</f>
        <v>0</v>
      </c>
      <c r="I2722">
        <f>DZIALKI[[#This Row],[Podatek]]-DZIALKI[[#This Row],[KwotaUlgi]]</f>
        <v>1127.08</v>
      </c>
    </row>
    <row r="2723" spans="1:9" x14ac:dyDescent="0.25">
      <c r="A2723" t="s">
        <v>2733</v>
      </c>
      <c r="B2723">
        <v>604.15</v>
      </c>
      <c r="C2723" t="s">
        <v>5</v>
      </c>
      <c r="D2723" t="s">
        <v>5</v>
      </c>
      <c r="E27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23">
        <f>IF(DZIALKI[[#This Row],[Ulga]]=$K$29,$L$29,IF(DZIALKI[[#This Row],[Ulga]]=$K$30,$L$30,IF(DZIALKI[[#This Row],[Ulga]]=$K$31,$L$31,IF(DZIALKI[[#This Row],[Ulga]]=$K$32,$L$32))))</f>
        <v>0.5</v>
      </c>
      <c r="G2723">
        <f>ROUNDUP(DZIALKI[[#This Row],[StawkaPodatku]]*DZIALKI[[#This Row],[Powierzchnia]],2)</f>
        <v>465.2</v>
      </c>
      <c r="H2723">
        <f>DZIALKI[[#This Row],[Podatek]]*DZIALKI[[#This Row],[Procent Ulgi]]</f>
        <v>232.6</v>
      </c>
      <c r="I2723">
        <f>DZIALKI[[#This Row],[Podatek]]-DZIALKI[[#This Row],[KwotaUlgi]]</f>
        <v>232.6</v>
      </c>
    </row>
    <row r="2724" spans="1:9" x14ac:dyDescent="0.25">
      <c r="A2724" t="s">
        <v>2734</v>
      </c>
      <c r="B2724">
        <v>604.75</v>
      </c>
      <c r="C2724" t="s">
        <v>31</v>
      </c>
      <c r="D2724" t="s">
        <v>11</v>
      </c>
      <c r="E27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24">
        <f>IF(DZIALKI[[#This Row],[Ulga]]=$K$29,$L$29,IF(DZIALKI[[#This Row],[Ulga]]=$K$30,$L$30,IF(DZIALKI[[#This Row],[Ulga]]=$K$31,$L$31,IF(DZIALKI[[#This Row],[Ulga]]=$K$32,$L$32))))</f>
        <v>0.9</v>
      </c>
      <c r="G2724">
        <f>ROUNDUP(DZIALKI[[#This Row],[StawkaPodatku]]*DZIALKI[[#This Row],[Powierzchnia]],2)</f>
        <v>260.05</v>
      </c>
      <c r="H2724">
        <f>DZIALKI[[#This Row],[Podatek]]*DZIALKI[[#This Row],[Procent Ulgi]]</f>
        <v>234.04500000000002</v>
      </c>
      <c r="I2724">
        <f>DZIALKI[[#This Row],[Podatek]]-DZIALKI[[#This Row],[KwotaUlgi]]</f>
        <v>26.004999999999995</v>
      </c>
    </row>
    <row r="2725" spans="1:9" x14ac:dyDescent="0.25">
      <c r="A2725" t="s">
        <v>2735</v>
      </c>
      <c r="B2725">
        <v>1451.69</v>
      </c>
      <c r="C2725" t="s">
        <v>94</v>
      </c>
      <c r="D2725" t="s">
        <v>5</v>
      </c>
      <c r="E27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25">
        <f>IF(DZIALKI[[#This Row],[Ulga]]=$K$29,$L$29,IF(DZIALKI[[#This Row],[Ulga]]=$K$30,$L$30,IF(DZIALKI[[#This Row],[Ulga]]=$K$31,$L$31,IF(DZIALKI[[#This Row],[Ulga]]=$K$32,$L$32))))</f>
        <v>0.5</v>
      </c>
      <c r="G2725">
        <f>ROUNDUP(DZIALKI[[#This Row],[StawkaPodatku]]*DZIALKI[[#This Row],[Powierzchnia]],2)</f>
        <v>58.07</v>
      </c>
      <c r="H2725">
        <f>DZIALKI[[#This Row],[Podatek]]*DZIALKI[[#This Row],[Procent Ulgi]]</f>
        <v>29.035</v>
      </c>
      <c r="I2725">
        <f>DZIALKI[[#This Row],[Podatek]]-DZIALKI[[#This Row],[KwotaUlgi]]</f>
        <v>29.035</v>
      </c>
    </row>
    <row r="2726" spans="1:9" x14ac:dyDescent="0.25">
      <c r="A2726" t="s">
        <v>2736</v>
      </c>
      <c r="B2726">
        <v>1278.3</v>
      </c>
      <c r="C2726" t="s">
        <v>5</v>
      </c>
      <c r="D2726" t="s">
        <v>5</v>
      </c>
      <c r="E27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26">
        <f>IF(DZIALKI[[#This Row],[Ulga]]=$K$29,$L$29,IF(DZIALKI[[#This Row],[Ulga]]=$K$30,$L$30,IF(DZIALKI[[#This Row],[Ulga]]=$K$31,$L$31,IF(DZIALKI[[#This Row],[Ulga]]=$K$32,$L$32))))</f>
        <v>0.5</v>
      </c>
      <c r="G2726">
        <f>ROUNDUP(DZIALKI[[#This Row],[StawkaPodatku]]*DZIALKI[[#This Row],[Powierzchnia]],2)</f>
        <v>984.3</v>
      </c>
      <c r="H2726">
        <f>DZIALKI[[#This Row],[Podatek]]*DZIALKI[[#This Row],[Procent Ulgi]]</f>
        <v>492.15</v>
      </c>
      <c r="I2726">
        <f>DZIALKI[[#This Row],[Podatek]]-DZIALKI[[#This Row],[KwotaUlgi]]</f>
        <v>492.15</v>
      </c>
    </row>
    <row r="2727" spans="1:9" x14ac:dyDescent="0.25">
      <c r="A2727" t="s">
        <v>2737</v>
      </c>
      <c r="B2727">
        <v>1418.83</v>
      </c>
      <c r="C2727" t="s">
        <v>31</v>
      </c>
      <c r="D2727" t="s">
        <v>11</v>
      </c>
      <c r="E27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27">
        <f>IF(DZIALKI[[#This Row],[Ulga]]=$K$29,$L$29,IF(DZIALKI[[#This Row],[Ulga]]=$K$30,$L$30,IF(DZIALKI[[#This Row],[Ulga]]=$K$31,$L$31,IF(DZIALKI[[#This Row],[Ulga]]=$K$32,$L$32))))</f>
        <v>0.9</v>
      </c>
      <c r="G2727">
        <f>ROUNDUP(DZIALKI[[#This Row],[StawkaPodatku]]*DZIALKI[[#This Row],[Powierzchnia]],2)</f>
        <v>610.1</v>
      </c>
      <c r="H2727">
        <f>DZIALKI[[#This Row],[Podatek]]*DZIALKI[[#This Row],[Procent Ulgi]]</f>
        <v>549.09</v>
      </c>
      <c r="I2727">
        <f>DZIALKI[[#This Row],[Podatek]]-DZIALKI[[#This Row],[KwotaUlgi]]</f>
        <v>61.009999999999991</v>
      </c>
    </row>
    <row r="2728" spans="1:9" x14ac:dyDescent="0.25">
      <c r="A2728" t="s">
        <v>2738</v>
      </c>
      <c r="B2728">
        <v>546.9</v>
      </c>
      <c r="C2728" t="s">
        <v>52</v>
      </c>
      <c r="D2728" t="s">
        <v>11</v>
      </c>
      <c r="E27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28">
        <f>IF(DZIALKI[[#This Row],[Ulga]]=$K$29,$L$29,IF(DZIALKI[[#This Row],[Ulga]]=$K$30,$L$30,IF(DZIALKI[[#This Row],[Ulga]]=$K$31,$L$31,IF(DZIALKI[[#This Row],[Ulga]]=$K$32,$L$32))))</f>
        <v>0.9</v>
      </c>
      <c r="G2728">
        <f>ROUNDUP(DZIALKI[[#This Row],[StawkaPodatku]]*DZIALKI[[#This Row],[Powierzchnia]],2)</f>
        <v>114.85000000000001</v>
      </c>
      <c r="H2728">
        <f>DZIALKI[[#This Row],[Podatek]]*DZIALKI[[#This Row],[Procent Ulgi]]</f>
        <v>103.36500000000001</v>
      </c>
      <c r="I2728">
        <f>DZIALKI[[#This Row],[Podatek]]-DZIALKI[[#This Row],[KwotaUlgi]]</f>
        <v>11.484999999999999</v>
      </c>
    </row>
    <row r="2729" spans="1:9" x14ac:dyDescent="0.25">
      <c r="A2729" t="s">
        <v>2739</v>
      </c>
      <c r="B2729">
        <v>1310.98</v>
      </c>
      <c r="C2729" t="s">
        <v>52</v>
      </c>
      <c r="D2729" t="s">
        <v>7</v>
      </c>
      <c r="E27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29">
        <f>IF(DZIALKI[[#This Row],[Ulga]]=$K$29,$L$29,IF(DZIALKI[[#This Row],[Ulga]]=$K$30,$L$30,IF(DZIALKI[[#This Row],[Ulga]]=$K$31,$L$31,IF(DZIALKI[[#This Row],[Ulga]]=$K$32,$L$32))))</f>
        <v>0.2</v>
      </c>
      <c r="G2729">
        <f>ROUNDUP(DZIALKI[[#This Row],[StawkaPodatku]]*DZIALKI[[#This Row],[Powierzchnia]],2)</f>
        <v>275.31</v>
      </c>
      <c r="H2729">
        <f>DZIALKI[[#This Row],[Podatek]]*DZIALKI[[#This Row],[Procent Ulgi]]</f>
        <v>55.062000000000005</v>
      </c>
      <c r="I2729">
        <f>DZIALKI[[#This Row],[Podatek]]-DZIALKI[[#This Row],[KwotaUlgi]]</f>
        <v>220.24799999999999</v>
      </c>
    </row>
    <row r="2730" spans="1:9" x14ac:dyDescent="0.25">
      <c r="A2730" t="s">
        <v>2740</v>
      </c>
      <c r="B2730">
        <v>1370.23</v>
      </c>
      <c r="C2730" t="s">
        <v>5</v>
      </c>
      <c r="D2730" t="s">
        <v>21</v>
      </c>
      <c r="E27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30">
        <f>IF(DZIALKI[[#This Row],[Ulga]]=$K$29,$L$29,IF(DZIALKI[[#This Row],[Ulga]]=$K$30,$L$30,IF(DZIALKI[[#This Row],[Ulga]]=$K$31,$L$31,IF(DZIALKI[[#This Row],[Ulga]]=$K$32,$L$32))))</f>
        <v>0</v>
      </c>
      <c r="G2730">
        <f>ROUNDUP(DZIALKI[[#This Row],[StawkaPodatku]]*DZIALKI[[#This Row],[Powierzchnia]],2)</f>
        <v>1055.08</v>
      </c>
      <c r="H2730">
        <f>DZIALKI[[#This Row],[Podatek]]*DZIALKI[[#This Row],[Procent Ulgi]]</f>
        <v>0</v>
      </c>
      <c r="I2730">
        <f>DZIALKI[[#This Row],[Podatek]]-DZIALKI[[#This Row],[KwotaUlgi]]</f>
        <v>1055.08</v>
      </c>
    </row>
    <row r="2731" spans="1:9" x14ac:dyDescent="0.25">
      <c r="A2731" t="s">
        <v>2741</v>
      </c>
      <c r="B2731">
        <v>1269.0999999999999</v>
      </c>
      <c r="C2731" t="s">
        <v>31</v>
      </c>
      <c r="D2731" t="s">
        <v>5</v>
      </c>
      <c r="E27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31">
        <f>IF(DZIALKI[[#This Row],[Ulga]]=$K$29,$L$29,IF(DZIALKI[[#This Row],[Ulga]]=$K$30,$L$30,IF(DZIALKI[[#This Row],[Ulga]]=$K$31,$L$31,IF(DZIALKI[[#This Row],[Ulga]]=$K$32,$L$32))))</f>
        <v>0.5</v>
      </c>
      <c r="G2731">
        <f>ROUNDUP(DZIALKI[[#This Row],[StawkaPodatku]]*DZIALKI[[#This Row],[Powierzchnia]],2)</f>
        <v>545.72</v>
      </c>
      <c r="H2731">
        <f>DZIALKI[[#This Row],[Podatek]]*DZIALKI[[#This Row],[Procent Ulgi]]</f>
        <v>272.86</v>
      </c>
      <c r="I2731">
        <f>DZIALKI[[#This Row],[Podatek]]-DZIALKI[[#This Row],[KwotaUlgi]]</f>
        <v>272.86</v>
      </c>
    </row>
    <row r="2732" spans="1:9" x14ac:dyDescent="0.25">
      <c r="A2732" t="s">
        <v>2742</v>
      </c>
      <c r="B2732">
        <v>1008.77</v>
      </c>
      <c r="C2732" t="s">
        <v>52</v>
      </c>
      <c r="D2732" t="s">
        <v>5</v>
      </c>
      <c r="E27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2">
        <f>IF(DZIALKI[[#This Row],[Ulga]]=$K$29,$L$29,IF(DZIALKI[[#This Row],[Ulga]]=$K$30,$L$30,IF(DZIALKI[[#This Row],[Ulga]]=$K$31,$L$31,IF(DZIALKI[[#This Row],[Ulga]]=$K$32,$L$32))))</f>
        <v>0.5</v>
      </c>
      <c r="G2732">
        <f>ROUNDUP(DZIALKI[[#This Row],[StawkaPodatku]]*DZIALKI[[#This Row],[Powierzchnia]],2)</f>
        <v>211.85</v>
      </c>
      <c r="H2732">
        <f>DZIALKI[[#This Row],[Podatek]]*DZIALKI[[#This Row],[Procent Ulgi]]</f>
        <v>105.925</v>
      </c>
      <c r="I2732">
        <f>DZIALKI[[#This Row],[Podatek]]-DZIALKI[[#This Row],[KwotaUlgi]]</f>
        <v>105.925</v>
      </c>
    </row>
    <row r="2733" spans="1:9" x14ac:dyDescent="0.25">
      <c r="A2733" t="s">
        <v>2743</v>
      </c>
      <c r="B2733">
        <v>1354.91</v>
      </c>
      <c r="C2733" t="s">
        <v>52</v>
      </c>
      <c r="D2733" t="s">
        <v>5</v>
      </c>
      <c r="E27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3">
        <f>IF(DZIALKI[[#This Row],[Ulga]]=$K$29,$L$29,IF(DZIALKI[[#This Row],[Ulga]]=$K$30,$L$30,IF(DZIALKI[[#This Row],[Ulga]]=$K$31,$L$31,IF(DZIALKI[[#This Row],[Ulga]]=$K$32,$L$32))))</f>
        <v>0.5</v>
      </c>
      <c r="G2733">
        <f>ROUNDUP(DZIALKI[[#This Row],[StawkaPodatku]]*DZIALKI[[#This Row],[Powierzchnia]],2)</f>
        <v>284.53999999999996</v>
      </c>
      <c r="H2733">
        <f>DZIALKI[[#This Row],[Podatek]]*DZIALKI[[#This Row],[Procent Ulgi]]</f>
        <v>142.26999999999998</v>
      </c>
      <c r="I2733">
        <f>DZIALKI[[#This Row],[Podatek]]-DZIALKI[[#This Row],[KwotaUlgi]]</f>
        <v>142.26999999999998</v>
      </c>
    </row>
    <row r="2734" spans="1:9" x14ac:dyDescent="0.25">
      <c r="A2734" t="s">
        <v>2744</v>
      </c>
      <c r="B2734">
        <v>748.44</v>
      </c>
      <c r="C2734" t="s">
        <v>52</v>
      </c>
      <c r="D2734" t="s">
        <v>11</v>
      </c>
      <c r="E27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4">
        <f>IF(DZIALKI[[#This Row],[Ulga]]=$K$29,$L$29,IF(DZIALKI[[#This Row],[Ulga]]=$K$30,$L$30,IF(DZIALKI[[#This Row],[Ulga]]=$K$31,$L$31,IF(DZIALKI[[#This Row],[Ulga]]=$K$32,$L$32))))</f>
        <v>0.9</v>
      </c>
      <c r="G2734">
        <f>ROUNDUP(DZIALKI[[#This Row],[StawkaPodatku]]*DZIALKI[[#This Row],[Powierzchnia]],2)</f>
        <v>157.17999999999998</v>
      </c>
      <c r="H2734">
        <f>DZIALKI[[#This Row],[Podatek]]*DZIALKI[[#This Row],[Procent Ulgi]]</f>
        <v>141.46199999999999</v>
      </c>
      <c r="I2734">
        <f>DZIALKI[[#This Row],[Podatek]]-DZIALKI[[#This Row],[KwotaUlgi]]</f>
        <v>15.717999999999989</v>
      </c>
    </row>
    <row r="2735" spans="1:9" x14ac:dyDescent="0.25">
      <c r="A2735" t="s">
        <v>2745</v>
      </c>
      <c r="B2735">
        <v>598.51</v>
      </c>
      <c r="C2735" t="s">
        <v>52</v>
      </c>
      <c r="D2735" t="s">
        <v>11</v>
      </c>
      <c r="E27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5">
        <f>IF(DZIALKI[[#This Row],[Ulga]]=$K$29,$L$29,IF(DZIALKI[[#This Row],[Ulga]]=$K$30,$L$30,IF(DZIALKI[[#This Row],[Ulga]]=$K$31,$L$31,IF(DZIALKI[[#This Row],[Ulga]]=$K$32,$L$32))))</f>
        <v>0.9</v>
      </c>
      <c r="G2735">
        <f>ROUNDUP(DZIALKI[[#This Row],[StawkaPodatku]]*DZIALKI[[#This Row],[Powierzchnia]],2)</f>
        <v>125.69000000000001</v>
      </c>
      <c r="H2735">
        <f>DZIALKI[[#This Row],[Podatek]]*DZIALKI[[#This Row],[Procent Ulgi]]</f>
        <v>113.12100000000001</v>
      </c>
      <c r="I2735">
        <f>DZIALKI[[#This Row],[Podatek]]-DZIALKI[[#This Row],[KwotaUlgi]]</f>
        <v>12.569000000000003</v>
      </c>
    </row>
    <row r="2736" spans="1:9" x14ac:dyDescent="0.25">
      <c r="A2736" t="s">
        <v>2746</v>
      </c>
      <c r="B2736">
        <v>1176.9000000000001</v>
      </c>
      <c r="C2736" t="s">
        <v>52</v>
      </c>
      <c r="D2736" t="s">
        <v>5</v>
      </c>
      <c r="E27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6">
        <f>IF(DZIALKI[[#This Row],[Ulga]]=$K$29,$L$29,IF(DZIALKI[[#This Row],[Ulga]]=$K$30,$L$30,IF(DZIALKI[[#This Row],[Ulga]]=$K$31,$L$31,IF(DZIALKI[[#This Row],[Ulga]]=$K$32,$L$32))))</f>
        <v>0.5</v>
      </c>
      <c r="G2736">
        <f>ROUNDUP(DZIALKI[[#This Row],[StawkaPodatku]]*DZIALKI[[#This Row],[Powierzchnia]],2)</f>
        <v>247.14999999999998</v>
      </c>
      <c r="H2736">
        <f>DZIALKI[[#This Row],[Podatek]]*DZIALKI[[#This Row],[Procent Ulgi]]</f>
        <v>123.57499999999999</v>
      </c>
      <c r="I2736">
        <f>DZIALKI[[#This Row],[Podatek]]-DZIALKI[[#This Row],[KwotaUlgi]]</f>
        <v>123.57499999999999</v>
      </c>
    </row>
    <row r="2737" spans="1:9" x14ac:dyDescent="0.25">
      <c r="A2737" t="s">
        <v>2747</v>
      </c>
      <c r="B2737">
        <v>532.04</v>
      </c>
      <c r="C2737" t="s">
        <v>52</v>
      </c>
      <c r="D2737" t="s">
        <v>11</v>
      </c>
      <c r="E27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7">
        <f>IF(DZIALKI[[#This Row],[Ulga]]=$K$29,$L$29,IF(DZIALKI[[#This Row],[Ulga]]=$K$30,$L$30,IF(DZIALKI[[#This Row],[Ulga]]=$K$31,$L$31,IF(DZIALKI[[#This Row],[Ulga]]=$K$32,$L$32))))</f>
        <v>0.9</v>
      </c>
      <c r="G2737">
        <f>ROUNDUP(DZIALKI[[#This Row],[StawkaPodatku]]*DZIALKI[[#This Row],[Powierzchnia]],2)</f>
        <v>111.73</v>
      </c>
      <c r="H2737">
        <f>DZIALKI[[#This Row],[Podatek]]*DZIALKI[[#This Row],[Procent Ulgi]]</f>
        <v>100.557</v>
      </c>
      <c r="I2737">
        <f>DZIALKI[[#This Row],[Podatek]]-DZIALKI[[#This Row],[KwotaUlgi]]</f>
        <v>11.173000000000002</v>
      </c>
    </row>
    <row r="2738" spans="1:9" x14ac:dyDescent="0.25">
      <c r="A2738" t="s">
        <v>2748</v>
      </c>
      <c r="B2738">
        <v>1415.66</v>
      </c>
      <c r="C2738" t="s">
        <v>31</v>
      </c>
      <c r="D2738" t="s">
        <v>11</v>
      </c>
      <c r="E27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38">
        <f>IF(DZIALKI[[#This Row],[Ulga]]=$K$29,$L$29,IF(DZIALKI[[#This Row],[Ulga]]=$K$30,$L$30,IF(DZIALKI[[#This Row],[Ulga]]=$K$31,$L$31,IF(DZIALKI[[#This Row],[Ulga]]=$K$32,$L$32))))</f>
        <v>0.9</v>
      </c>
      <c r="G2738">
        <f>ROUNDUP(DZIALKI[[#This Row],[StawkaPodatku]]*DZIALKI[[#This Row],[Powierzchnia]],2)</f>
        <v>608.74</v>
      </c>
      <c r="H2738">
        <f>DZIALKI[[#This Row],[Podatek]]*DZIALKI[[#This Row],[Procent Ulgi]]</f>
        <v>547.86599999999999</v>
      </c>
      <c r="I2738">
        <f>DZIALKI[[#This Row],[Podatek]]-DZIALKI[[#This Row],[KwotaUlgi]]</f>
        <v>60.874000000000024</v>
      </c>
    </row>
    <row r="2739" spans="1:9" x14ac:dyDescent="0.25">
      <c r="A2739" t="s">
        <v>2749</v>
      </c>
      <c r="B2739">
        <v>1442.53</v>
      </c>
      <c r="C2739" t="s">
        <v>52</v>
      </c>
      <c r="D2739" t="s">
        <v>21</v>
      </c>
      <c r="E27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9">
        <f>IF(DZIALKI[[#This Row],[Ulga]]=$K$29,$L$29,IF(DZIALKI[[#This Row],[Ulga]]=$K$30,$L$30,IF(DZIALKI[[#This Row],[Ulga]]=$K$31,$L$31,IF(DZIALKI[[#This Row],[Ulga]]=$K$32,$L$32))))</f>
        <v>0</v>
      </c>
      <c r="G2739">
        <f>ROUNDUP(DZIALKI[[#This Row],[StawkaPodatku]]*DZIALKI[[#This Row],[Powierzchnia]],2)</f>
        <v>302.94</v>
      </c>
      <c r="H2739">
        <f>DZIALKI[[#This Row],[Podatek]]*DZIALKI[[#This Row],[Procent Ulgi]]</f>
        <v>0</v>
      </c>
      <c r="I2739">
        <f>DZIALKI[[#This Row],[Podatek]]-DZIALKI[[#This Row],[KwotaUlgi]]</f>
        <v>302.94</v>
      </c>
    </row>
    <row r="2740" spans="1:9" x14ac:dyDescent="0.25">
      <c r="A2740" t="s">
        <v>2750</v>
      </c>
      <c r="B2740">
        <v>1309.0899999999999</v>
      </c>
      <c r="C2740" t="s">
        <v>5</v>
      </c>
      <c r="D2740" t="s">
        <v>7</v>
      </c>
      <c r="E27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40">
        <f>IF(DZIALKI[[#This Row],[Ulga]]=$K$29,$L$29,IF(DZIALKI[[#This Row],[Ulga]]=$K$30,$L$30,IF(DZIALKI[[#This Row],[Ulga]]=$K$31,$L$31,IF(DZIALKI[[#This Row],[Ulga]]=$K$32,$L$32))))</f>
        <v>0.2</v>
      </c>
      <c r="G2740">
        <f>ROUNDUP(DZIALKI[[#This Row],[StawkaPodatku]]*DZIALKI[[#This Row],[Powierzchnia]],2)</f>
        <v>1008</v>
      </c>
      <c r="H2740">
        <f>DZIALKI[[#This Row],[Podatek]]*DZIALKI[[#This Row],[Procent Ulgi]]</f>
        <v>201.60000000000002</v>
      </c>
      <c r="I2740">
        <f>DZIALKI[[#This Row],[Podatek]]-DZIALKI[[#This Row],[KwotaUlgi]]</f>
        <v>806.4</v>
      </c>
    </row>
    <row r="2741" spans="1:9" x14ac:dyDescent="0.25">
      <c r="A2741" t="s">
        <v>2751</v>
      </c>
      <c r="B2741">
        <v>802.37</v>
      </c>
      <c r="C2741" t="s">
        <v>9</v>
      </c>
      <c r="D2741" t="s">
        <v>7</v>
      </c>
      <c r="E274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41">
        <f>IF(DZIALKI[[#This Row],[Ulga]]=$K$29,$L$29,IF(DZIALKI[[#This Row],[Ulga]]=$K$30,$L$30,IF(DZIALKI[[#This Row],[Ulga]]=$K$31,$L$31,IF(DZIALKI[[#This Row],[Ulga]]=$K$32,$L$32))))</f>
        <v>0.2</v>
      </c>
      <c r="G2741">
        <f>ROUNDUP(DZIALKI[[#This Row],[StawkaPodatku]]*DZIALKI[[#This Row],[Powierzchnia]],2)</f>
        <v>521.54999999999995</v>
      </c>
      <c r="H2741">
        <f>DZIALKI[[#This Row],[Podatek]]*DZIALKI[[#This Row],[Procent Ulgi]]</f>
        <v>104.31</v>
      </c>
      <c r="I2741">
        <f>DZIALKI[[#This Row],[Podatek]]-DZIALKI[[#This Row],[KwotaUlgi]]</f>
        <v>417.23999999999995</v>
      </c>
    </row>
    <row r="2742" spans="1:9" x14ac:dyDescent="0.25">
      <c r="A2742" t="s">
        <v>2752</v>
      </c>
      <c r="B2742">
        <v>1335.66</v>
      </c>
      <c r="C2742" t="s">
        <v>94</v>
      </c>
      <c r="D2742" t="s">
        <v>11</v>
      </c>
      <c r="E274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42">
        <f>IF(DZIALKI[[#This Row],[Ulga]]=$K$29,$L$29,IF(DZIALKI[[#This Row],[Ulga]]=$K$30,$L$30,IF(DZIALKI[[#This Row],[Ulga]]=$K$31,$L$31,IF(DZIALKI[[#This Row],[Ulga]]=$K$32,$L$32))))</f>
        <v>0.9</v>
      </c>
      <c r="G2742">
        <f>ROUNDUP(DZIALKI[[#This Row],[StawkaPodatku]]*DZIALKI[[#This Row],[Powierzchnia]],2)</f>
        <v>53.43</v>
      </c>
      <c r="H2742">
        <f>DZIALKI[[#This Row],[Podatek]]*DZIALKI[[#This Row],[Procent Ulgi]]</f>
        <v>48.087000000000003</v>
      </c>
      <c r="I2742">
        <f>DZIALKI[[#This Row],[Podatek]]-DZIALKI[[#This Row],[KwotaUlgi]]</f>
        <v>5.3429999999999964</v>
      </c>
    </row>
    <row r="2743" spans="1:9" x14ac:dyDescent="0.25">
      <c r="A2743" t="s">
        <v>2753</v>
      </c>
      <c r="B2743">
        <v>755.24</v>
      </c>
      <c r="C2743" t="s">
        <v>5</v>
      </c>
      <c r="D2743" t="s">
        <v>11</v>
      </c>
      <c r="E27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43">
        <f>IF(DZIALKI[[#This Row],[Ulga]]=$K$29,$L$29,IF(DZIALKI[[#This Row],[Ulga]]=$K$30,$L$30,IF(DZIALKI[[#This Row],[Ulga]]=$K$31,$L$31,IF(DZIALKI[[#This Row],[Ulga]]=$K$32,$L$32))))</f>
        <v>0.9</v>
      </c>
      <c r="G2743">
        <f>ROUNDUP(DZIALKI[[#This Row],[StawkaPodatku]]*DZIALKI[[#This Row],[Powierzchnia]],2)</f>
        <v>581.54</v>
      </c>
      <c r="H2743">
        <f>DZIALKI[[#This Row],[Podatek]]*DZIALKI[[#This Row],[Procent Ulgi]]</f>
        <v>523.38599999999997</v>
      </c>
      <c r="I2743">
        <f>DZIALKI[[#This Row],[Podatek]]-DZIALKI[[#This Row],[KwotaUlgi]]</f>
        <v>58.153999999999996</v>
      </c>
    </row>
    <row r="2744" spans="1:9" x14ac:dyDescent="0.25">
      <c r="A2744" t="s">
        <v>2754</v>
      </c>
      <c r="B2744">
        <v>1397.41</v>
      </c>
      <c r="C2744" t="s">
        <v>52</v>
      </c>
      <c r="D2744" t="s">
        <v>5</v>
      </c>
      <c r="E27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44">
        <f>IF(DZIALKI[[#This Row],[Ulga]]=$K$29,$L$29,IF(DZIALKI[[#This Row],[Ulga]]=$K$30,$L$30,IF(DZIALKI[[#This Row],[Ulga]]=$K$31,$L$31,IF(DZIALKI[[#This Row],[Ulga]]=$K$32,$L$32))))</f>
        <v>0.5</v>
      </c>
      <c r="G2744">
        <f>ROUNDUP(DZIALKI[[#This Row],[StawkaPodatku]]*DZIALKI[[#This Row],[Powierzchnia]],2)</f>
        <v>293.45999999999998</v>
      </c>
      <c r="H2744">
        <f>DZIALKI[[#This Row],[Podatek]]*DZIALKI[[#This Row],[Procent Ulgi]]</f>
        <v>146.72999999999999</v>
      </c>
      <c r="I2744">
        <f>DZIALKI[[#This Row],[Podatek]]-DZIALKI[[#This Row],[KwotaUlgi]]</f>
        <v>146.72999999999999</v>
      </c>
    </row>
    <row r="2745" spans="1:9" x14ac:dyDescent="0.25">
      <c r="A2745" t="s">
        <v>2755</v>
      </c>
      <c r="B2745">
        <v>1176.72</v>
      </c>
      <c r="C2745" t="s">
        <v>31</v>
      </c>
      <c r="D2745" t="s">
        <v>21</v>
      </c>
      <c r="E27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45">
        <f>IF(DZIALKI[[#This Row],[Ulga]]=$K$29,$L$29,IF(DZIALKI[[#This Row],[Ulga]]=$K$30,$L$30,IF(DZIALKI[[#This Row],[Ulga]]=$K$31,$L$31,IF(DZIALKI[[#This Row],[Ulga]]=$K$32,$L$32))))</f>
        <v>0</v>
      </c>
      <c r="G2745">
        <f>ROUNDUP(DZIALKI[[#This Row],[StawkaPodatku]]*DZIALKI[[#This Row],[Powierzchnia]],2)</f>
        <v>505.99</v>
      </c>
      <c r="H2745">
        <f>DZIALKI[[#This Row],[Podatek]]*DZIALKI[[#This Row],[Procent Ulgi]]</f>
        <v>0</v>
      </c>
      <c r="I2745">
        <f>DZIALKI[[#This Row],[Podatek]]-DZIALKI[[#This Row],[KwotaUlgi]]</f>
        <v>505.99</v>
      </c>
    </row>
    <row r="2746" spans="1:9" x14ac:dyDescent="0.25">
      <c r="A2746" t="s">
        <v>2756</v>
      </c>
      <c r="B2746">
        <v>790.63</v>
      </c>
      <c r="C2746" t="s">
        <v>5</v>
      </c>
      <c r="D2746" t="s">
        <v>7</v>
      </c>
      <c r="E27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46">
        <f>IF(DZIALKI[[#This Row],[Ulga]]=$K$29,$L$29,IF(DZIALKI[[#This Row],[Ulga]]=$K$30,$L$30,IF(DZIALKI[[#This Row],[Ulga]]=$K$31,$L$31,IF(DZIALKI[[#This Row],[Ulga]]=$K$32,$L$32))))</f>
        <v>0.2</v>
      </c>
      <c r="G2746">
        <f>ROUNDUP(DZIALKI[[#This Row],[StawkaPodatku]]*DZIALKI[[#This Row],[Powierzchnia]],2)</f>
        <v>608.79</v>
      </c>
      <c r="H2746">
        <f>DZIALKI[[#This Row],[Podatek]]*DZIALKI[[#This Row],[Procent Ulgi]]</f>
        <v>121.758</v>
      </c>
      <c r="I2746">
        <f>DZIALKI[[#This Row],[Podatek]]-DZIALKI[[#This Row],[KwotaUlgi]]</f>
        <v>487.03199999999998</v>
      </c>
    </row>
    <row r="2747" spans="1:9" x14ac:dyDescent="0.25">
      <c r="A2747" t="s">
        <v>2757</v>
      </c>
      <c r="B2747">
        <v>957.61</v>
      </c>
      <c r="C2747" t="s">
        <v>31</v>
      </c>
      <c r="D2747" t="s">
        <v>5</v>
      </c>
      <c r="E27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47">
        <f>IF(DZIALKI[[#This Row],[Ulga]]=$K$29,$L$29,IF(DZIALKI[[#This Row],[Ulga]]=$K$30,$L$30,IF(DZIALKI[[#This Row],[Ulga]]=$K$31,$L$31,IF(DZIALKI[[#This Row],[Ulga]]=$K$32,$L$32))))</f>
        <v>0.5</v>
      </c>
      <c r="G2747">
        <f>ROUNDUP(DZIALKI[[#This Row],[StawkaPodatku]]*DZIALKI[[#This Row],[Powierzchnia]],2)</f>
        <v>411.78</v>
      </c>
      <c r="H2747">
        <f>DZIALKI[[#This Row],[Podatek]]*DZIALKI[[#This Row],[Procent Ulgi]]</f>
        <v>205.89</v>
      </c>
      <c r="I2747">
        <f>DZIALKI[[#This Row],[Podatek]]-DZIALKI[[#This Row],[KwotaUlgi]]</f>
        <v>205.89</v>
      </c>
    </row>
    <row r="2748" spans="1:9" x14ac:dyDescent="0.25">
      <c r="A2748" t="s">
        <v>2758</v>
      </c>
      <c r="B2748">
        <v>870.1</v>
      </c>
      <c r="C2748" t="s">
        <v>31</v>
      </c>
      <c r="D2748" t="s">
        <v>5</v>
      </c>
      <c r="E27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48">
        <f>IF(DZIALKI[[#This Row],[Ulga]]=$K$29,$L$29,IF(DZIALKI[[#This Row],[Ulga]]=$K$30,$L$30,IF(DZIALKI[[#This Row],[Ulga]]=$K$31,$L$31,IF(DZIALKI[[#This Row],[Ulga]]=$K$32,$L$32))))</f>
        <v>0.5</v>
      </c>
      <c r="G2748">
        <f>ROUNDUP(DZIALKI[[#This Row],[StawkaPodatku]]*DZIALKI[[#This Row],[Powierzchnia]],2)</f>
        <v>374.15</v>
      </c>
      <c r="H2748">
        <f>DZIALKI[[#This Row],[Podatek]]*DZIALKI[[#This Row],[Procent Ulgi]]</f>
        <v>187.07499999999999</v>
      </c>
      <c r="I2748">
        <f>DZIALKI[[#This Row],[Podatek]]-DZIALKI[[#This Row],[KwotaUlgi]]</f>
        <v>187.07499999999999</v>
      </c>
    </row>
    <row r="2749" spans="1:9" x14ac:dyDescent="0.25">
      <c r="A2749" t="s">
        <v>2759</v>
      </c>
      <c r="B2749">
        <v>1436.37</v>
      </c>
      <c r="C2749" t="s">
        <v>5</v>
      </c>
      <c r="D2749" t="s">
        <v>21</v>
      </c>
      <c r="E27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49">
        <f>IF(DZIALKI[[#This Row],[Ulga]]=$K$29,$L$29,IF(DZIALKI[[#This Row],[Ulga]]=$K$30,$L$30,IF(DZIALKI[[#This Row],[Ulga]]=$K$31,$L$31,IF(DZIALKI[[#This Row],[Ulga]]=$K$32,$L$32))))</f>
        <v>0</v>
      </c>
      <c r="G2749">
        <f>ROUNDUP(DZIALKI[[#This Row],[StawkaPodatku]]*DZIALKI[[#This Row],[Powierzchnia]],2)</f>
        <v>1106.01</v>
      </c>
      <c r="H2749">
        <f>DZIALKI[[#This Row],[Podatek]]*DZIALKI[[#This Row],[Procent Ulgi]]</f>
        <v>0</v>
      </c>
      <c r="I2749">
        <f>DZIALKI[[#This Row],[Podatek]]-DZIALKI[[#This Row],[KwotaUlgi]]</f>
        <v>1106.01</v>
      </c>
    </row>
    <row r="2750" spans="1:9" x14ac:dyDescent="0.25">
      <c r="A2750" t="s">
        <v>2760</v>
      </c>
      <c r="B2750">
        <v>791.39</v>
      </c>
      <c r="C2750" t="s">
        <v>94</v>
      </c>
      <c r="D2750" t="s">
        <v>5</v>
      </c>
      <c r="E27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50">
        <f>IF(DZIALKI[[#This Row],[Ulga]]=$K$29,$L$29,IF(DZIALKI[[#This Row],[Ulga]]=$K$30,$L$30,IF(DZIALKI[[#This Row],[Ulga]]=$K$31,$L$31,IF(DZIALKI[[#This Row],[Ulga]]=$K$32,$L$32))))</f>
        <v>0.5</v>
      </c>
      <c r="G2750">
        <f>ROUNDUP(DZIALKI[[#This Row],[StawkaPodatku]]*DZIALKI[[#This Row],[Powierzchnia]],2)</f>
        <v>31.66</v>
      </c>
      <c r="H2750">
        <f>DZIALKI[[#This Row],[Podatek]]*DZIALKI[[#This Row],[Procent Ulgi]]</f>
        <v>15.83</v>
      </c>
      <c r="I2750">
        <f>DZIALKI[[#This Row],[Podatek]]-DZIALKI[[#This Row],[KwotaUlgi]]</f>
        <v>15.83</v>
      </c>
    </row>
    <row r="2751" spans="1:9" x14ac:dyDescent="0.25">
      <c r="A2751" t="s">
        <v>2761</v>
      </c>
      <c r="B2751">
        <v>1469.89</v>
      </c>
      <c r="C2751" t="s">
        <v>9</v>
      </c>
      <c r="D2751" t="s">
        <v>5</v>
      </c>
      <c r="E27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51">
        <f>IF(DZIALKI[[#This Row],[Ulga]]=$K$29,$L$29,IF(DZIALKI[[#This Row],[Ulga]]=$K$30,$L$30,IF(DZIALKI[[#This Row],[Ulga]]=$K$31,$L$31,IF(DZIALKI[[#This Row],[Ulga]]=$K$32,$L$32))))</f>
        <v>0.5</v>
      </c>
      <c r="G2751">
        <f>ROUNDUP(DZIALKI[[#This Row],[StawkaPodatku]]*DZIALKI[[#This Row],[Powierzchnia]],2)</f>
        <v>955.43</v>
      </c>
      <c r="H2751">
        <f>DZIALKI[[#This Row],[Podatek]]*DZIALKI[[#This Row],[Procent Ulgi]]</f>
        <v>477.71499999999997</v>
      </c>
      <c r="I2751">
        <f>DZIALKI[[#This Row],[Podatek]]-DZIALKI[[#This Row],[KwotaUlgi]]</f>
        <v>477.71499999999997</v>
      </c>
    </row>
    <row r="2752" spans="1:9" x14ac:dyDescent="0.25">
      <c r="A2752" t="s">
        <v>2762</v>
      </c>
      <c r="B2752">
        <v>1048.9000000000001</v>
      </c>
      <c r="C2752" t="s">
        <v>9</v>
      </c>
      <c r="D2752" t="s">
        <v>5</v>
      </c>
      <c r="E27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52">
        <f>IF(DZIALKI[[#This Row],[Ulga]]=$K$29,$L$29,IF(DZIALKI[[#This Row],[Ulga]]=$K$30,$L$30,IF(DZIALKI[[#This Row],[Ulga]]=$K$31,$L$31,IF(DZIALKI[[#This Row],[Ulga]]=$K$32,$L$32))))</f>
        <v>0.5</v>
      </c>
      <c r="G2752">
        <f>ROUNDUP(DZIALKI[[#This Row],[StawkaPodatku]]*DZIALKI[[#This Row],[Powierzchnia]],2)</f>
        <v>681.79</v>
      </c>
      <c r="H2752">
        <f>DZIALKI[[#This Row],[Podatek]]*DZIALKI[[#This Row],[Procent Ulgi]]</f>
        <v>340.89499999999998</v>
      </c>
      <c r="I2752">
        <f>DZIALKI[[#This Row],[Podatek]]-DZIALKI[[#This Row],[KwotaUlgi]]</f>
        <v>340.89499999999998</v>
      </c>
    </row>
    <row r="2753" spans="1:9" x14ac:dyDescent="0.25">
      <c r="A2753" t="s">
        <v>2763</v>
      </c>
      <c r="B2753">
        <v>1434.55</v>
      </c>
      <c r="C2753" t="s">
        <v>9</v>
      </c>
      <c r="D2753" t="s">
        <v>7</v>
      </c>
      <c r="E27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53">
        <f>IF(DZIALKI[[#This Row],[Ulga]]=$K$29,$L$29,IF(DZIALKI[[#This Row],[Ulga]]=$K$30,$L$30,IF(DZIALKI[[#This Row],[Ulga]]=$K$31,$L$31,IF(DZIALKI[[#This Row],[Ulga]]=$K$32,$L$32))))</f>
        <v>0.2</v>
      </c>
      <c r="G2753">
        <f>ROUNDUP(DZIALKI[[#This Row],[StawkaPodatku]]*DZIALKI[[#This Row],[Powierzchnia]],2)</f>
        <v>932.46</v>
      </c>
      <c r="H2753">
        <f>DZIALKI[[#This Row],[Podatek]]*DZIALKI[[#This Row],[Procent Ulgi]]</f>
        <v>186.49200000000002</v>
      </c>
      <c r="I2753">
        <f>DZIALKI[[#This Row],[Podatek]]-DZIALKI[[#This Row],[KwotaUlgi]]</f>
        <v>745.96800000000007</v>
      </c>
    </row>
    <row r="2754" spans="1:9" x14ac:dyDescent="0.25">
      <c r="A2754" t="s">
        <v>2764</v>
      </c>
      <c r="B2754">
        <v>899.48</v>
      </c>
      <c r="C2754" t="s">
        <v>5</v>
      </c>
      <c r="D2754" t="s">
        <v>7</v>
      </c>
      <c r="E27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54">
        <f>IF(DZIALKI[[#This Row],[Ulga]]=$K$29,$L$29,IF(DZIALKI[[#This Row],[Ulga]]=$K$30,$L$30,IF(DZIALKI[[#This Row],[Ulga]]=$K$31,$L$31,IF(DZIALKI[[#This Row],[Ulga]]=$K$32,$L$32))))</f>
        <v>0.2</v>
      </c>
      <c r="G2754">
        <f>ROUNDUP(DZIALKI[[#This Row],[StawkaPodatku]]*DZIALKI[[#This Row],[Powierzchnia]],2)</f>
        <v>692.6</v>
      </c>
      <c r="H2754">
        <f>DZIALKI[[#This Row],[Podatek]]*DZIALKI[[#This Row],[Procent Ulgi]]</f>
        <v>138.52000000000001</v>
      </c>
      <c r="I2754">
        <f>DZIALKI[[#This Row],[Podatek]]-DZIALKI[[#This Row],[KwotaUlgi]]</f>
        <v>554.08000000000004</v>
      </c>
    </row>
    <row r="2755" spans="1:9" x14ac:dyDescent="0.25">
      <c r="A2755" t="s">
        <v>2765</v>
      </c>
      <c r="B2755">
        <v>1024.4000000000001</v>
      </c>
      <c r="C2755" t="s">
        <v>5</v>
      </c>
      <c r="D2755" t="s">
        <v>7</v>
      </c>
      <c r="E27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55">
        <f>IF(DZIALKI[[#This Row],[Ulga]]=$K$29,$L$29,IF(DZIALKI[[#This Row],[Ulga]]=$K$30,$L$30,IF(DZIALKI[[#This Row],[Ulga]]=$K$31,$L$31,IF(DZIALKI[[#This Row],[Ulga]]=$K$32,$L$32))))</f>
        <v>0.2</v>
      </c>
      <c r="G2755">
        <f>ROUNDUP(DZIALKI[[#This Row],[StawkaPodatku]]*DZIALKI[[#This Row],[Powierzchnia]],2)</f>
        <v>788.79</v>
      </c>
      <c r="H2755">
        <f>DZIALKI[[#This Row],[Podatek]]*DZIALKI[[#This Row],[Procent Ulgi]]</f>
        <v>157.75800000000001</v>
      </c>
      <c r="I2755">
        <f>DZIALKI[[#This Row],[Podatek]]-DZIALKI[[#This Row],[KwotaUlgi]]</f>
        <v>631.03199999999993</v>
      </c>
    </row>
    <row r="2756" spans="1:9" x14ac:dyDescent="0.25">
      <c r="A2756" t="s">
        <v>2766</v>
      </c>
      <c r="B2756">
        <v>892.78</v>
      </c>
      <c r="C2756" t="s">
        <v>52</v>
      </c>
      <c r="D2756" t="s">
        <v>5</v>
      </c>
      <c r="E27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56">
        <f>IF(DZIALKI[[#This Row],[Ulga]]=$K$29,$L$29,IF(DZIALKI[[#This Row],[Ulga]]=$K$30,$L$30,IF(DZIALKI[[#This Row],[Ulga]]=$K$31,$L$31,IF(DZIALKI[[#This Row],[Ulga]]=$K$32,$L$32))))</f>
        <v>0.5</v>
      </c>
      <c r="G2756">
        <f>ROUNDUP(DZIALKI[[#This Row],[StawkaPodatku]]*DZIALKI[[#This Row],[Powierzchnia]],2)</f>
        <v>187.48999999999998</v>
      </c>
      <c r="H2756">
        <f>DZIALKI[[#This Row],[Podatek]]*DZIALKI[[#This Row],[Procent Ulgi]]</f>
        <v>93.74499999999999</v>
      </c>
      <c r="I2756">
        <f>DZIALKI[[#This Row],[Podatek]]-DZIALKI[[#This Row],[KwotaUlgi]]</f>
        <v>93.74499999999999</v>
      </c>
    </row>
    <row r="2757" spans="1:9" x14ac:dyDescent="0.25">
      <c r="A2757" t="s">
        <v>2767</v>
      </c>
      <c r="B2757">
        <v>1202.01</v>
      </c>
      <c r="C2757" t="s">
        <v>5</v>
      </c>
      <c r="D2757" t="s">
        <v>5</v>
      </c>
      <c r="E27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57">
        <f>IF(DZIALKI[[#This Row],[Ulga]]=$K$29,$L$29,IF(DZIALKI[[#This Row],[Ulga]]=$K$30,$L$30,IF(DZIALKI[[#This Row],[Ulga]]=$K$31,$L$31,IF(DZIALKI[[#This Row],[Ulga]]=$K$32,$L$32))))</f>
        <v>0.5</v>
      </c>
      <c r="G2757">
        <f>ROUNDUP(DZIALKI[[#This Row],[StawkaPodatku]]*DZIALKI[[#This Row],[Powierzchnia]],2)</f>
        <v>925.55</v>
      </c>
      <c r="H2757">
        <f>DZIALKI[[#This Row],[Podatek]]*DZIALKI[[#This Row],[Procent Ulgi]]</f>
        <v>462.77499999999998</v>
      </c>
      <c r="I2757">
        <f>DZIALKI[[#This Row],[Podatek]]-DZIALKI[[#This Row],[KwotaUlgi]]</f>
        <v>462.77499999999998</v>
      </c>
    </row>
    <row r="2758" spans="1:9" x14ac:dyDescent="0.25">
      <c r="A2758" t="s">
        <v>2768</v>
      </c>
      <c r="B2758">
        <v>1158.8800000000001</v>
      </c>
      <c r="C2758" t="s">
        <v>31</v>
      </c>
      <c r="D2758" t="s">
        <v>21</v>
      </c>
      <c r="E27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58">
        <f>IF(DZIALKI[[#This Row],[Ulga]]=$K$29,$L$29,IF(DZIALKI[[#This Row],[Ulga]]=$K$30,$L$30,IF(DZIALKI[[#This Row],[Ulga]]=$K$31,$L$31,IF(DZIALKI[[#This Row],[Ulga]]=$K$32,$L$32))))</f>
        <v>0</v>
      </c>
      <c r="G2758">
        <f>ROUNDUP(DZIALKI[[#This Row],[StawkaPodatku]]*DZIALKI[[#This Row],[Powierzchnia]],2)</f>
        <v>498.32</v>
      </c>
      <c r="H2758">
        <f>DZIALKI[[#This Row],[Podatek]]*DZIALKI[[#This Row],[Procent Ulgi]]</f>
        <v>0</v>
      </c>
      <c r="I2758">
        <f>DZIALKI[[#This Row],[Podatek]]-DZIALKI[[#This Row],[KwotaUlgi]]</f>
        <v>498.32</v>
      </c>
    </row>
    <row r="2759" spans="1:9" x14ac:dyDescent="0.25">
      <c r="A2759" t="s">
        <v>2769</v>
      </c>
      <c r="B2759">
        <v>569.85</v>
      </c>
      <c r="C2759" t="s">
        <v>31</v>
      </c>
      <c r="D2759" t="s">
        <v>5</v>
      </c>
      <c r="E27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59">
        <f>IF(DZIALKI[[#This Row],[Ulga]]=$K$29,$L$29,IF(DZIALKI[[#This Row],[Ulga]]=$K$30,$L$30,IF(DZIALKI[[#This Row],[Ulga]]=$K$31,$L$31,IF(DZIALKI[[#This Row],[Ulga]]=$K$32,$L$32))))</f>
        <v>0.5</v>
      </c>
      <c r="G2759">
        <f>ROUNDUP(DZIALKI[[#This Row],[StawkaPodatku]]*DZIALKI[[#This Row],[Powierzchnia]],2)</f>
        <v>245.04</v>
      </c>
      <c r="H2759">
        <f>DZIALKI[[#This Row],[Podatek]]*DZIALKI[[#This Row],[Procent Ulgi]]</f>
        <v>122.52</v>
      </c>
      <c r="I2759">
        <f>DZIALKI[[#This Row],[Podatek]]-DZIALKI[[#This Row],[KwotaUlgi]]</f>
        <v>122.52</v>
      </c>
    </row>
    <row r="2760" spans="1:9" x14ac:dyDescent="0.25">
      <c r="A2760" t="s">
        <v>2770</v>
      </c>
      <c r="B2760">
        <v>706.01</v>
      </c>
      <c r="C2760" t="s">
        <v>5</v>
      </c>
      <c r="D2760" t="s">
        <v>5</v>
      </c>
      <c r="E27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60">
        <f>IF(DZIALKI[[#This Row],[Ulga]]=$K$29,$L$29,IF(DZIALKI[[#This Row],[Ulga]]=$K$30,$L$30,IF(DZIALKI[[#This Row],[Ulga]]=$K$31,$L$31,IF(DZIALKI[[#This Row],[Ulga]]=$K$32,$L$32))))</f>
        <v>0.5</v>
      </c>
      <c r="G2760">
        <f>ROUNDUP(DZIALKI[[#This Row],[StawkaPodatku]]*DZIALKI[[#This Row],[Powierzchnia]],2)</f>
        <v>543.63</v>
      </c>
      <c r="H2760">
        <f>DZIALKI[[#This Row],[Podatek]]*DZIALKI[[#This Row],[Procent Ulgi]]</f>
        <v>271.815</v>
      </c>
      <c r="I2760">
        <f>DZIALKI[[#This Row],[Podatek]]-DZIALKI[[#This Row],[KwotaUlgi]]</f>
        <v>271.815</v>
      </c>
    </row>
    <row r="2761" spans="1:9" x14ac:dyDescent="0.25">
      <c r="A2761" t="s">
        <v>2771</v>
      </c>
      <c r="B2761">
        <v>937.22</v>
      </c>
      <c r="C2761" t="s">
        <v>9</v>
      </c>
      <c r="D2761" t="s">
        <v>7</v>
      </c>
      <c r="E27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61">
        <f>IF(DZIALKI[[#This Row],[Ulga]]=$K$29,$L$29,IF(DZIALKI[[#This Row],[Ulga]]=$K$30,$L$30,IF(DZIALKI[[#This Row],[Ulga]]=$K$31,$L$31,IF(DZIALKI[[#This Row],[Ulga]]=$K$32,$L$32))))</f>
        <v>0.2</v>
      </c>
      <c r="G2761">
        <f>ROUNDUP(DZIALKI[[#This Row],[StawkaPodatku]]*DZIALKI[[#This Row],[Powierzchnia]],2)</f>
        <v>609.20000000000005</v>
      </c>
      <c r="H2761">
        <f>DZIALKI[[#This Row],[Podatek]]*DZIALKI[[#This Row],[Procent Ulgi]]</f>
        <v>121.84000000000002</v>
      </c>
      <c r="I2761">
        <f>DZIALKI[[#This Row],[Podatek]]-DZIALKI[[#This Row],[KwotaUlgi]]</f>
        <v>487.36</v>
      </c>
    </row>
    <row r="2762" spans="1:9" x14ac:dyDescent="0.25">
      <c r="A2762" t="s">
        <v>2772</v>
      </c>
      <c r="B2762">
        <v>611.75</v>
      </c>
      <c r="C2762" t="s">
        <v>5</v>
      </c>
      <c r="D2762" t="s">
        <v>21</v>
      </c>
      <c r="E27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62">
        <f>IF(DZIALKI[[#This Row],[Ulga]]=$K$29,$L$29,IF(DZIALKI[[#This Row],[Ulga]]=$K$30,$L$30,IF(DZIALKI[[#This Row],[Ulga]]=$K$31,$L$31,IF(DZIALKI[[#This Row],[Ulga]]=$K$32,$L$32))))</f>
        <v>0</v>
      </c>
      <c r="G2762">
        <f>ROUNDUP(DZIALKI[[#This Row],[StawkaPodatku]]*DZIALKI[[#This Row],[Powierzchnia]],2)</f>
        <v>471.05</v>
      </c>
      <c r="H2762">
        <f>DZIALKI[[#This Row],[Podatek]]*DZIALKI[[#This Row],[Procent Ulgi]]</f>
        <v>0</v>
      </c>
      <c r="I2762">
        <f>DZIALKI[[#This Row],[Podatek]]-DZIALKI[[#This Row],[KwotaUlgi]]</f>
        <v>471.05</v>
      </c>
    </row>
    <row r="2763" spans="1:9" x14ac:dyDescent="0.25">
      <c r="A2763" t="s">
        <v>2773</v>
      </c>
      <c r="B2763">
        <v>1225.17</v>
      </c>
      <c r="C2763" t="s">
        <v>9</v>
      </c>
      <c r="D2763" t="s">
        <v>5</v>
      </c>
      <c r="E276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63">
        <f>IF(DZIALKI[[#This Row],[Ulga]]=$K$29,$L$29,IF(DZIALKI[[#This Row],[Ulga]]=$K$30,$L$30,IF(DZIALKI[[#This Row],[Ulga]]=$K$31,$L$31,IF(DZIALKI[[#This Row],[Ulga]]=$K$32,$L$32))))</f>
        <v>0.5</v>
      </c>
      <c r="G2763">
        <f>ROUNDUP(DZIALKI[[#This Row],[StawkaPodatku]]*DZIALKI[[#This Row],[Powierzchnia]],2)</f>
        <v>796.37</v>
      </c>
      <c r="H2763">
        <f>DZIALKI[[#This Row],[Podatek]]*DZIALKI[[#This Row],[Procent Ulgi]]</f>
        <v>398.185</v>
      </c>
      <c r="I2763">
        <f>DZIALKI[[#This Row],[Podatek]]-DZIALKI[[#This Row],[KwotaUlgi]]</f>
        <v>398.185</v>
      </c>
    </row>
    <row r="2764" spans="1:9" x14ac:dyDescent="0.25">
      <c r="A2764" t="s">
        <v>2774</v>
      </c>
      <c r="B2764">
        <v>645.85</v>
      </c>
      <c r="C2764" t="s">
        <v>52</v>
      </c>
      <c r="D2764" t="s">
        <v>11</v>
      </c>
      <c r="E27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64">
        <f>IF(DZIALKI[[#This Row],[Ulga]]=$K$29,$L$29,IF(DZIALKI[[#This Row],[Ulga]]=$K$30,$L$30,IF(DZIALKI[[#This Row],[Ulga]]=$K$31,$L$31,IF(DZIALKI[[#This Row],[Ulga]]=$K$32,$L$32))))</f>
        <v>0.9</v>
      </c>
      <c r="G2764">
        <f>ROUNDUP(DZIALKI[[#This Row],[StawkaPodatku]]*DZIALKI[[#This Row],[Powierzchnia]],2)</f>
        <v>135.63</v>
      </c>
      <c r="H2764">
        <f>DZIALKI[[#This Row],[Podatek]]*DZIALKI[[#This Row],[Procent Ulgi]]</f>
        <v>122.06699999999999</v>
      </c>
      <c r="I2764">
        <f>DZIALKI[[#This Row],[Podatek]]-DZIALKI[[#This Row],[KwotaUlgi]]</f>
        <v>13.563000000000002</v>
      </c>
    </row>
    <row r="2765" spans="1:9" x14ac:dyDescent="0.25">
      <c r="A2765" t="s">
        <v>2775</v>
      </c>
      <c r="B2765">
        <v>1077.67</v>
      </c>
      <c r="C2765" t="s">
        <v>52</v>
      </c>
      <c r="D2765" t="s">
        <v>5</v>
      </c>
      <c r="E27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65">
        <f>IF(DZIALKI[[#This Row],[Ulga]]=$K$29,$L$29,IF(DZIALKI[[#This Row],[Ulga]]=$K$30,$L$30,IF(DZIALKI[[#This Row],[Ulga]]=$K$31,$L$31,IF(DZIALKI[[#This Row],[Ulga]]=$K$32,$L$32))))</f>
        <v>0.5</v>
      </c>
      <c r="G2765">
        <f>ROUNDUP(DZIALKI[[#This Row],[StawkaPodatku]]*DZIALKI[[#This Row],[Powierzchnia]],2)</f>
        <v>226.32</v>
      </c>
      <c r="H2765">
        <f>DZIALKI[[#This Row],[Podatek]]*DZIALKI[[#This Row],[Procent Ulgi]]</f>
        <v>113.16</v>
      </c>
      <c r="I2765">
        <f>DZIALKI[[#This Row],[Podatek]]-DZIALKI[[#This Row],[KwotaUlgi]]</f>
        <v>113.16</v>
      </c>
    </row>
    <row r="2766" spans="1:9" x14ac:dyDescent="0.25">
      <c r="A2766" t="s">
        <v>2776</v>
      </c>
      <c r="B2766">
        <v>964.18</v>
      </c>
      <c r="C2766" t="s">
        <v>9</v>
      </c>
      <c r="D2766" t="s">
        <v>21</v>
      </c>
      <c r="E27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66">
        <f>IF(DZIALKI[[#This Row],[Ulga]]=$K$29,$L$29,IF(DZIALKI[[#This Row],[Ulga]]=$K$30,$L$30,IF(DZIALKI[[#This Row],[Ulga]]=$K$31,$L$31,IF(DZIALKI[[#This Row],[Ulga]]=$K$32,$L$32))))</f>
        <v>0</v>
      </c>
      <c r="G2766">
        <f>ROUNDUP(DZIALKI[[#This Row],[StawkaPodatku]]*DZIALKI[[#This Row],[Powierzchnia]],2)</f>
        <v>626.72</v>
      </c>
      <c r="H2766">
        <f>DZIALKI[[#This Row],[Podatek]]*DZIALKI[[#This Row],[Procent Ulgi]]</f>
        <v>0</v>
      </c>
      <c r="I2766">
        <f>DZIALKI[[#This Row],[Podatek]]-DZIALKI[[#This Row],[KwotaUlgi]]</f>
        <v>626.72</v>
      </c>
    </row>
    <row r="2767" spans="1:9" x14ac:dyDescent="0.25">
      <c r="A2767" t="s">
        <v>2777</v>
      </c>
      <c r="B2767">
        <v>1412.65</v>
      </c>
      <c r="C2767" t="s">
        <v>5</v>
      </c>
      <c r="D2767" t="s">
        <v>11</v>
      </c>
      <c r="E27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67">
        <f>IF(DZIALKI[[#This Row],[Ulga]]=$K$29,$L$29,IF(DZIALKI[[#This Row],[Ulga]]=$K$30,$L$30,IF(DZIALKI[[#This Row],[Ulga]]=$K$31,$L$31,IF(DZIALKI[[#This Row],[Ulga]]=$K$32,$L$32))))</f>
        <v>0.9</v>
      </c>
      <c r="G2767">
        <f>ROUNDUP(DZIALKI[[#This Row],[StawkaPodatku]]*DZIALKI[[#This Row],[Powierzchnia]],2)</f>
        <v>1087.75</v>
      </c>
      <c r="H2767">
        <f>DZIALKI[[#This Row],[Podatek]]*DZIALKI[[#This Row],[Procent Ulgi]]</f>
        <v>978.97500000000002</v>
      </c>
      <c r="I2767">
        <f>DZIALKI[[#This Row],[Podatek]]-DZIALKI[[#This Row],[KwotaUlgi]]</f>
        <v>108.77499999999998</v>
      </c>
    </row>
    <row r="2768" spans="1:9" x14ac:dyDescent="0.25">
      <c r="A2768" t="s">
        <v>2778</v>
      </c>
      <c r="B2768">
        <v>872.67</v>
      </c>
      <c r="C2768" t="s">
        <v>5</v>
      </c>
      <c r="D2768" t="s">
        <v>11</v>
      </c>
      <c r="E27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68">
        <f>IF(DZIALKI[[#This Row],[Ulga]]=$K$29,$L$29,IF(DZIALKI[[#This Row],[Ulga]]=$K$30,$L$30,IF(DZIALKI[[#This Row],[Ulga]]=$K$31,$L$31,IF(DZIALKI[[#This Row],[Ulga]]=$K$32,$L$32))))</f>
        <v>0.9</v>
      </c>
      <c r="G2768">
        <f>ROUNDUP(DZIALKI[[#This Row],[StawkaPodatku]]*DZIALKI[[#This Row],[Powierzchnia]],2)</f>
        <v>671.96</v>
      </c>
      <c r="H2768">
        <f>DZIALKI[[#This Row],[Podatek]]*DZIALKI[[#This Row],[Procent Ulgi]]</f>
        <v>604.76400000000001</v>
      </c>
      <c r="I2768">
        <f>DZIALKI[[#This Row],[Podatek]]-DZIALKI[[#This Row],[KwotaUlgi]]</f>
        <v>67.196000000000026</v>
      </c>
    </row>
    <row r="2769" spans="1:9" x14ac:dyDescent="0.25">
      <c r="A2769" t="s">
        <v>2779</v>
      </c>
      <c r="B2769">
        <v>698.02</v>
      </c>
      <c r="C2769" t="s">
        <v>52</v>
      </c>
      <c r="D2769" t="s">
        <v>7</v>
      </c>
      <c r="E27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69">
        <f>IF(DZIALKI[[#This Row],[Ulga]]=$K$29,$L$29,IF(DZIALKI[[#This Row],[Ulga]]=$K$30,$L$30,IF(DZIALKI[[#This Row],[Ulga]]=$K$31,$L$31,IF(DZIALKI[[#This Row],[Ulga]]=$K$32,$L$32))))</f>
        <v>0.2</v>
      </c>
      <c r="G2769">
        <f>ROUNDUP(DZIALKI[[#This Row],[StawkaPodatku]]*DZIALKI[[#This Row],[Powierzchnia]],2)</f>
        <v>146.59</v>
      </c>
      <c r="H2769">
        <f>DZIALKI[[#This Row],[Podatek]]*DZIALKI[[#This Row],[Procent Ulgi]]</f>
        <v>29.318000000000001</v>
      </c>
      <c r="I2769">
        <f>DZIALKI[[#This Row],[Podatek]]-DZIALKI[[#This Row],[KwotaUlgi]]</f>
        <v>117.27200000000001</v>
      </c>
    </row>
    <row r="2770" spans="1:9" x14ac:dyDescent="0.25">
      <c r="A2770" t="s">
        <v>2780</v>
      </c>
      <c r="B2770">
        <v>1423.58</v>
      </c>
      <c r="C2770" t="s">
        <v>52</v>
      </c>
      <c r="D2770" t="s">
        <v>5</v>
      </c>
      <c r="E27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70">
        <f>IF(DZIALKI[[#This Row],[Ulga]]=$K$29,$L$29,IF(DZIALKI[[#This Row],[Ulga]]=$K$30,$L$30,IF(DZIALKI[[#This Row],[Ulga]]=$K$31,$L$31,IF(DZIALKI[[#This Row],[Ulga]]=$K$32,$L$32))))</f>
        <v>0.5</v>
      </c>
      <c r="G2770">
        <f>ROUNDUP(DZIALKI[[#This Row],[StawkaPodatku]]*DZIALKI[[#This Row],[Powierzchnia]],2)</f>
        <v>298.95999999999998</v>
      </c>
      <c r="H2770">
        <f>DZIALKI[[#This Row],[Podatek]]*DZIALKI[[#This Row],[Procent Ulgi]]</f>
        <v>149.47999999999999</v>
      </c>
      <c r="I2770">
        <f>DZIALKI[[#This Row],[Podatek]]-DZIALKI[[#This Row],[KwotaUlgi]]</f>
        <v>149.47999999999999</v>
      </c>
    </row>
    <row r="2771" spans="1:9" x14ac:dyDescent="0.25">
      <c r="A2771" t="s">
        <v>2781</v>
      </c>
      <c r="B2771">
        <v>1202.26</v>
      </c>
      <c r="C2771" t="s">
        <v>52</v>
      </c>
      <c r="D2771" t="s">
        <v>11</v>
      </c>
      <c r="E27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71">
        <f>IF(DZIALKI[[#This Row],[Ulga]]=$K$29,$L$29,IF(DZIALKI[[#This Row],[Ulga]]=$K$30,$L$30,IF(DZIALKI[[#This Row],[Ulga]]=$K$31,$L$31,IF(DZIALKI[[#This Row],[Ulga]]=$K$32,$L$32))))</f>
        <v>0.9</v>
      </c>
      <c r="G2771">
        <f>ROUNDUP(DZIALKI[[#This Row],[StawkaPodatku]]*DZIALKI[[#This Row],[Powierzchnia]],2)</f>
        <v>252.48</v>
      </c>
      <c r="H2771">
        <f>DZIALKI[[#This Row],[Podatek]]*DZIALKI[[#This Row],[Procent Ulgi]]</f>
        <v>227.232</v>
      </c>
      <c r="I2771">
        <f>DZIALKI[[#This Row],[Podatek]]-DZIALKI[[#This Row],[KwotaUlgi]]</f>
        <v>25.24799999999999</v>
      </c>
    </row>
    <row r="2772" spans="1:9" x14ac:dyDescent="0.25">
      <c r="A2772" t="s">
        <v>2782</v>
      </c>
      <c r="B2772">
        <v>575.42999999999995</v>
      </c>
      <c r="C2772" t="s">
        <v>5</v>
      </c>
      <c r="D2772" t="s">
        <v>11</v>
      </c>
      <c r="E27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72">
        <f>IF(DZIALKI[[#This Row],[Ulga]]=$K$29,$L$29,IF(DZIALKI[[#This Row],[Ulga]]=$K$30,$L$30,IF(DZIALKI[[#This Row],[Ulga]]=$K$31,$L$31,IF(DZIALKI[[#This Row],[Ulga]]=$K$32,$L$32))))</f>
        <v>0.9</v>
      </c>
      <c r="G2772">
        <f>ROUNDUP(DZIALKI[[#This Row],[StawkaPodatku]]*DZIALKI[[#This Row],[Powierzchnia]],2)</f>
        <v>443.09</v>
      </c>
      <c r="H2772">
        <f>DZIALKI[[#This Row],[Podatek]]*DZIALKI[[#This Row],[Procent Ulgi]]</f>
        <v>398.78100000000001</v>
      </c>
      <c r="I2772">
        <f>DZIALKI[[#This Row],[Podatek]]-DZIALKI[[#This Row],[KwotaUlgi]]</f>
        <v>44.308999999999969</v>
      </c>
    </row>
    <row r="2773" spans="1:9" x14ac:dyDescent="0.25">
      <c r="A2773" t="s">
        <v>2783</v>
      </c>
      <c r="B2773">
        <v>1492.47</v>
      </c>
      <c r="C2773" t="s">
        <v>52</v>
      </c>
      <c r="D2773" t="s">
        <v>11</v>
      </c>
      <c r="E27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73">
        <f>IF(DZIALKI[[#This Row],[Ulga]]=$K$29,$L$29,IF(DZIALKI[[#This Row],[Ulga]]=$K$30,$L$30,IF(DZIALKI[[#This Row],[Ulga]]=$K$31,$L$31,IF(DZIALKI[[#This Row],[Ulga]]=$K$32,$L$32))))</f>
        <v>0.9</v>
      </c>
      <c r="G2773">
        <f>ROUNDUP(DZIALKI[[#This Row],[StawkaPodatku]]*DZIALKI[[#This Row],[Powierzchnia]],2)</f>
        <v>313.42</v>
      </c>
      <c r="H2773">
        <f>DZIALKI[[#This Row],[Podatek]]*DZIALKI[[#This Row],[Procent Ulgi]]</f>
        <v>282.07800000000003</v>
      </c>
      <c r="I2773">
        <f>DZIALKI[[#This Row],[Podatek]]-DZIALKI[[#This Row],[KwotaUlgi]]</f>
        <v>31.341999999999985</v>
      </c>
    </row>
    <row r="2774" spans="1:9" x14ac:dyDescent="0.25">
      <c r="A2774" t="s">
        <v>2784</v>
      </c>
      <c r="B2774">
        <v>792.92</v>
      </c>
      <c r="C2774" t="s">
        <v>5</v>
      </c>
      <c r="D2774" t="s">
        <v>11</v>
      </c>
      <c r="E27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74">
        <f>IF(DZIALKI[[#This Row],[Ulga]]=$K$29,$L$29,IF(DZIALKI[[#This Row],[Ulga]]=$K$30,$L$30,IF(DZIALKI[[#This Row],[Ulga]]=$K$31,$L$31,IF(DZIALKI[[#This Row],[Ulga]]=$K$32,$L$32))))</f>
        <v>0.9</v>
      </c>
      <c r="G2774">
        <f>ROUNDUP(DZIALKI[[#This Row],[StawkaPodatku]]*DZIALKI[[#This Row],[Powierzchnia]],2)</f>
        <v>610.54999999999995</v>
      </c>
      <c r="H2774">
        <f>DZIALKI[[#This Row],[Podatek]]*DZIALKI[[#This Row],[Procent Ulgi]]</f>
        <v>549.495</v>
      </c>
      <c r="I2774">
        <f>DZIALKI[[#This Row],[Podatek]]-DZIALKI[[#This Row],[KwotaUlgi]]</f>
        <v>61.05499999999995</v>
      </c>
    </row>
    <row r="2775" spans="1:9" x14ac:dyDescent="0.25">
      <c r="A2775" t="s">
        <v>2785</v>
      </c>
      <c r="B2775">
        <v>521.78</v>
      </c>
      <c r="C2775" t="s">
        <v>9</v>
      </c>
      <c r="D2775" t="s">
        <v>5</v>
      </c>
      <c r="E27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75">
        <f>IF(DZIALKI[[#This Row],[Ulga]]=$K$29,$L$29,IF(DZIALKI[[#This Row],[Ulga]]=$K$30,$L$30,IF(DZIALKI[[#This Row],[Ulga]]=$K$31,$L$31,IF(DZIALKI[[#This Row],[Ulga]]=$K$32,$L$32))))</f>
        <v>0.5</v>
      </c>
      <c r="G2775">
        <f>ROUNDUP(DZIALKI[[#This Row],[StawkaPodatku]]*DZIALKI[[#This Row],[Powierzchnia]],2)</f>
        <v>339.15999999999997</v>
      </c>
      <c r="H2775">
        <f>DZIALKI[[#This Row],[Podatek]]*DZIALKI[[#This Row],[Procent Ulgi]]</f>
        <v>169.57999999999998</v>
      </c>
      <c r="I2775">
        <f>DZIALKI[[#This Row],[Podatek]]-DZIALKI[[#This Row],[KwotaUlgi]]</f>
        <v>169.57999999999998</v>
      </c>
    </row>
    <row r="2776" spans="1:9" x14ac:dyDescent="0.25">
      <c r="A2776" t="s">
        <v>2786</v>
      </c>
      <c r="B2776">
        <v>602.25</v>
      </c>
      <c r="C2776" t="s">
        <v>31</v>
      </c>
      <c r="D2776" t="s">
        <v>11</v>
      </c>
      <c r="E27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76">
        <f>IF(DZIALKI[[#This Row],[Ulga]]=$K$29,$L$29,IF(DZIALKI[[#This Row],[Ulga]]=$K$30,$L$30,IF(DZIALKI[[#This Row],[Ulga]]=$K$31,$L$31,IF(DZIALKI[[#This Row],[Ulga]]=$K$32,$L$32))))</f>
        <v>0.9</v>
      </c>
      <c r="G2776">
        <f>ROUNDUP(DZIALKI[[#This Row],[StawkaPodatku]]*DZIALKI[[#This Row],[Powierzchnia]],2)</f>
        <v>258.96999999999997</v>
      </c>
      <c r="H2776">
        <f>DZIALKI[[#This Row],[Podatek]]*DZIALKI[[#This Row],[Procent Ulgi]]</f>
        <v>233.07299999999998</v>
      </c>
      <c r="I2776">
        <f>DZIALKI[[#This Row],[Podatek]]-DZIALKI[[#This Row],[KwotaUlgi]]</f>
        <v>25.896999999999991</v>
      </c>
    </row>
    <row r="2777" spans="1:9" x14ac:dyDescent="0.25">
      <c r="A2777" t="s">
        <v>2787</v>
      </c>
      <c r="B2777">
        <v>923.01</v>
      </c>
      <c r="C2777" t="s">
        <v>9</v>
      </c>
      <c r="D2777" t="s">
        <v>7</v>
      </c>
      <c r="E27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77">
        <f>IF(DZIALKI[[#This Row],[Ulga]]=$K$29,$L$29,IF(DZIALKI[[#This Row],[Ulga]]=$K$30,$L$30,IF(DZIALKI[[#This Row],[Ulga]]=$K$31,$L$31,IF(DZIALKI[[#This Row],[Ulga]]=$K$32,$L$32))))</f>
        <v>0.2</v>
      </c>
      <c r="G2777">
        <f>ROUNDUP(DZIALKI[[#This Row],[StawkaPodatku]]*DZIALKI[[#This Row],[Powierzchnia]],2)</f>
        <v>599.96</v>
      </c>
      <c r="H2777">
        <f>DZIALKI[[#This Row],[Podatek]]*DZIALKI[[#This Row],[Procent Ulgi]]</f>
        <v>119.99200000000002</v>
      </c>
      <c r="I2777">
        <f>DZIALKI[[#This Row],[Podatek]]-DZIALKI[[#This Row],[KwotaUlgi]]</f>
        <v>479.96800000000002</v>
      </c>
    </row>
    <row r="2778" spans="1:9" x14ac:dyDescent="0.25">
      <c r="A2778" t="s">
        <v>2788</v>
      </c>
      <c r="B2778">
        <v>1063.49</v>
      </c>
      <c r="C2778" t="s">
        <v>31</v>
      </c>
      <c r="D2778" t="s">
        <v>11</v>
      </c>
      <c r="E27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78">
        <f>IF(DZIALKI[[#This Row],[Ulga]]=$K$29,$L$29,IF(DZIALKI[[#This Row],[Ulga]]=$K$30,$L$30,IF(DZIALKI[[#This Row],[Ulga]]=$K$31,$L$31,IF(DZIALKI[[#This Row],[Ulga]]=$K$32,$L$32))))</f>
        <v>0.9</v>
      </c>
      <c r="G2778">
        <f>ROUNDUP(DZIALKI[[#This Row],[StawkaPodatku]]*DZIALKI[[#This Row],[Powierzchnia]],2)</f>
        <v>457.31</v>
      </c>
      <c r="H2778">
        <f>DZIALKI[[#This Row],[Podatek]]*DZIALKI[[#This Row],[Procent Ulgi]]</f>
        <v>411.57900000000001</v>
      </c>
      <c r="I2778">
        <f>DZIALKI[[#This Row],[Podatek]]-DZIALKI[[#This Row],[KwotaUlgi]]</f>
        <v>45.730999999999995</v>
      </c>
    </row>
    <row r="2779" spans="1:9" x14ac:dyDescent="0.25">
      <c r="A2779" t="s">
        <v>2789</v>
      </c>
      <c r="B2779">
        <v>703</v>
      </c>
      <c r="C2779" t="s">
        <v>9</v>
      </c>
      <c r="D2779" t="s">
        <v>5</v>
      </c>
      <c r="E27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79">
        <f>IF(DZIALKI[[#This Row],[Ulga]]=$K$29,$L$29,IF(DZIALKI[[#This Row],[Ulga]]=$K$30,$L$30,IF(DZIALKI[[#This Row],[Ulga]]=$K$31,$L$31,IF(DZIALKI[[#This Row],[Ulga]]=$K$32,$L$32))))</f>
        <v>0.5</v>
      </c>
      <c r="G2779">
        <f>ROUNDUP(DZIALKI[[#This Row],[StawkaPodatku]]*DZIALKI[[#This Row],[Powierzchnia]],2)</f>
        <v>456.95</v>
      </c>
      <c r="H2779">
        <f>DZIALKI[[#This Row],[Podatek]]*DZIALKI[[#This Row],[Procent Ulgi]]</f>
        <v>228.47499999999999</v>
      </c>
      <c r="I2779">
        <f>DZIALKI[[#This Row],[Podatek]]-DZIALKI[[#This Row],[KwotaUlgi]]</f>
        <v>228.47499999999999</v>
      </c>
    </row>
    <row r="2780" spans="1:9" x14ac:dyDescent="0.25">
      <c r="A2780" t="s">
        <v>2790</v>
      </c>
      <c r="B2780">
        <v>1382.08</v>
      </c>
      <c r="C2780" t="s">
        <v>31</v>
      </c>
      <c r="D2780" t="s">
        <v>11</v>
      </c>
      <c r="E27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80">
        <f>IF(DZIALKI[[#This Row],[Ulga]]=$K$29,$L$29,IF(DZIALKI[[#This Row],[Ulga]]=$K$30,$L$30,IF(DZIALKI[[#This Row],[Ulga]]=$K$31,$L$31,IF(DZIALKI[[#This Row],[Ulga]]=$K$32,$L$32))))</f>
        <v>0.9</v>
      </c>
      <c r="G2780">
        <f>ROUNDUP(DZIALKI[[#This Row],[StawkaPodatku]]*DZIALKI[[#This Row],[Powierzchnia]],2)</f>
        <v>594.29999999999995</v>
      </c>
      <c r="H2780">
        <f>DZIALKI[[#This Row],[Podatek]]*DZIALKI[[#This Row],[Procent Ulgi]]</f>
        <v>534.87</v>
      </c>
      <c r="I2780">
        <f>DZIALKI[[#This Row],[Podatek]]-DZIALKI[[#This Row],[KwotaUlgi]]</f>
        <v>59.42999999999995</v>
      </c>
    </row>
    <row r="2781" spans="1:9" x14ac:dyDescent="0.25">
      <c r="A2781" t="s">
        <v>2791</v>
      </c>
      <c r="B2781">
        <v>617.83000000000004</v>
      </c>
      <c r="C2781" t="s">
        <v>5</v>
      </c>
      <c r="D2781" t="s">
        <v>7</v>
      </c>
      <c r="E27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81">
        <f>IF(DZIALKI[[#This Row],[Ulga]]=$K$29,$L$29,IF(DZIALKI[[#This Row],[Ulga]]=$K$30,$L$30,IF(DZIALKI[[#This Row],[Ulga]]=$K$31,$L$31,IF(DZIALKI[[#This Row],[Ulga]]=$K$32,$L$32))))</f>
        <v>0.2</v>
      </c>
      <c r="G2781">
        <f>ROUNDUP(DZIALKI[[#This Row],[StawkaPodatku]]*DZIALKI[[#This Row],[Powierzchnia]],2)</f>
        <v>475.73</v>
      </c>
      <c r="H2781">
        <f>DZIALKI[[#This Row],[Podatek]]*DZIALKI[[#This Row],[Procent Ulgi]]</f>
        <v>95.146000000000015</v>
      </c>
      <c r="I2781">
        <f>DZIALKI[[#This Row],[Podatek]]-DZIALKI[[#This Row],[KwotaUlgi]]</f>
        <v>380.584</v>
      </c>
    </row>
    <row r="2782" spans="1:9" x14ac:dyDescent="0.25">
      <c r="A2782" t="s">
        <v>2792</v>
      </c>
      <c r="B2782">
        <v>892.82</v>
      </c>
      <c r="C2782" t="s">
        <v>31</v>
      </c>
      <c r="D2782" t="s">
        <v>7</v>
      </c>
      <c r="E27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82">
        <f>IF(DZIALKI[[#This Row],[Ulga]]=$K$29,$L$29,IF(DZIALKI[[#This Row],[Ulga]]=$K$30,$L$30,IF(DZIALKI[[#This Row],[Ulga]]=$K$31,$L$31,IF(DZIALKI[[#This Row],[Ulga]]=$K$32,$L$32))))</f>
        <v>0.2</v>
      </c>
      <c r="G2782">
        <f>ROUNDUP(DZIALKI[[#This Row],[StawkaPodatku]]*DZIALKI[[#This Row],[Powierzchnia]],2)</f>
        <v>383.92</v>
      </c>
      <c r="H2782">
        <f>DZIALKI[[#This Row],[Podatek]]*DZIALKI[[#This Row],[Procent Ulgi]]</f>
        <v>76.784000000000006</v>
      </c>
      <c r="I2782">
        <f>DZIALKI[[#This Row],[Podatek]]-DZIALKI[[#This Row],[KwotaUlgi]]</f>
        <v>307.13600000000002</v>
      </c>
    </row>
    <row r="2783" spans="1:9" x14ac:dyDescent="0.25">
      <c r="A2783" t="s">
        <v>2793</v>
      </c>
      <c r="B2783">
        <v>561.78</v>
      </c>
      <c r="C2783" t="s">
        <v>5</v>
      </c>
      <c r="D2783" t="s">
        <v>5</v>
      </c>
      <c r="E27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83">
        <f>IF(DZIALKI[[#This Row],[Ulga]]=$K$29,$L$29,IF(DZIALKI[[#This Row],[Ulga]]=$K$30,$L$30,IF(DZIALKI[[#This Row],[Ulga]]=$K$31,$L$31,IF(DZIALKI[[#This Row],[Ulga]]=$K$32,$L$32))))</f>
        <v>0.5</v>
      </c>
      <c r="G2783">
        <f>ROUNDUP(DZIALKI[[#This Row],[StawkaPodatku]]*DZIALKI[[#This Row],[Powierzchnia]],2)</f>
        <v>432.58</v>
      </c>
      <c r="H2783">
        <f>DZIALKI[[#This Row],[Podatek]]*DZIALKI[[#This Row],[Procent Ulgi]]</f>
        <v>216.29</v>
      </c>
      <c r="I2783">
        <f>DZIALKI[[#This Row],[Podatek]]-DZIALKI[[#This Row],[KwotaUlgi]]</f>
        <v>216.29</v>
      </c>
    </row>
    <row r="2784" spans="1:9" x14ac:dyDescent="0.25">
      <c r="A2784" t="s">
        <v>2794</v>
      </c>
      <c r="B2784">
        <v>1488.61</v>
      </c>
      <c r="C2784" t="s">
        <v>31</v>
      </c>
      <c r="D2784" t="s">
        <v>11</v>
      </c>
      <c r="E27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84">
        <f>IF(DZIALKI[[#This Row],[Ulga]]=$K$29,$L$29,IF(DZIALKI[[#This Row],[Ulga]]=$K$30,$L$30,IF(DZIALKI[[#This Row],[Ulga]]=$K$31,$L$31,IF(DZIALKI[[#This Row],[Ulga]]=$K$32,$L$32))))</f>
        <v>0.9</v>
      </c>
      <c r="G2784">
        <f>ROUNDUP(DZIALKI[[#This Row],[StawkaPodatku]]*DZIALKI[[#This Row],[Powierzchnia]],2)</f>
        <v>640.11</v>
      </c>
      <c r="H2784">
        <f>DZIALKI[[#This Row],[Podatek]]*DZIALKI[[#This Row],[Procent Ulgi]]</f>
        <v>576.09900000000005</v>
      </c>
      <c r="I2784">
        <f>DZIALKI[[#This Row],[Podatek]]-DZIALKI[[#This Row],[KwotaUlgi]]</f>
        <v>64.010999999999967</v>
      </c>
    </row>
    <row r="2785" spans="1:9" x14ac:dyDescent="0.25">
      <c r="A2785" t="s">
        <v>2795</v>
      </c>
      <c r="B2785">
        <v>823.47</v>
      </c>
      <c r="C2785" t="s">
        <v>9</v>
      </c>
      <c r="D2785" t="s">
        <v>5</v>
      </c>
      <c r="E278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85">
        <f>IF(DZIALKI[[#This Row],[Ulga]]=$K$29,$L$29,IF(DZIALKI[[#This Row],[Ulga]]=$K$30,$L$30,IF(DZIALKI[[#This Row],[Ulga]]=$K$31,$L$31,IF(DZIALKI[[#This Row],[Ulga]]=$K$32,$L$32))))</f>
        <v>0.5</v>
      </c>
      <c r="G2785">
        <f>ROUNDUP(DZIALKI[[#This Row],[StawkaPodatku]]*DZIALKI[[#This Row],[Powierzchnia]],2)</f>
        <v>535.26</v>
      </c>
      <c r="H2785">
        <f>DZIALKI[[#This Row],[Podatek]]*DZIALKI[[#This Row],[Procent Ulgi]]</f>
        <v>267.63</v>
      </c>
      <c r="I2785">
        <f>DZIALKI[[#This Row],[Podatek]]-DZIALKI[[#This Row],[KwotaUlgi]]</f>
        <v>267.63</v>
      </c>
    </row>
    <row r="2786" spans="1:9" x14ac:dyDescent="0.25">
      <c r="A2786" t="s">
        <v>2796</v>
      </c>
      <c r="B2786">
        <v>1475.6</v>
      </c>
      <c r="C2786" t="s">
        <v>9</v>
      </c>
      <c r="D2786" t="s">
        <v>11</v>
      </c>
      <c r="E27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86">
        <f>IF(DZIALKI[[#This Row],[Ulga]]=$K$29,$L$29,IF(DZIALKI[[#This Row],[Ulga]]=$K$30,$L$30,IF(DZIALKI[[#This Row],[Ulga]]=$K$31,$L$31,IF(DZIALKI[[#This Row],[Ulga]]=$K$32,$L$32))))</f>
        <v>0.9</v>
      </c>
      <c r="G2786">
        <f>ROUNDUP(DZIALKI[[#This Row],[StawkaPodatku]]*DZIALKI[[#This Row],[Powierzchnia]],2)</f>
        <v>959.14</v>
      </c>
      <c r="H2786">
        <f>DZIALKI[[#This Row],[Podatek]]*DZIALKI[[#This Row],[Procent Ulgi]]</f>
        <v>863.226</v>
      </c>
      <c r="I2786">
        <f>DZIALKI[[#This Row],[Podatek]]-DZIALKI[[#This Row],[KwotaUlgi]]</f>
        <v>95.913999999999987</v>
      </c>
    </row>
    <row r="2787" spans="1:9" x14ac:dyDescent="0.25">
      <c r="A2787" t="s">
        <v>2797</v>
      </c>
      <c r="B2787">
        <v>1121.1500000000001</v>
      </c>
      <c r="C2787" t="s">
        <v>52</v>
      </c>
      <c r="D2787" t="s">
        <v>11</v>
      </c>
      <c r="E27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87">
        <f>IF(DZIALKI[[#This Row],[Ulga]]=$K$29,$L$29,IF(DZIALKI[[#This Row],[Ulga]]=$K$30,$L$30,IF(DZIALKI[[#This Row],[Ulga]]=$K$31,$L$31,IF(DZIALKI[[#This Row],[Ulga]]=$K$32,$L$32))))</f>
        <v>0.9</v>
      </c>
      <c r="G2787">
        <f>ROUNDUP(DZIALKI[[#This Row],[StawkaPodatku]]*DZIALKI[[#This Row],[Powierzchnia]],2)</f>
        <v>235.45</v>
      </c>
      <c r="H2787">
        <f>DZIALKI[[#This Row],[Podatek]]*DZIALKI[[#This Row],[Procent Ulgi]]</f>
        <v>211.905</v>
      </c>
      <c r="I2787">
        <f>DZIALKI[[#This Row],[Podatek]]-DZIALKI[[#This Row],[KwotaUlgi]]</f>
        <v>23.544999999999987</v>
      </c>
    </row>
    <row r="2788" spans="1:9" x14ac:dyDescent="0.25">
      <c r="A2788" t="s">
        <v>2798</v>
      </c>
      <c r="B2788">
        <v>981.21</v>
      </c>
      <c r="C2788" t="s">
        <v>31</v>
      </c>
      <c r="D2788" t="s">
        <v>21</v>
      </c>
      <c r="E27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88">
        <f>IF(DZIALKI[[#This Row],[Ulga]]=$K$29,$L$29,IF(DZIALKI[[#This Row],[Ulga]]=$K$30,$L$30,IF(DZIALKI[[#This Row],[Ulga]]=$K$31,$L$31,IF(DZIALKI[[#This Row],[Ulga]]=$K$32,$L$32))))</f>
        <v>0</v>
      </c>
      <c r="G2788">
        <f>ROUNDUP(DZIALKI[[#This Row],[StawkaPodatku]]*DZIALKI[[#This Row],[Powierzchnia]],2)</f>
        <v>421.93</v>
      </c>
      <c r="H2788">
        <f>DZIALKI[[#This Row],[Podatek]]*DZIALKI[[#This Row],[Procent Ulgi]]</f>
        <v>0</v>
      </c>
      <c r="I2788">
        <f>DZIALKI[[#This Row],[Podatek]]-DZIALKI[[#This Row],[KwotaUlgi]]</f>
        <v>421.93</v>
      </c>
    </row>
    <row r="2789" spans="1:9" x14ac:dyDescent="0.25">
      <c r="A2789" t="s">
        <v>2799</v>
      </c>
      <c r="B2789">
        <v>703.13</v>
      </c>
      <c r="C2789" t="s">
        <v>9</v>
      </c>
      <c r="D2789" t="s">
        <v>11</v>
      </c>
      <c r="E278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89">
        <f>IF(DZIALKI[[#This Row],[Ulga]]=$K$29,$L$29,IF(DZIALKI[[#This Row],[Ulga]]=$K$30,$L$30,IF(DZIALKI[[#This Row],[Ulga]]=$K$31,$L$31,IF(DZIALKI[[#This Row],[Ulga]]=$K$32,$L$32))))</f>
        <v>0.9</v>
      </c>
      <c r="G2789">
        <f>ROUNDUP(DZIALKI[[#This Row],[StawkaPodatku]]*DZIALKI[[#This Row],[Powierzchnia]],2)</f>
        <v>457.03999999999996</v>
      </c>
      <c r="H2789">
        <f>DZIALKI[[#This Row],[Podatek]]*DZIALKI[[#This Row],[Procent Ulgi]]</f>
        <v>411.33599999999996</v>
      </c>
      <c r="I2789">
        <f>DZIALKI[[#This Row],[Podatek]]-DZIALKI[[#This Row],[KwotaUlgi]]</f>
        <v>45.704000000000008</v>
      </c>
    </row>
    <row r="2790" spans="1:9" x14ac:dyDescent="0.25">
      <c r="A2790" t="s">
        <v>2800</v>
      </c>
      <c r="B2790">
        <v>647.70000000000005</v>
      </c>
      <c r="C2790" t="s">
        <v>9</v>
      </c>
      <c r="D2790" t="s">
        <v>5</v>
      </c>
      <c r="E27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90">
        <f>IF(DZIALKI[[#This Row],[Ulga]]=$K$29,$L$29,IF(DZIALKI[[#This Row],[Ulga]]=$K$30,$L$30,IF(DZIALKI[[#This Row],[Ulga]]=$K$31,$L$31,IF(DZIALKI[[#This Row],[Ulga]]=$K$32,$L$32))))</f>
        <v>0.5</v>
      </c>
      <c r="G2790">
        <f>ROUNDUP(DZIALKI[[#This Row],[StawkaPodatku]]*DZIALKI[[#This Row],[Powierzchnia]],2)</f>
        <v>421.01</v>
      </c>
      <c r="H2790">
        <f>DZIALKI[[#This Row],[Podatek]]*DZIALKI[[#This Row],[Procent Ulgi]]</f>
        <v>210.505</v>
      </c>
      <c r="I2790">
        <f>DZIALKI[[#This Row],[Podatek]]-DZIALKI[[#This Row],[KwotaUlgi]]</f>
        <v>210.505</v>
      </c>
    </row>
    <row r="2791" spans="1:9" x14ac:dyDescent="0.25">
      <c r="A2791" t="s">
        <v>2801</v>
      </c>
      <c r="B2791">
        <v>1276.42</v>
      </c>
      <c r="C2791" t="s">
        <v>5</v>
      </c>
      <c r="D2791" t="s">
        <v>7</v>
      </c>
      <c r="E27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91">
        <f>IF(DZIALKI[[#This Row],[Ulga]]=$K$29,$L$29,IF(DZIALKI[[#This Row],[Ulga]]=$K$30,$L$30,IF(DZIALKI[[#This Row],[Ulga]]=$K$31,$L$31,IF(DZIALKI[[#This Row],[Ulga]]=$K$32,$L$32))))</f>
        <v>0.2</v>
      </c>
      <c r="G2791">
        <f>ROUNDUP(DZIALKI[[#This Row],[StawkaPodatku]]*DZIALKI[[#This Row],[Powierzchnia]],2)</f>
        <v>982.85</v>
      </c>
      <c r="H2791">
        <f>DZIALKI[[#This Row],[Podatek]]*DZIALKI[[#This Row],[Procent Ulgi]]</f>
        <v>196.57000000000002</v>
      </c>
      <c r="I2791">
        <f>DZIALKI[[#This Row],[Podatek]]-DZIALKI[[#This Row],[KwotaUlgi]]</f>
        <v>786.28</v>
      </c>
    </row>
    <row r="2792" spans="1:9" x14ac:dyDescent="0.25">
      <c r="A2792" t="s">
        <v>2802</v>
      </c>
      <c r="B2792">
        <v>949.57</v>
      </c>
      <c r="C2792" t="s">
        <v>5</v>
      </c>
      <c r="D2792" t="s">
        <v>5</v>
      </c>
      <c r="E27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92">
        <f>IF(DZIALKI[[#This Row],[Ulga]]=$K$29,$L$29,IF(DZIALKI[[#This Row],[Ulga]]=$K$30,$L$30,IF(DZIALKI[[#This Row],[Ulga]]=$K$31,$L$31,IF(DZIALKI[[#This Row],[Ulga]]=$K$32,$L$32))))</f>
        <v>0.5</v>
      </c>
      <c r="G2792">
        <f>ROUNDUP(DZIALKI[[#This Row],[StawkaPodatku]]*DZIALKI[[#This Row],[Powierzchnia]],2)</f>
        <v>731.17</v>
      </c>
      <c r="H2792">
        <f>DZIALKI[[#This Row],[Podatek]]*DZIALKI[[#This Row],[Procent Ulgi]]</f>
        <v>365.58499999999998</v>
      </c>
      <c r="I2792">
        <f>DZIALKI[[#This Row],[Podatek]]-DZIALKI[[#This Row],[KwotaUlgi]]</f>
        <v>365.58499999999998</v>
      </c>
    </row>
    <row r="2793" spans="1:9" x14ac:dyDescent="0.25">
      <c r="A2793" t="s">
        <v>2803</v>
      </c>
      <c r="B2793">
        <v>936.01</v>
      </c>
      <c r="C2793" t="s">
        <v>5</v>
      </c>
      <c r="D2793" t="s">
        <v>5</v>
      </c>
      <c r="E27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93">
        <f>IF(DZIALKI[[#This Row],[Ulga]]=$K$29,$L$29,IF(DZIALKI[[#This Row],[Ulga]]=$K$30,$L$30,IF(DZIALKI[[#This Row],[Ulga]]=$K$31,$L$31,IF(DZIALKI[[#This Row],[Ulga]]=$K$32,$L$32))))</f>
        <v>0.5</v>
      </c>
      <c r="G2793">
        <f>ROUNDUP(DZIALKI[[#This Row],[StawkaPodatku]]*DZIALKI[[#This Row],[Powierzchnia]],2)</f>
        <v>720.73</v>
      </c>
      <c r="H2793">
        <f>DZIALKI[[#This Row],[Podatek]]*DZIALKI[[#This Row],[Procent Ulgi]]</f>
        <v>360.36500000000001</v>
      </c>
      <c r="I2793">
        <f>DZIALKI[[#This Row],[Podatek]]-DZIALKI[[#This Row],[KwotaUlgi]]</f>
        <v>360.36500000000001</v>
      </c>
    </row>
    <row r="2794" spans="1:9" x14ac:dyDescent="0.25">
      <c r="A2794" t="s">
        <v>2804</v>
      </c>
      <c r="B2794">
        <v>789.57</v>
      </c>
      <c r="C2794" t="s">
        <v>5</v>
      </c>
      <c r="D2794" t="s">
        <v>11</v>
      </c>
      <c r="E27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94">
        <f>IF(DZIALKI[[#This Row],[Ulga]]=$K$29,$L$29,IF(DZIALKI[[#This Row],[Ulga]]=$K$30,$L$30,IF(DZIALKI[[#This Row],[Ulga]]=$K$31,$L$31,IF(DZIALKI[[#This Row],[Ulga]]=$K$32,$L$32))))</f>
        <v>0.9</v>
      </c>
      <c r="G2794">
        <f>ROUNDUP(DZIALKI[[#This Row],[StawkaPodatku]]*DZIALKI[[#This Row],[Powierzchnia]],2)</f>
        <v>607.97</v>
      </c>
      <c r="H2794">
        <f>DZIALKI[[#This Row],[Podatek]]*DZIALKI[[#This Row],[Procent Ulgi]]</f>
        <v>547.173</v>
      </c>
      <c r="I2794">
        <f>DZIALKI[[#This Row],[Podatek]]-DZIALKI[[#This Row],[KwotaUlgi]]</f>
        <v>60.797000000000025</v>
      </c>
    </row>
    <row r="2795" spans="1:9" x14ac:dyDescent="0.25">
      <c r="A2795" t="s">
        <v>2805</v>
      </c>
      <c r="B2795">
        <v>611.20000000000005</v>
      </c>
      <c r="C2795" t="s">
        <v>5</v>
      </c>
      <c r="D2795" t="s">
        <v>7</v>
      </c>
      <c r="E27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95">
        <f>IF(DZIALKI[[#This Row],[Ulga]]=$K$29,$L$29,IF(DZIALKI[[#This Row],[Ulga]]=$K$30,$L$30,IF(DZIALKI[[#This Row],[Ulga]]=$K$31,$L$31,IF(DZIALKI[[#This Row],[Ulga]]=$K$32,$L$32))))</f>
        <v>0.2</v>
      </c>
      <c r="G2795">
        <f>ROUNDUP(DZIALKI[[#This Row],[StawkaPodatku]]*DZIALKI[[#This Row],[Powierzchnia]],2)</f>
        <v>470.63</v>
      </c>
      <c r="H2795">
        <f>DZIALKI[[#This Row],[Podatek]]*DZIALKI[[#This Row],[Procent Ulgi]]</f>
        <v>94.126000000000005</v>
      </c>
      <c r="I2795">
        <f>DZIALKI[[#This Row],[Podatek]]-DZIALKI[[#This Row],[KwotaUlgi]]</f>
        <v>376.50400000000002</v>
      </c>
    </row>
    <row r="2796" spans="1:9" x14ac:dyDescent="0.25">
      <c r="A2796" t="s">
        <v>2806</v>
      </c>
      <c r="B2796">
        <v>768.35</v>
      </c>
      <c r="C2796" t="s">
        <v>31</v>
      </c>
      <c r="D2796" t="s">
        <v>7</v>
      </c>
      <c r="E27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96">
        <f>IF(DZIALKI[[#This Row],[Ulga]]=$K$29,$L$29,IF(DZIALKI[[#This Row],[Ulga]]=$K$30,$L$30,IF(DZIALKI[[#This Row],[Ulga]]=$K$31,$L$31,IF(DZIALKI[[#This Row],[Ulga]]=$K$32,$L$32))))</f>
        <v>0.2</v>
      </c>
      <c r="G2796">
        <f>ROUNDUP(DZIALKI[[#This Row],[StawkaPodatku]]*DZIALKI[[#This Row],[Powierzchnia]],2)</f>
        <v>330.4</v>
      </c>
      <c r="H2796">
        <f>DZIALKI[[#This Row],[Podatek]]*DZIALKI[[#This Row],[Procent Ulgi]]</f>
        <v>66.08</v>
      </c>
      <c r="I2796">
        <f>DZIALKI[[#This Row],[Podatek]]-DZIALKI[[#This Row],[KwotaUlgi]]</f>
        <v>264.32</v>
      </c>
    </row>
    <row r="2797" spans="1:9" x14ac:dyDescent="0.25">
      <c r="A2797" t="s">
        <v>2807</v>
      </c>
      <c r="B2797">
        <v>1146.8699999999999</v>
      </c>
      <c r="C2797" t="s">
        <v>52</v>
      </c>
      <c r="D2797" t="s">
        <v>5</v>
      </c>
      <c r="E27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97">
        <f>IF(DZIALKI[[#This Row],[Ulga]]=$K$29,$L$29,IF(DZIALKI[[#This Row],[Ulga]]=$K$30,$L$30,IF(DZIALKI[[#This Row],[Ulga]]=$K$31,$L$31,IF(DZIALKI[[#This Row],[Ulga]]=$K$32,$L$32))))</f>
        <v>0.5</v>
      </c>
      <c r="G2797">
        <f>ROUNDUP(DZIALKI[[#This Row],[StawkaPodatku]]*DZIALKI[[#This Row],[Powierzchnia]],2)</f>
        <v>240.85</v>
      </c>
      <c r="H2797">
        <f>DZIALKI[[#This Row],[Podatek]]*DZIALKI[[#This Row],[Procent Ulgi]]</f>
        <v>120.425</v>
      </c>
      <c r="I2797">
        <f>DZIALKI[[#This Row],[Podatek]]-DZIALKI[[#This Row],[KwotaUlgi]]</f>
        <v>120.425</v>
      </c>
    </row>
    <row r="2798" spans="1:9" x14ac:dyDescent="0.25">
      <c r="A2798" t="s">
        <v>2808</v>
      </c>
      <c r="B2798">
        <v>633.52</v>
      </c>
      <c r="C2798" t="s">
        <v>9</v>
      </c>
      <c r="D2798" t="s">
        <v>11</v>
      </c>
      <c r="E27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98">
        <f>IF(DZIALKI[[#This Row],[Ulga]]=$K$29,$L$29,IF(DZIALKI[[#This Row],[Ulga]]=$K$30,$L$30,IF(DZIALKI[[#This Row],[Ulga]]=$K$31,$L$31,IF(DZIALKI[[#This Row],[Ulga]]=$K$32,$L$32))))</f>
        <v>0.9</v>
      </c>
      <c r="G2798">
        <f>ROUNDUP(DZIALKI[[#This Row],[StawkaPodatku]]*DZIALKI[[#This Row],[Powierzchnia]],2)</f>
        <v>411.78999999999996</v>
      </c>
      <c r="H2798">
        <f>DZIALKI[[#This Row],[Podatek]]*DZIALKI[[#This Row],[Procent Ulgi]]</f>
        <v>370.61099999999999</v>
      </c>
      <c r="I2798">
        <f>DZIALKI[[#This Row],[Podatek]]-DZIALKI[[#This Row],[KwotaUlgi]]</f>
        <v>41.178999999999974</v>
      </c>
    </row>
    <row r="2799" spans="1:9" x14ac:dyDescent="0.25">
      <c r="A2799" t="s">
        <v>2809</v>
      </c>
      <c r="B2799">
        <v>1045.07</v>
      </c>
      <c r="C2799" t="s">
        <v>52</v>
      </c>
      <c r="D2799" t="s">
        <v>11</v>
      </c>
      <c r="E27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99">
        <f>IF(DZIALKI[[#This Row],[Ulga]]=$K$29,$L$29,IF(DZIALKI[[#This Row],[Ulga]]=$K$30,$L$30,IF(DZIALKI[[#This Row],[Ulga]]=$K$31,$L$31,IF(DZIALKI[[#This Row],[Ulga]]=$K$32,$L$32))))</f>
        <v>0.9</v>
      </c>
      <c r="G2799">
        <f>ROUNDUP(DZIALKI[[#This Row],[StawkaPodatku]]*DZIALKI[[#This Row],[Powierzchnia]],2)</f>
        <v>219.47</v>
      </c>
      <c r="H2799">
        <f>DZIALKI[[#This Row],[Podatek]]*DZIALKI[[#This Row],[Procent Ulgi]]</f>
        <v>197.523</v>
      </c>
      <c r="I2799">
        <f>DZIALKI[[#This Row],[Podatek]]-DZIALKI[[#This Row],[KwotaUlgi]]</f>
        <v>21.947000000000003</v>
      </c>
    </row>
    <row r="2800" spans="1:9" x14ac:dyDescent="0.25">
      <c r="A2800" t="s">
        <v>2810</v>
      </c>
      <c r="B2800">
        <v>889.61</v>
      </c>
      <c r="C2800" t="s">
        <v>9</v>
      </c>
      <c r="D2800" t="s">
        <v>11</v>
      </c>
      <c r="E28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00">
        <f>IF(DZIALKI[[#This Row],[Ulga]]=$K$29,$L$29,IF(DZIALKI[[#This Row],[Ulga]]=$K$30,$L$30,IF(DZIALKI[[#This Row],[Ulga]]=$K$31,$L$31,IF(DZIALKI[[#This Row],[Ulga]]=$K$32,$L$32))))</f>
        <v>0.9</v>
      </c>
      <c r="G2800">
        <f>ROUNDUP(DZIALKI[[#This Row],[StawkaPodatku]]*DZIALKI[[#This Row],[Powierzchnia]],2)</f>
        <v>578.25</v>
      </c>
      <c r="H2800">
        <f>DZIALKI[[#This Row],[Podatek]]*DZIALKI[[#This Row],[Procent Ulgi]]</f>
        <v>520.42500000000007</v>
      </c>
      <c r="I2800">
        <f>DZIALKI[[#This Row],[Podatek]]-DZIALKI[[#This Row],[KwotaUlgi]]</f>
        <v>57.824999999999932</v>
      </c>
    </row>
    <row r="2801" spans="1:9" x14ac:dyDescent="0.25">
      <c r="A2801" t="s">
        <v>2811</v>
      </c>
      <c r="B2801">
        <v>1112.1500000000001</v>
      </c>
      <c r="C2801" t="s">
        <v>5</v>
      </c>
      <c r="D2801" t="s">
        <v>7</v>
      </c>
      <c r="E28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01">
        <f>IF(DZIALKI[[#This Row],[Ulga]]=$K$29,$L$29,IF(DZIALKI[[#This Row],[Ulga]]=$K$30,$L$30,IF(DZIALKI[[#This Row],[Ulga]]=$K$31,$L$31,IF(DZIALKI[[#This Row],[Ulga]]=$K$32,$L$32))))</f>
        <v>0.2</v>
      </c>
      <c r="G2801">
        <f>ROUNDUP(DZIALKI[[#This Row],[StawkaPodatku]]*DZIALKI[[#This Row],[Powierzchnia]],2)</f>
        <v>856.36</v>
      </c>
      <c r="H2801">
        <f>DZIALKI[[#This Row],[Podatek]]*DZIALKI[[#This Row],[Procent Ulgi]]</f>
        <v>171.27200000000002</v>
      </c>
      <c r="I2801">
        <f>DZIALKI[[#This Row],[Podatek]]-DZIALKI[[#This Row],[KwotaUlgi]]</f>
        <v>685.08799999999997</v>
      </c>
    </row>
    <row r="2802" spans="1:9" x14ac:dyDescent="0.25">
      <c r="A2802" t="s">
        <v>2812</v>
      </c>
      <c r="B2802">
        <v>618.16</v>
      </c>
      <c r="C2802" t="s">
        <v>9</v>
      </c>
      <c r="D2802" t="s">
        <v>11</v>
      </c>
      <c r="E28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02">
        <f>IF(DZIALKI[[#This Row],[Ulga]]=$K$29,$L$29,IF(DZIALKI[[#This Row],[Ulga]]=$K$30,$L$30,IF(DZIALKI[[#This Row],[Ulga]]=$K$31,$L$31,IF(DZIALKI[[#This Row],[Ulga]]=$K$32,$L$32))))</f>
        <v>0.9</v>
      </c>
      <c r="G2802">
        <f>ROUNDUP(DZIALKI[[#This Row],[StawkaPodatku]]*DZIALKI[[#This Row],[Powierzchnia]],2)</f>
        <v>401.81</v>
      </c>
      <c r="H2802">
        <f>DZIALKI[[#This Row],[Podatek]]*DZIALKI[[#This Row],[Procent Ulgi]]</f>
        <v>361.62900000000002</v>
      </c>
      <c r="I2802">
        <f>DZIALKI[[#This Row],[Podatek]]-DZIALKI[[#This Row],[KwotaUlgi]]</f>
        <v>40.180999999999983</v>
      </c>
    </row>
    <row r="2803" spans="1:9" x14ac:dyDescent="0.25">
      <c r="A2803" t="s">
        <v>2813</v>
      </c>
      <c r="B2803">
        <v>1209.4100000000001</v>
      </c>
      <c r="C2803" t="s">
        <v>31</v>
      </c>
      <c r="D2803" t="s">
        <v>7</v>
      </c>
      <c r="E28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03">
        <f>IF(DZIALKI[[#This Row],[Ulga]]=$K$29,$L$29,IF(DZIALKI[[#This Row],[Ulga]]=$K$30,$L$30,IF(DZIALKI[[#This Row],[Ulga]]=$K$31,$L$31,IF(DZIALKI[[#This Row],[Ulga]]=$K$32,$L$32))))</f>
        <v>0.2</v>
      </c>
      <c r="G2803">
        <f>ROUNDUP(DZIALKI[[#This Row],[StawkaPodatku]]*DZIALKI[[#This Row],[Powierzchnia]],2)</f>
        <v>520.04999999999995</v>
      </c>
      <c r="H2803">
        <f>DZIALKI[[#This Row],[Podatek]]*DZIALKI[[#This Row],[Procent Ulgi]]</f>
        <v>104.00999999999999</v>
      </c>
      <c r="I2803">
        <f>DZIALKI[[#This Row],[Podatek]]-DZIALKI[[#This Row],[KwotaUlgi]]</f>
        <v>416.03999999999996</v>
      </c>
    </row>
    <row r="2804" spans="1:9" x14ac:dyDescent="0.25">
      <c r="A2804" t="s">
        <v>2814</v>
      </c>
      <c r="B2804">
        <v>828.7</v>
      </c>
      <c r="C2804" t="s">
        <v>52</v>
      </c>
      <c r="D2804" t="s">
        <v>11</v>
      </c>
      <c r="E28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04">
        <f>IF(DZIALKI[[#This Row],[Ulga]]=$K$29,$L$29,IF(DZIALKI[[#This Row],[Ulga]]=$K$30,$L$30,IF(DZIALKI[[#This Row],[Ulga]]=$K$31,$L$31,IF(DZIALKI[[#This Row],[Ulga]]=$K$32,$L$32))))</f>
        <v>0.9</v>
      </c>
      <c r="G2804">
        <f>ROUNDUP(DZIALKI[[#This Row],[StawkaPodatku]]*DZIALKI[[#This Row],[Powierzchnia]],2)</f>
        <v>174.03</v>
      </c>
      <c r="H2804">
        <f>DZIALKI[[#This Row],[Podatek]]*DZIALKI[[#This Row],[Procent Ulgi]]</f>
        <v>156.62700000000001</v>
      </c>
      <c r="I2804">
        <f>DZIALKI[[#This Row],[Podatek]]-DZIALKI[[#This Row],[KwotaUlgi]]</f>
        <v>17.402999999999992</v>
      </c>
    </row>
    <row r="2805" spans="1:9" x14ac:dyDescent="0.25">
      <c r="A2805" t="s">
        <v>2815</v>
      </c>
      <c r="B2805">
        <v>881.3</v>
      </c>
      <c r="C2805" t="s">
        <v>9</v>
      </c>
      <c r="D2805" t="s">
        <v>11</v>
      </c>
      <c r="E280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05">
        <f>IF(DZIALKI[[#This Row],[Ulga]]=$K$29,$L$29,IF(DZIALKI[[#This Row],[Ulga]]=$K$30,$L$30,IF(DZIALKI[[#This Row],[Ulga]]=$K$31,$L$31,IF(DZIALKI[[#This Row],[Ulga]]=$K$32,$L$32))))</f>
        <v>0.9</v>
      </c>
      <c r="G2805">
        <f>ROUNDUP(DZIALKI[[#This Row],[StawkaPodatku]]*DZIALKI[[#This Row],[Powierzchnia]],2)</f>
        <v>572.85</v>
      </c>
      <c r="H2805">
        <f>DZIALKI[[#This Row],[Podatek]]*DZIALKI[[#This Row],[Procent Ulgi]]</f>
        <v>515.56500000000005</v>
      </c>
      <c r="I2805">
        <f>DZIALKI[[#This Row],[Podatek]]-DZIALKI[[#This Row],[KwotaUlgi]]</f>
        <v>57.284999999999968</v>
      </c>
    </row>
    <row r="2806" spans="1:9" x14ac:dyDescent="0.25">
      <c r="A2806" t="s">
        <v>2816</v>
      </c>
      <c r="B2806">
        <v>1427.84</v>
      </c>
      <c r="C2806" t="s">
        <v>9</v>
      </c>
      <c r="D2806" t="s">
        <v>7</v>
      </c>
      <c r="E28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06">
        <f>IF(DZIALKI[[#This Row],[Ulga]]=$K$29,$L$29,IF(DZIALKI[[#This Row],[Ulga]]=$K$30,$L$30,IF(DZIALKI[[#This Row],[Ulga]]=$K$31,$L$31,IF(DZIALKI[[#This Row],[Ulga]]=$K$32,$L$32))))</f>
        <v>0.2</v>
      </c>
      <c r="G2806">
        <f>ROUNDUP(DZIALKI[[#This Row],[StawkaPodatku]]*DZIALKI[[#This Row],[Powierzchnia]],2)</f>
        <v>928.1</v>
      </c>
      <c r="H2806">
        <f>DZIALKI[[#This Row],[Podatek]]*DZIALKI[[#This Row],[Procent Ulgi]]</f>
        <v>185.62</v>
      </c>
      <c r="I2806">
        <f>DZIALKI[[#This Row],[Podatek]]-DZIALKI[[#This Row],[KwotaUlgi]]</f>
        <v>742.48</v>
      </c>
    </row>
    <row r="2807" spans="1:9" x14ac:dyDescent="0.25">
      <c r="A2807" t="s">
        <v>2817</v>
      </c>
      <c r="B2807">
        <v>1056.71</v>
      </c>
      <c r="C2807" t="s">
        <v>9</v>
      </c>
      <c r="D2807" t="s">
        <v>11</v>
      </c>
      <c r="E28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07">
        <f>IF(DZIALKI[[#This Row],[Ulga]]=$K$29,$L$29,IF(DZIALKI[[#This Row],[Ulga]]=$K$30,$L$30,IF(DZIALKI[[#This Row],[Ulga]]=$K$31,$L$31,IF(DZIALKI[[#This Row],[Ulga]]=$K$32,$L$32))))</f>
        <v>0.9</v>
      </c>
      <c r="G2807">
        <f>ROUNDUP(DZIALKI[[#This Row],[StawkaPodatku]]*DZIALKI[[#This Row],[Powierzchnia]],2)</f>
        <v>686.87</v>
      </c>
      <c r="H2807">
        <f>DZIALKI[[#This Row],[Podatek]]*DZIALKI[[#This Row],[Procent Ulgi]]</f>
        <v>618.18299999999999</v>
      </c>
      <c r="I2807">
        <f>DZIALKI[[#This Row],[Podatek]]-DZIALKI[[#This Row],[KwotaUlgi]]</f>
        <v>68.687000000000012</v>
      </c>
    </row>
    <row r="2808" spans="1:9" x14ac:dyDescent="0.25">
      <c r="A2808" t="s">
        <v>2818</v>
      </c>
      <c r="B2808">
        <v>1147.51</v>
      </c>
      <c r="C2808" t="s">
        <v>31</v>
      </c>
      <c r="D2808" t="s">
        <v>7</v>
      </c>
      <c r="E28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08">
        <f>IF(DZIALKI[[#This Row],[Ulga]]=$K$29,$L$29,IF(DZIALKI[[#This Row],[Ulga]]=$K$30,$L$30,IF(DZIALKI[[#This Row],[Ulga]]=$K$31,$L$31,IF(DZIALKI[[#This Row],[Ulga]]=$K$32,$L$32))))</f>
        <v>0.2</v>
      </c>
      <c r="G2808">
        <f>ROUNDUP(DZIALKI[[#This Row],[StawkaPodatku]]*DZIALKI[[#This Row],[Powierzchnia]],2)</f>
        <v>493.43</v>
      </c>
      <c r="H2808">
        <f>DZIALKI[[#This Row],[Podatek]]*DZIALKI[[#This Row],[Procent Ulgi]]</f>
        <v>98.686000000000007</v>
      </c>
      <c r="I2808">
        <f>DZIALKI[[#This Row],[Podatek]]-DZIALKI[[#This Row],[KwotaUlgi]]</f>
        <v>394.74400000000003</v>
      </c>
    </row>
    <row r="2809" spans="1:9" x14ac:dyDescent="0.25">
      <c r="A2809" t="s">
        <v>2819</v>
      </c>
      <c r="B2809">
        <v>867.89</v>
      </c>
      <c r="C2809" t="s">
        <v>52</v>
      </c>
      <c r="D2809" t="s">
        <v>11</v>
      </c>
      <c r="E28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09">
        <f>IF(DZIALKI[[#This Row],[Ulga]]=$K$29,$L$29,IF(DZIALKI[[#This Row],[Ulga]]=$K$30,$L$30,IF(DZIALKI[[#This Row],[Ulga]]=$K$31,$L$31,IF(DZIALKI[[#This Row],[Ulga]]=$K$32,$L$32))))</f>
        <v>0.9</v>
      </c>
      <c r="G2809">
        <f>ROUNDUP(DZIALKI[[#This Row],[StawkaPodatku]]*DZIALKI[[#This Row],[Powierzchnia]],2)</f>
        <v>182.26</v>
      </c>
      <c r="H2809">
        <f>DZIALKI[[#This Row],[Podatek]]*DZIALKI[[#This Row],[Procent Ulgi]]</f>
        <v>164.03399999999999</v>
      </c>
      <c r="I2809">
        <f>DZIALKI[[#This Row],[Podatek]]-DZIALKI[[#This Row],[KwotaUlgi]]</f>
        <v>18.225999999999999</v>
      </c>
    </row>
    <row r="2810" spans="1:9" x14ac:dyDescent="0.25">
      <c r="A2810" t="s">
        <v>2820</v>
      </c>
      <c r="B2810">
        <v>774.01</v>
      </c>
      <c r="C2810" t="s">
        <v>52</v>
      </c>
      <c r="D2810" t="s">
        <v>21</v>
      </c>
      <c r="E28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10">
        <f>IF(DZIALKI[[#This Row],[Ulga]]=$K$29,$L$29,IF(DZIALKI[[#This Row],[Ulga]]=$K$30,$L$30,IF(DZIALKI[[#This Row],[Ulga]]=$K$31,$L$31,IF(DZIALKI[[#This Row],[Ulga]]=$K$32,$L$32))))</f>
        <v>0</v>
      </c>
      <c r="G2810">
        <f>ROUNDUP(DZIALKI[[#This Row],[StawkaPodatku]]*DZIALKI[[#This Row],[Powierzchnia]],2)</f>
        <v>162.54999999999998</v>
      </c>
      <c r="H2810">
        <f>DZIALKI[[#This Row],[Podatek]]*DZIALKI[[#This Row],[Procent Ulgi]]</f>
        <v>0</v>
      </c>
      <c r="I2810">
        <f>DZIALKI[[#This Row],[Podatek]]-DZIALKI[[#This Row],[KwotaUlgi]]</f>
        <v>162.54999999999998</v>
      </c>
    </row>
    <row r="2811" spans="1:9" x14ac:dyDescent="0.25">
      <c r="A2811" t="s">
        <v>2821</v>
      </c>
      <c r="B2811">
        <v>733.87</v>
      </c>
      <c r="C2811" t="s">
        <v>5</v>
      </c>
      <c r="D2811" t="s">
        <v>5</v>
      </c>
      <c r="E28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1">
        <f>IF(DZIALKI[[#This Row],[Ulga]]=$K$29,$L$29,IF(DZIALKI[[#This Row],[Ulga]]=$K$30,$L$30,IF(DZIALKI[[#This Row],[Ulga]]=$K$31,$L$31,IF(DZIALKI[[#This Row],[Ulga]]=$K$32,$L$32))))</f>
        <v>0.5</v>
      </c>
      <c r="G2811">
        <f>ROUNDUP(DZIALKI[[#This Row],[StawkaPodatku]]*DZIALKI[[#This Row],[Powierzchnia]],2)</f>
        <v>565.08000000000004</v>
      </c>
      <c r="H2811">
        <f>DZIALKI[[#This Row],[Podatek]]*DZIALKI[[#This Row],[Procent Ulgi]]</f>
        <v>282.54000000000002</v>
      </c>
      <c r="I2811">
        <f>DZIALKI[[#This Row],[Podatek]]-DZIALKI[[#This Row],[KwotaUlgi]]</f>
        <v>282.54000000000002</v>
      </c>
    </row>
    <row r="2812" spans="1:9" x14ac:dyDescent="0.25">
      <c r="A2812" t="s">
        <v>2822</v>
      </c>
      <c r="B2812">
        <v>574.17999999999995</v>
      </c>
      <c r="C2812" t="s">
        <v>5</v>
      </c>
      <c r="D2812" t="s">
        <v>11</v>
      </c>
      <c r="E28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2">
        <f>IF(DZIALKI[[#This Row],[Ulga]]=$K$29,$L$29,IF(DZIALKI[[#This Row],[Ulga]]=$K$30,$L$30,IF(DZIALKI[[#This Row],[Ulga]]=$K$31,$L$31,IF(DZIALKI[[#This Row],[Ulga]]=$K$32,$L$32))))</f>
        <v>0.9</v>
      </c>
      <c r="G2812">
        <f>ROUNDUP(DZIALKI[[#This Row],[StawkaPodatku]]*DZIALKI[[#This Row],[Powierzchnia]],2)</f>
        <v>442.12</v>
      </c>
      <c r="H2812">
        <f>DZIALKI[[#This Row],[Podatek]]*DZIALKI[[#This Row],[Procent Ulgi]]</f>
        <v>397.90800000000002</v>
      </c>
      <c r="I2812">
        <f>DZIALKI[[#This Row],[Podatek]]-DZIALKI[[#This Row],[KwotaUlgi]]</f>
        <v>44.211999999999989</v>
      </c>
    </row>
    <row r="2813" spans="1:9" x14ac:dyDescent="0.25">
      <c r="A2813" t="s">
        <v>2823</v>
      </c>
      <c r="B2813">
        <v>1219.74</v>
      </c>
      <c r="C2813" t="s">
        <v>5</v>
      </c>
      <c r="D2813" t="s">
        <v>7</v>
      </c>
      <c r="E28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3">
        <f>IF(DZIALKI[[#This Row],[Ulga]]=$K$29,$L$29,IF(DZIALKI[[#This Row],[Ulga]]=$K$30,$L$30,IF(DZIALKI[[#This Row],[Ulga]]=$K$31,$L$31,IF(DZIALKI[[#This Row],[Ulga]]=$K$32,$L$32))))</f>
        <v>0.2</v>
      </c>
      <c r="G2813">
        <f>ROUNDUP(DZIALKI[[#This Row],[StawkaPodatku]]*DZIALKI[[#This Row],[Powierzchnia]],2)</f>
        <v>939.2</v>
      </c>
      <c r="H2813">
        <f>DZIALKI[[#This Row],[Podatek]]*DZIALKI[[#This Row],[Procent Ulgi]]</f>
        <v>187.84000000000003</v>
      </c>
      <c r="I2813">
        <f>DZIALKI[[#This Row],[Podatek]]-DZIALKI[[#This Row],[KwotaUlgi]]</f>
        <v>751.36</v>
      </c>
    </row>
    <row r="2814" spans="1:9" x14ac:dyDescent="0.25">
      <c r="A2814" t="s">
        <v>2824</v>
      </c>
      <c r="B2814">
        <v>1259.75</v>
      </c>
      <c r="C2814" t="s">
        <v>52</v>
      </c>
      <c r="D2814" t="s">
        <v>5</v>
      </c>
      <c r="E28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14">
        <f>IF(DZIALKI[[#This Row],[Ulga]]=$K$29,$L$29,IF(DZIALKI[[#This Row],[Ulga]]=$K$30,$L$30,IF(DZIALKI[[#This Row],[Ulga]]=$K$31,$L$31,IF(DZIALKI[[#This Row],[Ulga]]=$K$32,$L$32))))</f>
        <v>0.5</v>
      </c>
      <c r="G2814">
        <f>ROUNDUP(DZIALKI[[#This Row],[StawkaPodatku]]*DZIALKI[[#This Row],[Powierzchnia]],2)</f>
        <v>264.55</v>
      </c>
      <c r="H2814">
        <f>DZIALKI[[#This Row],[Podatek]]*DZIALKI[[#This Row],[Procent Ulgi]]</f>
        <v>132.27500000000001</v>
      </c>
      <c r="I2814">
        <f>DZIALKI[[#This Row],[Podatek]]-DZIALKI[[#This Row],[KwotaUlgi]]</f>
        <v>132.27500000000001</v>
      </c>
    </row>
    <row r="2815" spans="1:9" x14ac:dyDescent="0.25">
      <c r="A2815" t="s">
        <v>2825</v>
      </c>
      <c r="B2815">
        <v>1257.44</v>
      </c>
      <c r="C2815" t="s">
        <v>9</v>
      </c>
      <c r="D2815" t="s">
        <v>11</v>
      </c>
      <c r="E28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15">
        <f>IF(DZIALKI[[#This Row],[Ulga]]=$K$29,$L$29,IF(DZIALKI[[#This Row],[Ulga]]=$K$30,$L$30,IF(DZIALKI[[#This Row],[Ulga]]=$K$31,$L$31,IF(DZIALKI[[#This Row],[Ulga]]=$K$32,$L$32))))</f>
        <v>0.9</v>
      </c>
      <c r="G2815">
        <f>ROUNDUP(DZIALKI[[#This Row],[StawkaPodatku]]*DZIALKI[[#This Row],[Powierzchnia]],2)</f>
        <v>817.34</v>
      </c>
      <c r="H2815">
        <f>DZIALKI[[#This Row],[Podatek]]*DZIALKI[[#This Row],[Procent Ulgi]]</f>
        <v>735.60599999999999</v>
      </c>
      <c r="I2815">
        <f>DZIALKI[[#This Row],[Podatek]]-DZIALKI[[#This Row],[KwotaUlgi]]</f>
        <v>81.734000000000037</v>
      </c>
    </row>
    <row r="2816" spans="1:9" x14ac:dyDescent="0.25">
      <c r="A2816" t="s">
        <v>2826</v>
      </c>
      <c r="B2816">
        <v>553.61</v>
      </c>
      <c r="C2816" t="s">
        <v>9</v>
      </c>
      <c r="D2816" t="s">
        <v>11</v>
      </c>
      <c r="E281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16">
        <f>IF(DZIALKI[[#This Row],[Ulga]]=$K$29,$L$29,IF(DZIALKI[[#This Row],[Ulga]]=$K$30,$L$30,IF(DZIALKI[[#This Row],[Ulga]]=$K$31,$L$31,IF(DZIALKI[[#This Row],[Ulga]]=$K$32,$L$32))))</f>
        <v>0.9</v>
      </c>
      <c r="G2816">
        <f>ROUNDUP(DZIALKI[[#This Row],[StawkaPodatku]]*DZIALKI[[#This Row],[Powierzchnia]],2)</f>
        <v>359.84999999999997</v>
      </c>
      <c r="H2816">
        <f>DZIALKI[[#This Row],[Podatek]]*DZIALKI[[#This Row],[Procent Ulgi]]</f>
        <v>323.86499999999995</v>
      </c>
      <c r="I2816">
        <f>DZIALKI[[#This Row],[Podatek]]-DZIALKI[[#This Row],[KwotaUlgi]]</f>
        <v>35.985000000000014</v>
      </c>
    </row>
    <row r="2817" spans="1:9" x14ac:dyDescent="0.25">
      <c r="A2817" t="s">
        <v>2827</v>
      </c>
      <c r="B2817">
        <v>1196.3699999999999</v>
      </c>
      <c r="C2817" t="s">
        <v>5</v>
      </c>
      <c r="D2817" t="s">
        <v>5</v>
      </c>
      <c r="E28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7">
        <f>IF(DZIALKI[[#This Row],[Ulga]]=$K$29,$L$29,IF(DZIALKI[[#This Row],[Ulga]]=$K$30,$L$30,IF(DZIALKI[[#This Row],[Ulga]]=$K$31,$L$31,IF(DZIALKI[[#This Row],[Ulga]]=$K$32,$L$32))))</f>
        <v>0.5</v>
      </c>
      <c r="G2817">
        <f>ROUNDUP(DZIALKI[[#This Row],[StawkaPodatku]]*DZIALKI[[#This Row],[Powierzchnia]],2)</f>
        <v>921.21</v>
      </c>
      <c r="H2817">
        <f>DZIALKI[[#This Row],[Podatek]]*DZIALKI[[#This Row],[Procent Ulgi]]</f>
        <v>460.60500000000002</v>
      </c>
      <c r="I2817">
        <f>DZIALKI[[#This Row],[Podatek]]-DZIALKI[[#This Row],[KwotaUlgi]]</f>
        <v>460.60500000000002</v>
      </c>
    </row>
    <row r="2818" spans="1:9" x14ac:dyDescent="0.25">
      <c r="A2818" t="s">
        <v>2828</v>
      </c>
      <c r="B2818">
        <v>806.29</v>
      </c>
      <c r="C2818" t="s">
        <v>5</v>
      </c>
      <c r="D2818" t="s">
        <v>5</v>
      </c>
      <c r="E28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8">
        <f>IF(DZIALKI[[#This Row],[Ulga]]=$K$29,$L$29,IF(DZIALKI[[#This Row],[Ulga]]=$K$30,$L$30,IF(DZIALKI[[#This Row],[Ulga]]=$K$31,$L$31,IF(DZIALKI[[#This Row],[Ulga]]=$K$32,$L$32))))</f>
        <v>0.5</v>
      </c>
      <c r="G2818">
        <f>ROUNDUP(DZIALKI[[#This Row],[StawkaPodatku]]*DZIALKI[[#This Row],[Powierzchnia]],2)</f>
        <v>620.85</v>
      </c>
      <c r="H2818">
        <f>DZIALKI[[#This Row],[Podatek]]*DZIALKI[[#This Row],[Procent Ulgi]]</f>
        <v>310.42500000000001</v>
      </c>
      <c r="I2818">
        <f>DZIALKI[[#This Row],[Podatek]]-DZIALKI[[#This Row],[KwotaUlgi]]</f>
        <v>310.42500000000001</v>
      </c>
    </row>
    <row r="2819" spans="1:9" x14ac:dyDescent="0.25">
      <c r="A2819" t="s">
        <v>2829</v>
      </c>
      <c r="B2819">
        <v>796.44</v>
      </c>
      <c r="C2819" t="s">
        <v>9</v>
      </c>
      <c r="D2819" t="s">
        <v>5</v>
      </c>
      <c r="E28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19">
        <f>IF(DZIALKI[[#This Row],[Ulga]]=$K$29,$L$29,IF(DZIALKI[[#This Row],[Ulga]]=$K$30,$L$30,IF(DZIALKI[[#This Row],[Ulga]]=$K$31,$L$31,IF(DZIALKI[[#This Row],[Ulga]]=$K$32,$L$32))))</f>
        <v>0.5</v>
      </c>
      <c r="G2819">
        <f>ROUNDUP(DZIALKI[[#This Row],[StawkaPodatku]]*DZIALKI[[#This Row],[Powierzchnia]],2)</f>
        <v>517.68999999999994</v>
      </c>
      <c r="H2819">
        <f>DZIALKI[[#This Row],[Podatek]]*DZIALKI[[#This Row],[Procent Ulgi]]</f>
        <v>258.84499999999997</v>
      </c>
      <c r="I2819">
        <f>DZIALKI[[#This Row],[Podatek]]-DZIALKI[[#This Row],[KwotaUlgi]]</f>
        <v>258.84499999999997</v>
      </c>
    </row>
    <row r="2820" spans="1:9" x14ac:dyDescent="0.25">
      <c r="A2820" t="s">
        <v>2830</v>
      </c>
      <c r="B2820">
        <v>1010.96</v>
      </c>
      <c r="C2820" t="s">
        <v>9</v>
      </c>
      <c r="D2820" t="s">
        <v>5</v>
      </c>
      <c r="E282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20">
        <f>IF(DZIALKI[[#This Row],[Ulga]]=$K$29,$L$29,IF(DZIALKI[[#This Row],[Ulga]]=$K$30,$L$30,IF(DZIALKI[[#This Row],[Ulga]]=$K$31,$L$31,IF(DZIALKI[[#This Row],[Ulga]]=$K$32,$L$32))))</f>
        <v>0.5</v>
      </c>
      <c r="G2820">
        <f>ROUNDUP(DZIALKI[[#This Row],[StawkaPodatku]]*DZIALKI[[#This Row],[Powierzchnia]],2)</f>
        <v>657.13</v>
      </c>
      <c r="H2820">
        <f>DZIALKI[[#This Row],[Podatek]]*DZIALKI[[#This Row],[Procent Ulgi]]</f>
        <v>328.565</v>
      </c>
      <c r="I2820">
        <f>DZIALKI[[#This Row],[Podatek]]-DZIALKI[[#This Row],[KwotaUlgi]]</f>
        <v>328.565</v>
      </c>
    </row>
    <row r="2821" spans="1:9" x14ac:dyDescent="0.25">
      <c r="A2821" t="s">
        <v>2831</v>
      </c>
      <c r="B2821">
        <v>859.04</v>
      </c>
      <c r="C2821" t="s">
        <v>5</v>
      </c>
      <c r="D2821" t="s">
        <v>21</v>
      </c>
      <c r="E28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21">
        <f>IF(DZIALKI[[#This Row],[Ulga]]=$K$29,$L$29,IF(DZIALKI[[#This Row],[Ulga]]=$K$30,$L$30,IF(DZIALKI[[#This Row],[Ulga]]=$K$31,$L$31,IF(DZIALKI[[#This Row],[Ulga]]=$K$32,$L$32))))</f>
        <v>0</v>
      </c>
      <c r="G2821">
        <f>ROUNDUP(DZIALKI[[#This Row],[StawkaPodatku]]*DZIALKI[[#This Row],[Powierzchnia]],2)</f>
        <v>661.47</v>
      </c>
      <c r="H2821">
        <f>DZIALKI[[#This Row],[Podatek]]*DZIALKI[[#This Row],[Procent Ulgi]]</f>
        <v>0</v>
      </c>
      <c r="I2821">
        <f>DZIALKI[[#This Row],[Podatek]]-DZIALKI[[#This Row],[KwotaUlgi]]</f>
        <v>661.47</v>
      </c>
    </row>
    <row r="2822" spans="1:9" x14ac:dyDescent="0.25">
      <c r="A2822" t="s">
        <v>2832</v>
      </c>
      <c r="B2822">
        <v>799.95</v>
      </c>
      <c r="C2822" t="s">
        <v>52</v>
      </c>
      <c r="D2822" t="s">
        <v>21</v>
      </c>
      <c r="E28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22">
        <f>IF(DZIALKI[[#This Row],[Ulga]]=$K$29,$L$29,IF(DZIALKI[[#This Row],[Ulga]]=$K$30,$L$30,IF(DZIALKI[[#This Row],[Ulga]]=$K$31,$L$31,IF(DZIALKI[[#This Row],[Ulga]]=$K$32,$L$32))))</f>
        <v>0</v>
      </c>
      <c r="G2822">
        <f>ROUNDUP(DZIALKI[[#This Row],[StawkaPodatku]]*DZIALKI[[#This Row],[Powierzchnia]],2)</f>
        <v>167.98999999999998</v>
      </c>
      <c r="H2822">
        <f>DZIALKI[[#This Row],[Podatek]]*DZIALKI[[#This Row],[Procent Ulgi]]</f>
        <v>0</v>
      </c>
      <c r="I2822">
        <f>DZIALKI[[#This Row],[Podatek]]-DZIALKI[[#This Row],[KwotaUlgi]]</f>
        <v>167.98999999999998</v>
      </c>
    </row>
    <row r="2823" spans="1:9" x14ac:dyDescent="0.25">
      <c r="A2823" t="s">
        <v>2833</v>
      </c>
      <c r="B2823">
        <v>556.35</v>
      </c>
      <c r="C2823" t="s">
        <v>5</v>
      </c>
      <c r="D2823" t="s">
        <v>7</v>
      </c>
      <c r="E28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23">
        <f>IF(DZIALKI[[#This Row],[Ulga]]=$K$29,$L$29,IF(DZIALKI[[#This Row],[Ulga]]=$K$30,$L$30,IF(DZIALKI[[#This Row],[Ulga]]=$K$31,$L$31,IF(DZIALKI[[#This Row],[Ulga]]=$K$32,$L$32))))</f>
        <v>0.2</v>
      </c>
      <c r="G2823">
        <f>ROUNDUP(DZIALKI[[#This Row],[StawkaPodatku]]*DZIALKI[[#This Row],[Powierzchnia]],2)</f>
        <v>428.39</v>
      </c>
      <c r="H2823">
        <f>DZIALKI[[#This Row],[Podatek]]*DZIALKI[[#This Row],[Procent Ulgi]]</f>
        <v>85.677999999999997</v>
      </c>
      <c r="I2823">
        <f>DZIALKI[[#This Row],[Podatek]]-DZIALKI[[#This Row],[KwotaUlgi]]</f>
        <v>342.71199999999999</v>
      </c>
    </row>
    <row r="2824" spans="1:9" x14ac:dyDescent="0.25">
      <c r="A2824" t="s">
        <v>2834</v>
      </c>
      <c r="B2824">
        <v>1099.98</v>
      </c>
      <c r="C2824" t="s">
        <v>5</v>
      </c>
      <c r="D2824" t="s">
        <v>5</v>
      </c>
      <c r="E28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24">
        <f>IF(DZIALKI[[#This Row],[Ulga]]=$K$29,$L$29,IF(DZIALKI[[#This Row],[Ulga]]=$K$30,$L$30,IF(DZIALKI[[#This Row],[Ulga]]=$K$31,$L$31,IF(DZIALKI[[#This Row],[Ulga]]=$K$32,$L$32))))</f>
        <v>0.5</v>
      </c>
      <c r="G2824">
        <f>ROUNDUP(DZIALKI[[#This Row],[StawkaPodatku]]*DZIALKI[[#This Row],[Powierzchnia]],2)</f>
        <v>846.99</v>
      </c>
      <c r="H2824">
        <f>DZIALKI[[#This Row],[Podatek]]*DZIALKI[[#This Row],[Procent Ulgi]]</f>
        <v>423.495</v>
      </c>
      <c r="I2824">
        <f>DZIALKI[[#This Row],[Podatek]]-DZIALKI[[#This Row],[KwotaUlgi]]</f>
        <v>423.495</v>
      </c>
    </row>
    <row r="2825" spans="1:9" x14ac:dyDescent="0.25">
      <c r="A2825" t="s">
        <v>2835</v>
      </c>
      <c r="B2825">
        <v>1129.19</v>
      </c>
      <c r="C2825" t="s">
        <v>52</v>
      </c>
      <c r="D2825" t="s">
        <v>11</v>
      </c>
      <c r="E28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25">
        <f>IF(DZIALKI[[#This Row],[Ulga]]=$K$29,$L$29,IF(DZIALKI[[#This Row],[Ulga]]=$K$30,$L$30,IF(DZIALKI[[#This Row],[Ulga]]=$K$31,$L$31,IF(DZIALKI[[#This Row],[Ulga]]=$K$32,$L$32))))</f>
        <v>0.9</v>
      </c>
      <c r="G2825">
        <f>ROUNDUP(DZIALKI[[#This Row],[StawkaPodatku]]*DZIALKI[[#This Row],[Powierzchnia]],2)</f>
        <v>237.13</v>
      </c>
      <c r="H2825">
        <f>DZIALKI[[#This Row],[Podatek]]*DZIALKI[[#This Row],[Procent Ulgi]]</f>
        <v>213.417</v>
      </c>
      <c r="I2825">
        <f>DZIALKI[[#This Row],[Podatek]]-DZIALKI[[#This Row],[KwotaUlgi]]</f>
        <v>23.712999999999994</v>
      </c>
    </row>
    <row r="2826" spans="1:9" x14ac:dyDescent="0.25">
      <c r="A2826" t="s">
        <v>2836</v>
      </c>
      <c r="B2826">
        <v>983.51</v>
      </c>
      <c r="C2826" t="s">
        <v>5</v>
      </c>
      <c r="D2826" t="s">
        <v>7</v>
      </c>
      <c r="E28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26">
        <f>IF(DZIALKI[[#This Row],[Ulga]]=$K$29,$L$29,IF(DZIALKI[[#This Row],[Ulga]]=$K$30,$L$30,IF(DZIALKI[[#This Row],[Ulga]]=$K$31,$L$31,IF(DZIALKI[[#This Row],[Ulga]]=$K$32,$L$32))))</f>
        <v>0.2</v>
      </c>
      <c r="G2826">
        <f>ROUNDUP(DZIALKI[[#This Row],[StawkaPodatku]]*DZIALKI[[#This Row],[Powierzchnia]],2)</f>
        <v>757.31</v>
      </c>
      <c r="H2826">
        <f>DZIALKI[[#This Row],[Podatek]]*DZIALKI[[#This Row],[Procent Ulgi]]</f>
        <v>151.46199999999999</v>
      </c>
      <c r="I2826">
        <f>DZIALKI[[#This Row],[Podatek]]-DZIALKI[[#This Row],[KwotaUlgi]]</f>
        <v>605.84799999999996</v>
      </c>
    </row>
    <row r="2827" spans="1:9" x14ac:dyDescent="0.25">
      <c r="A2827" t="s">
        <v>2837</v>
      </c>
      <c r="B2827">
        <v>1280.42</v>
      </c>
      <c r="C2827" t="s">
        <v>52</v>
      </c>
      <c r="D2827" t="s">
        <v>11</v>
      </c>
      <c r="E28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27">
        <f>IF(DZIALKI[[#This Row],[Ulga]]=$K$29,$L$29,IF(DZIALKI[[#This Row],[Ulga]]=$K$30,$L$30,IF(DZIALKI[[#This Row],[Ulga]]=$K$31,$L$31,IF(DZIALKI[[#This Row],[Ulga]]=$K$32,$L$32))))</f>
        <v>0.9</v>
      </c>
      <c r="G2827">
        <f>ROUNDUP(DZIALKI[[#This Row],[StawkaPodatku]]*DZIALKI[[#This Row],[Powierzchnia]],2)</f>
        <v>268.89</v>
      </c>
      <c r="H2827">
        <f>DZIALKI[[#This Row],[Podatek]]*DZIALKI[[#This Row],[Procent Ulgi]]</f>
        <v>242.001</v>
      </c>
      <c r="I2827">
        <f>DZIALKI[[#This Row],[Podatek]]-DZIALKI[[#This Row],[KwotaUlgi]]</f>
        <v>26.888999999999982</v>
      </c>
    </row>
    <row r="2828" spans="1:9" x14ac:dyDescent="0.25">
      <c r="A2828" t="s">
        <v>2838</v>
      </c>
      <c r="B2828">
        <v>1215.8599999999999</v>
      </c>
      <c r="C2828" t="s">
        <v>52</v>
      </c>
      <c r="D2828" t="s">
        <v>5</v>
      </c>
      <c r="E28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28">
        <f>IF(DZIALKI[[#This Row],[Ulga]]=$K$29,$L$29,IF(DZIALKI[[#This Row],[Ulga]]=$K$30,$L$30,IF(DZIALKI[[#This Row],[Ulga]]=$K$31,$L$31,IF(DZIALKI[[#This Row],[Ulga]]=$K$32,$L$32))))</f>
        <v>0.5</v>
      </c>
      <c r="G2828">
        <f>ROUNDUP(DZIALKI[[#This Row],[StawkaPodatku]]*DZIALKI[[#This Row],[Powierzchnia]],2)</f>
        <v>255.34</v>
      </c>
      <c r="H2828">
        <f>DZIALKI[[#This Row],[Podatek]]*DZIALKI[[#This Row],[Procent Ulgi]]</f>
        <v>127.67</v>
      </c>
      <c r="I2828">
        <f>DZIALKI[[#This Row],[Podatek]]-DZIALKI[[#This Row],[KwotaUlgi]]</f>
        <v>127.67</v>
      </c>
    </row>
    <row r="2829" spans="1:9" x14ac:dyDescent="0.25">
      <c r="A2829" t="s">
        <v>2839</v>
      </c>
      <c r="B2829">
        <v>1136.3</v>
      </c>
      <c r="C2829" t="s">
        <v>9</v>
      </c>
      <c r="D2829" t="s">
        <v>21</v>
      </c>
      <c r="E28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29">
        <f>IF(DZIALKI[[#This Row],[Ulga]]=$K$29,$L$29,IF(DZIALKI[[#This Row],[Ulga]]=$K$30,$L$30,IF(DZIALKI[[#This Row],[Ulga]]=$K$31,$L$31,IF(DZIALKI[[#This Row],[Ulga]]=$K$32,$L$32))))</f>
        <v>0</v>
      </c>
      <c r="G2829">
        <f>ROUNDUP(DZIALKI[[#This Row],[StawkaPodatku]]*DZIALKI[[#This Row],[Powierzchnia]],2)</f>
        <v>738.6</v>
      </c>
      <c r="H2829">
        <f>DZIALKI[[#This Row],[Podatek]]*DZIALKI[[#This Row],[Procent Ulgi]]</f>
        <v>0</v>
      </c>
      <c r="I2829">
        <f>DZIALKI[[#This Row],[Podatek]]-DZIALKI[[#This Row],[KwotaUlgi]]</f>
        <v>738.6</v>
      </c>
    </row>
    <row r="2830" spans="1:9" x14ac:dyDescent="0.25">
      <c r="A2830" t="s">
        <v>2840</v>
      </c>
      <c r="B2830">
        <v>826.86</v>
      </c>
      <c r="C2830" t="s">
        <v>52</v>
      </c>
      <c r="D2830" t="s">
        <v>11</v>
      </c>
      <c r="E28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30">
        <f>IF(DZIALKI[[#This Row],[Ulga]]=$K$29,$L$29,IF(DZIALKI[[#This Row],[Ulga]]=$K$30,$L$30,IF(DZIALKI[[#This Row],[Ulga]]=$K$31,$L$31,IF(DZIALKI[[#This Row],[Ulga]]=$K$32,$L$32))))</f>
        <v>0.9</v>
      </c>
      <c r="G2830">
        <f>ROUNDUP(DZIALKI[[#This Row],[StawkaPodatku]]*DZIALKI[[#This Row],[Powierzchnia]],2)</f>
        <v>173.64999999999998</v>
      </c>
      <c r="H2830">
        <f>DZIALKI[[#This Row],[Podatek]]*DZIALKI[[#This Row],[Procent Ulgi]]</f>
        <v>156.285</v>
      </c>
      <c r="I2830">
        <f>DZIALKI[[#This Row],[Podatek]]-DZIALKI[[#This Row],[KwotaUlgi]]</f>
        <v>17.364999999999981</v>
      </c>
    </row>
    <row r="2831" spans="1:9" x14ac:dyDescent="0.25">
      <c r="A2831" t="s">
        <v>2841</v>
      </c>
      <c r="B2831">
        <v>834.64</v>
      </c>
      <c r="C2831" t="s">
        <v>52</v>
      </c>
      <c r="D2831" t="s">
        <v>11</v>
      </c>
      <c r="E28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31">
        <f>IF(DZIALKI[[#This Row],[Ulga]]=$K$29,$L$29,IF(DZIALKI[[#This Row],[Ulga]]=$K$30,$L$30,IF(DZIALKI[[#This Row],[Ulga]]=$K$31,$L$31,IF(DZIALKI[[#This Row],[Ulga]]=$K$32,$L$32))))</f>
        <v>0.9</v>
      </c>
      <c r="G2831">
        <f>ROUNDUP(DZIALKI[[#This Row],[StawkaPodatku]]*DZIALKI[[#This Row],[Powierzchnia]],2)</f>
        <v>175.28</v>
      </c>
      <c r="H2831">
        <f>DZIALKI[[#This Row],[Podatek]]*DZIALKI[[#This Row],[Procent Ulgi]]</f>
        <v>157.75200000000001</v>
      </c>
      <c r="I2831">
        <f>DZIALKI[[#This Row],[Podatek]]-DZIALKI[[#This Row],[KwotaUlgi]]</f>
        <v>17.527999999999992</v>
      </c>
    </row>
    <row r="2832" spans="1:9" x14ac:dyDescent="0.25">
      <c r="A2832" t="s">
        <v>2842</v>
      </c>
      <c r="B2832">
        <v>1206.3399999999999</v>
      </c>
      <c r="C2832" t="s">
        <v>31</v>
      </c>
      <c r="D2832" t="s">
        <v>21</v>
      </c>
      <c r="E28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32">
        <f>IF(DZIALKI[[#This Row],[Ulga]]=$K$29,$L$29,IF(DZIALKI[[#This Row],[Ulga]]=$K$30,$L$30,IF(DZIALKI[[#This Row],[Ulga]]=$K$31,$L$31,IF(DZIALKI[[#This Row],[Ulga]]=$K$32,$L$32))))</f>
        <v>0</v>
      </c>
      <c r="G2832">
        <f>ROUNDUP(DZIALKI[[#This Row],[StawkaPodatku]]*DZIALKI[[#This Row],[Powierzchnia]],2)</f>
        <v>518.73</v>
      </c>
      <c r="H2832">
        <f>DZIALKI[[#This Row],[Podatek]]*DZIALKI[[#This Row],[Procent Ulgi]]</f>
        <v>0</v>
      </c>
      <c r="I2832">
        <f>DZIALKI[[#This Row],[Podatek]]-DZIALKI[[#This Row],[KwotaUlgi]]</f>
        <v>518.73</v>
      </c>
    </row>
    <row r="2833" spans="1:9" x14ac:dyDescent="0.25">
      <c r="A2833" t="s">
        <v>2843</v>
      </c>
      <c r="B2833">
        <v>656.38</v>
      </c>
      <c r="C2833" t="s">
        <v>9</v>
      </c>
      <c r="D2833" t="s">
        <v>11</v>
      </c>
      <c r="E28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33">
        <f>IF(DZIALKI[[#This Row],[Ulga]]=$K$29,$L$29,IF(DZIALKI[[#This Row],[Ulga]]=$K$30,$L$30,IF(DZIALKI[[#This Row],[Ulga]]=$K$31,$L$31,IF(DZIALKI[[#This Row],[Ulga]]=$K$32,$L$32))))</f>
        <v>0.9</v>
      </c>
      <c r="G2833">
        <f>ROUNDUP(DZIALKI[[#This Row],[StawkaPodatku]]*DZIALKI[[#This Row],[Powierzchnia]],2)</f>
        <v>426.65</v>
      </c>
      <c r="H2833">
        <f>DZIALKI[[#This Row],[Podatek]]*DZIALKI[[#This Row],[Procent Ulgi]]</f>
        <v>383.98500000000001</v>
      </c>
      <c r="I2833">
        <f>DZIALKI[[#This Row],[Podatek]]-DZIALKI[[#This Row],[KwotaUlgi]]</f>
        <v>42.664999999999964</v>
      </c>
    </row>
    <row r="2834" spans="1:9" x14ac:dyDescent="0.25">
      <c r="A2834" t="s">
        <v>2844</v>
      </c>
      <c r="B2834">
        <v>510.97</v>
      </c>
      <c r="C2834" t="s">
        <v>9</v>
      </c>
      <c r="D2834" t="s">
        <v>11</v>
      </c>
      <c r="E283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34">
        <f>IF(DZIALKI[[#This Row],[Ulga]]=$K$29,$L$29,IF(DZIALKI[[#This Row],[Ulga]]=$K$30,$L$30,IF(DZIALKI[[#This Row],[Ulga]]=$K$31,$L$31,IF(DZIALKI[[#This Row],[Ulga]]=$K$32,$L$32))))</f>
        <v>0.9</v>
      </c>
      <c r="G2834">
        <f>ROUNDUP(DZIALKI[[#This Row],[StawkaPodatku]]*DZIALKI[[#This Row],[Powierzchnia]],2)</f>
        <v>332.14</v>
      </c>
      <c r="H2834">
        <f>DZIALKI[[#This Row],[Podatek]]*DZIALKI[[#This Row],[Procent Ulgi]]</f>
        <v>298.92599999999999</v>
      </c>
      <c r="I2834">
        <f>DZIALKI[[#This Row],[Podatek]]-DZIALKI[[#This Row],[KwotaUlgi]]</f>
        <v>33.213999999999999</v>
      </c>
    </row>
    <row r="2835" spans="1:9" x14ac:dyDescent="0.25">
      <c r="A2835" t="s">
        <v>2845</v>
      </c>
      <c r="B2835">
        <v>1451.6</v>
      </c>
      <c r="C2835" t="s">
        <v>9</v>
      </c>
      <c r="D2835" t="s">
        <v>5</v>
      </c>
      <c r="E28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35">
        <f>IF(DZIALKI[[#This Row],[Ulga]]=$K$29,$L$29,IF(DZIALKI[[#This Row],[Ulga]]=$K$30,$L$30,IF(DZIALKI[[#This Row],[Ulga]]=$K$31,$L$31,IF(DZIALKI[[#This Row],[Ulga]]=$K$32,$L$32))))</f>
        <v>0.5</v>
      </c>
      <c r="G2835">
        <f>ROUNDUP(DZIALKI[[#This Row],[StawkaPodatku]]*DZIALKI[[#This Row],[Powierzchnia]],2)</f>
        <v>943.54</v>
      </c>
      <c r="H2835">
        <f>DZIALKI[[#This Row],[Podatek]]*DZIALKI[[#This Row],[Procent Ulgi]]</f>
        <v>471.77</v>
      </c>
      <c r="I2835">
        <f>DZIALKI[[#This Row],[Podatek]]-DZIALKI[[#This Row],[KwotaUlgi]]</f>
        <v>471.77</v>
      </c>
    </row>
    <row r="2836" spans="1:9" x14ac:dyDescent="0.25">
      <c r="A2836" t="s">
        <v>2846</v>
      </c>
      <c r="B2836">
        <v>1392.45</v>
      </c>
      <c r="C2836" t="s">
        <v>5</v>
      </c>
      <c r="D2836" t="s">
        <v>21</v>
      </c>
      <c r="E28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36">
        <f>IF(DZIALKI[[#This Row],[Ulga]]=$K$29,$L$29,IF(DZIALKI[[#This Row],[Ulga]]=$K$30,$L$30,IF(DZIALKI[[#This Row],[Ulga]]=$K$31,$L$31,IF(DZIALKI[[#This Row],[Ulga]]=$K$32,$L$32))))</f>
        <v>0</v>
      </c>
      <c r="G2836">
        <f>ROUNDUP(DZIALKI[[#This Row],[StawkaPodatku]]*DZIALKI[[#This Row],[Powierzchnia]],2)</f>
        <v>1072.19</v>
      </c>
      <c r="H2836">
        <f>DZIALKI[[#This Row],[Podatek]]*DZIALKI[[#This Row],[Procent Ulgi]]</f>
        <v>0</v>
      </c>
      <c r="I2836">
        <f>DZIALKI[[#This Row],[Podatek]]-DZIALKI[[#This Row],[KwotaUlgi]]</f>
        <v>1072.19</v>
      </c>
    </row>
    <row r="2837" spans="1:9" x14ac:dyDescent="0.25">
      <c r="A2837" t="s">
        <v>2847</v>
      </c>
      <c r="B2837">
        <v>1469.18</v>
      </c>
      <c r="C2837" t="s">
        <v>52</v>
      </c>
      <c r="D2837" t="s">
        <v>21</v>
      </c>
      <c r="E28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37">
        <f>IF(DZIALKI[[#This Row],[Ulga]]=$K$29,$L$29,IF(DZIALKI[[#This Row],[Ulga]]=$K$30,$L$30,IF(DZIALKI[[#This Row],[Ulga]]=$K$31,$L$31,IF(DZIALKI[[#This Row],[Ulga]]=$K$32,$L$32))))</f>
        <v>0</v>
      </c>
      <c r="G2837">
        <f>ROUNDUP(DZIALKI[[#This Row],[StawkaPodatku]]*DZIALKI[[#This Row],[Powierzchnia]],2)</f>
        <v>308.52999999999997</v>
      </c>
      <c r="H2837">
        <f>DZIALKI[[#This Row],[Podatek]]*DZIALKI[[#This Row],[Procent Ulgi]]</f>
        <v>0</v>
      </c>
      <c r="I2837">
        <f>DZIALKI[[#This Row],[Podatek]]-DZIALKI[[#This Row],[KwotaUlgi]]</f>
        <v>308.52999999999997</v>
      </c>
    </row>
    <row r="2838" spans="1:9" x14ac:dyDescent="0.25">
      <c r="A2838" t="s">
        <v>2848</v>
      </c>
      <c r="B2838">
        <v>1061.81</v>
      </c>
      <c r="C2838" t="s">
        <v>5</v>
      </c>
      <c r="D2838" t="s">
        <v>11</v>
      </c>
      <c r="E28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38">
        <f>IF(DZIALKI[[#This Row],[Ulga]]=$K$29,$L$29,IF(DZIALKI[[#This Row],[Ulga]]=$K$30,$L$30,IF(DZIALKI[[#This Row],[Ulga]]=$K$31,$L$31,IF(DZIALKI[[#This Row],[Ulga]]=$K$32,$L$32))))</f>
        <v>0.9</v>
      </c>
      <c r="G2838">
        <f>ROUNDUP(DZIALKI[[#This Row],[StawkaPodatku]]*DZIALKI[[#This Row],[Powierzchnia]],2)</f>
        <v>817.6</v>
      </c>
      <c r="H2838">
        <f>DZIALKI[[#This Row],[Podatek]]*DZIALKI[[#This Row],[Procent Ulgi]]</f>
        <v>735.84</v>
      </c>
      <c r="I2838">
        <f>DZIALKI[[#This Row],[Podatek]]-DZIALKI[[#This Row],[KwotaUlgi]]</f>
        <v>81.759999999999991</v>
      </c>
    </row>
    <row r="2839" spans="1:9" x14ac:dyDescent="0.25">
      <c r="A2839" t="s">
        <v>2849</v>
      </c>
      <c r="B2839">
        <v>1221.25</v>
      </c>
      <c r="C2839" t="s">
        <v>52</v>
      </c>
      <c r="D2839" t="s">
        <v>7</v>
      </c>
      <c r="E28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39">
        <f>IF(DZIALKI[[#This Row],[Ulga]]=$K$29,$L$29,IF(DZIALKI[[#This Row],[Ulga]]=$K$30,$L$30,IF(DZIALKI[[#This Row],[Ulga]]=$K$31,$L$31,IF(DZIALKI[[#This Row],[Ulga]]=$K$32,$L$32))))</f>
        <v>0.2</v>
      </c>
      <c r="G2839">
        <f>ROUNDUP(DZIALKI[[#This Row],[StawkaPodatku]]*DZIALKI[[#This Row],[Powierzchnia]],2)</f>
        <v>256.46999999999997</v>
      </c>
      <c r="H2839">
        <f>DZIALKI[[#This Row],[Podatek]]*DZIALKI[[#This Row],[Procent Ulgi]]</f>
        <v>51.293999999999997</v>
      </c>
      <c r="I2839">
        <f>DZIALKI[[#This Row],[Podatek]]-DZIALKI[[#This Row],[KwotaUlgi]]</f>
        <v>205.17599999999999</v>
      </c>
    </row>
    <row r="2840" spans="1:9" x14ac:dyDescent="0.25">
      <c r="A2840" t="s">
        <v>2850</v>
      </c>
      <c r="B2840">
        <v>1136.78</v>
      </c>
      <c r="C2840" t="s">
        <v>5</v>
      </c>
      <c r="D2840" t="s">
        <v>7</v>
      </c>
      <c r="E28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0">
        <f>IF(DZIALKI[[#This Row],[Ulga]]=$K$29,$L$29,IF(DZIALKI[[#This Row],[Ulga]]=$K$30,$L$30,IF(DZIALKI[[#This Row],[Ulga]]=$K$31,$L$31,IF(DZIALKI[[#This Row],[Ulga]]=$K$32,$L$32))))</f>
        <v>0.2</v>
      </c>
      <c r="G2840">
        <f>ROUNDUP(DZIALKI[[#This Row],[StawkaPodatku]]*DZIALKI[[#This Row],[Powierzchnia]],2)</f>
        <v>875.33</v>
      </c>
      <c r="H2840">
        <f>DZIALKI[[#This Row],[Podatek]]*DZIALKI[[#This Row],[Procent Ulgi]]</f>
        <v>175.06600000000003</v>
      </c>
      <c r="I2840">
        <f>DZIALKI[[#This Row],[Podatek]]-DZIALKI[[#This Row],[KwotaUlgi]]</f>
        <v>700.26400000000001</v>
      </c>
    </row>
    <row r="2841" spans="1:9" x14ac:dyDescent="0.25">
      <c r="A2841" t="s">
        <v>2851</v>
      </c>
      <c r="B2841">
        <v>1499.24</v>
      </c>
      <c r="C2841" t="s">
        <v>5</v>
      </c>
      <c r="D2841" t="s">
        <v>5</v>
      </c>
      <c r="E28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1">
        <f>IF(DZIALKI[[#This Row],[Ulga]]=$K$29,$L$29,IF(DZIALKI[[#This Row],[Ulga]]=$K$30,$L$30,IF(DZIALKI[[#This Row],[Ulga]]=$K$31,$L$31,IF(DZIALKI[[#This Row],[Ulga]]=$K$32,$L$32))))</f>
        <v>0.5</v>
      </c>
      <c r="G2841">
        <f>ROUNDUP(DZIALKI[[#This Row],[StawkaPodatku]]*DZIALKI[[#This Row],[Powierzchnia]],2)</f>
        <v>1154.42</v>
      </c>
      <c r="H2841">
        <f>DZIALKI[[#This Row],[Podatek]]*DZIALKI[[#This Row],[Procent Ulgi]]</f>
        <v>577.21</v>
      </c>
      <c r="I2841">
        <f>DZIALKI[[#This Row],[Podatek]]-DZIALKI[[#This Row],[KwotaUlgi]]</f>
        <v>577.21</v>
      </c>
    </row>
    <row r="2842" spans="1:9" x14ac:dyDescent="0.25">
      <c r="A2842" t="s">
        <v>2852</v>
      </c>
      <c r="B2842">
        <v>1254.55</v>
      </c>
      <c r="C2842" t="s">
        <v>5</v>
      </c>
      <c r="D2842" t="s">
        <v>5</v>
      </c>
      <c r="E28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2">
        <f>IF(DZIALKI[[#This Row],[Ulga]]=$K$29,$L$29,IF(DZIALKI[[#This Row],[Ulga]]=$K$30,$L$30,IF(DZIALKI[[#This Row],[Ulga]]=$K$31,$L$31,IF(DZIALKI[[#This Row],[Ulga]]=$K$32,$L$32))))</f>
        <v>0.5</v>
      </c>
      <c r="G2842">
        <f>ROUNDUP(DZIALKI[[#This Row],[StawkaPodatku]]*DZIALKI[[#This Row],[Powierzchnia]],2)</f>
        <v>966.01</v>
      </c>
      <c r="H2842">
        <f>DZIALKI[[#This Row],[Podatek]]*DZIALKI[[#This Row],[Procent Ulgi]]</f>
        <v>483.005</v>
      </c>
      <c r="I2842">
        <f>DZIALKI[[#This Row],[Podatek]]-DZIALKI[[#This Row],[KwotaUlgi]]</f>
        <v>483.005</v>
      </c>
    </row>
    <row r="2843" spans="1:9" x14ac:dyDescent="0.25">
      <c r="A2843" t="s">
        <v>2853</v>
      </c>
      <c r="B2843">
        <v>1129.6099999999999</v>
      </c>
      <c r="C2843" t="s">
        <v>52</v>
      </c>
      <c r="D2843" t="s">
        <v>7</v>
      </c>
      <c r="E28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43">
        <f>IF(DZIALKI[[#This Row],[Ulga]]=$K$29,$L$29,IF(DZIALKI[[#This Row],[Ulga]]=$K$30,$L$30,IF(DZIALKI[[#This Row],[Ulga]]=$K$31,$L$31,IF(DZIALKI[[#This Row],[Ulga]]=$K$32,$L$32))))</f>
        <v>0.2</v>
      </c>
      <c r="G2843">
        <f>ROUNDUP(DZIALKI[[#This Row],[StawkaPodatku]]*DZIALKI[[#This Row],[Powierzchnia]],2)</f>
        <v>237.22</v>
      </c>
      <c r="H2843">
        <f>DZIALKI[[#This Row],[Podatek]]*DZIALKI[[#This Row],[Procent Ulgi]]</f>
        <v>47.444000000000003</v>
      </c>
      <c r="I2843">
        <f>DZIALKI[[#This Row],[Podatek]]-DZIALKI[[#This Row],[KwotaUlgi]]</f>
        <v>189.77600000000001</v>
      </c>
    </row>
    <row r="2844" spans="1:9" x14ac:dyDescent="0.25">
      <c r="A2844" t="s">
        <v>2854</v>
      </c>
      <c r="B2844">
        <v>1073.72</v>
      </c>
      <c r="C2844" t="s">
        <v>52</v>
      </c>
      <c r="D2844" t="s">
        <v>7</v>
      </c>
      <c r="E28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44">
        <f>IF(DZIALKI[[#This Row],[Ulga]]=$K$29,$L$29,IF(DZIALKI[[#This Row],[Ulga]]=$K$30,$L$30,IF(DZIALKI[[#This Row],[Ulga]]=$K$31,$L$31,IF(DZIALKI[[#This Row],[Ulga]]=$K$32,$L$32))))</f>
        <v>0.2</v>
      </c>
      <c r="G2844">
        <f>ROUNDUP(DZIALKI[[#This Row],[StawkaPodatku]]*DZIALKI[[#This Row],[Powierzchnia]],2)</f>
        <v>225.48999999999998</v>
      </c>
      <c r="H2844">
        <f>DZIALKI[[#This Row],[Podatek]]*DZIALKI[[#This Row],[Procent Ulgi]]</f>
        <v>45.097999999999999</v>
      </c>
      <c r="I2844">
        <f>DZIALKI[[#This Row],[Podatek]]-DZIALKI[[#This Row],[KwotaUlgi]]</f>
        <v>180.392</v>
      </c>
    </row>
    <row r="2845" spans="1:9" x14ac:dyDescent="0.25">
      <c r="A2845" t="s">
        <v>2855</v>
      </c>
      <c r="B2845">
        <v>1235.49</v>
      </c>
      <c r="C2845" t="s">
        <v>9</v>
      </c>
      <c r="D2845" t="s">
        <v>5</v>
      </c>
      <c r="E28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45">
        <f>IF(DZIALKI[[#This Row],[Ulga]]=$K$29,$L$29,IF(DZIALKI[[#This Row],[Ulga]]=$K$30,$L$30,IF(DZIALKI[[#This Row],[Ulga]]=$K$31,$L$31,IF(DZIALKI[[#This Row],[Ulga]]=$K$32,$L$32))))</f>
        <v>0.5</v>
      </c>
      <c r="G2845">
        <f>ROUNDUP(DZIALKI[[#This Row],[StawkaPodatku]]*DZIALKI[[#This Row],[Powierzchnia]],2)</f>
        <v>803.06999999999994</v>
      </c>
      <c r="H2845">
        <f>DZIALKI[[#This Row],[Podatek]]*DZIALKI[[#This Row],[Procent Ulgi]]</f>
        <v>401.53499999999997</v>
      </c>
      <c r="I2845">
        <f>DZIALKI[[#This Row],[Podatek]]-DZIALKI[[#This Row],[KwotaUlgi]]</f>
        <v>401.53499999999997</v>
      </c>
    </row>
    <row r="2846" spans="1:9" x14ac:dyDescent="0.25">
      <c r="A2846" t="s">
        <v>2856</v>
      </c>
      <c r="B2846">
        <v>979.62</v>
      </c>
      <c r="C2846" t="s">
        <v>31</v>
      </c>
      <c r="D2846" t="s">
        <v>11</v>
      </c>
      <c r="E28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46">
        <f>IF(DZIALKI[[#This Row],[Ulga]]=$K$29,$L$29,IF(DZIALKI[[#This Row],[Ulga]]=$K$30,$L$30,IF(DZIALKI[[#This Row],[Ulga]]=$K$31,$L$31,IF(DZIALKI[[#This Row],[Ulga]]=$K$32,$L$32))))</f>
        <v>0.9</v>
      </c>
      <c r="G2846">
        <f>ROUNDUP(DZIALKI[[#This Row],[StawkaPodatku]]*DZIALKI[[#This Row],[Powierzchnia]],2)</f>
        <v>421.24</v>
      </c>
      <c r="H2846">
        <f>DZIALKI[[#This Row],[Podatek]]*DZIALKI[[#This Row],[Procent Ulgi]]</f>
        <v>379.11600000000004</v>
      </c>
      <c r="I2846">
        <f>DZIALKI[[#This Row],[Podatek]]-DZIALKI[[#This Row],[KwotaUlgi]]</f>
        <v>42.123999999999967</v>
      </c>
    </row>
    <row r="2847" spans="1:9" x14ac:dyDescent="0.25">
      <c r="A2847" t="s">
        <v>2857</v>
      </c>
      <c r="B2847">
        <v>1064.44</v>
      </c>
      <c r="C2847" t="s">
        <v>5</v>
      </c>
      <c r="D2847" t="s">
        <v>11</v>
      </c>
      <c r="E28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7">
        <f>IF(DZIALKI[[#This Row],[Ulga]]=$K$29,$L$29,IF(DZIALKI[[#This Row],[Ulga]]=$K$30,$L$30,IF(DZIALKI[[#This Row],[Ulga]]=$K$31,$L$31,IF(DZIALKI[[#This Row],[Ulga]]=$K$32,$L$32))))</f>
        <v>0.9</v>
      </c>
      <c r="G2847">
        <f>ROUNDUP(DZIALKI[[#This Row],[StawkaPodatku]]*DZIALKI[[#This Row],[Powierzchnia]],2)</f>
        <v>819.62</v>
      </c>
      <c r="H2847">
        <f>DZIALKI[[#This Row],[Podatek]]*DZIALKI[[#This Row],[Procent Ulgi]]</f>
        <v>737.65800000000002</v>
      </c>
      <c r="I2847">
        <f>DZIALKI[[#This Row],[Podatek]]-DZIALKI[[#This Row],[KwotaUlgi]]</f>
        <v>81.961999999999989</v>
      </c>
    </row>
    <row r="2848" spans="1:9" x14ac:dyDescent="0.25">
      <c r="A2848" t="s">
        <v>2858</v>
      </c>
      <c r="B2848">
        <v>1117.8699999999999</v>
      </c>
      <c r="C2848" t="s">
        <v>5</v>
      </c>
      <c r="D2848" t="s">
        <v>7</v>
      </c>
      <c r="E28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8">
        <f>IF(DZIALKI[[#This Row],[Ulga]]=$K$29,$L$29,IF(DZIALKI[[#This Row],[Ulga]]=$K$30,$L$30,IF(DZIALKI[[#This Row],[Ulga]]=$K$31,$L$31,IF(DZIALKI[[#This Row],[Ulga]]=$K$32,$L$32))))</f>
        <v>0.2</v>
      </c>
      <c r="G2848">
        <f>ROUNDUP(DZIALKI[[#This Row],[StawkaPodatku]]*DZIALKI[[#This Row],[Powierzchnia]],2)</f>
        <v>860.76</v>
      </c>
      <c r="H2848">
        <f>DZIALKI[[#This Row],[Podatek]]*DZIALKI[[#This Row],[Procent Ulgi]]</f>
        <v>172.15200000000002</v>
      </c>
      <c r="I2848">
        <f>DZIALKI[[#This Row],[Podatek]]-DZIALKI[[#This Row],[KwotaUlgi]]</f>
        <v>688.60799999999995</v>
      </c>
    </row>
    <row r="2849" spans="1:9" x14ac:dyDescent="0.25">
      <c r="A2849" t="s">
        <v>2859</v>
      </c>
      <c r="B2849">
        <v>780.19</v>
      </c>
      <c r="C2849" t="s">
        <v>9</v>
      </c>
      <c r="D2849" t="s">
        <v>11</v>
      </c>
      <c r="E28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49">
        <f>IF(DZIALKI[[#This Row],[Ulga]]=$K$29,$L$29,IF(DZIALKI[[#This Row],[Ulga]]=$K$30,$L$30,IF(DZIALKI[[#This Row],[Ulga]]=$K$31,$L$31,IF(DZIALKI[[#This Row],[Ulga]]=$K$32,$L$32))))</f>
        <v>0.9</v>
      </c>
      <c r="G2849">
        <f>ROUNDUP(DZIALKI[[#This Row],[StawkaPodatku]]*DZIALKI[[#This Row],[Powierzchnia]],2)</f>
        <v>507.13</v>
      </c>
      <c r="H2849">
        <f>DZIALKI[[#This Row],[Podatek]]*DZIALKI[[#This Row],[Procent Ulgi]]</f>
        <v>456.41700000000003</v>
      </c>
      <c r="I2849">
        <f>DZIALKI[[#This Row],[Podatek]]-DZIALKI[[#This Row],[KwotaUlgi]]</f>
        <v>50.712999999999965</v>
      </c>
    </row>
    <row r="2850" spans="1:9" x14ac:dyDescent="0.25">
      <c r="A2850" t="s">
        <v>2860</v>
      </c>
      <c r="B2850">
        <v>1498.03</v>
      </c>
      <c r="C2850" t="s">
        <v>31</v>
      </c>
      <c r="D2850" t="s">
        <v>5</v>
      </c>
      <c r="E28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50">
        <f>IF(DZIALKI[[#This Row],[Ulga]]=$K$29,$L$29,IF(DZIALKI[[#This Row],[Ulga]]=$K$30,$L$30,IF(DZIALKI[[#This Row],[Ulga]]=$K$31,$L$31,IF(DZIALKI[[#This Row],[Ulga]]=$K$32,$L$32))))</f>
        <v>0.5</v>
      </c>
      <c r="G2850">
        <f>ROUNDUP(DZIALKI[[#This Row],[StawkaPodatku]]*DZIALKI[[#This Row],[Powierzchnia]],2)</f>
        <v>644.16</v>
      </c>
      <c r="H2850">
        <f>DZIALKI[[#This Row],[Podatek]]*DZIALKI[[#This Row],[Procent Ulgi]]</f>
        <v>322.08</v>
      </c>
      <c r="I2850">
        <f>DZIALKI[[#This Row],[Podatek]]-DZIALKI[[#This Row],[KwotaUlgi]]</f>
        <v>322.08</v>
      </c>
    </row>
    <row r="2851" spans="1:9" x14ac:dyDescent="0.25">
      <c r="A2851" t="s">
        <v>2861</v>
      </c>
      <c r="B2851">
        <v>1410.58</v>
      </c>
      <c r="C2851" t="s">
        <v>9</v>
      </c>
      <c r="D2851" t="s">
        <v>5</v>
      </c>
      <c r="E28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51">
        <f>IF(DZIALKI[[#This Row],[Ulga]]=$K$29,$L$29,IF(DZIALKI[[#This Row],[Ulga]]=$K$30,$L$30,IF(DZIALKI[[#This Row],[Ulga]]=$K$31,$L$31,IF(DZIALKI[[#This Row],[Ulga]]=$K$32,$L$32))))</f>
        <v>0.5</v>
      </c>
      <c r="G2851">
        <f>ROUNDUP(DZIALKI[[#This Row],[StawkaPodatku]]*DZIALKI[[#This Row],[Powierzchnia]],2)</f>
        <v>916.88</v>
      </c>
      <c r="H2851">
        <f>DZIALKI[[#This Row],[Podatek]]*DZIALKI[[#This Row],[Procent Ulgi]]</f>
        <v>458.44</v>
      </c>
      <c r="I2851">
        <f>DZIALKI[[#This Row],[Podatek]]-DZIALKI[[#This Row],[KwotaUlgi]]</f>
        <v>458.44</v>
      </c>
    </row>
    <row r="2852" spans="1:9" x14ac:dyDescent="0.25">
      <c r="A2852" t="s">
        <v>2862</v>
      </c>
      <c r="B2852">
        <v>536.14</v>
      </c>
      <c r="C2852" t="s">
        <v>5</v>
      </c>
      <c r="D2852" t="s">
        <v>5</v>
      </c>
      <c r="E28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52">
        <f>IF(DZIALKI[[#This Row],[Ulga]]=$K$29,$L$29,IF(DZIALKI[[#This Row],[Ulga]]=$K$30,$L$30,IF(DZIALKI[[#This Row],[Ulga]]=$K$31,$L$31,IF(DZIALKI[[#This Row],[Ulga]]=$K$32,$L$32))))</f>
        <v>0.5</v>
      </c>
      <c r="G2852">
        <f>ROUNDUP(DZIALKI[[#This Row],[StawkaPodatku]]*DZIALKI[[#This Row],[Powierzchnia]],2)</f>
        <v>412.83</v>
      </c>
      <c r="H2852">
        <f>DZIALKI[[#This Row],[Podatek]]*DZIALKI[[#This Row],[Procent Ulgi]]</f>
        <v>206.41499999999999</v>
      </c>
      <c r="I2852">
        <f>DZIALKI[[#This Row],[Podatek]]-DZIALKI[[#This Row],[KwotaUlgi]]</f>
        <v>206.41499999999999</v>
      </c>
    </row>
    <row r="2853" spans="1:9" x14ac:dyDescent="0.25">
      <c r="A2853" t="s">
        <v>2863</v>
      </c>
      <c r="B2853">
        <v>672.14</v>
      </c>
      <c r="C2853" t="s">
        <v>52</v>
      </c>
      <c r="D2853" t="s">
        <v>5</v>
      </c>
      <c r="E285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53">
        <f>IF(DZIALKI[[#This Row],[Ulga]]=$K$29,$L$29,IF(DZIALKI[[#This Row],[Ulga]]=$K$30,$L$30,IF(DZIALKI[[#This Row],[Ulga]]=$K$31,$L$31,IF(DZIALKI[[#This Row],[Ulga]]=$K$32,$L$32))))</f>
        <v>0.5</v>
      </c>
      <c r="G2853">
        <f>ROUNDUP(DZIALKI[[#This Row],[StawkaPodatku]]*DZIALKI[[#This Row],[Powierzchnia]],2)</f>
        <v>141.14999999999998</v>
      </c>
      <c r="H2853">
        <f>DZIALKI[[#This Row],[Podatek]]*DZIALKI[[#This Row],[Procent Ulgi]]</f>
        <v>70.574999999999989</v>
      </c>
      <c r="I2853">
        <f>DZIALKI[[#This Row],[Podatek]]-DZIALKI[[#This Row],[KwotaUlgi]]</f>
        <v>70.574999999999989</v>
      </c>
    </row>
    <row r="2854" spans="1:9" x14ac:dyDescent="0.25">
      <c r="A2854" t="s">
        <v>2864</v>
      </c>
      <c r="B2854">
        <v>1339.7</v>
      </c>
      <c r="C2854" t="s">
        <v>9</v>
      </c>
      <c r="D2854" t="s">
        <v>5</v>
      </c>
      <c r="E28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54">
        <f>IF(DZIALKI[[#This Row],[Ulga]]=$K$29,$L$29,IF(DZIALKI[[#This Row],[Ulga]]=$K$30,$L$30,IF(DZIALKI[[#This Row],[Ulga]]=$K$31,$L$31,IF(DZIALKI[[#This Row],[Ulga]]=$K$32,$L$32))))</f>
        <v>0.5</v>
      </c>
      <c r="G2854">
        <f>ROUNDUP(DZIALKI[[#This Row],[StawkaPodatku]]*DZIALKI[[#This Row],[Powierzchnia]],2)</f>
        <v>870.81</v>
      </c>
      <c r="H2854">
        <f>DZIALKI[[#This Row],[Podatek]]*DZIALKI[[#This Row],[Procent Ulgi]]</f>
        <v>435.40499999999997</v>
      </c>
      <c r="I2854">
        <f>DZIALKI[[#This Row],[Podatek]]-DZIALKI[[#This Row],[KwotaUlgi]]</f>
        <v>435.40499999999997</v>
      </c>
    </row>
    <row r="2855" spans="1:9" x14ac:dyDescent="0.25">
      <c r="A2855" t="s">
        <v>2865</v>
      </c>
      <c r="B2855">
        <v>1427.45</v>
      </c>
      <c r="C2855" t="s">
        <v>9</v>
      </c>
      <c r="D2855" t="s">
        <v>7</v>
      </c>
      <c r="E28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55">
        <f>IF(DZIALKI[[#This Row],[Ulga]]=$K$29,$L$29,IF(DZIALKI[[#This Row],[Ulga]]=$K$30,$L$30,IF(DZIALKI[[#This Row],[Ulga]]=$K$31,$L$31,IF(DZIALKI[[#This Row],[Ulga]]=$K$32,$L$32))))</f>
        <v>0.2</v>
      </c>
      <c r="G2855">
        <f>ROUNDUP(DZIALKI[[#This Row],[StawkaPodatku]]*DZIALKI[[#This Row],[Powierzchnia]],2)</f>
        <v>927.85</v>
      </c>
      <c r="H2855">
        <f>DZIALKI[[#This Row],[Podatek]]*DZIALKI[[#This Row],[Procent Ulgi]]</f>
        <v>185.57000000000002</v>
      </c>
      <c r="I2855">
        <f>DZIALKI[[#This Row],[Podatek]]-DZIALKI[[#This Row],[KwotaUlgi]]</f>
        <v>742.28</v>
      </c>
    </row>
    <row r="2856" spans="1:9" x14ac:dyDescent="0.25">
      <c r="A2856" t="s">
        <v>2866</v>
      </c>
      <c r="B2856">
        <v>1211.92</v>
      </c>
      <c r="C2856" t="s">
        <v>31</v>
      </c>
      <c r="D2856" t="s">
        <v>7</v>
      </c>
      <c r="E28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56">
        <f>IF(DZIALKI[[#This Row],[Ulga]]=$K$29,$L$29,IF(DZIALKI[[#This Row],[Ulga]]=$K$30,$L$30,IF(DZIALKI[[#This Row],[Ulga]]=$K$31,$L$31,IF(DZIALKI[[#This Row],[Ulga]]=$K$32,$L$32))))</f>
        <v>0.2</v>
      </c>
      <c r="G2856">
        <f>ROUNDUP(DZIALKI[[#This Row],[StawkaPodatku]]*DZIALKI[[#This Row],[Powierzchnia]],2)</f>
        <v>521.13</v>
      </c>
      <c r="H2856">
        <f>DZIALKI[[#This Row],[Podatek]]*DZIALKI[[#This Row],[Procent Ulgi]]</f>
        <v>104.226</v>
      </c>
      <c r="I2856">
        <f>DZIALKI[[#This Row],[Podatek]]-DZIALKI[[#This Row],[KwotaUlgi]]</f>
        <v>416.904</v>
      </c>
    </row>
    <row r="2857" spans="1:9" x14ac:dyDescent="0.25">
      <c r="A2857" t="s">
        <v>2867</v>
      </c>
      <c r="B2857">
        <v>1492.5</v>
      </c>
      <c r="C2857" t="s">
        <v>52</v>
      </c>
      <c r="D2857" t="s">
        <v>21</v>
      </c>
      <c r="E28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57">
        <f>IF(DZIALKI[[#This Row],[Ulga]]=$K$29,$L$29,IF(DZIALKI[[#This Row],[Ulga]]=$K$30,$L$30,IF(DZIALKI[[#This Row],[Ulga]]=$K$31,$L$31,IF(DZIALKI[[#This Row],[Ulga]]=$K$32,$L$32))))</f>
        <v>0</v>
      </c>
      <c r="G2857">
        <f>ROUNDUP(DZIALKI[[#This Row],[StawkaPodatku]]*DZIALKI[[#This Row],[Powierzchnia]],2)</f>
        <v>313.43</v>
      </c>
      <c r="H2857">
        <f>DZIALKI[[#This Row],[Podatek]]*DZIALKI[[#This Row],[Procent Ulgi]]</f>
        <v>0</v>
      </c>
      <c r="I2857">
        <f>DZIALKI[[#This Row],[Podatek]]-DZIALKI[[#This Row],[KwotaUlgi]]</f>
        <v>313.43</v>
      </c>
    </row>
    <row r="2858" spans="1:9" x14ac:dyDescent="0.25">
      <c r="A2858" t="s">
        <v>2868</v>
      </c>
      <c r="B2858">
        <v>1017.75</v>
      </c>
      <c r="C2858" t="s">
        <v>31</v>
      </c>
      <c r="D2858" t="s">
        <v>5</v>
      </c>
      <c r="E28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58">
        <f>IF(DZIALKI[[#This Row],[Ulga]]=$K$29,$L$29,IF(DZIALKI[[#This Row],[Ulga]]=$K$30,$L$30,IF(DZIALKI[[#This Row],[Ulga]]=$K$31,$L$31,IF(DZIALKI[[#This Row],[Ulga]]=$K$32,$L$32))))</f>
        <v>0.5</v>
      </c>
      <c r="G2858">
        <f>ROUNDUP(DZIALKI[[#This Row],[StawkaPodatku]]*DZIALKI[[#This Row],[Powierzchnia]],2)</f>
        <v>437.64</v>
      </c>
      <c r="H2858">
        <f>DZIALKI[[#This Row],[Podatek]]*DZIALKI[[#This Row],[Procent Ulgi]]</f>
        <v>218.82</v>
      </c>
      <c r="I2858">
        <f>DZIALKI[[#This Row],[Podatek]]-DZIALKI[[#This Row],[KwotaUlgi]]</f>
        <v>218.82</v>
      </c>
    </row>
    <row r="2859" spans="1:9" x14ac:dyDescent="0.25">
      <c r="A2859" t="s">
        <v>2869</v>
      </c>
      <c r="B2859">
        <v>535.05999999999995</v>
      </c>
      <c r="C2859" t="s">
        <v>31</v>
      </c>
      <c r="D2859" t="s">
        <v>5</v>
      </c>
      <c r="E28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59">
        <f>IF(DZIALKI[[#This Row],[Ulga]]=$K$29,$L$29,IF(DZIALKI[[#This Row],[Ulga]]=$K$30,$L$30,IF(DZIALKI[[#This Row],[Ulga]]=$K$31,$L$31,IF(DZIALKI[[#This Row],[Ulga]]=$K$32,$L$32))))</f>
        <v>0.5</v>
      </c>
      <c r="G2859">
        <f>ROUNDUP(DZIALKI[[#This Row],[StawkaPodatku]]*DZIALKI[[#This Row],[Powierzchnia]],2)</f>
        <v>230.07999999999998</v>
      </c>
      <c r="H2859">
        <f>DZIALKI[[#This Row],[Podatek]]*DZIALKI[[#This Row],[Procent Ulgi]]</f>
        <v>115.03999999999999</v>
      </c>
      <c r="I2859">
        <f>DZIALKI[[#This Row],[Podatek]]-DZIALKI[[#This Row],[KwotaUlgi]]</f>
        <v>115.03999999999999</v>
      </c>
    </row>
    <row r="2860" spans="1:9" x14ac:dyDescent="0.25">
      <c r="A2860" t="s">
        <v>2870</v>
      </c>
      <c r="B2860">
        <v>1065.02</v>
      </c>
      <c r="C2860" t="s">
        <v>9</v>
      </c>
      <c r="D2860" t="s">
        <v>7</v>
      </c>
      <c r="E28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60">
        <f>IF(DZIALKI[[#This Row],[Ulga]]=$K$29,$L$29,IF(DZIALKI[[#This Row],[Ulga]]=$K$30,$L$30,IF(DZIALKI[[#This Row],[Ulga]]=$K$31,$L$31,IF(DZIALKI[[#This Row],[Ulga]]=$K$32,$L$32))))</f>
        <v>0.2</v>
      </c>
      <c r="G2860">
        <f>ROUNDUP(DZIALKI[[#This Row],[StawkaPodatku]]*DZIALKI[[#This Row],[Powierzchnia]],2)</f>
        <v>692.27</v>
      </c>
      <c r="H2860">
        <f>DZIALKI[[#This Row],[Podatek]]*DZIALKI[[#This Row],[Procent Ulgi]]</f>
        <v>138.45400000000001</v>
      </c>
      <c r="I2860">
        <f>DZIALKI[[#This Row],[Podatek]]-DZIALKI[[#This Row],[KwotaUlgi]]</f>
        <v>553.81600000000003</v>
      </c>
    </row>
    <row r="2861" spans="1:9" x14ac:dyDescent="0.25">
      <c r="A2861" t="s">
        <v>2871</v>
      </c>
      <c r="B2861">
        <v>806.24</v>
      </c>
      <c r="C2861" t="s">
        <v>9</v>
      </c>
      <c r="D2861" t="s">
        <v>11</v>
      </c>
      <c r="E28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61">
        <f>IF(DZIALKI[[#This Row],[Ulga]]=$K$29,$L$29,IF(DZIALKI[[#This Row],[Ulga]]=$K$30,$L$30,IF(DZIALKI[[#This Row],[Ulga]]=$K$31,$L$31,IF(DZIALKI[[#This Row],[Ulga]]=$K$32,$L$32))))</f>
        <v>0.9</v>
      </c>
      <c r="G2861">
        <f>ROUNDUP(DZIALKI[[#This Row],[StawkaPodatku]]*DZIALKI[[#This Row],[Powierzchnia]],2)</f>
        <v>524.05999999999995</v>
      </c>
      <c r="H2861">
        <f>DZIALKI[[#This Row],[Podatek]]*DZIALKI[[#This Row],[Procent Ulgi]]</f>
        <v>471.65399999999994</v>
      </c>
      <c r="I2861">
        <f>DZIALKI[[#This Row],[Podatek]]-DZIALKI[[#This Row],[KwotaUlgi]]</f>
        <v>52.406000000000006</v>
      </c>
    </row>
    <row r="2862" spans="1:9" x14ac:dyDescent="0.25">
      <c r="A2862" t="s">
        <v>2872</v>
      </c>
      <c r="B2862">
        <v>1272.93</v>
      </c>
      <c r="C2862" t="s">
        <v>5</v>
      </c>
      <c r="D2862" t="s">
        <v>5</v>
      </c>
      <c r="E28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62">
        <f>IF(DZIALKI[[#This Row],[Ulga]]=$K$29,$L$29,IF(DZIALKI[[#This Row],[Ulga]]=$K$30,$L$30,IF(DZIALKI[[#This Row],[Ulga]]=$K$31,$L$31,IF(DZIALKI[[#This Row],[Ulga]]=$K$32,$L$32))))</f>
        <v>0.5</v>
      </c>
      <c r="G2862">
        <f>ROUNDUP(DZIALKI[[#This Row],[StawkaPodatku]]*DZIALKI[[#This Row],[Powierzchnia]],2)</f>
        <v>980.16</v>
      </c>
      <c r="H2862">
        <f>DZIALKI[[#This Row],[Podatek]]*DZIALKI[[#This Row],[Procent Ulgi]]</f>
        <v>490.08</v>
      </c>
      <c r="I2862">
        <f>DZIALKI[[#This Row],[Podatek]]-DZIALKI[[#This Row],[KwotaUlgi]]</f>
        <v>490.08</v>
      </c>
    </row>
    <row r="2863" spans="1:9" x14ac:dyDescent="0.25">
      <c r="A2863" t="s">
        <v>2873</v>
      </c>
      <c r="B2863">
        <v>621.79999999999995</v>
      </c>
      <c r="C2863" t="s">
        <v>31</v>
      </c>
      <c r="D2863" t="s">
        <v>5</v>
      </c>
      <c r="E28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63">
        <f>IF(DZIALKI[[#This Row],[Ulga]]=$K$29,$L$29,IF(DZIALKI[[#This Row],[Ulga]]=$K$30,$L$30,IF(DZIALKI[[#This Row],[Ulga]]=$K$31,$L$31,IF(DZIALKI[[#This Row],[Ulga]]=$K$32,$L$32))))</f>
        <v>0.5</v>
      </c>
      <c r="G2863">
        <f>ROUNDUP(DZIALKI[[#This Row],[StawkaPodatku]]*DZIALKI[[#This Row],[Powierzchnia]],2)</f>
        <v>267.38</v>
      </c>
      <c r="H2863">
        <f>DZIALKI[[#This Row],[Podatek]]*DZIALKI[[#This Row],[Procent Ulgi]]</f>
        <v>133.69</v>
      </c>
      <c r="I2863">
        <f>DZIALKI[[#This Row],[Podatek]]-DZIALKI[[#This Row],[KwotaUlgi]]</f>
        <v>133.69</v>
      </c>
    </row>
    <row r="2864" spans="1:9" x14ac:dyDescent="0.25">
      <c r="A2864" t="s">
        <v>2874</v>
      </c>
      <c r="B2864">
        <v>862.15</v>
      </c>
      <c r="C2864" t="s">
        <v>52</v>
      </c>
      <c r="D2864" t="s">
        <v>5</v>
      </c>
      <c r="E28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64">
        <f>IF(DZIALKI[[#This Row],[Ulga]]=$K$29,$L$29,IF(DZIALKI[[#This Row],[Ulga]]=$K$30,$L$30,IF(DZIALKI[[#This Row],[Ulga]]=$K$31,$L$31,IF(DZIALKI[[#This Row],[Ulga]]=$K$32,$L$32))))</f>
        <v>0.5</v>
      </c>
      <c r="G2864">
        <f>ROUNDUP(DZIALKI[[#This Row],[StawkaPodatku]]*DZIALKI[[#This Row],[Powierzchnia]],2)</f>
        <v>181.06</v>
      </c>
      <c r="H2864">
        <f>DZIALKI[[#This Row],[Podatek]]*DZIALKI[[#This Row],[Procent Ulgi]]</f>
        <v>90.53</v>
      </c>
      <c r="I2864">
        <f>DZIALKI[[#This Row],[Podatek]]-DZIALKI[[#This Row],[KwotaUlgi]]</f>
        <v>90.53</v>
      </c>
    </row>
    <row r="2865" spans="1:9" x14ac:dyDescent="0.25">
      <c r="A2865" t="s">
        <v>2875</v>
      </c>
      <c r="B2865">
        <v>1412.71</v>
      </c>
      <c r="C2865" t="s">
        <v>9</v>
      </c>
      <c r="D2865" t="s">
        <v>5</v>
      </c>
      <c r="E28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65">
        <f>IF(DZIALKI[[#This Row],[Ulga]]=$K$29,$L$29,IF(DZIALKI[[#This Row],[Ulga]]=$K$30,$L$30,IF(DZIALKI[[#This Row],[Ulga]]=$K$31,$L$31,IF(DZIALKI[[#This Row],[Ulga]]=$K$32,$L$32))))</f>
        <v>0.5</v>
      </c>
      <c r="G2865">
        <f>ROUNDUP(DZIALKI[[#This Row],[StawkaPodatku]]*DZIALKI[[#This Row],[Powierzchnia]],2)</f>
        <v>918.27</v>
      </c>
      <c r="H2865">
        <f>DZIALKI[[#This Row],[Podatek]]*DZIALKI[[#This Row],[Procent Ulgi]]</f>
        <v>459.13499999999999</v>
      </c>
      <c r="I2865">
        <f>DZIALKI[[#This Row],[Podatek]]-DZIALKI[[#This Row],[KwotaUlgi]]</f>
        <v>459.13499999999999</v>
      </c>
    </row>
    <row r="2866" spans="1:9" x14ac:dyDescent="0.25">
      <c r="A2866" t="s">
        <v>2876</v>
      </c>
      <c r="B2866">
        <v>1402.53</v>
      </c>
      <c r="C2866" t="s">
        <v>5</v>
      </c>
      <c r="D2866" t="s">
        <v>11</v>
      </c>
      <c r="E28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66">
        <f>IF(DZIALKI[[#This Row],[Ulga]]=$K$29,$L$29,IF(DZIALKI[[#This Row],[Ulga]]=$K$30,$L$30,IF(DZIALKI[[#This Row],[Ulga]]=$K$31,$L$31,IF(DZIALKI[[#This Row],[Ulga]]=$K$32,$L$32))))</f>
        <v>0.9</v>
      </c>
      <c r="G2866">
        <f>ROUNDUP(DZIALKI[[#This Row],[StawkaPodatku]]*DZIALKI[[#This Row],[Powierzchnia]],2)</f>
        <v>1079.95</v>
      </c>
      <c r="H2866">
        <f>DZIALKI[[#This Row],[Podatek]]*DZIALKI[[#This Row],[Procent Ulgi]]</f>
        <v>971.95500000000004</v>
      </c>
      <c r="I2866">
        <f>DZIALKI[[#This Row],[Podatek]]-DZIALKI[[#This Row],[KwotaUlgi]]</f>
        <v>107.995</v>
      </c>
    </row>
    <row r="2867" spans="1:9" x14ac:dyDescent="0.25">
      <c r="A2867" t="s">
        <v>2877</v>
      </c>
      <c r="B2867">
        <v>1427.21</v>
      </c>
      <c r="C2867" t="s">
        <v>31</v>
      </c>
      <c r="D2867" t="s">
        <v>21</v>
      </c>
      <c r="E28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67">
        <f>IF(DZIALKI[[#This Row],[Ulga]]=$K$29,$L$29,IF(DZIALKI[[#This Row],[Ulga]]=$K$30,$L$30,IF(DZIALKI[[#This Row],[Ulga]]=$K$31,$L$31,IF(DZIALKI[[#This Row],[Ulga]]=$K$32,$L$32))))</f>
        <v>0</v>
      </c>
      <c r="G2867">
        <f>ROUNDUP(DZIALKI[[#This Row],[StawkaPodatku]]*DZIALKI[[#This Row],[Powierzchnia]],2)</f>
        <v>613.71</v>
      </c>
      <c r="H2867">
        <f>DZIALKI[[#This Row],[Podatek]]*DZIALKI[[#This Row],[Procent Ulgi]]</f>
        <v>0</v>
      </c>
      <c r="I2867">
        <f>DZIALKI[[#This Row],[Podatek]]-DZIALKI[[#This Row],[KwotaUlgi]]</f>
        <v>613.71</v>
      </c>
    </row>
    <row r="2868" spans="1:9" x14ac:dyDescent="0.25">
      <c r="A2868" t="s">
        <v>2878</v>
      </c>
      <c r="B2868">
        <v>797.23</v>
      </c>
      <c r="C2868" t="s">
        <v>5</v>
      </c>
      <c r="D2868" t="s">
        <v>21</v>
      </c>
      <c r="E28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68">
        <f>IF(DZIALKI[[#This Row],[Ulga]]=$K$29,$L$29,IF(DZIALKI[[#This Row],[Ulga]]=$K$30,$L$30,IF(DZIALKI[[#This Row],[Ulga]]=$K$31,$L$31,IF(DZIALKI[[#This Row],[Ulga]]=$K$32,$L$32))))</f>
        <v>0</v>
      </c>
      <c r="G2868">
        <f>ROUNDUP(DZIALKI[[#This Row],[StawkaPodatku]]*DZIALKI[[#This Row],[Powierzchnia]],2)</f>
        <v>613.87</v>
      </c>
      <c r="H2868">
        <f>DZIALKI[[#This Row],[Podatek]]*DZIALKI[[#This Row],[Procent Ulgi]]</f>
        <v>0</v>
      </c>
      <c r="I2868">
        <f>DZIALKI[[#This Row],[Podatek]]-DZIALKI[[#This Row],[KwotaUlgi]]</f>
        <v>613.87</v>
      </c>
    </row>
    <row r="2869" spans="1:9" x14ac:dyDescent="0.25">
      <c r="A2869" t="s">
        <v>2879</v>
      </c>
      <c r="B2869">
        <v>792.02</v>
      </c>
      <c r="C2869" t="s">
        <v>9</v>
      </c>
      <c r="D2869" t="s">
        <v>7</v>
      </c>
      <c r="E286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69">
        <f>IF(DZIALKI[[#This Row],[Ulga]]=$K$29,$L$29,IF(DZIALKI[[#This Row],[Ulga]]=$K$30,$L$30,IF(DZIALKI[[#This Row],[Ulga]]=$K$31,$L$31,IF(DZIALKI[[#This Row],[Ulga]]=$K$32,$L$32))))</f>
        <v>0.2</v>
      </c>
      <c r="G2869">
        <f>ROUNDUP(DZIALKI[[#This Row],[StawkaPodatku]]*DZIALKI[[#This Row],[Powierzchnia]],2)</f>
        <v>514.81999999999994</v>
      </c>
      <c r="H2869">
        <f>DZIALKI[[#This Row],[Podatek]]*DZIALKI[[#This Row],[Procent Ulgi]]</f>
        <v>102.964</v>
      </c>
      <c r="I2869">
        <f>DZIALKI[[#This Row],[Podatek]]-DZIALKI[[#This Row],[KwotaUlgi]]</f>
        <v>411.85599999999994</v>
      </c>
    </row>
    <row r="2870" spans="1:9" x14ac:dyDescent="0.25">
      <c r="A2870" t="s">
        <v>2880</v>
      </c>
      <c r="B2870">
        <v>612.19000000000005</v>
      </c>
      <c r="C2870" t="s">
        <v>9</v>
      </c>
      <c r="D2870" t="s">
        <v>21</v>
      </c>
      <c r="E28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70">
        <f>IF(DZIALKI[[#This Row],[Ulga]]=$K$29,$L$29,IF(DZIALKI[[#This Row],[Ulga]]=$K$30,$L$30,IF(DZIALKI[[#This Row],[Ulga]]=$K$31,$L$31,IF(DZIALKI[[#This Row],[Ulga]]=$K$32,$L$32))))</f>
        <v>0</v>
      </c>
      <c r="G2870">
        <f>ROUNDUP(DZIALKI[[#This Row],[StawkaPodatku]]*DZIALKI[[#This Row],[Powierzchnia]],2)</f>
        <v>397.93</v>
      </c>
      <c r="H2870">
        <f>DZIALKI[[#This Row],[Podatek]]*DZIALKI[[#This Row],[Procent Ulgi]]</f>
        <v>0</v>
      </c>
      <c r="I2870">
        <f>DZIALKI[[#This Row],[Podatek]]-DZIALKI[[#This Row],[KwotaUlgi]]</f>
        <v>397.93</v>
      </c>
    </row>
    <row r="2871" spans="1:9" x14ac:dyDescent="0.25">
      <c r="A2871" t="s">
        <v>2881</v>
      </c>
      <c r="B2871">
        <v>502.73</v>
      </c>
      <c r="C2871" t="s">
        <v>52</v>
      </c>
      <c r="D2871" t="s">
        <v>11</v>
      </c>
      <c r="E28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71">
        <f>IF(DZIALKI[[#This Row],[Ulga]]=$K$29,$L$29,IF(DZIALKI[[#This Row],[Ulga]]=$K$30,$L$30,IF(DZIALKI[[#This Row],[Ulga]]=$K$31,$L$31,IF(DZIALKI[[#This Row],[Ulga]]=$K$32,$L$32))))</f>
        <v>0.9</v>
      </c>
      <c r="G2871">
        <f>ROUNDUP(DZIALKI[[#This Row],[StawkaPodatku]]*DZIALKI[[#This Row],[Powierzchnia]],2)</f>
        <v>105.58</v>
      </c>
      <c r="H2871">
        <f>DZIALKI[[#This Row],[Podatek]]*DZIALKI[[#This Row],[Procent Ulgi]]</f>
        <v>95.022000000000006</v>
      </c>
      <c r="I2871">
        <f>DZIALKI[[#This Row],[Podatek]]-DZIALKI[[#This Row],[KwotaUlgi]]</f>
        <v>10.557999999999993</v>
      </c>
    </row>
    <row r="2872" spans="1:9" x14ac:dyDescent="0.25">
      <c r="A2872" t="s">
        <v>2882</v>
      </c>
      <c r="B2872">
        <v>551.16999999999996</v>
      </c>
      <c r="C2872" t="s">
        <v>52</v>
      </c>
      <c r="D2872" t="s">
        <v>11</v>
      </c>
      <c r="E28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72">
        <f>IF(DZIALKI[[#This Row],[Ulga]]=$K$29,$L$29,IF(DZIALKI[[#This Row],[Ulga]]=$K$30,$L$30,IF(DZIALKI[[#This Row],[Ulga]]=$K$31,$L$31,IF(DZIALKI[[#This Row],[Ulga]]=$K$32,$L$32))))</f>
        <v>0.9</v>
      </c>
      <c r="G2872">
        <f>ROUNDUP(DZIALKI[[#This Row],[StawkaPodatku]]*DZIALKI[[#This Row],[Powierzchnia]],2)</f>
        <v>115.75</v>
      </c>
      <c r="H2872">
        <f>DZIALKI[[#This Row],[Podatek]]*DZIALKI[[#This Row],[Procent Ulgi]]</f>
        <v>104.175</v>
      </c>
      <c r="I2872">
        <f>DZIALKI[[#This Row],[Podatek]]-DZIALKI[[#This Row],[KwotaUlgi]]</f>
        <v>11.575000000000003</v>
      </c>
    </row>
    <row r="2873" spans="1:9" x14ac:dyDescent="0.25">
      <c r="A2873" t="s">
        <v>2883</v>
      </c>
      <c r="B2873">
        <v>1222.23</v>
      </c>
      <c r="C2873" t="s">
        <v>5</v>
      </c>
      <c r="D2873" t="s">
        <v>7</v>
      </c>
      <c r="E28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73">
        <f>IF(DZIALKI[[#This Row],[Ulga]]=$K$29,$L$29,IF(DZIALKI[[#This Row],[Ulga]]=$K$30,$L$30,IF(DZIALKI[[#This Row],[Ulga]]=$K$31,$L$31,IF(DZIALKI[[#This Row],[Ulga]]=$K$32,$L$32))))</f>
        <v>0.2</v>
      </c>
      <c r="G2873">
        <f>ROUNDUP(DZIALKI[[#This Row],[StawkaPodatku]]*DZIALKI[[#This Row],[Powierzchnia]],2)</f>
        <v>941.12</v>
      </c>
      <c r="H2873">
        <f>DZIALKI[[#This Row],[Podatek]]*DZIALKI[[#This Row],[Procent Ulgi]]</f>
        <v>188.22400000000002</v>
      </c>
      <c r="I2873">
        <f>DZIALKI[[#This Row],[Podatek]]-DZIALKI[[#This Row],[KwotaUlgi]]</f>
        <v>752.89599999999996</v>
      </c>
    </row>
    <row r="2874" spans="1:9" x14ac:dyDescent="0.25">
      <c r="A2874" t="s">
        <v>2884</v>
      </c>
      <c r="B2874">
        <v>755.9</v>
      </c>
      <c r="C2874" t="s">
        <v>9</v>
      </c>
      <c r="D2874" t="s">
        <v>5</v>
      </c>
      <c r="E28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74">
        <f>IF(DZIALKI[[#This Row],[Ulga]]=$K$29,$L$29,IF(DZIALKI[[#This Row],[Ulga]]=$K$30,$L$30,IF(DZIALKI[[#This Row],[Ulga]]=$K$31,$L$31,IF(DZIALKI[[#This Row],[Ulga]]=$K$32,$L$32))))</f>
        <v>0.5</v>
      </c>
      <c r="G2874">
        <f>ROUNDUP(DZIALKI[[#This Row],[StawkaPodatku]]*DZIALKI[[#This Row],[Powierzchnia]],2)</f>
        <v>491.34</v>
      </c>
      <c r="H2874">
        <f>DZIALKI[[#This Row],[Podatek]]*DZIALKI[[#This Row],[Procent Ulgi]]</f>
        <v>245.67</v>
      </c>
      <c r="I2874">
        <f>DZIALKI[[#This Row],[Podatek]]-DZIALKI[[#This Row],[KwotaUlgi]]</f>
        <v>245.67</v>
      </c>
    </row>
    <row r="2875" spans="1:9" x14ac:dyDescent="0.25">
      <c r="A2875" t="s">
        <v>2885</v>
      </c>
      <c r="B2875">
        <v>924.36</v>
      </c>
      <c r="C2875" t="s">
        <v>5</v>
      </c>
      <c r="D2875" t="s">
        <v>11</v>
      </c>
      <c r="E28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75">
        <f>IF(DZIALKI[[#This Row],[Ulga]]=$K$29,$L$29,IF(DZIALKI[[#This Row],[Ulga]]=$K$30,$L$30,IF(DZIALKI[[#This Row],[Ulga]]=$K$31,$L$31,IF(DZIALKI[[#This Row],[Ulga]]=$K$32,$L$32))))</f>
        <v>0.9</v>
      </c>
      <c r="G2875">
        <f>ROUNDUP(DZIALKI[[#This Row],[StawkaPodatku]]*DZIALKI[[#This Row],[Powierzchnia]],2)</f>
        <v>711.76</v>
      </c>
      <c r="H2875">
        <f>DZIALKI[[#This Row],[Podatek]]*DZIALKI[[#This Row],[Procent Ulgi]]</f>
        <v>640.58400000000006</v>
      </c>
      <c r="I2875">
        <f>DZIALKI[[#This Row],[Podatek]]-DZIALKI[[#This Row],[KwotaUlgi]]</f>
        <v>71.175999999999931</v>
      </c>
    </row>
    <row r="2876" spans="1:9" x14ac:dyDescent="0.25">
      <c r="A2876" t="s">
        <v>2886</v>
      </c>
      <c r="B2876">
        <v>1341.12</v>
      </c>
      <c r="C2876" t="s">
        <v>52</v>
      </c>
      <c r="D2876" t="s">
        <v>11</v>
      </c>
      <c r="E28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76">
        <f>IF(DZIALKI[[#This Row],[Ulga]]=$K$29,$L$29,IF(DZIALKI[[#This Row],[Ulga]]=$K$30,$L$30,IF(DZIALKI[[#This Row],[Ulga]]=$K$31,$L$31,IF(DZIALKI[[#This Row],[Ulga]]=$K$32,$L$32))))</f>
        <v>0.9</v>
      </c>
      <c r="G2876">
        <f>ROUNDUP(DZIALKI[[#This Row],[StawkaPodatku]]*DZIALKI[[#This Row],[Powierzchnia]],2)</f>
        <v>281.64</v>
      </c>
      <c r="H2876">
        <f>DZIALKI[[#This Row],[Podatek]]*DZIALKI[[#This Row],[Procent Ulgi]]</f>
        <v>253.476</v>
      </c>
      <c r="I2876">
        <f>DZIALKI[[#This Row],[Podatek]]-DZIALKI[[#This Row],[KwotaUlgi]]</f>
        <v>28.163999999999987</v>
      </c>
    </row>
    <row r="2877" spans="1:9" x14ac:dyDescent="0.25">
      <c r="A2877" t="s">
        <v>2887</v>
      </c>
      <c r="B2877">
        <v>1378.04</v>
      </c>
      <c r="C2877" t="s">
        <v>31</v>
      </c>
      <c r="D2877" t="s">
        <v>5</v>
      </c>
      <c r="E28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77">
        <f>IF(DZIALKI[[#This Row],[Ulga]]=$K$29,$L$29,IF(DZIALKI[[#This Row],[Ulga]]=$K$30,$L$30,IF(DZIALKI[[#This Row],[Ulga]]=$K$31,$L$31,IF(DZIALKI[[#This Row],[Ulga]]=$K$32,$L$32))))</f>
        <v>0.5</v>
      </c>
      <c r="G2877">
        <f>ROUNDUP(DZIALKI[[#This Row],[StawkaPodatku]]*DZIALKI[[#This Row],[Powierzchnia]],2)</f>
        <v>592.55999999999995</v>
      </c>
      <c r="H2877">
        <f>DZIALKI[[#This Row],[Podatek]]*DZIALKI[[#This Row],[Procent Ulgi]]</f>
        <v>296.27999999999997</v>
      </c>
      <c r="I2877">
        <f>DZIALKI[[#This Row],[Podatek]]-DZIALKI[[#This Row],[KwotaUlgi]]</f>
        <v>296.27999999999997</v>
      </c>
    </row>
    <row r="2878" spans="1:9" x14ac:dyDescent="0.25">
      <c r="A2878" t="s">
        <v>2888</v>
      </c>
      <c r="B2878">
        <v>900.48</v>
      </c>
      <c r="C2878" t="s">
        <v>9</v>
      </c>
      <c r="D2878" t="s">
        <v>21</v>
      </c>
      <c r="E28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78">
        <f>IF(DZIALKI[[#This Row],[Ulga]]=$K$29,$L$29,IF(DZIALKI[[#This Row],[Ulga]]=$K$30,$L$30,IF(DZIALKI[[#This Row],[Ulga]]=$K$31,$L$31,IF(DZIALKI[[#This Row],[Ulga]]=$K$32,$L$32))))</f>
        <v>0</v>
      </c>
      <c r="G2878">
        <f>ROUNDUP(DZIALKI[[#This Row],[StawkaPodatku]]*DZIALKI[[#This Row],[Powierzchnia]],2)</f>
        <v>585.31999999999994</v>
      </c>
      <c r="H2878">
        <f>DZIALKI[[#This Row],[Podatek]]*DZIALKI[[#This Row],[Procent Ulgi]]</f>
        <v>0</v>
      </c>
      <c r="I2878">
        <f>DZIALKI[[#This Row],[Podatek]]-DZIALKI[[#This Row],[KwotaUlgi]]</f>
        <v>585.31999999999994</v>
      </c>
    </row>
    <row r="2879" spans="1:9" x14ac:dyDescent="0.25">
      <c r="A2879" t="s">
        <v>2889</v>
      </c>
      <c r="B2879">
        <v>841.53</v>
      </c>
      <c r="C2879" t="s">
        <v>31</v>
      </c>
      <c r="D2879" t="s">
        <v>21</v>
      </c>
      <c r="E28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79">
        <f>IF(DZIALKI[[#This Row],[Ulga]]=$K$29,$L$29,IF(DZIALKI[[#This Row],[Ulga]]=$K$30,$L$30,IF(DZIALKI[[#This Row],[Ulga]]=$K$31,$L$31,IF(DZIALKI[[#This Row],[Ulga]]=$K$32,$L$32))))</f>
        <v>0</v>
      </c>
      <c r="G2879">
        <f>ROUNDUP(DZIALKI[[#This Row],[StawkaPodatku]]*DZIALKI[[#This Row],[Powierzchnia]],2)</f>
        <v>361.86</v>
      </c>
      <c r="H2879">
        <f>DZIALKI[[#This Row],[Podatek]]*DZIALKI[[#This Row],[Procent Ulgi]]</f>
        <v>0</v>
      </c>
      <c r="I2879">
        <f>DZIALKI[[#This Row],[Podatek]]-DZIALKI[[#This Row],[KwotaUlgi]]</f>
        <v>361.86</v>
      </c>
    </row>
    <row r="2880" spans="1:9" x14ac:dyDescent="0.25">
      <c r="A2880" t="s">
        <v>2890</v>
      </c>
      <c r="B2880">
        <v>844.05</v>
      </c>
      <c r="C2880" t="s">
        <v>31</v>
      </c>
      <c r="D2880" t="s">
        <v>11</v>
      </c>
      <c r="E28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80">
        <f>IF(DZIALKI[[#This Row],[Ulga]]=$K$29,$L$29,IF(DZIALKI[[#This Row],[Ulga]]=$K$30,$L$30,IF(DZIALKI[[#This Row],[Ulga]]=$K$31,$L$31,IF(DZIALKI[[#This Row],[Ulga]]=$K$32,$L$32))))</f>
        <v>0.9</v>
      </c>
      <c r="G2880">
        <f>ROUNDUP(DZIALKI[[#This Row],[StawkaPodatku]]*DZIALKI[[#This Row],[Powierzchnia]],2)</f>
        <v>362.95</v>
      </c>
      <c r="H2880">
        <f>DZIALKI[[#This Row],[Podatek]]*DZIALKI[[#This Row],[Procent Ulgi]]</f>
        <v>326.65499999999997</v>
      </c>
      <c r="I2880">
        <f>DZIALKI[[#This Row],[Podatek]]-DZIALKI[[#This Row],[KwotaUlgi]]</f>
        <v>36.295000000000016</v>
      </c>
    </row>
    <row r="2881" spans="1:9" x14ac:dyDescent="0.25">
      <c r="A2881" t="s">
        <v>2891</v>
      </c>
      <c r="B2881">
        <v>608.70000000000005</v>
      </c>
      <c r="C2881" t="s">
        <v>9</v>
      </c>
      <c r="D2881" t="s">
        <v>7</v>
      </c>
      <c r="E288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81">
        <f>IF(DZIALKI[[#This Row],[Ulga]]=$K$29,$L$29,IF(DZIALKI[[#This Row],[Ulga]]=$K$30,$L$30,IF(DZIALKI[[#This Row],[Ulga]]=$K$31,$L$31,IF(DZIALKI[[#This Row],[Ulga]]=$K$32,$L$32))))</f>
        <v>0.2</v>
      </c>
      <c r="G2881">
        <f>ROUNDUP(DZIALKI[[#This Row],[StawkaPodatku]]*DZIALKI[[#This Row],[Powierzchnia]],2)</f>
        <v>395.65999999999997</v>
      </c>
      <c r="H2881">
        <f>DZIALKI[[#This Row],[Podatek]]*DZIALKI[[#This Row],[Procent Ulgi]]</f>
        <v>79.132000000000005</v>
      </c>
      <c r="I2881">
        <f>DZIALKI[[#This Row],[Podatek]]-DZIALKI[[#This Row],[KwotaUlgi]]</f>
        <v>316.52799999999996</v>
      </c>
    </row>
    <row r="2882" spans="1:9" x14ac:dyDescent="0.25">
      <c r="A2882" t="s">
        <v>2892</v>
      </c>
      <c r="B2882">
        <v>1297.83</v>
      </c>
      <c r="C2882" t="s">
        <v>9</v>
      </c>
      <c r="D2882" t="s">
        <v>7</v>
      </c>
      <c r="E28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82">
        <f>IF(DZIALKI[[#This Row],[Ulga]]=$K$29,$L$29,IF(DZIALKI[[#This Row],[Ulga]]=$K$30,$L$30,IF(DZIALKI[[#This Row],[Ulga]]=$K$31,$L$31,IF(DZIALKI[[#This Row],[Ulga]]=$K$32,$L$32))))</f>
        <v>0.2</v>
      </c>
      <c r="G2882">
        <f>ROUNDUP(DZIALKI[[#This Row],[StawkaPodatku]]*DZIALKI[[#This Row],[Powierzchnia]],2)</f>
        <v>843.59</v>
      </c>
      <c r="H2882">
        <f>DZIALKI[[#This Row],[Podatek]]*DZIALKI[[#This Row],[Procent Ulgi]]</f>
        <v>168.71800000000002</v>
      </c>
      <c r="I2882">
        <f>DZIALKI[[#This Row],[Podatek]]-DZIALKI[[#This Row],[KwotaUlgi]]</f>
        <v>674.87200000000007</v>
      </c>
    </row>
    <row r="2883" spans="1:9" x14ac:dyDescent="0.25">
      <c r="A2883" t="s">
        <v>2893</v>
      </c>
      <c r="B2883">
        <v>1193.05</v>
      </c>
      <c r="C2883" t="s">
        <v>9</v>
      </c>
      <c r="D2883" t="s">
        <v>7</v>
      </c>
      <c r="E28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83">
        <f>IF(DZIALKI[[#This Row],[Ulga]]=$K$29,$L$29,IF(DZIALKI[[#This Row],[Ulga]]=$K$30,$L$30,IF(DZIALKI[[#This Row],[Ulga]]=$K$31,$L$31,IF(DZIALKI[[#This Row],[Ulga]]=$K$32,$L$32))))</f>
        <v>0.2</v>
      </c>
      <c r="G2883">
        <f>ROUNDUP(DZIALKI[[#This Row],[StawkaPodatku]]*DZIALKI[[#This Row],[Powierzchnia]],2)</f>
        <v>775.49</v>
      </c>
      <c r="H2883">
        <f>DZIALKI[[#This Row],[Podatek]]*DZIALKI[[#This Row],[Procent Ulgi]]</f>
        <v>155.09800000000001</v>
      </c>
      <c r="I2883">
        <f>DZIALKI[[#This Row],[Podatek]]-DZIALKI[[#This Row],[KwotaUlgi]]</f>
        <v>620.39200000000005</v>
      </c>
    </row>
    <row r="2884" spans="1:9" x14ac:dyDescent="0.25">
      <c r="A2884" t="s">
        <v>2894</v>
      </c>
      <c r="B2884">
        <v>1135.5899999999999</v>
      </c>
      <c r="C2884" t="s">
        <v>31</v>
      </c>
      <c r="D2884" t="s">
        <v>11</v>
      </c>
      <c r="E28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84">
        <f>IF(DZIALKI[[#This Row],[Ulga]]=$K$29,$L$29,IF(DZIALKI[[#This Row],[Ulga]]=$K$30,$L$30,IF(DZIALKI[[#This Row],[Ulga]]=$K$31,$L$31,IF(DZIALKI[[#This Row],[Ulga]]=$K$32,$L$32))))</f>
        <v>0.9</v>
      </c>
      <c r="G2884">
        <f>ROUNDUP(DZIALKI[[#This Row],[StawkaPodatku]]*DZIALKI[[#This Row],[Powierzchnia]],2)</f>
        <v>488.31</v>
      </c>
      <c r="H2884">
        <f>DZIALKI[[#This Row],[Podatek]]*DZIALKI[[#This Row],[Procent Ulgi]]</f>
        <v>439.47899999999998</v>
      </c>
      <c r="I2884">
        <f>DZIALKI[[#This Row],[Podatek]]-DZIALKI[[#This Row],[KwotaUlgi]]</f>
        <v>48.831000000000017</v>
      </c>
    </row>
    <row r="2885" spans="1:9" x14ac:dyDescent="0.25">
      <c r="A2885" t="s">
        <v>2895</v>
      </c>
      <c r="B2885">
        <v>835.98</v>
      </c>
      <c r="C2885" t="s">
        <v>31</v>
      </c>
      <c r="D2885" t="s">
        <v>21</v>
      </c>
      <c r="E28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85">
        <f>IF(DZIALKI[[#This Row],[Ulga]]=$K$29,$L$29,IF(DZIALKI[[#This Row],[Ulga]]=$K$30,$L$30,IF(DZIALKI[[#This Row],[Ulga]]=$K$31,$L$31,IF(DZIALKI[[#This Row],[Ulga]]=$K$32,$L$32))))</f>
        <v>0</v>
      </c>
      <c r="G2885">
        <f>ROUNDUP(DZIALKI[[#This Row],[StawkaPodatku]]*DZIALKI[[#This Row],[Powierzchnia]],2)</f>
        <v>359.48</v>
      </c>
      <c r="H2885">
        <f>DZIALKI[[#This Row],[Podatek]]*DZIALKI[[#This Row],[Procent Ulgi]]</f>
        <v>0</v>
      </c>
      <c r="I2885">
        <f>DZIALKI[[#This Row],[Podatek]]-DZIALKI[[#This Row],[KwotaUlgi]]</f>
        <v>359.48</v>
      </c>
    </row>
    <row r="2886" spans="1:9" x14ac:dyDescent="0.25">
      <c r="A2886" t="s">
        <v>2896</v>
      </c>
      <c r="B2886">
        <v>1415.54</v>
      </c>
      <c r="C2886" t="s">
        <v>9</v>
      </c>
      <c r="D2886" t="s">
        <v>21</v>
      </c>
      <c r="E28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86">
        <f>IF(DZIALKI[[#This Row],[Ulga]]=$K$29,$L$29,IF(DZIALKI[[#This Row],[Ulga]]=$K$30,$L$30,IF(DZIALKI[[#This Row],[Ulga]]=$K$31,$L$31,IF(DZIALKI[[#This Row],[Ulga]]=$K$32,$L$32))))</f>
        <v>0</v>
      </c>
      <c r="G2886">
        <f>ROUNDUP(DZIALKI[[#This Row],[StawkaPodatku]]*DZIALKI[[#This Row],[Powierzchnia]],2)</f>
        <v>920.11</v>
      </c>
      <c r="H2886">
        <f>DZIALKI[[#This Row],[Podatek]]*DZIALKI[[#This Row],[Procent Ulgi]]</f>
        <v>0</v>
      </c>
      <c r="I2886">
        <f>DZIALKI[[#This Row],[Podatek]]-DZIALKI[[#This Row],[KwotaUlgi]]</f>
        <v>920.11</v>
      </c>
    </row>
    <row r="2887" spans="1:9" x14ac:dyDescent="0.25">
      <c r="A2887" t="s">
        <v>2897</v>
      </c>
      <c r="B2887">
        <v>1220.75</v>
      </c>
      <c r="C2887" t="s">
        <v>5</v>
      </c>
      <c r="D2887" t="s">
        <v>7</v>
      </c>
      <c r="E28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87">
        <f>IF(DZIALKI[[#This Row],[Ulga]]=$K$29,$L$29,IF(DZIALKI[[#This Row],[Ulga]]=$K$30,$L$30,IF(DZIALKI[[#This Row],[Ulga]]=$K$31,$L$31,IF(DZIALKI[[#This Row],[Ulga]]=$K$32,$L$32))))</f>
        <v>0.2</v>
      </c>
      <c r="G2887">
        <f>ROUNDUP(DZIALKI[[#This Row],[StawkaPodatku]]*DZIALKI[[#This Row],[Powierzchnia]],2)</f>
        <v>939.98</v>
      </c>
      <c r="H2887">
        <f>DZIALKI[[#This Row],[Podatek]]*DZIALKI[[#This Row],[Procent Ulgi]]</f>
        <v>187.99600000000001</v>
      </c>
      <c r="I2887">
        <f>DZIALKI[[#This Row],[Podatek]]-DZIALKI[[#This Row],[KwotaUlgi]]</f>
        <v>751.98400000000004</v>
      </c>
    </row>
    <row r="2888" spans="1:9" x14ac:dyDescent="0.25">
      <c r="A2888" t="s">
        <v>2898</v>
      </c>
      <c r="B2888">
        <v>1215.69</v>
      </c>
      <c r="C2888" t="s">
        <v>5</v>
      </c>
      <c r="D2888" t="s">
        <v>11</v>
      </c>
      <c r="E28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88">
        <f>IF(DZIALKI[[#This Row],[Ulga]]=$K$29,$L$29,IF(DZIALKI[[#This Row],[Ulga]]=$K$30,$L$30,IF(DZIALKI[[#This Row],[Ulga]]=$K$31,$L$31,IF(DZIALKI[[#This Row],[Ulga]]=$K$32,$L$32))))</f>
        <v>0.9</v>
      </c>
      <c r="G2888">
        <f>ROUNDUP(DZIALKI[[#This Row],[StawkaPodatku]]*DZIALKI[[#This Row],[Powierzchnia]],2)</f>
        <v>936.09</v>
      </c>
      <c r="H2888">
        <f>DZIALKI[[#This Row],[Podatek]]*DZIALKI[[#This Row],[Procent Ulgi]]</f>
        <v>842.48099999999999</v>
      </c>
      <c r="I2888">
        <f>DZIALKI[[#This Row],[Podatek]]-DZIALKI[[#This Row],[KwotaUlgi]]</f>
        <v>93.609000000000037</v>
      </c>
    </row>
    <row r="2889" spans="1:9" x14ac:dyDescent="0.25">
      <c r="A2889" t="s">
        <v>2899</v>
      </c>
      <c r="B2889">
        <v>1453.77</v>
      </c>
      <c r="C2889" t="s">
        <v>5</v>
      </c>
      <c r="D2889" t="s">
        <v>7</v>
      </c>
      <c r="E28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89">
        <f>IF(DZIALKI[[#This Row],[Ulga]]=$K$29,$L$29,IF(DZIALKI[[#This Row],[Ulga]]=$K$30,$L$30,IF(DZIALKI[[#This Row],[Ulga]]=$K$31,$L$31,IF(DZIALKI[[#This Row],[Ulga]]=$K$32,$L$32))))</f>
        <v>0.2</v>
      </c>
      <c r="G2889">
        <f>ROUNDUP(DZIALKI[[#This Row],[StawkaPodatku]]*DZIALKI[[#This Row],[Powierzchnia]],2)</f>
        <v>1119.4100000000001</v>
      </c>
      <c r="H2889">
        <f>DZIALKI[[#This Row],[Podatek]]*DZIALKI[[#This Row],[Procent Ulgi]]</f>
        <v>223.88200000000003</v>
      </c>
      <c r="I2889">
        <f>DZIALKI[[#This Row],[Podatek]]-DZIALKI[[#This Row],[KwotaUlgi]]</f>
        <v>895.52800000000002</v>
      </c>
    </row>
    <row r="2890" spans="1:9" x14ac:dyDescent="0.25">
      <c r="A2890" t="s">
        <v>2900</v>
      </c>
      <c r="B2890">
        <v>679.65</v>
      </c>
      <c r="C2890" t="s">
        <v>9</v>
      </c>
      <c r="D2890" t="s">
        <v>5</v>
      </c>
      <c r="E28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90">
        <f>IF(DZIALKI[[#This Row],[Ulga]]=$K$29,$L$29,IF(DZIALKI[[#This Row],[Ulga]]=$K$30,$L$30,IF(DZIALKI[[#This Row],[Ulga]]=$K$31,$L$31,IF(DZIALKI[[#This Row],[Ulga]]=$K$32,$L$32))))</f>
        <v>0.5</v>
      </c>
      <c r="G2890">
        <f>ROUNDUP(DZIALKI[[#This Row],[StawkaPodatku]]*DZIALKI[[#This Row],[Powierzchnia]],2)</f>
        <v>441.78</v>
      </c>
      <c r="H2890">
        <f>DZIALKI[[#This Row],[Podatek]]*DZIALKI[[#This Row],[Procent Ulgi]]</f>
        <v>220.89</v>
      </c>
      <c r="I2890">
        <f>DZIALKI[[#This Row],[Podatek]]-DZIALKI[[#This Row],[KwotaUlgi]]</f>
        <v>220.89</v>
      </c>
    </row>
    <row r="2891" spans="1:9" x14ac:dyDescent="0.25">
      <c r="A2891" t="s">
        <v>2901</v>
      </c>
      <c r="B2891">
        <v>1095.95</v>
      </c>
      <c r="C2891" t="s">
        <v>9</v>
      </c>
      <c r="D2891" t="s">
        <v>21</v>
      </c>
      <c r="E28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91">
        <f>IF(DZIALKI[[#This Row],[Ulga]]=$K$29,$L$29,IF(DZIALKI[[#This Row],[Ulga]]=$K$30,$L$30,IF(DZIALKI[[#This Row],[Ulga]]=$K$31,$L$31,IF(DZIALKI[[#This Row],[Ulga]]=$K$32,$L$32))))</f>
        <v>0</v>
      </c>
      <c r="G2891">
        <f>ROUNDUP(DZIALKI[[#This Row],[StawkaPodatku]]*DZIALKI[[#This Row],[Powierzchnia]],2)</f>
        <v>712.37</v>
      </c>
      <c r="H2891">
        <f>DZIALKI[[#This Row],[Podatek]]*DZIALKI[[#This Row],[Procent Ulgi]]</f>
        <v>0</v>
      </c>
      <c r="I2891">
        <f>DZIALKI[[#This Row],[Podatek]]-DZIALKI[[#This Row],[KwotaUlgi]]</f>
        <v>712.37</v>
      </c>
    </row>
    <row r="2892" spans="1:9" x14ac:dyDescent="0.25">
      <c r="A2892" t="s">
        <v>2902</v>
      </c>
      <c r="B2892">
        <v>1493.46</v>
      </c>
      <c r="C2892" t="s">
        <v>31</v>
      </c>
      <c r="D2892" t="s">
        <v>5</v>
      </c>
      <c r="E28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92">
        <f>IF(DZIALKI[[#This Row],[Ulga]]=$K$29,$L$29,IF(DZIALKI[[#This Row],[Ulga]]=$K$30,$L$30,IF(DZIALKI[[#This Row],[Ulga]]=$K$31,$L$31,IF(DZIALKI[[#This Row],[Ulga]]=$K$32,$L$32))))</f>
        <v>0.5</v>
      </c>
      <c r="G2892">
        <f>ROUNDUP(DZIALKI[[#This Row],[StawkaPodatku]]*DZIALKI[[#This Row],[Powierzchnia]],2)</f>
        <v>642.18999999999994</v>
      </c>
      <c r="H2892">
        <f>DZIALKI[[#This Row],[Podatek]]*DZIALKI[[#This Row],[Procent Ulgi]]</f>
        <v>321.09499999999997</v>
      </c>
      <c r="I2892">
        <f>DZIALKI[[#This Row],[Podatek]]-DZIALKI[[#This Row],[KwotaUlgi]]</f>
        <v>321.09499999999997</v>
      </c>
    </row>
    <row r="2893" spans="1:9" x14ac:dyDescent="0.25">
      <c r="A2893" t="s">
        <v>2903</v>
      </c>
      <c r="B2893">
        <v>524.88</v>
      </c>
      <c r="C2893" t="s">
        <v>94</v>
      </c>
      <c r="D2893" t="s">
        <v>7</v>
      </c>
      <c r="E289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893">
        <f>IF(DZIALKI[[#This Row],[Ulga]]=$K$29,$L$29,IF(DZIALKI[[#This Row],[Ulga]]=$K$30,$L$30,IF(DZIALKI[[#This Row],[Ulga]]=$K$31,$L$31,IF(DZIALKI[[#This Row],[Ulga]]=$K$32,$L$32))))</f>
        <v>0.2</v>
      </c>
      <c r="G2893">
        <f>ROUNDUP(DZIALKI[[#This Row],[StawkaPodatku]]*DZIALKI[[#This Row],[Powierzchnia]],2)</f>
        <v>21</v>
      </c>
      <c r="H2893">
        <f>DZIALKI[[#This Row],[Podatek]]*DZIALKI[[#This Row],[Procent Ulgi]]</f>
        <v>4.2</v>
      </c>
      <c r="I2893">
        <f>DZIALKI[[#This Row],[Podatek]]-DZIALKI[[#This Row],[KwotaUlgi]]</f>
        <v>16.8</v>
      </c>
    </row>
    <row r="2894" spans="1:9" x14ac:dyDescent="0.25">
      <c r="A2894" t="s">
        <v>2904</v>
      </c>
      <c r="B2894">
        <v>1105.6099999999999</v>
      </c>
      <c r="C2894" t="s">
        <v>9</v>
      </c>
      <c r="D2894" t="s">
        <v>5</v>
      </c>
      <c r="E28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94">
        <f>IF(DZIALKI[[#This Row],[Ulga]]=$K$29,$L$29,IF(DZIALKI[[#This Row],[Ulga]]=$K$30,$L$30,IF(DZIALKI[[#This Row],[Ulga]]=$K$31,$L$31,IF(DZIALKI[[#This Row],[Ulga]]=$K$32,$L$32))))</f>
        <v>0.5</v>
      </c>
      <c r="G2894">
        <f>ROUNDUP(DZIALKI[[#This Row],[StawkaPodatku]]*DZIALKI[[#This Row],[Powierzchnia]],2)</f>
        <v>718.65</v>
      </c>
      <c r="H2894">
        <f>DZIALKI[[#This Row],[Podatek]]*DZIALKI[[#This Row],[Procent Ulgi]]</f>
        <v>359.32499999999999</v>
      </c>
      <c r="I2894">
        <f>DZIALKI[[#This Row],[Podatek]]-DZIALKI[[#This Row],[KwotaUlgi]]</f>
        <v>359.32499999999999</v>
      </c>
    </row>
    <row r="2895" spans="1:9" x14ac:dyDescent="0.25">
      <c r="A2895" t="s">
        <v>2905</v>
      </c>
      <c r="B2895">
        <v>1364.49</v>
      </c>
      <c r="C2895" t="s">
        <v>94</v>
      </c>
      <c r="D2895" t="s">
        <v>5</v>
      </c>
      <c r="E28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895">
        <f>IF(DZIALKI[[#This Row],[Ulga]]=$K$29,$L$29,IF(DZIALKI[[#This Row],[Ulga]]=$K$30,$L$30,IF(DZIALKI[[#This Row],[Ulga]]=$K$31,$L$31,IF(DZIALKI[[#This Row],[Ulga]]=$K$32,$L$32))))</f>
        <v>0.5</v>
      </c>
      <c r="G2895">
        <f>ROUNDUP(DZIALKI[[#This Row],[StawkaPodatku]]*DZIALKI[[#This Row],[Powierzchnia]],2)</f>
        <v>54.58</v>
      </c>
      <c r="H2895">
        <f>DZIALKI[[#This Row],[Podatek]]*DZIALKI[[#This Row],[Procent Ulgi]]</f>
        <v>27.29</v>
      </c>
      <c r="I2895">
        <f>DZIALKI[[#This Row],[Podatek]]-DZIALKI[[#This Row],[KwotaUlgi]]</f>
        <v>27.29</v>
      </c>
    </row>
    <row r="2896" spans="1:9" x14ac:dyDescent="0.25">
      <c r="A2896" t="s">
        <v>2906</v>
      </c>
      <c r="B2896">
        <v>872.51</v>
      </c>
      <c r="C2896" t="s">
        <v>31</v>
      </c>
      <c r="D2896" t="s">
        <v>11</v>
      </c>
      <c r="E28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96">
        <f>IF(DZIALKI[[#This Row],[Ulga]]=$K$29,$L$29,IF(DZIALKI[[#This Row],[Ulga]]=$K$30,$L$30,IF(DZIALKI[[#This Row],[Ulga]]=$K$31,$L$31,IF(DZIALKI[[#This Row],[Ulga]]=$K$32,$L$32))))</f>
        <v>0.9</v>
      </c>
      <c r="G2896">
        <f>ROUNDUP(DZIALKI[[#This Row],[StawkaPodatku]]*DZIALKI[[#This Row],[Powierzchnia]],2)</f>
        <v>375.18</v>
      </c>
      <c r="H2896">
        <f>DZIALKI[[#This Row],[Podatek]]*DZIALKI[[#This Row],[Procent Ulgi]]</f>
        <v>337.66200000000003</v>
      </c>
      <c r="I2896">
        <f>DZIALKI[[#This Row],[Podatek]]-DZIALKI[[#This Row],[KwotaUlgi]]</f>
        <v>37.517999999999972</v>
      </c>
    </row>
    <row r="2897" spans="1:9" x14ac:dyDescent="0.25">
      <c r="A2897" t="s">
        <v>2907</v>
      </c>
      <c r="B2897">
        <v>1164.67</v>
      </c>
      <c r="C2897" t="s">
        <v>31</v>
      </c>
      <c r="D2897" t="s">
        <v>11</v>
      </c>
      <c r="E28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97">
        <f>IF(DZIALKI[[#This Row],[Ulga]]=$K$29,$L$29,IF(DZIALKI[[#This Row],[Ulga]]=$K$30,$L$30,IF(DZIALKI[[#This Row],[Ulga]]=$K$31,$L$31,IF(DZIALKI[[#This Row],[Ulga]]=$K$32,$L$32))))</f>
        <v>0.9</v>
      </c>
      <c r="G2897">
        <f>ROUNDUP(DZIALKI[[#This Row],[StawkaPodatku]]*DZIALKI[[#This Row],[Powierzchnia]],2)</f>
        <v>500.81</v>
      </c>
      <c r="H2897">
        <f>DZIALKI[[#This Row],[Podatek]]*DZIALKI[[#This Row],[Procent Ulgi]]</f>
        <v>450.72899999999998</v>
      </c>
      <c r="I2897">
        <f>DZIALKI[[#This Row],[Podatek]]-DZIALKI[[#This Row],[KwotaUlgi]]</f>
        <v>50.081000000000017</v>
      </c>
    </row>
    <row r="2898" spans="1:9" x14ac:dyDescent="0.25">
      <c r="A2898" t="s">
        <v>2908</v>
      </c>
      <c r="B2898">
        <v>1445.38</v>
      </c>
      <c r="C2898" t="s">
        <v>52</v>
      </c>
      <c r="D2898" t="s">
        <v>11</v>
      </c>
      <c r="E28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98">
        <f>IF(DZIALKI[[#This Row],[Ulga]]=$K$29,$L$29,IF(DZIALKI[[#This Row],[Ulga]]=$K$30,$L$30,IF(DZIALKI[[#This Row],[Ulga]]=$K$31,$L$31,IF(DZIALKI[[#This Row],[Ulga]]=$K$32,$L$32))))</f>
        <v>0.9</v>
      </c>
      <c r="G2898">
        <f>ROUNDUP(DZIALKI[[#This Row],[StawkaPodatku]]*DZIALKI[[#This Row],[Powierzchnia]],2)</f>
        <v>303.52999999999997</v>
      </c>
      <c r="H2898">
        <f>DZIALKI[[#This Row],[Podatek]]*DZIALKI[[#This Row],[Procent Ulgi]]</f>
        <v>273.17699999999996</v>
      </c>
      <c r="I2898">
        <f>DZIALKI[[#This Row],[Podatek]]-DZIALKI[[#This Row],[KwotaUlgi]]</f>
        <v>30.353000000000009</v>
      </c>
    </row>
    <row r="2899" spans="1:9" x14ac:dyDescent="0.25">
      <c r="A2899" t="s">
        <v>2909</v>
      </c>
      <c r="B2899">
        <v>1275.04</v>
      </c>
      <c r="C2899" t="s">
        <v>52</v>
      </c>
      <c r="D2899" t="s">
        <v>5</v>
      </c>
      <c r="E28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99">
        <f>IF(DZIALKI[[#This Row],[Ulga]]=$K$29,$L$29,IF(DZIALKI[[#This Row],[Ulga]]=$K$30,$L$30,IF(DZIALKI[[#This Row],[Ulga]]=$K$31,$L$31,IF(DZIALKI[[#This Row],[Ulga]]=$K$32,$L$32))))</f>
        <v>0.5</v>
      </c>
      <c r="G2899">
        <f>ROUNDUP(DZIALKI[[#This Row],[StawkaPodatku]]*DZIALKI[[#This Row],[Powierzchnia]],2)</f>
        <v>267.76</v>
      </c>
      <c r="H2899">
        <f>DZIALKI[[#This Row],[Podatek]]*DZIALKI[[#This Row],[Procent Ulgi]]</f>
        <v>133.88</v>
      </c>
      <c r="I2899">
        <f>DZIALKI[[#This Row],[Podatek]]-DZIALKI[[#This Row],[KwotaUlgi]]</f>
        <v>133.88</v>
      </c>
    </row>
    <row r="2900" spans="1:9" x14ac:dyDescent="0.25">
      <c r="A2900" t="s">
        <v>2910</v>
      </c>
      <c r="B2900">
        <v>1367.13</v>
      </c>
      <c r="C2900" t="s">
        <v>52</v>
      </c>
      <c r="D2900" t="s">
        <v>11</v>
      </c>
      <c r="E29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00">
        <f>IF(DZIALKI[[#This Row],[Ulga]]=$K$29,$L$29,IF(DZIALKI[[#This Row],[Ulga]]=$K$30,$L$30,IF(DZIALKI[[#This Row],[Ulga]]=$K$31,$L$31,IF(DZIALKI[[#This Row],[Ulga]]=$K$32,$L$32))))</f>
        <v>0.9</v>
      </c>
      <c r="G2900">
        <f>ROUNDUP(DZIALKI[[#This Row],[StawkaPodatku]]*DZIALKI[[#This Row],[Powierzchnia]],2)</f>
        <v>287.09999999999997</v>
      </c>
      <c r="H2900">
        <f>DZIALKI[[#This Row],[Podatek]]*DZIALKI[[#This Row],[Procent Ulgi]]</f>
        <v>258.39</v>
      </c>
      <c r="I2900">
        <f>DZIALKI[[#This Row],[Podatek]]-DZIALKI[[#This Row],[KwotaUlgi]]</f>
        <v>28.70999999999998</v>
      </c>
    </row>
    <row r="2901" spans="1:9" x14ac:dyDescent="0.25">
      <c r="A2901" t="s">
        <v>2911</v>
      </c>
      <c r="B2901">
        <v>799.42</v>
      </c>
      <c r="C2901" t="s">
        <v>94</v>
      </c>
      <c r="D2901" t="s">
        <v>21</v>
      </c>
      <c r="E290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01">
        <f>IF(DZIALKI[[#This Row],[Ulga]]=$K$29,$L$29,IF(DZIALKI[[#This Row],[Ulga]]=$K$30,$L$30,IF(DZIALKI[[#This Row],[Ulga]]=$K$31,$L$31,IF(DZIALKI[[#This Row],[Ulga]]=$K$32,$L$32))))</f>
        <v>0</v>
      </c>
      <c r="G2901">
        <f>ROUNDUP(DZIALKI[[#This Row],[StawkaPodatku]]*DZIALKI[[#This Row],[Powierzchnia]],2)</f>
        <v>31.98</v>
      </c>
      <c r="H2901">
        <f>DZIALKI[[#This Row],[Podatek]]*DZIALKI[[#This Row],[Procent Ulgi]]</f>
        <v>0</v>
      </c>
      <c r="I2901">
        <f>DZIALKI[[#This Row],[Podatek]]-DZIALKI[[#This Row],[KwotaUlgi]]</f>
        <v>31.98</v>
      </c>
    </row>
    <row r="2902" spans="1:9" x14ac:dyDescent="0.25">
      <c r="A2902" t="s">
        <v>2912</v>
      </c>
      <c r="B2902">
        <v>1340.11</v>
      </c>
      <c r="C2902" t="s">
        <v>5</v>
      </c>
      <c r="D2902" t="s">
        <v>21</v>
      </c>
      <c r="E29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02">
        <f>IF(DZIALKI[[#This Row],[Ulga]]=$K$29,$L$29,IF(DZIALKI[[#This Row],[Ulga]]=$K$30,$L$30,IF(DZIALKI[[#This Row],[Ulga]]=$K$31,$L$31,IF(DZIALKI[[#This Row],[Ulga]]=$K$32,$L$32))))</f>
        <v>0</v>
      </c>
      <c r="G2902">
        <f>ROUNDUP(DZIALKI[[#This Row],[StawkaPodatku]]*DZIALKI[[#This Row],[Powierzchnia]],2)</f>
        <v>1031.8900000000001</v>
      </c>
      <c r="H2902">
        <f>DZIALKI[[#This Row],[Podatek]]*DZIALKI[[#This Row],[Procent Ulgi]]</f>
        <v>0</v>
      </c>
      <c r="I2902">
        <f>DZIALKI[[#This Row],[Podatek]]-DZIALKI[[#This Row],[KwotaUlgi]]</f>
        <v>1031.8900000000001</v>
      </c>
    </row>
    <row r="2903" spans="1:9" x14ac:dyDescent="0.25">
      <c r="A2903" t="s">
        <v>2913</v>
      </c>
      <c r="B2903">
        <v>1393.75</v>
      </c>
      <c r="C2903" t="s">
        <v>9</v>
      </c>
      <c r="D2903" t="s">
        <v>11</v>
      </c>
      <c r="E290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03">
        <f>IF(DZIALKI[[#This Row],[Ulga]]=$K$29,$L$29,IF(DZIALKI[[#This Row],[Ulga]]=$K$30,$L$30,IF(DZIALKI[[#This Row],[Ulga]]=$K$31,$L$31,IF(DZIALKI[[#This Row],[Ulga]]=$K$32,$L$32))))</f>
        <v>0.9</v>
      </c>
      <c r="G2903">
        <f>ROUNDUP(DZIALKI[[#This Row],[StawkaPodatku]]*DZIALKI[[#This Row],[Powierzchnia]],2)</f>
        <v>905.93999999999994</v>
      </c>
      <c r="H2903">
        <f>DZIALKI[[#This Row],[Podatek]]*DZIALKI[[#This Row],[Procent Ulgi]]</f>
        <v>815.346</v>
      </c>
      <c r="I2903">
        <f>DZIALKI[[#This Row],[Podatek]]-DZIALKI[[#This Row],[KwotaUlgi]]</f>
        <v>90.593999999999937</v>
      </c>
    </row>
    <row r="2904" spans="1:9" x14ac:dyDescent="0.25">
      <c r="A2904" t="s">
        <v>2914</v>
      </c>
      <c r="B2904">
        <v>1260.26</v>
      </c>
      <c r="C2904" t="s">
        <v>31</v>
      </c>
      <c r="D2904" t="s">
        <v>7</v>
      </c>
      <c r="E29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04">
        <f>IF(DZIALKI[[#This Row],[Ulga]]=$K$29,$L$29,IF(DZIALKI[[#This Row],[Ulga]]=$K$30,$L$30,IF(DZIALKI[[#This Row],[Ulga]]=$K$31,$L$31,IF(DZIALKI[[#This Row],[Ulga]]=$K$32,$L$32))))</f>
        <v>0.2</v>
      </c>
      <c r="G2904">
        <f>ROUNDUP(DZIALKI[[#This Row],[StawkaPodatku]]*DZIALKI[[#This Row],[Powierzchnia]],2)</f>
        <v>541.91999999999996</v>
      </c>
      <c r="H2904">
        <f>DZIALKI[[#This Row],[Podatek]]*DZIALKI[[#This Row],[Procent Ulgi]]</f>
        <v>108.384</v>
      </c>
      <c r="I2904">
        <f>DZIALKI[[#This Row],[Podatek]]-DZIALKI[[#This Row],[KwotaUlgi]]</f>
        <v>433.53599999999994</v>
      </c>
    </row>
    <row r="2905" spans="1:9" x14ac:dyDescent="0.25">
      <c r="A2905" t="s">
        <v>2915</v>
      </c>
      <c r="B2905">
        <v>1204.19</v>
      </c>
      <c r="C2905" t="s">
        <v>5</v>
      </c>
      <c r="D2905" t="s">
        <v>11</v>
      </c>
      <c r="E29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05">
        <f>IF(DZIALKI[[#This Row],[Ulga]]=$K$29,$L$29,IF(DZIALKI[[#This Row],[Ulga]]=$K$30,$L$30,IF(DZIALKI[[#This Row],[Ulga]]=$K$31,$L$31,IF(DZIALKI[[#This Row],[Ulga]]=$K$32,$L$32))))</f>
        <v>0.9</v>
      </c>
      <c r="G2905">
        <f>ROUNDUP(DZIALKI[[#This Row],[StawkaPodatku]]*DZIALKI[[#This Row],[Powierzchnia]],2)</f>
        <v>927.23</v>
      </c>
      <c r="H2905">
        <f>DZIALKI[[#This Row],[Podatek]]*DZIALKI[[#This Row],[Procent Ulgi]]</f>
        <v>834.50700000000006</v>
      </c>
      <c r="I2905">
        <f>DZIALKI[[#This Row],[Podatek]]-DZIALKI[[#This Row],[KwotaUlgi]]</f>
        <v>92.722999999999956</v>
      </c>
    </row>
    <row r="2906" spans="1:9" x14ac:dyDescent="0.25">
      <c r="A2906" t="s">
        <v>2916</v>
      </c>
      <c r="B2906">
        <v>535.1</v>
      </c>
      <c r="C2906" t="s">
        <v>52</v>
      </c>
      <c r="D2906" t="s">
        <v>11</v>
      </c>
      <c r="E29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06">
        <f>IF(DZIALKI[[#This Row],[Ulga]]=$K$29,$L$29,IF(DZIALKI[[#This Row],[Ulga]]=$K$30,$L$30,IF(DZIALKI[[#This Row],[Ulga]]=$K$31,$L$31,IF(DZIALKI[[#This Row],[Ulga]]=$K$32,$L$32))))</f>
        <v>0.9</v>
      </c>
      <c r="G2906">
        <f>ROUNDUP(DZIALKI[[#This Row],[StawkaPodatku]]*DZIALKI[[#This Row],[Powierzchnia]],2)</f>
        <v>112.38000000000001</v>
      </c>
      <c r="H2906">
        <f>DZIALKI[[#This Row],[Podatek]]*DZIALKI[[#This Row],[Procent Ulgi]]</f>
        <v>101.14200000000001</v>
      </c>
      <c r="I2906">
        <f>DZIALKI[[#This Row],[Podatek]]-DZIALKI[[#This Row],[KwotaUlgi]]</f>
        <v>11.238</v>
      </c>
    </row>
    <row r="2907" spans="1:9" x14ac:dyDescent="0.25">
      <c r="A2907" t="s">
        <v>2917</v>
      </c>
      <c r="B2907">
        <v>1396.25</v>
      </c>
      <c r="C2907" t="s">
        <v>52</v>
      </c>
      <c r="D2907" t="s">
        <v>21</v>
      </c>
      <c r="E29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07">
        <f>IF(DZIALKI[[#This Row],[Ulga]]=$K$29,$L$29,IF(DZIALKI[[#This Row],[Ulga]]=$K$30,$L$30,IF(DZIALKI[[#This Row],[Ulga]]=$K$31,$L$31,IF(DZIALKI[[#This Row],[Ulga]]=$K$32,$L$32))))</f>
        <v>0</v>
      </c>
      <c r="G2907">
        <f>ROUNDUP(DZIALKI[[#This Row],[StawkaPodatku]]*DZIALKI[[#This Row],[Powierzchnia]],2)</f>
        <v>293.21999999999997</v>
      </c>
      <c r="H2907">
        <f>DZIALKI[[#This Row],[Podatek]]*DZIALKI[[#This Row],[Procent Ulgi]]</f>
        <v>0</v>
      </c>
      <c r="I2907">
        <f>DZIALKI[[#This Row],[Podatek]]-DZIALKI[[#This Row],[KwotaUlgi]]</f>
        <v>293.21999999999997</v>
      </c>
    </row>
    <row r="2908" spans="1:9" x14ac:dyDescent="0.25">
      <c r="A2908" t="s">
        <v>2918</v>
      </c>
      <c r="B2908">
        <v>764.67</v>
      </c>
      <c r="C2908" t="s">
        <v>5</v>
      </c>
      <c r="D2908" t="s">
        <v>5</v>
      </c>
      <c r="E29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08">
        <f>IF(DZIALKI[[#This Row],[Ulga]]=$K$29,$L$29,IF(DZIALKI[[#This Row],[Ulga]]=$K$30,$L$30,IF(DZIALKI[[#This Row],[Ulga]]=$K$31,$L$31,IF(DZIALKI[[#This Row],[Ulga]]=$K$32,$L$32))))</f>
        <v>0.5</v>
      </c>
      <c r="G2908">
        <f>ROUNDUP(DZIALKI[[#This Row],[StawkaPodatku]]*DZIALKI[[#This Row],[Powierzchnia]],2)</f>
        <v>588.79999999999995</v>
      </c>
      <c r="H2908">
        <f>DZIALKI[[#This Row],[Podatek]]*DZIALKI[[#This Row],[Procent Ulgi]]</f>
        <v>294.39999999999998</v>
      </c>
      <c r="I2908">
        <f>DZIALKI[[#This Row],[Podatek]]-DZIALKI[[#This Row],[KwotaUlgi]]</f>
        <v>294.39999999999998</v>
      </c>
    </row>
    <row r="2909" spans="1:9" x14ac:dyDescent="0.25">
      <c r="A2909" t="s">
        <v>2919</v>
      </c>
      <c r="B2909">
        <v>1003.1</v>
      </c>
      <c r="C2909" t="s">
        <v>31</v>
      </c>
      <c r="D2909" t="s">
        <v>7</v>
      </c>
      <c r="E29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09">
        <f>IF(DZIALKI[[#This Row],[Ulga]]=$K$29,$L$29,IF(DZIALKI[[#This Row],[Ulga]]=$K$30,$L$30,IF(DZIALKI[[#This Row],[Ulga]]=$K$31,$L$31,IF(DZIALKI[[#This Row],[Ulga]]=$K$32,$L$32))))</f>
        <v>0.2</v>
      </c>
      <c r="G2909">
        <f>ROUNDUP(DZIALKI[[#This Row],[StawkaPodatku]]*DZIALKI[[#This Row],[Powierzchnia]],2)</f>
        <v>431.34</v>
      </c>
      <c r="H2909">
        <f>DZIALKI[[#This Row],[Podatek]]*DZIALKI[[#This Row],[Procent Ulgi]]</f>
        <v>86.268000000000001</v>
      </c>
      <c r="I2909">
        <f>DZIALKI[[#This Row],[Podatek]]-DZIALKI[[#This Row],[KwotaUlgi]]</f>
        <v>345.072</v>
      </c>
    </row>
    <row r="2910" spans="1:9" x14ac:dyDescent="0.25">
      <c r="A2910" t="s">
        <v>2920</v>
      </c>
      <c r="B2910">
        <v>613.89</v>
      </c>
      <c r="C2910" t="s">
        <v>31</v>
      </c>
      <c r="D2910" t="s">
        <v>11</v>
      </c>
      <c r="E29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10">
        <f>IF(DZIALKI[[#This Row],[Ulga]]=$K$29,$L$29,IF(DZIALKI[[#This Row],[Ulga]]=$K$30,$L$30,IF(DZIALKI[[#This Row],[Ulga]]=$K$31,$L$31,IF(DZIALKI[[#This Row],[Ulga]]=$K$32,$L$32))))</f>
        <v>0.9</v>
      </c>
      <c r="G2910">
        <f>ROUNDUP(DZIALKI[[#This Row],[StawkaPodatku]]*DZIALKI[[#This Row],[Powierzchnia]],2)</f>
        <v>263.98</v>
      </c>
      <c r="H2910">
        <f>DZIALKI[[#This Row],[Podatek]]*DZIALKI[[#This Row],[Procent Ulgi]]</f>
        <v>237.58200000000002</v>
      </c>
      <c r="I2910">
        <f>DZIALKI[[#This Row],[Podatek]]-DZIALKI[[#This Row],[KwotaUlgi]]</f>
        <v>26.397999999999996</v>
      </c>
    </row>
    <row r="2911" spans="1:9" x14ac:dyDescent="0.25">
      <c r="A2911" t="s">
        <v>2921</v>
      </c>
      <c r="B2911">
        <v>1202.6199999999999</v>
      </c>
      <c r="C2911" t="s">
        <v>9</v>
      </c>
      <c r="D2911" t="s">
        <v>7</v>
      </c>
      <c r="E29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11">
        <f>IF(DZIALKI[[#This Row],[Ulga]]=$K$29,$L$29,IF(DZIALKI[[#This Row],[Ulga]]=$K$30,$L$30,IF(DZIALKI[[#This Row],[Ulga]]=$K$31,$L$31,IF(DZIALKI[[#This Row],[Ulga]]=$K$32,$L$32))))</f>
        <v>0.2</v>
      </c>
      <c r="G2911">
        <f>ROUNDUP(DZIALKI[[#This Row],[StawkaPodatku]]*DZIALKI[[#This Row],[Powierzchnia]],2)</f>
        <v>781.71</v>
      </c>
      <c r="H2911">
        <f>DZIALKI[[#This Row],[Podatek]]*DZIALKI[[#This Row],[Procent Ulgi]]</f>
        <v>156.34200000000001</v>
      </c>
      <c r="I2911">
        <f>DZIALKI[[#This Row],[Podatek]]-DZIALKI[[#This Row],[KwotaUlgi]]</f>
        <v>625.36800000000005</v>
      </c>
    </row>
    <row r="2912" spans="1:9" x14ac:dyDescent="0.25">
      <c r="A2912" t="s">
        <v>2922</v>
      </c>
      <c r="B2912">
        <v>1095.58</v>
      </c>
      <c r="C2912" t="s">
        <v>5</v>
      </c>
      <c r="D2912" t="s">
        <v>5</v>
      </c>
      <c r="E29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12">
        <f>IF(DZIALKI[[#This Row],[Ulga]]=$K$29,$L$29,IF(DZIALKI[[#This Row],[Ulga]]=$K$30,$L$30,IF(DZIALKI[[#This Row],[Ulga]]=$K$31,$L$31,IF(DZIALKI[[#This Row],[Ulga]]=$K$32,$L$32))))</f>
        <v>0.5</v>
      </c>
      <c r="G2912">
        <f>ROUNDUP(DZIALKI[[#This Row],[StawkaPodatku]]*DZIALKI[[#This Row],[Powierzchnia]],2)</f>
        <v>843.6</v>
      </c>
      <c r="H2912">
        <f>DZIALKI[[#This Row],[Podatek]]*DZIALKI[[#This Row],[Procent Ulgi]]</f>
        <v>421.8</v>
      </c>
      <c r="I2912">
        <f>DZIALKI[[#This Row],[Podatek]]-DZIALKI[[#This Row],[KwotaUlgi]]</f>
        <v>421.8</v>
      </c>
    </row>
    <row r="2913" spans="1:9" x14ac:dyDescent="0.25">
      <c r="A2913" t="s">
        <v>2923</v>
      </c>
      <c r="B2913">
        <v>925.39</v>
      </c>
      <c r="C2913" t="s">
        <v>5</v>
      </c>
      <c r="D2913" t="s">
        <v>11</v>
      </c>
      <c r="E29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13">
        <f>IF(DZIALKI[[#This Row],[Ulga]]=$K$29,$L$29,IF(DZIALKI[[#This Row],[Ulga]]=$K$30,$L$30,IF(DZIALKI[[#This Row],[Ulga]]=$K$31,$L$31,IF(DZIALKI[[#This Row],[Ulga]]=$K$32,$L$32))))</f>
        <v>0.9</v>
      </c>
      <c r="G2913">
        <f>ROUNDUP(DZIALKI[[#This Row],[StawkaPodatku]]*DZIALKI[[#This Row],[Powierzchnia]],2)</f>
        <v>712.56</v>
      </c>
      <c r="H2913">
        <f>DZIALKI[[#This Row],[Podatek]]*DZIALKI[[#This Row],[Procent Ulgi]]</f>
        <v>641.30399999999997</v>
      </c>
      <c r="I2913">
        <f>DZIALKI[[#This Row],[Podatek]]-DZIALKI[[#This Row],[KwotaUlgi]]</f>
        <v>71.255999999999972</v>
      </c>
    </row>
    <row r="2914" spans="1:9" x14ac:dyDescent="0.25">
      <c r="A2914" t="s">
        <v>2924</v>
      </c>
      <c r="B2914">
        <v>1483.14</v>
      </c>
      <c r="C2914" t="s">
        <v>52</v>
      </c>
      <c r="D2914" t="s">
        <v>21</v>
      </c>
      <c r="E29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14">
        <f>IF(DZIALKI[[#This Row],[Ulga]]=$K$29,$L$29,IF(DZIALKI[[#This Row],[Ulga]]=$K$30,$L$30,IF(DZIALKI[[#This Row],[Ulga]]=$K$31,$L$31,IF(DZIALKI[[#This Row],[Ulga]]=$K$32,$L$32))))</f>
        <v>0</v>
      </c>
      <c r="G2914">
        <f>ROUNDUP(DZIALKI[[#This Row],[StawkaPodatku]]*DZIALKI[[#This Row],[Powierzchnia]],2)</f>
        <v>311.45999999999998</v>
      </c>
      <c r="H2914">
        <f>DZIALKI[[#This Row],[Podatek]]*DZIALKI[[#This Row],[Procent Ulgi]]</f>
        <v>0</v>
      </c>
      <c r="I2914">
        <f>DZIALKI[[#This Row],[Podatek]]-DZIALKI[[#This Row],[KwotaUlgi]]</f>
        <v>311.45999999999998</v>
      </c>
    </row>
    <row r="2915" spans="1:9" x14ac:dyDescent="0.25">
      <c r="A2915" t="s">
        <v>2925</v>
      </c>
      <c r="B2915">
        <v>1082.32</v>
      </c>
      <c r="C2915" t="s">
        <v>94</v>
      </c>
      <c r="D2915" t="s">
        <v>11</v>
      </c>
      <c r="E291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15">
        <f>IF(DZIALKI[[#This Row],[Ulga]]=$K$29,$L$29,IF(DZIALKI[[#This Row],[Ulga]]=$K$30,$L$30,IF(DZIALKI[[#This Row],[Ulga]]=$K$31,$L$31,IF(DZIALKI[[#This Row],[Ulga]]=$K$32,$L$32))))</f>
        <v>0.9</v>
      </c>
      <c r="G2915">
        <f>ROUNDUP(DZIALKI[[#This Row],[StawkaPodatku]]*DZIALKI[[#This Row],[Powierzchnia]],2)</f>
        <v>43.3</v>
      </c>
      <c r="H2915">
        <f>DZIALKI[[#This Row],[Podatek]]*DZIALKI[[#This Row],[Procent Ulgi]]</f>
        <v>38.97</v>
      </c>
      <c r="I2915">
        <f>DZIALKI[[#This Row],[Podatek]]-DZIALKI[[#This Row],[KwotaUlgi]]</f>
        <v>4.3299999999999983</v>
      </c>
    </row>
    <row r="2916" spans="1:9" x14ac:dyDescent="0.25">
      <c r="A2916" t="s">
        <v>2926</v>
      </c>
      <c r="B2916">
        <v>721.31</v>
      </c>
      <c r="C2916" t="s">
        <v>31</v>
      </c>
      <c r="D2916" t="s">
        <v>7</v>
      </c>
      <c r="E29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16">
        <f>IF(DZIALKI[[#This Row],[Ulga]]=$K$29,$L$29,IF(DZIALKI[[#This Row],[Ulga]]=$K$30,$L$30,IF(DZIALKI[[#This Row],[Ulga]]=$K$31,$L$31,IF(DZIALKI[[#This Row],[Ulga]]=$K$32,$L$32))))</f>
        <v>0.2</v>
      </c>
      <c r="G2916">
        <f>ROUNDUP(DZIALKI[[#This Row],[StawkaPodatku]]*DZIALKI[[#This Row],[Powierzchnia]],2)</f>
        <v>310.17</v>
      </c>
      <c r="H2916">
        <f>DZIALKI[[#This Row],[Podatek]]*DZIALKI[[#This Row],[Procent Ulgi]]</f>
        <v>62.034000000000006</v>
      </c>
      <c r="I2916">
        <f>DZIALKI[[#This Row],[Podatek]]-DZIALKI[[#This Row],[KwotaUlgi]]</f>
        <v>248.13600000000002</v>
      </c>
    </row>
    <row r="2917" spans="1:9" x14ac:dyDescent="0.25">
      <c r="A2917" t="s">
        <v>2927</v>
      </c>
      <c r="B2917">
        <v>1163.57</v>
      </c>
      <c r="C2917" t="s">
        <v>31</v>
      </c>
      <c r="D2917" t="s">
        <v>21</v>
      </c>
      <c r="E29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17">
        <f>IF(DZIALKI[[#This Row],[Ulga]]=$K$29,$L$29,IF(DZIALKI[[#This Row],[Ulga]]=$K$30,$L$30,IF(DZIALKI[[#This Row],[Ulga]]=$K$31,$L$31,IF(DZIALKI[[#This Row],[Ulga]]=$K$32,$L$32))))</f>
        <v>0</v>
      </c>
      <c r="G2917">
        <f>ROUNDUP(DZIALKI[[#This Row],[StawkaPodatku]]*DZIALKI[[#This Row],[Powierzchnia]],2)</f>
        <v>500.34</v>
      </c>
      <c r="H2917">
        <f>DZIALKI[[#This Row],[Podatek]]*DZIALKI[[#This Row],[Procent Ulgi]]</f>
        <v>0</v>
      </c>
      <c r="I2917">
        <f>DZIALKI[[#This Row],[Podatek]]-DZIALKI[[#This Row],[KwotaUlgi]]</f>
        <v>500.34</v>
      </c>
    </row>
    <row r="2918" spans="1:9" x14ac:dyDescent="0.25">
      <c r="A2918" t="s">
        <v>2928</v>
      </c>
      <c r="B2918">
        <v>649.63</v>
      </c>
      <c r="C2918" t="s">
        <v>31</v>
      </c>
      <c r="D2918" t="s">
        <v>5</v>
      </c>
      <c r="E29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18">
        <f>IF(DZIALKI[[#This Row],[Ulga]]=$K$29,$L$29,IF(DZIALKI[[#This Row],[Ulga]]=$K$30,$L$30,IF(DZIALKI[[#This Row],[Ulga]]=$K$31,$L$31,IF(DZIALKI[[#This Row],[Ulga]]=$K$32,$L$32))))</f>
        <v>0.5</v>
      </c>
      <c r="G2918">
        <f>ROUNDUP(DZIALKI[[#This Row],[StawkaPodatku]]*DZIALKI[[#This Row],[Powierzchnia]],2)</f>
        <v>279.34999999999997</v>
      </c>
      <c r="H2918">
        <f>DZIALKI[[#This Row],[Podatek]]*DZIALKI[[#This Row],[Procent Ulgi]]</f>
        <v>139.67499999999998</v>
      </c>
      <c r="I2918">
        <f>DZIALKI[[#This Row],[Podatek]]-DZIALKI[[#This Row],[KwotaUlgi]]</f>
        <v>139.67499999999998</v>
      </c>
    </row>
    <row r="2919" spans="1:9" x14ac:dyDescent="0.25">
      <c r="A2919" t="s">
        <v>2929</v>
      </c>
      <c r="B2919">
        <v>1248.6300000000001</v>
      </c>
      <c r="C2919" t="s">
        <v>52</v>
      </c>
      <c r="D2919" t="s">
        <v>21</v>
      </c>
      <c r="E29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19">
        <f>IF(DZIALKI[[#This Row],[Ulga]]=$K$29,$L$29,IF(DZIALKI[[#This Row],[Ulga]]=$K$30,$L$30,IF(DZIALKI[[#This Row],[Ulga]]=$K$31,$L$31,IF(DZIALKI[[#This Row],[Ulga]]=$K$32,$L$32))))</f>
        <v>0</v>
      </c>
      <c r="G2919">
        <f>ROUNDUP(DZIALKI[[#This Row],[StawkaPodatku]]*DZIALKI[[#This Row],[Powierzchnia]],2)</f>
        <v>262.21999999999997</v>
      </c>
      <c r="H2919">
        <f>DZIALKI[[#This Row],[Podatek]]*DZIALKI[[#This Row],[Procent Ulgi]]</f>
        <v>0</v>
      </c>
      <c r="I2919">
        <f>DZIALKI[[#This Row],[Podatek]]-DZIALKI[[#This Row],[KwotaUlgi]]</f>
        <v>262.21999999999997</v>
      </c>
    </row>
    <row r="2920" spans="1:9" x14ac:dyDescent="0.25">
      <c r="A2920" t="s">
        <v>2930</v>
      </c>
      <c r="B2920">
        <v>1055.3800000000001</v>
      </c>
      <c r="C2920" t="s">
        <v>31</v>
      </c>
      <c r="D2920" t="s">
        <v>21</v>
      </c>
      <c r="E29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20">
        <f>IF(DZIALKI[[#This Row],[Ulga]]=$K$29,$L$29,IF(DZIALKI[[#This Row],[Ulga]]=$K$30,$L$30,IF(DZIALKI[[#This Row],[Ulga]]=$K$31,$L$31,IF(DZIALKI[[#This Row],[Ulga]]=$K$32,$L$32))))</f>
        <v>0</v>
      </c>
      <c r="G2920">
        <f>ROUNDUP(DZIALKI[[#This Row],[StawkaPodatku]]*DZIALKI[[#This Row],[Powierzchnia]],2)</f>
        <v>453.82</v>
      </c>
      <c r="H2920">
        <f>DZIALKI[[#This Row],[Podatek]]*DZIALKI[[#This Row],[Procent Ulgi]]</f>
        <v>0</v>
      </c>
      <c r="I2920">
        <f>DZIALKI[[#This Row],[Podatek]]-DZIALKI[[#This Row],[KwotaUlgi]]</f>
        <v>453.82</v>
      </c>
    </row>
    <row r="2921" spans="1:9" x14ac:dyDescent="0.25">
      <c r="A2921" t="s">
        <v>2931</v>
      </c>
      <c r="B2921">
        <v>1072.82</v>
      </c>
      <c r="C2921" t="s">
        <v>52</v>
      </c>
      <c r="D2921" t="s">
        <v>5</v>
      </c>
      <c r="E29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21">
        <f>IF(DZIALKI[[#This Row],[Ulga]]=$K$29,$L$29,IF(DZIALKI[[#This Row],[Ulga]]=$K$30,$L$30,IF(DZIALKI[[#This Row],[Ulga]]=$K$31,$L$31,IF(DZIALKI[[#This Row],[Ulga]]=$K$32,$L$32))))</f>
        <v>0.5</v>
      </c>
      <c r="G2921">
        <f>ROUNDUP(DZIALKI[[#This Row],[StawkaPodatku]]*DZIALKI[[#This Row],[Powierzchnia]],2)</f>
        <v>225.29999999999998</v>
      </c>
      <c r="H2921">
        <f>DZIALKI[[#This Row],[Podatek]]*DZIALKI[[#This Row],[Procent Ulgi]]</f>
        <v>112.64999999999999</v>
      </c>
      <c r="I2921">
        <f>DZIALKI[[#This Row],[Podatek]]-DZIALKI[[#This Row],[KwotaUlgi]]</f>
        <v>112.64999999999999</v>
      </c>
    </row>
    <row r="2922" spans="1:9" x14ac:dyDescent="0.25">
      <c r="A2922" t="s">
        <v>2932</v>
      </c>
      <c r="B2922">
        <v>1405.9</v>
      </c>
      <c r="C2922" t="s">
        <v>52</v>
      </c>
      <c r="D2922" t="s">
        <v>5</v>
      </c>
      <c r="E29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22">
        <f>IF(DZIALKI[[#This Row],[Ulga]]=$K$29,$L$29,IF(DZIALKI[[#This Row],[Ulga]]=$K$30,$L$30,IF(DZIALKI[[#This Row],[Ulga]]=$K$31,$L$31,IF(DZIALKI[[#This Row],[Ulga]]=$K$32,$L$32))))</f>
        <v>0.5</v>
      </c>
      <c r="G2922">
        <f>ROUNDUP(DZIALKI[[#This Row],[StawkaPodatku]]*DZIALKI[[#This Row],[Powierzchnia]],2)</f>
        <v>295.24</v>
      </c>
      <c r="H2922">
        <f>DZIALKI[[#This Row],[Podatek]]*DZIALKI[[#This Row],[Procent Ulgi]]</f>
        <v>147.62</v>
      </c>
      <c r="I2922">
        <f>DZIALKI[[#This Row],[Podatek]]-DZIALKI[[#This Row],[KwotaUlgi]]</f>
        <v>147.62</v>
      </c>
    </row>
    <row r="2923" spans="1:9" x14ac:dyDescent="0.25">
      <c r="A2923" t="s">
        <v>2933</v>
      </c>
      <c r="B2923">
        <v>584.57000000000005</v>
      </c>
      <c r="C2923" t="s">
        <v>52</v>
      </c>
      <c r="D2923" t="s">
        <v>11</v>
      </c>
      <c r="E29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23">
        <f>IF(DZIALKI[[#This Row],[Ulga]]=$K$29,$L$29,IF(DZIALKI[[#This Row],[Ulga]]=$K$30,$L$30,IF(DZIALKI[[#This Row],[Ulga]]=$K$31,$L$31,IF(DZIALKI[[#This Row],[Ulga]]=$K$32,$L$32))))</f>
        <v>0.9</v>
      </c>
      <c r="G2923">
        <f>ROUNDUP(DZIALKI[[#This Row],[StawkaPodatku]]*DZIALKI[[#This Row],[Powierzchnia]],2)</f>
        <v>122.76</v>
      </c>
      <c r="H2923">
        <f>DZIALKI[[#This Row],[Podatek]]*DZIALKI[[#This Row],[Procent Ulgi]]</f>
        <v>110.48400000000001</v>
      </c>
      <c r="I2923">
        <f>DZIALKI[[#This Row],[Podatek]]-DZIALKI[[#This Row],[KwotaUlgi]]</f>
        <v>12.275999999999996</v>
      </c>
    </row>
    <row r="2924" spans="1:9" x14ac:dyDescent="0.25">
      <c r="A2924" t="s">
        <v>2934</v>
      </c>
      <c r="B2924">
        <v>1227.32</v>
      </c>
      <c r="C2924" t="s">
        <v>94</v>
      </c>
      <c r="D2924" t="s">
        <v>5</v>
      </c>
      <c r="E29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24">
        <f>IF(DZIALKI[[#This Row],[Ulga]]=$K$29,$L$29,IF(DZIALKI[[#This Row],[Ulga]]=$K$30,$L$30,IF(DZIALKI[[#This Row],[Ulga]]=$K$31,$L$31,IF(DZIALKI[[#This Row],[Ulga]]=$K$32,$L$32))))</f>
        <v>0.5</v>
      </c>
      <c r="G2924">
        <f>ROUNDUP(DZIALKI[[#This Row],[StawkaPodatku]]*DZIALKI[[#This Row],[Powierzchnia]],2)</f>
        <v>49.1</v>
      </c>
      <c r="H2924">
        <f>DZIALKI[[#This Row],[Podatek]]*DZIALKI[[#This Row],[Procent Ulgi]]</f>
        <v>24.55</v>
      </c>
      <c r="I2924">
        <f>DZIALKI[[#This Row],[Podatek]]-DZIALKI[[#This Row],[KwotaUlgi]]</f>
        <v>24.55</v>
      </c>
    </row>
    <row r="2925" spans="1:9" x14ac:dyDescent="0.25">
      <c r="A2925" t="s">
        <v>2935</v>
      </c>
      <c r="B2925">
        <v>770.06</v>
      </c>
      <c r="C2925" t="s">
        <v>52</v>
      </c>
      <c r="D2925" t="s">
        <v>7</v>
      </c>
      <c r="E29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25">
        <f>IF(DZIALKI[[#This Row],[Ulga]]=$K$29,$L$29,IF(DZIALKI[[#This Row],[Ulga]]=$K$30,$L$30,IF(DZIALKI[[#This Row],[Ulga]]=$K$31,$L$31,IF(DZIALKI[[#This Row],[Ulga]]=$K$32,$L$32))))</f>
        <v>0.2</v>
      </c>
      <c r="G2925">
        <f>ROUNDUP(DZIALKI[[#This Row],[StawkaPodatku]]*DZIALKI[[#This Row],[Powierzchnia]],2)</f>
        <v>161.72</v>
      </c>
      <c r="H2925">
        <f>DZIALKI[[#This Row],[Podatek]]*DZIALKI[[#This Row],[Procent Ulgi]]</f>
        <v>32.344000000000001</v>
      </c>
      <c r="I2925">
        <f>DZIALKI[[#This Row],[Podatek]]-DZIALKI[[#This Row],[KwotaUlgi]]</f>
        <v>129.376</v>
      </c>
    </row>
    <row r="2926" spans="1:9" x14ac:dyDescent="0.25">
      <c r="A2926" t="s">
        <v>2936</v>
      </c>
      <c r="B2926">
        <v>925.41</v>
      </c>
      <c r="C2926" t="s">
        <v>5</v>
      </c>
      <c r="D2926" t="s">
        <v>21</v>
      </c>
      <c r="E29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26">
        <f>IF(DZIALKI[[#This Row],[Ulga]]=$K$29,$L$29,IF(DZIALKI[[#This Row],[Ulga]]=$K$30,$L$30,IF(DZIALKI[[#This Row],[Ulga]]=$K$31,$L$31,IF(DZIALKI[[#This Row],[Ulga]]=$K$32,$L$32))))</f>
        <v>0</v>
      </c>
      <c r="G2926">
        <f>ROUNDUP(DZIALKI[[#This Row],[StawkaPodatku]]*DZIALKI[[#This Row],[Powierzchnia]],2)</f>
        <v>712.56999999999994</v>
      </c>
      <c r="H2926">
        <f>DZIALKI[[#This Row],[Podatek]]*DZIALKI[[#This Row],[Procent Ulgi]]</f>
        <v>0</v>
      </c>
      <c r="I2926">
        <f>DZIALKI[[#This Row],[Podatek]]-DZIALKI[[#This Row],[KwotaUlgi]]</f>
        <v>712.56999999999994</v>
      </c>
    </row>
    <row r="2927" spans="1:9" x14ac:dyDescent="0.25">
      <c r="A2927" t="s">
        <v>2937</v>
      </c>
      <c r="B2927">
        <v>627.38</v>
      </c>
      <c r="C2927" t="s">
        <v>31</v>
      </c>
      <c r="D2927" t="s">
        <v>11</v>
      </c>
      <c r="E29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27">
        <f>IF(DZIALKI[[#This Row],[Ulga]]=$K$29,$L$29,IF(DZIALKI[[#This Row],[Ulga]]=$K$30,$L$30,IF(DZIALKI[[#This Row],[Ulga]]=$K$31,$L$31,IF(DZIALKI[[#This Row],[Ulga]]=$K$32,$L$32))))</f>
        <v>0.9</v>
      </c>
      <c r="G2927">
        <f>ROUNDUP(DZIALKI[[#This Row],[StawkaPodatku]]*DZIALKI[[#This Row],[Powierzchnia]],2)</f>
        <v>269.77999999999997</v>
      </c>
      <c r="H2927">
        <f>DZIALKI[[#This Row],[Podatek]]*DZIALKI[[#This Row],[Procent Ulgi]]</f>
        <v>242.80199999999999</v>
      </c>
      <c r="I2927">
        <f>DZIALKI[[#This Row],[Podatek]]-DZIALKI[[#This Row],[KwotaUlgi]]</f>
        <v>26.97799999999998</v>
      </c>
    </row>
    <row r="2928" spans="1:9" x14ac:dyDescent="0.25">
      <c r="A2928" t="s">
        <v>2938</v>
      </c>
      <c r="B2928">
        <v>663.82</v>
      </c>
      <c r="C2928" t="s">
        <v>9</v>
      </c>
      <c r="D2928" t="s">
        <v>11</v>
      </c>
      <c r="E29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28">
        <f>IF(DZIALKI[[#This Row],[Ulga]]=$K$29,$L$29,IF(DZIALKI[[#This Row],[Ulga]]=$K$30,$L$30,IF(DZIALKI[[#This Row],[Ulga]]=$K$31,$L$31,IF(DZIALKI[[#This Row],[Ulga]]=$K$32,$L$32))))</f>
        <v>0.9</v>
      </c>
      <c r="G2928">
        <f>ROUNDUP(DZIALKI[[#This Row],[StawkaPodatku]]*DZIALKI[[#This Row],[Powierzchnia]],2)</f>
        <v>431.49</v>
      </c>
      <c r="H2928">
        <f>DZIALKI[[#This Row],[Podatek]]*DZIALKI[[#This Row],[Procent Ulgi]]</f>
        <v>388.34100000000001</v>
      </c>
      <c r="I2928">
        <f>DZIALKI[[#This Row],[Podatek]]-DZIALKI[[#This Row],[KwotaUlgi]]</f>
        <v>43.149000000000001</v>
      </c>
    </row>
    <row r="2929" spans="1:9" x14ac:dyDescent="0.25">
      <c r="A2929" t="s">
        <v>2939</v>
      </c>
      <c r="B2929">
        <v>609.42999999999995</v>
      </c>
      <c r="C2929" t="s">
        <v>52</v>
      </c>
      <c r="D2929" t="s">
        <v>5</v>
      </c>
      <c r="E29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29">
        <f>IF(DZIALKI[[#This Row],[Ulga]]=$K$29,$L$29,IF(DZIALKI[[#This Row],[Ulga]]=$K$30,$L$30,IF(DZIALKI[[#This Row],[Ulga]]=$K$31,$L$31,IF(DZIALKI[[#This Row],[Ulga]]=$K$32,$L$32))))</f>
        <v>0.5</v>
      </c>
      <c r="G2929">
        <f>ROUNDUP(DZIALKI[[#This Row],[StawkaPodatku]]*DZIALKI[[#This Row],[Powierzchnia]],2)</f>
        <v>127.99000000000001</v>
      </c>
      <c r="H2929">
        <f>DZIALKI[[#This Row],[Podatek]]*DZIALKI[[#This Row],[Procent Ulgi]]</f>
        <v>63.995000000000005</v>
      </c>
      <c r="I2929">
        <f>DZIALKI[[#This Row],[Podatek]]-DZIALKI[[#This Row],[KwotaUlgi]]</f>
        <v>63.995000000000005</v>
      </c>
    </row>
    <row r="2930" spans="1:9" x14ac:dyDescent="0.25">
      <c r="A2930" t="s">
        <v>2940</v>
      </c>
      <c r="B2930">
        <v>1466.41</v>
      </c>
      <c r="C2930" t="s">
        <v>9</v>
      </c>
      <c r="D2930" t="s">
        <v>5</v>
      </c>
      <c r="E29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30">
        <f>IF(DZIALKI[[#This Row],[Ulga]]=$K$29,$L$29,IF(DZIALKI[[#This Row],[Ulga]]=$K$30,$L$30,IF(DZIALKI[[#This Row],[Ulga]]=$K$31,$L$31,IF(DZIALKI[[#This Row],[Ulga]]=$K$32,$L$32))))</f>
        <v>0.5</v>
      </c>
      <c r="G2930">
        <f>ROUNDUP(DZIALKI[[#This Row],[StawkaPodatku]]*DZIALKI[[#This Row],[Powierzchnia]],2)</f>
        <v>953.17</v>
      </c>
      <c r="H2930">
        <f>DZIALKI[[#This Row],[Podatek]]*DZIALKI[[#This Row],[Procent Ulgi]]</f>
        <v>476.58499999999998</v>
      </c>
      <c r="I2930">
        <f>DZIALKI[[#This Row],[Podatek]]-DZIALKI[[#This Row],[KwotaUlgi]]</f>
        <v>476.58499999999998</v>
      </c>
    </row>
    <row r="2931" spans="1:9" x14ac:dyDescent="0.25">
      <c r="A2931" t="s">
        <v>2941</v>
      </c>
      <c r="B2931">
        <v>832.53</v>
      </c>
      <c r="C2931" t="s">
        <v>52</v>
      </c>
      <c r="D2931" t="s">
        <v>11</v>
      </c>
      <c r="E29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31">
        <f>IF(DZIALKI[[#This Row],[Ulga]]=$K$29,$L$29,IF(DZIALKI[[#This Row],[Ulga]]=$K$30,$L$30,IF(DZIALKI[[#This Row],[Ulga]]=$K$31,$L$31,IF(DZIALKI[[#This Row],[Ulga]]=$K$32,$L$32))))</f>
        <v>0.9</v>
      </c>
      <c r="G2931">
        <f>ROUNDUP(DZIALKI[[#This Row],[StawkaPodatku]]*DZIALKI[[#This Row],[Powierzchnia]],2)</f>
        <v>174.84</v>
      </c>
      <c r="H2931">
        <f>DZIALKI[[#This Row],[Podatek]]*DZIALKI[[#This Row],[Procent Ulgi]]</f>
        <v>157.35599999999999</v>
      </c>
      <c r="I2931">
        <f>DZIALKI[[#This Row],[Podatek]]-DZIALKI[[#This Row],[KwotaUlgi]]</f>
        <v>17.484000000000009</v>
      </c>
    </row>
    <row r="2932" spans="1:9" x14ac:dyDescent="0.25">
      <c r="A2932" t="s">
        <v>2942</v>
      </c>
      <c r="B2932">
        <v>513.52</v>
      </c>
      <c r="C2932" t="s">
        <v>5</v>
      </c>
      <c r="D2932" t="s">
        <v>5</v>
      </c>
      <c r="E29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32">
        <f>IF(DZIALKI[[#This Row],[Ulga]]=$K$29,$L$29,IF(DZIALKI[[#This Row],[Ulga]]=$K$30,$L$30,IF(DZIALKI[[#This Row],[Ulga]]=$K$31,$L$31,IF(DZIALKI[[#This Row],[Ulga]]=$K$32,$L$32))))</f>
        <v>0.5</v>
      </c>
      <c r="G2932">
        <f>ROUNDUP(DZIALKI[[#This Row],[StawkaPodatku]]*DZIALKI[[#This Row],[Powierzchnia]],2)</f>
        <v>395.42</v>
      </c>
      <c r="H2932">
        <f>DZIALKI[[#This Row],[Podatek]]*DZIALKI[[#This Row],[Procent Ulgi]]</f>
        <v>197.71</v>
      </c>
      <c r="I2932">
        <f>DZIALKI[[#This Row],[Podatek]]-DZIALKI[[#This Row],[KwotaUlgi]]</f>
        <v>197.71</v>
      </c>
    </row>
    <row r="2933" spans="1:9" x14ac:dyDescent="0.25">
      <c r="A2933" t="s">
        <v>2943</v>
      </c>
      <c r="B2933">
        <v>1491.61</v>
      </c>
      <c r="C2933" t="s">
        <v>5</v>
      </c>
      <c r="D2933" t="s">
        <v>11</v>
      </c>
      <c r="E29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33">
        <f>IF(DZIALKI[[#This Row],[Ulga]]=$K$29,$L$29,IF(DZIALKI[[#This Row],[Ulga]]=$K$30,$L$30,IF(DZIALKI[[#This Row],[Ulga]]=$K$31,$L$31,IF(DZIALKI[[#This Row],[Ulga]]=$K$32,$L$32))))</f>
        <v>0.9</v>
      </c>
      <c r="G2933">
        <f>ROUNDUP(DZIALKI[[#This Row],[StawkaPodatku]]*DZIALKI[[#This Row],[Powierzchnia]],2)</f>
        <v>1148.54</v>
      </c>
      <c r="H2933">
        <f>DZIALKI[[#This Row],[Podatek]]*DZIALKI[[#This Row],[Procent Ulgi]]</f>
        <v>1033.6859999999999</v>
      </c>
      <c r="I2933">
        <f>DZIALKI[[#This Row],[Podatek]]-DZIALKI[[#This Row],[KwotaUlgi]]</f>
        <v>114.85400000000004</v>
      </c>
    </row>
    <row r="2934" spans="1:9" x14ac:dyDescent="0.25">
      <c r="A2934" t="s">
        <v>2944</v>
      </c>
      <c r="B2934">
        <v>1278.56</v>
      </c>
      <c r="C2934" t="s">
        <v>5</v>
      </c>
      <c r="D2934" t="s">
        <v>11</v>
      </c>
      <c r="E29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34">
        <f>IF(DZIALKI[[#This Row],[Ulga]]=$K$29,$L$29,IF(DZIALKI[[#This Row],[Ulga]]=$K$30,$L$30,IF(DZIALKI[[#This Row],[Ulga]]=$K$31,$L$31,IF(DZIALKI[[#This Row],[Ulga]]=$K$32,$L$32))))</f>
        <v>0.9</v>
      </c>
      <c r="G2934">
        <f>ROUNDUP(DZIALKI[[#This Row],[StawkaPodatku]]*DZIALKI[[#This Row],[Powierzchnia]],2)</f>
        <v>984.5</v>
      </c>
      <c r="H2934">
        <f>DZIALKI[[#This Row],[Podatek]]*DZIALKI[[#This Row],[Procent Ulgi]]</f>
        <v>886.05000000000007</v>
      </c>
      <c r="I2934">
        <f>DZIALKI[[#This Row],[Podatek]]-DZIALKI[[#This Row],[KwotaUlgi]]</f>
        <v>98.449999999999932</v>
      </c>
    </row>
    <row r="2935" spans="1:9" x14ac:dyDescent="0.25">
      <c r="A2935" t="s">
        <v>2945</v>
      </c>
      <c r="B2935">
        <v>954.36</v>
      </c>
      <c r="C2935" t="s">
        <v>31</v>
      </c>
      <c r="D2935" t="s">
        <v>5</v>
      </c>
      <c r="E29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35">
        <f>IF(DZIALKI[[#This Row],[Ulga]]=$K$29,$L$29,IF(DZIALKI[[#This Row],[Ulga]]=$K$30,$L$30,IF(DZIALKI[[#This Row],[Ulga]]=$K$31,$L$31,IF(DZIALKI[[#This Row],[Ulga]]=$K$32,$L$32))))</f>
        <v>0.5</v>
      </c>
      <c r="G2935">
        <f>ROUNDUP(DZIALKI[[#This Row],[StawkaPodatku]]*DZIALKI[[#This Row],[Powierzchnia]],2)</f>
        <v>410.38</v>
      </c>
      <c r="H2935">
        <f>DZIALKI[[#This Row],[Podatek]]*DZIALKI[[#This Row],[Procent Ulgi]]</f>
        <v>205.19</v>
      </c>
      <c r="I2935">
        <f>DZIALKI[[#This Row],[Podatek]]-DZIALKI[[#This Row],[KwotaUlgi]]</f>
        <v>205.19</v>
      </c>
    </row>
    <row r="2936" spans="1:9" x14ac:dyDescent="0.25">
      <c r="A2936" t="s">
        <v>2946</v>
      </c>
      <c r="B2936">
        <v>982.23</v>
      </c>
      <c r="C2936" t="s">
        <v>94</v>
      </c>
      <c r="D2936" t="s">
        <v>11</v>
      </c>
      <c r="E293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36">
        <f>IF(DZIALKI[[#This Row],[Ulga]]=$K$29,$L$29,IF(DZIALKI[[#This Row],[Ulga]]=$K$30,$L$30,IF(DZIALKI[[#This Row],[Ulga]]=$K$31,$L$31,IF(DZIALKI[[#This Row],[Ulga]]=$K$32,$L$32))))</f>
        <v>0.9</v>
      </c>
      <c r="G2936">
        <f>ROUNDUP(DZIALKI[[#This Row],[StawkaPodatku]]*DZIALKI[[#This Row],[Powierzchnia]],2)</f>
        <v>39.29</v>
      </c>
      <c r="H2936">
        <f>DZIALKI[[#This Row],[Podatek]]*DZIALKI[[#This Row],[Procent Ulgi]]</f>
        <v>35.360999999999997</v>
      </c>
      <c r="I2936">
        <f>DZIALKI[[#This Row],[Podatek]]-DZIALKI[[#This Row],[KwotaUlgi]]</f>
        <v>3.929000000000002</v>
      </c>
    </row>
    <row r="2937" spans="1:9" x14ac:dyDescent="0.25">
      <c r="A2937" t="s">
        <v>2947</v>
      </c>
      <c r="B2937">
        <v>675.11</v>
      </c>
      <c r="C2937" t="s">
        <v>31</v>
      </c>
      <c r="D2937" t="s">
        <v>11</v>
      </c>
      <c r="E29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37">
        <f>IF(DZIALKI[[#This Row],[Ulga]]=$K$29,$L$29,IF(DZIALKI[[#This Row],[Ulga]]=$K$30,$L$30,IF(DZIALKI[[#This Row],[Ulga]]=$K$31,$L$31,IF(DZIALKI[[#This Row],[Ulga]]=$K$32,$L$32))))</f>
        <v>0.9</v>
      </c>
      <c r="G2937">
        <f>ROUNDUP(DZIALKI[[#This Row],[StawkaPodatku]]*DZIALKI[[#This Row],[Powierzchnia]],2)</f>
        <v>290.3</v>
      </c>
      <c r="H2937">
        <f>DZIALKI[[#This Row],[Podatek]]*DZIALKI[[#This Row],[Procent Ulgi]]</f>
        <v>261.27000000000004</v>
      </c>
      <c r="I2937">
        <f>DZIALKI[[#This Row],[Podatek]]-DZIALKI[[#This Row],[KwotaUlgi]]</f>
        <v>29.029999999999973</v>
      </c>
    </row>
    <row r="2938" spans="1:9" x14ac:dyDescent="0.25">
      <c r="A2938" t="s">
        <v>2948</v>
      </c>
      <c r="B2938">
        <v>1487.58</v>
      </c>
      <c r="C2938" t="s">
        <v>31</v>
      </c>
      <c r="D2938" t="s">
        <v>5</v>
      </c>
      <c r="E29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38">
        <f>IF(DZIALKI[[#This Row],[Ulga]]=$K$29,$L$29,IF(DZIALKI[[#This Row],[Ulga]]=$K$30,$L$30,IF(DZIALKI[[#This Row],[Ulga]]=$K$31,$L$31,IF(DZIALKI[[#This Row],[Ulga]]=$K$32,$L$32))))</f>
        <v>0.5</v>
      </c>
      <c r="G2938">
        <f>ROUNDUP(DZIALKI[[#This Row],[StawkaPodatku]]*DZIALKI[[#This Row],[Powierzchnia]],2)</f>
        <v>639.66</v>
      </c>
      <c r="H2938">
        <f>DZIALKI[[#This Row],[Podatek]]*DZIALKI[[#This Row],[Procent Ulgi]]</f>
        <v>319.83</v>
      </c>
      <c r="I2938">
        <f>DZIALKI[[#This Row],[Podatek]]-DZIALKI[[#This Row],[KwotaUlgi]]</f>
        <v>319.83</v>
      </c>
    </row>
    <row r="2939" spans="1:9" x14ac:dyDescent="0.25">
      <c r="A2939" t="s">
        <v>2949</v>
      </c>
      <c r="B2939">
        <v>688.42</v>
      </c>
      <c r="C2939" t="s">
        <v>52</v>
      </c>
      <c r="D2939" t="s">
        <v>21</v>
      </c>
      <c r="E29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39">
        <f>IF(DZIALKI[[#This Row],[Ulga]]=$K$29,$L$29,IF(DZIALKI[[#This Row],[Ulga]]=$K$30,$L$30,IF(DZIALKI[[#This Row],[Ulga]]=$K$31,$L$31,IF(DZIALKI[[#This Row],[Ulga]]=$K$32,$L$32))))</f>
        <v>0</v>
      </c>
      <c r="G2939">
        <f>ROUNDUP(DZIALKI[[#This Row],[StawkaPodatku]]*DZIALKI[[#This Row],[Powierzchnia]],2)</f>
        <v>144.57</v>
      </c>
      <c r="H2939">
        <f>DZIALKI[[#This Row],[Podatek]]*DZIALKI[[#This Row],[Procent Ulgi]]</f>
        <v>0</v>
      </c>
      <c r="I2939">
        <f>DZIALKI[[#This Row],[Podatek]]-DZIALKI[[#This Row],[KwotaUlgi]]</f>
        <v>144.57</v>
      </c>
    </row>
    <row r="2940" spans="1:9" x14ac:dyDescent="0.25">
      <c r="A2940" t="s">
        <v>2950</v>
      </c>
      <c r="B2940">
        <v>1167.31</v>
      </c>
      <c r="C2940" t="s">
        <v>5</v>
      </c>
      <c r="D2940" t="s">
        <v>5</v>
      </c>
      <c r="E29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40">
        <f>IF(DZIALKI[[#This Row],[Ulga]]=$K$29,$L$29,IF(DZIALKI[[#This Row],[Ulga]]=$K$30,$L$30,IF(DZIALKI[[#This Row],[Ulga]]=$K$31,$L$31,IF(DZIALKI[[#This Row],[Ulga]]=$K$32,$L$32))))</f>
        <v>0.5</v>
      </c>
      <c r="G2940">
        <f>ROUNDUP(DZIALKI[[#This Row],[StawkaPodatku]]*DZIALKI[[#This Row],[Powierzchnia]],2)</f>
        <v>898.83</v>
      </c>
      <c r="H2940">
        <f>DZIALKI[[#This Row],[Podatek]]*DZIALKI[[#This Row],[Procent Ulgi]]</f>
        <v>449.41500000000002</v>
      </c>
      <c r="I2940">
        <f>DZIALKI[[#This Row],[Podatek]]-DZIALKI[[#This Row],[KwotaUlgi]]</f>
        <v>449.41500000000002</v>
      </c>
    </row>
    <row r="2941" spans="1:9" x14ac:dyDescent="0.25">
      <c r="A2941" t="s">
        <v>2951</v>
      </c>
      <c r="B2941">
        <v>1361.44</v>
      </c>
      <c r="C2941" t="s">
        <v>5</v>
      </c>
      <c r="D2941" t="s">
        <v>5</v>
      </c>
      <c r="E29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41">
        <f>IF(DZIALKI[[#This Row],[Ulga]]=$K$29,$L$29,IF(DZIALKI[[#This Row],[Ulga]]=$K$30,$L$30,IF(DZIALKI[[#This Row],[Ulga]]=$K$31,$L$31,IF(DZIALKI[[#This Row],[Ulga]]=$K$32,$L$32))))</f>
        <v>0.5</v>
      </c>
      <c r="G2941">
        <f>ROUNDUP(DZIALKI[[#This Row],[StawkaPodatku]]*DZIALKI[[#This Row],[Powierzchnia]],2)</f>
        <v>1048.31</v>
      </c>
      <c r="H2941">
        <f>DZIALKI[[#This Row],[Podatek]]*DZIALKI[[#This Row],[Procent Ulgi]]</f>
        <v>524.15499999999997</v>
      </c>
      <c r="I2941">
        <f>DZIALKI[[#This Row],[Podatek]]-DZIALKI[[#This Row],[KwotaUlgi]]</f>
        <v>524.15499999999997</v>
      </c>
    </row>
    <row r="2942" spans="1:9" x14ac:dyDescent="0.25">
      <c r="A2942" t="s">
        <v>2952</v>
      </c>
      <c r="B2942">
        <v>904.55</v>
      </c>
      <c r="C2942" t="s">
        <v>52</v>
      </c>
      <c r="D2942" t="s">
        <v>5</v>
      </c>
      <c r="E29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42">
        <f>IF(DZIALKI[[#This Row],[Ulga]]=$K$29,$L$29,IF(DZIALKI[[#This Row],[Ulga]]=$K$30,$L$30,IF(DZIALKI[[#This Row],[Ulga]]=$K$31,$L$31,IF(DZIALKI[[#This Row],[Ulga]]=$K$32,$L$32))))</f>
        <v>0.5</v>
      </c>
      <c r="G2942">
        <f>ROUNDUP(DZIALKI[[#This Row],[StawkaPodatku]]*DZIALKI[[#This Row],[Powierzchnia]],2)</f>
        <v>189.95999999999998</v>
      </c>
      <c r="H2942">
        <f>DZIALKI[[#This Row],[Podatek]]*DZIALKI[[#This Row],[Procent Ulgi]]</f>
        <v>94.97999999999999</v>
      </c>
      <c r="I2942">
        <f>DZIALKI[[#This Row],[Podatek]]-DZIALKI[[#This Row],[KwotaUlgi]]</f>
        <v>94.97999999999999</v>
      </c>
    </row>
    <row r="2943" spans="1:9" x14ac:dyDescent="0.25">
      <c r="A2943" t="s">
        <v>2953</v>
      </c>
      <c r="B2943">
        <v>838.12</v>
      </c>
      <c r="C2943" t="s">
        <v>52</v>
      </c>
      <c r="D2943" t="s">
        <v>21</v>
      </c>
      <c r="E29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43">
        <f>IF(DZIALKI[[#This Row],[Ulga]]=$K$29,$L$29,IF(DZIALKI[[#This Row],[Ulga]]=$K$30,$L$30,IF(DZIALKI[[#This Row],[Ulga]]=$K$31,$L$31,IF(DZIALKI[[#This Row],[Ulga]]=$K$32,$L$32))))</f>
        <v>0</v>
      </c>
      <c r="G2943">
        <f>ROUNDUP(DZIALKI[[#This Row],[StawkaPodatku]]*DZIALKI[[#This Row],[Powierzchnia]],2)</f>
        <v>176.01</v>
      </c>
      <c r="H2943">
        <f>DZIALKI[[#This Row],[Podatek]]*DZIALKI[[#This Row],[Procent Ulgi]]</f>
        <v>0</v>
      </c>
      <c r="I2943">
        <f>DZIALKI[[#This Row],[Podatek]]-DZIALKI[[#This Row],[KwotaUlgi]]</f>
        <v>176.01</v>
      </c>
    </row>
    <row r="2944" spans="1:9" x14ac:dyDescent="0.25">
      <c r="A2944" t="s">
        <v>2954</v>
      </c>
      <c r="B2944">
        <v>1414.13</v>
      </c>
      <c r="C2944" t="s">
        <v>5</v>
      </c>
      <c r="D2944" t="s">
        <v>11</v>
      </c>
      <c r="E29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44">
        <f>IF(DZIALKI[[#This Row],[Ulga]]=$K$29,$L$29,IF(DZIALKI[[#This Row],[Ulga]]=$K$30,$L$30,IF(DZIALKI[[#This Row],[Ulga]]=$K$31,$L$31,IF(DZIALKI[[#This Row],[Ulga]]=$K$32,$L$32))))</f>
        <v>0.9</v>
      </c>
      <c r="G2944">
        <f>ROUNDUP(DZIALKI[[#This Row],[StawkaPodatku]]*DZIALKI[[#This Row],[Powierzchnia]],2)</f>
        <v>1088.8900000000001</v>
      </c>
      <c r="H2944">
        <f>DZIALKI[[#This Row],[Podatek]]*DZIALKI[[#This Row],[Procent Ulgi]]</f>
        <v>980.00100000000009</v>
      </c>
      <c r="I2944">
        <f>DZIALKI[[#This Row],[Podatek]]-DZIALKI[[#This Row],[KwotaUlgi]]</f>
        <v>108.88900000000001</v>
      </c>
    </row>
    <row r="2945" spans="1:9" x14ac:dyDescent="0.25">
      <c r="A2945" t="s">
        <v>2955</v>
      </c>
      <c r="B2945">
        <v>1430.81</v>
      </c>
      <c r="C2945" t="s">
        <v>52</v>
      </c>
      <c r="D2945" t="s">
        <v>11</v>
      </c>
      <c r="E29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45">
        <f>IF(DZIALKI[[#This Row],[Ulga]]=$K$29,$L$29,IF(DZIALKI[[#This Row],[Ulga]]=$K$30,$L$30,IF(DZIALKI[[#This Row],[Ulga]]=$K$31,$L$31,IF(DZIALKI[[#This Row],[Ulga]]=$K$32,$L$32))))</f>
        <v>0.9</v>
      </c>
      <c r="G2945">
        <f>ROUNDUP(DZIALKI[[#This Row],[StawkaPodatku]]*DZIALKI[[#This Row],[Powierzchnia]],2)</f>
        <v>300.48</v>
      </c>
      <c r="H2945">
        <f>DZIALKI[[#This Row],[Podatek]]*DZIALKI[[#This Row],[Procent Ulgi]]</f>
        <v>270.43200000000002</v>
      </c>
      <c r="I2945">
        <f>DZIALKI[[#This Row],[Podatek]]-DZIALKI[[#This Row],[KwotaUlgi]]</f>
        <v>30.048000000000002</v>
      </c>
    </row>
    <row r="2946" spans="1:9" x14ac:dyDescent="0.25">
      <c r="A2946" t="s">
        <v>2956</v>
      </c>
      <c r="B2946">
        <v>1207.53</v>
      </c>
      <c r="C2946" t="s">
        <v>31</v>
      </c>
      <c r="D2946" t="s">
        <v>5</v>
      </c>
      <c r="E29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46">
        <f>IF(DZIALKI[[#This Row],[Ulga]]=$K$29,$L$29,IF(DZIALKI[[#This Row],[Ulga]]=$K$30,$L$30,IF(DZIALKI[[#This Row],[Ulga]]=$K$31,$L$31,IF(DZIALKI[[#This Row],[Ulga]]=$K$32,$L$32))))</f>
        <v>0.5</v>
      </c>
      <c r="G2946">
        <f>ROUNDUP(DZIALKI[[#This Row],[StawkaPodatku]]*DZIALKI[[#This Row],[Powierzchnia]],2)</f>
        <v>519.24</v>
      </c>
      <c r="H2946">
        <f>DZIALKI[[#This Row],[Podatek]]*DZIALKI[[#This Row],[Procent Ulgi]]</f>
        <v>259.62</v>
      </c>
      <c r="I2946">
        <f>DZIALKI[[#This Row],[Podatek]]-DZIALKI[[#This Row],[KwotaUlgi]]</f>
        <v>259.62</v>
      </c>
    </row>
    <row r="2947" spans="1:9" x14ac:dyDescent="0.25">
      <c r="A2947" t="s">
        <v>2957</v>
      </c>
      <c r="B2947">
        <v>1394.01</v>
      </c>
      <c r="C2947" t="s">
        <v>94</v>
      </c>
      <c r="D2947" t="s">
        <v>7</v>
      </c>
      <c r="E294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47">
        <f>IF(DZIALKI[[#This Row],[Ulga]]=$K$29,$L$29,IF(DZIALKI[[#This Row],[Ulga]]=$K$30,$L$30,IF(DZIALKI[[#This Row],[Ulga]]=$K$31,$L$31,IF(DZIALKI[[#This Row],[Ulga]]=$K$32,$L$32))))</f>
        <v>0.2</v>
      </c>
      <c r="G2947">
        <f>ROUNDUP(DZIALKI[[#This Row],[StawkaPodatku]]*DZIALKI[[#This Row],[Powierzchnia]],2)</f>
        <v>55.769999999999996</v>
      </c>
      <c r="H2947">
        <f>DZIALKI[[#This Row],[Podatek]]*DZIALKI[[#This Row],[Procent Ulgi]]</f>
        <v>11.154</v>
      </c>
      <c r="I2947">
        <f>DZIALKI[[#This Row],[Podatek]]-DZIALKI[[#This Row],[KwotaUlgi]]</f>
        <v>44.616</v>
      </c>
    </row>
    <row r="2948" spans="1:9" x14ac:dyDescent="0.25">
      <c r="A2948" t="s">
        <v>2958</v>
      </c>
      <c r="B2948">
        <v>797.07</v>
      </c>
      <c r="C2948" t="s">
        <v>52</v>
      </c>
      <c r="D2948" t="s">
        <v>5</v>
      </c>
      <c r="E29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48">
        <f>IF(DZIALKI[[#This Row],[Ulga]]=$K$29,$L$29,IF(DZIALKI[[#This Row],[Ulga]]=$K$30,$L$30,IF(DZIALKI[[#This Row],[Ulga]]=$K$31,$L$31,IF(DZIALKI[[#This Row],[Ulga]]=$K$32,$L$32))))</f>
        <v>0.5</v>
      </c>
      <c r="G2948">
        <f>ROUNDUP(DZIALKI[[#This Row],[StawkaPodatku]]*DZIALKI[[#This Row],[Powierzchnia]],2)</f>
        <v>167.39</v>
      </c>
      <c r="H2948">
        <f>DZIALKI[[#This Row],[Podatek]]*DZIALKI[[#This Row],[Procent Ulgi]]</f>
        <v>83.694999999999993</v>
      </c>
      <c r="I2948">
        <f>DZIALKI[[#This Row],[Podatek]]-DZIALKI[[#This Row],[KwotaUlgi]]</f>
        <v>83.694999999999993</v>
      </c>
    </row>
    <row r="2949" spans="1:9" x14ac:dyDescent="0.25">
      <c r="A2949" t="s">
        <v>2959</v>
      </c>
      <c r="B2949">
        <v>1248.69</v>
      </c>
      <c r="C2949" t="s">
        <v>94</v>
      </c>
      <c r="D2949" t="s">
        <v>11</v>
      </c>
      <c r="E29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49">
        <f>IF(DZIALKI[[#This Row],[Ulga]]=$K$29,$L$29,IF(DZIALKI[[#This Row],[Ulga]]=$K$30,$L$30,IF(DZIALKI[[#This Row],[Ulga]]=$K$31,$L$31,IF(DZIALKI[[#This Row],[Ulga]]=$K$32,$L$32))))</f>
        <v>0.9</v>
      </c>
      <c r="G2949">
        <f>ROUNDUP(DZIALKI[[#This Row],[StawkaPodatku]]*DZIALKI[[#This Row],[Powierzchnia]],2)</f>
        <v>49.949999999999996</v>
      </c>
      <c r="H2949">
        <f>DZIALKI[[#This Row],[Podatek]]*DZIALKI[[#This Row],[Procent Ulgi]]</f>
        <v>44.954999999999998</v>
      </c>
      <c r="I2949">
        <f>DZIALKI[[#This Row],[Podatek]]-DZIALKI[[#This Row],[KwotaUlgi]]</f>
        <v>4.9949999999999974</v>
      </c>
    </row>
    <row r="2950" spans="1:9" x14ac:dyDescent="0.25">
      <c r="A2950" t="s">
        <v>2960</v>
      </c>
      <c r="B2950">
        <v>563.91999999999996</v>
      </c>
      <c r="C2950" t="s">
        <v>5</v>
      </c>
      <c r="D2950" t="s">
        <v>5</v>
      </c>
      <c r="E29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50">
        <f>IF(DZIALKI[[#This Row],[Ulga]]=$K$29,$L$29,IF(DZIALKI[[#This Row],[Ulga]]=$K$30,$L$30,IF(DZIALKI[[#This Row],[Ulga]]=$K$31,$L$31,IF(DZIALKI[[#This Row],[Ulga]]=$K$32,$L$32))))</f>
        <v>0.5</v>
      </c>
      <c r="G2950">
        <f>ROUNDUP(DZIALKI[[#This Row],[StawkaPodatku]]*DZIALKI[[#This Row],[Powierzchnia]],2)</f>
        <v>434.21999999999997</v>
      </c>
      <c r="H2950">
        <f>DZIALKI[[#This Row],[Podatek]]*DZIALKI[[#This Row],[Procent Ulgi]]</f>
        <v>217.10999999999999</v>
      </c>
      <c r="I2950">
        <f>DZIALKI[[#This Row],[Podatek]]-DZIALKI[[#This Row],[KwotaUlgi]]</f>
        <v>217.10999999999999</v>
      </c>
    </row>
    <row r="2951" spans="1:9" x14ac:dyDescent="0.25">
      <c r="A2951" t="s">
        <v>2961</v>
      </c>
      <c r="B2951">
        <v>1472.64</v>
      </c>
      <c r="C2951" t="s">
        <v>5</v>
      </c>
      <c r="D2951" t="s">
        <v>5</v>
      </c>
      <c r="E29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51">
        <f>IF(DZIALKI[[#This Row],[Ulga]]=$K$29,$L$29,IF(DZIALKI[[#This Row],[Ulga]]=$K$30,$L$30,IF(DZIALKI[[#This Row],[Ulga]]=$K$31,$L$31,IF(DZIALKI[[#This Row],[Ulga]]=$K$32,$L$32))))</f>
        <v>0.5</v>
      </c>
      <c r="G2951">
        <f>ROUNDUP(DZIALKI[[#This Row],[StawkaPodatku]]*DZIALKI[[#This Row],[Powierzchnia]],2)</f>
        <v>1133.94</v>
      </c>
      <c r="H2951">
        <f>DZIALKI[[#This Row],[Podatek]]*DZIALKI[[#This Row],[Procent Ulgi]]</f>
        <v>566.97</v>
      </c>
      <c r="I2951">
        <f>DZIALKI[[#This Row],[Podatek]]-DZIALKI[[#This Row],[KwotaUlgi]]</f>
        <v>566.97</v>
      </c>
    </row>
    <row r="2952" spans="1:9" x14ac:dyDescent="0.25">
      <c r="A2952" t="s">
        <v>2962</v>
      </c>
      <c r="B2952">
        <v>980.4</v>
      </c>
      <c r="C2952" t="s">
        <v>31</v>
      </c>
      <c r="D2952" t="s">
        <v>7</v>
      </c>
      <c r="E29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52">
        <f>IF(DZIALKI[[#This Row],[Ulga]]=$K$29,$L$29,IF(DZIALKI[[#This Row],[Ulga]]=$K$30,$L$30,IF(DZIALKI[[#This Row],[Ulga]]=$K$31,$L$31,IF(DZIALKI[[#This Row],[Ulga]]=$K$32,$L$32))))</f>
        <v>0.2</v>
      </c>
      <c r="G2952">
        <f>ROUNDUP(DZIALKI[[#This Row],[StawkaPodatku]]*DZIALKI[[#This Row],[Powierzchnia]],2)</f>
        <v>421.58</v>
      </c>
      <c r="H2952">
        <f>DZIALKI[[#This Row],[Podatek]]*DZIALKI[[#This Row],[Procent Ulgi]]</f>
        <v>84.316000000000003</v>
      </c>
      <c r="I2952">
        <f>DZIALKI[[#This Row],[Podatek]]-DZIALKI[[#This Row],[KwotaUlgi]]</f>
        <v>337.26400000000001</v>
      </c>
    </row>
    <row r="2953" spans="1:9" x14ac:dyDescent="0.25">
      <c r="A2953" t="s">
        <v>2963</v>
      </c>
      <c r="B2953">
        <v>689.08</v>
      </c>
      <c r="C2953" t="s">
        <v>94</v>
      </c>
      <c r="D2953" t="s">
        <v>5</v>
      </c>
      <c r="E29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53">
        <f>IF(DZIALKI[[#This Row],[Ulga]]=$K$29,$L$29,IF(DZIALKI[[#This Row],[Ulga]]=$K$30,$L$30,IF(DZIALKI[[#This Row],[Ulga]]=$K$31,$L$31,IF(DZIALKI[[#This Row],[Ulga]]=$K$32,$L$32))))</f>
        <v>0.5</v>
      </c>
      <c r="G2953">
        <f>ROUNDUP(DZIALKI[[#This Row],[StawkaPodatku]]*DZIALKI[[#This Row],[Powierzchnia]],2)</f>
        <v>27.57</v>
      </c>
      <c r="H2953">
        <f>DZIALKI[[#This Row],[Podatek]]*DZIALKI[[#This Row],[Procent Ulgi]]</f>
        <v>13.785</v>
      </c>
      <c r="I2953">
        <f>DZIALKI[[#This Row],[Podatek]]-DZIALKI[[#This Row],[KwotaUlgi]]</f>
        <v>13.785</v>
      </c>
    </row>
    <row r="2954" spans="1:9" x14ac:dyDescent="0.25">
      <c r="A2954" t="s">
        <v>2964</v>
      </c>
      <c r="B2954">
        <v>637.55999999999995</v>
      </c>
      <c r="C2954" t="s">
        <v>5</v>
      </c>
      <c r="D2954" t="s">
        <v>11</v>
      </c>
      <c r="E29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54">
        <f>IF(DZIALKI[[#This Row],[Ulga]]=$K$29,$L$29,IF(DZIALKI[[#This Row],[Ulga]]=$K$30,$L$30,IF(DZIALKI[[#This Row],[Ulga]]=$K$31,$L$31,IF(DZIALKI[[#This Row],[Ulga]]=$K$32,$L$32))))</f>
        <v>0.9</v>
      </c>
      <c r="G2954">
        <f>ROUNDUP(DZIALKI[[#This Row],[StawkaPodatku]]*DZIALKI[[#This Row],[Powierzchnia]],2)</f>
        <v>490.93</v>
      </c>
      <c r="H2954">
        <f>DZIALKI[[#This Row],[Podatek]]*DZIALKI[[#This Row],[Procent Ulgi]]</f>
        <v>441.83699999999999</v>
      </c>
      <c r="I2954">
        <f>DZIALKI[[#This Row],[Podatek]]-DZIALKI[[#This Row],[KwotaUlgi]]</f>
        <v>49.093000000000018</v>
      </c>
    </row>
    <row r="2955" spans="1:9" x14ac:dyDescent="0.25">
      <c r="A2955" t="s">
        <v>2965</v>
      </c>
      <c r="B2955">
        <v>711.41</v>
      </c>
      <c r="C2955" t="s">
        <v>31</v>
      </c>
      <c r="D2955" t="s">
        <v>11</v>
      </c>
      <c r="E29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55">
        <f>IF(DZIALKI[[#This Row],[Ulga]]=$K$29,$L$29,IF(DZIALKI[[#This Row],[Ulga]]=$K$30,$L$30,IF(DZIALKI[[#This Row],[Ulga]]=$K$31,$L$31,IF(DZIALKI[[#This Row],[Ulga]]=$K$32,$L$32))))</f>
        <v>0.9</v>
      </c>
      <c r="G2955">
        <f>ROUNDUP(DZIALKI[[#This Row],[StawkaPodatku]]*DZIALKI[[#This Row],[Powierzchnia]],2)</f>
        <v>305.90999999999997</v>
      </c>
      <c r="H2955">
        <f>DZIALKI[[#This Row],[Podatek]]*DZIALKI[[#This Row],[Procent Ulgi]]</f>
        <v>275.31899999999996</v>
      </c>
      <c r="I2955">
        <f>DZIALKI[[#This Row],[Podatek]]-DZIALKI[[#This Row],[KwotaUlgi]]</f>
        <v>30.591000000000008</v>
      </c>
    </row>
    <row r="2956" spans="1:9" x14ac:dyDescent="0.25">
      <c r="A2956" t="s">
        <v>2966</v>
      </c>
      <c r="B2956">
        <v>982.22</v>
      </c>
      <c r="C2956" t="s">
        <v>31</v>
      </c>
      <c r="D2956" t="s">
        <v>11</v>
      </c>
      <c r="E29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56">
        <f>IF(DZIALKI[[#This Row],[Ulga]]=$K$29,$L$29,IF(DZIALKI[[#This Row],[Ulga]]=$K$30,$L$30,IF(DZIALKI[[#This Row],[Ulga]]=$K$31,$L$31,IF(DZIALKI[[#This Row],[Ulga]]=$K$32,$L$32))))</f>
        <v>0.9</v>
      </c>
      <c r="G2956">
        <f>ROUNDUP(DZIALKI[[#This Row],[StawkaPodatku]]*DZIALKI[[#This Row],[Powierzchnia]],2)</f>
        <v>422.36</v>
      </c>
      <c r="H2956">
        <f>DZIALKI[[#This Row],[Podatek]]*DZIALKI[[#This Row],[Procent Ulgi]]</f>
        <v>380.12400000000002</v>
      </c>
      <c r="I2956">
        <f>DZIALKI[[#This Row],[Podatek]]-DZIALKI[[#This Row],[KwotaUlgi]]</f>
        <v>42.23599999999999</v>
      </c>
    </row>
    <row r="2957" spans="1:9" x14ac:dyDescent="0.25">
      <c r="A2957" t="s">
        <v>2967</v>
      </c>
      <c r="B2957">
        <v>595.20000000000005</v>
      </c>
      <c r="C2957" t="s">
        <v>5</v>
      </c>
      <c r="D2957" t="s">
        <v>7</v>
      </c>
      <c r="E29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57">
        <f>IF(DZIALKI[[#This Row],[Ulga]]=$K$29,$L$29,IF(DZIALKI[[#This Row],[Ulga]]=$K$30,$L$30,IF(DZIALKI[[#This Row],[Ulga]]=$K$31,$L$31,IF(DZIALKI[[#This Row],[Ulga]]=$K$32,$L$32))))</f>
        <v>0.2</v>
      </c>
      <c r="G2957">
        <f>ROUNDUP(DZIALKI[[#This Row],[StawkaPodatku]]*DZIALKI[[#This Row],[Powierzchnia]],2)</f>
        <v>458.31</v>
      </c>
      <c r="H2957">
        <f>DZIALKI[[#This Row],[Podatek]]*DZIALKI[[#This Row],[Procent Ulgi]]</f>
        <v>91.662000000000006</v>
      </c>
      <c r="I2957">
        <f>DZIALKI[[#This Row],[Podatek]]-DZIALKI[[#This Row],[KwotaUlgi]]</f>
        <v>366.64800000000002</v>
      </c>
    </row>
    <row r="2958" spans="1:9" x14ac:dyDescent="0.25">
      <c r="A2958" t="s">
        <v>2968</v>
      </c>
      <c r="B2958">
        <v>693.48</v>
      </c>
      <c r="C2958" t="s">
        <v>52</v>
      </c>
      <c r="D2958" t="s">
        <v>11</v>
      </c>
      <c r="E29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58">
        <f>IF(DZIALKI[[#This Row],[Ulga]]=$K$29,$L$29,IF(DZIALKI[[#This Row],[Ulga]]=$K$30,$L$30,IF(DZIALKI[[#This Row],[Ulga]]=$K$31,$L$31,IF(DZIALKI[[#This Row],[Ulga]]=$K$32,$L$32))))</f>
        <v>0.9</v>
      </c>
      <c r="G2958">
        <f>ROUNDUP(DZIALKI[[#This Row],[StawkaPodatku]]*DZIALKI[[#This Row],[Powierzchnia]],2)</f>
        <v>145.63999999999999</v>
      </c>
      <c r="H2958">
        <f>DZIALKI[[#This Row],[Podatek]]*DZIALKI[[#This Row],[Procent Ulgi]]</f>
        <v>131.07599999999999</v>
      </c>
      <c r="I2958">
        <f>DZIALKI[[#This Row],[Podatek]]-DZIALKI[[#This Row],[KwotaUlgi]]</f>
        <v>14.563999999999993</v>
      </c>
    </row>
    <row r="2959" spans="1:9" x14ac:dyDescent="0.25">
      <c r="A2959" t="s">
        <v>2969</v>
      </c>
      <c r="B2959">
        <v>909.01</v>
      </c>
      <c r="C2959" t="s">
        <v>31</v>
      </c>
      <c r="D2959" t="s">
        <v>5</v>
      </c>
      <c r="E29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59">
        <f>IF(DZIALKI[[#This Row],[Ulga]]=$K$29,$L$29,IF(DZIALKI[[#This Row],[Ulga]]=$K$30,$L$30,IF(DZIALKI[[#This Row],[Ulga]]=$K$31,$L$31,IF(DZIALKI[[#This Row],[Ulga]]=$K$32,$L$32))))</f>
        <v>0.5</v>
      </c>
      <c r="G2959">
        <f>ROUNDUP(DZIALKI[[#This Row],[StawkaPodatku]]*DZIALKI[[#This Row],[Powierzchnia]],2)</f>
        <v>390.88</v>
      </c>
      <c r="H2959">
        <f>DZIALKI[[#This Row],[Podatek]]*DZIALKI[[#This Row],[Procent Ulgi]]</f>
        <v>195.44</v>
      </c>
      <c r="I2959">
        <f>DZIALKI[[#This Row],[Podatek]]-DZIALKI[[#This Row],[KwotaUlgi]]</f>
        <v>195.44</v>
      </c>
    </row>
    <row r="2960" spans="1:9" x14ac:dyDescent="0.25">
      <c r="A2960" t="s">
        <v>2970</v>
      </c>
      <c r="B2960">
        <v>597.51</v>
      </c>
      <c r="C2960" t="s">
        <v>5</v>
      </c>
      <c r="D2960" t="s">
        <v>5</v>
      </c>
      <c r="E29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60">
        <f>IF(DZIALKI[[#This Row],[Ulga]]=$K$29,$L$29,IF(DZIALKI[[#This Row],[Ulga]]=$K$30,$L$30,IF(DZIALKI[[#This Row],[Ulga]]=$K$31,$L$31,IF(DZIALKI[[#This Row],[Ulga]]=$K$32,$L$32))))</f>
        <v>0.5</v>
      </c>
      <c r="G2960">
        <f>ROUNDUP(DZIALKI[[#This Row],[StawkaPodatku]]*DZIALKI[[#This Row],[Powierzchnia]],2)</f>
        <v>460.09</v>
      </c>
      <c r="H2960">
        <f>DZIALKI[[#This Row],[Podatek]]*DZIALKI[[#This Row],[Procent Ulgi]]</f>
        <v>230.04499999999999</v>
      </c>
      <c r="I2960">
        <f>DZIALKI[[#This Row],[Podatek]]-DZIALKI[[#This Row],[KwotaUlgi]]</f>
        <v>230.04499999999999</v>
      </c>
    </row>
    <row r="2961" spans="1:9" x14ac:dyDescent="0.25">
      <c r="A2961" t="s">
        <v>2971</v>
      </c>
      <c r="B2961">
        <v>1320.32</v>
      </c>
      <c r="C2961" t="s">
        <v>94</v>
      </c>
      <c r="D2961" t="s">
        <v>5</v>
      </c>
      <c r="E29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61">
        <f>IF(DZIALKI[[#This Row],[Ulga]]=$K$29,$L$29,IF(DZIALKI[[#This Row],[Ulga]]=$K$30,$L$30,IF(DZIALKI[[#This Row],[Ulga]]=$K$31,$L$31,IF(DZIALKI[[#This Row],[Ulga]]=$K$32,$L$32))))</f>
        <v>0.5</v>
      </c>
      <c r="G2961">
        <f>ROUNDUP(DZIALKI[[#This Row],[StawkaPodatku]]*DZIALKI[[#This Row],[Powierzchnia]],2)</f>
        <v>52.82</v>
      </c>
      <c r="H2961">
        <f>DZIALKI[[#This Row],[Podatek]]*DZIALKI[[#This Row],[Procent Ulgi]]</f>
        <v>26.41</v>
      </c>
      <c r="I2961">
        <f>DZIALKI[[#This Row],[Podatek]]-DZIALKI[[#This Row],[KwotaUlgi]]</f>
        <v>26.41</v>
      </c>
    </row>
    <row r="2962" spans="1:9" x14ac:dyDescent="0.25">
      <c r="A2962" t="s">
        <v>2972</v>
      </c>
      <c r="B2962">
        <v>1048.56</v>
      </c>
      <c r="C2962" t="s">
        <v>5</v>
      </c>
      <c r="D2962" t="s">
        <v>11</v>
      </c>
      <c r="E29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62">
        <f>IF(DZIALKI[[#This Row],[Ulga]]=$K$29,$L$29,IF(DZIALKI[[#This Row],[Ulga]]=$K$30,$L$30,IF(DZIALKI[[#This Row],[Ulga]]=$K$31,$L$31,IF(DZIALKI[[#This Row],[Ulga]]=$K$32,$L$32))))</f>
        <v>0.9</v>
      </c>
      <c r="G2962">
        <f>ROUNDUP(DZIALKI[[#This Row],[StawkaPodatku]]*DZIALKI[[#This Row],[Powierzchnia]],2)</f>
        <v>807.4</v>
      </c>
      <c r="H2962">
        <f>DZIALKI[[#This Row],[Podatek]]*DZIALKI[[#This Row],[Procent Ulgi]]</f>
        <v>726.66</v>
      </c>
      <c r="I2962">
        <f>DZIALKI[[#This Row],[Podatek]]-DZIALKI[[#This Row],[KwotaUlgi]]</f>
        <v>80.740000000000009</v>
      </c>
    </row>
    <row r="2963" spans="1:9" x14ac:dyDescent="0.25">
      <c r="A2963" t="s">
        <v>2973</v>
      </c>
      <c r="B2963">
        <v>1088.2</v>
      </c>
      <c r="C2963" t="s">
        <v>52</v>
      </c>
      <c r="D2963" t="s">
        <v>11</v>
      </c>
      <c r="E29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63">
        <f>IF(DZIALKI[[#This Row],[Ulga]]=$K$29,$L$29,IF(DZIALKI[[#This Row],[Ulga]]=$K$30,$L$30,IF(DZIALKI[[#This Row],[Ulga]]=$K$31,$L$31,IF(DZIALKI[[#This Row],[Ulga]]=$K$32,$L$32))))</f>
        <v>0.9</v>
      </c>
      <c r="G2963">
        <f>ROUNDUP(DZIALKI[[#This Row],[StawkaPodatku]]*DZIALKI[[#This Row],[Powierzchnia]],2)</f>
        <v>228.53</v>
      </c>
      <c r="H2963">
        <f>DZIALKI[[#This Row],[Podatek]]*DZIALKI[[#This Row],[Procent Ulgi]]</f>
        <v>205.67699999999999</v>
      </c>
      <c r="I2963">
        <f>DZIALKI[[#This Row],[Podatek]]-DZIALKI[[#This Row],[KwotaUlgi]]</f>
        <v>22.853000000000009</v>
      </c>
    </row>
    <row r="2964" spans="1:9" x14ac:dyDescent="0.25">
      <c r="A2964" t="s">
        <v>2974</v>
      </c>
      <c r="B2964">
        <v>1391.01</v>
      </c>
      <c r="C2964" t="s">
        <v>31</v>
      </c>
      <c r="D2964" t="s">
        <v>21</v>
      </c>
      <c r="E29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64">
        <f>IF(DZIALKI[[#This Row],[Ulga]]=$K$29,$L$29,IF(DZIALKI[[#This Row],[Ulga]]=$K$30,$L$30,IF(DZIALKI[[#This Row],[Ulga]]=$K$31,$L$31,IF(DZIALKI[[#This Row],[Ulga]]=$K$32,$L$32))))</f>
        <v>0</v>
      </c>
      <c r="G2964">
        <f>ROUNDUP(DZIALKI[[#This Row],[StawkaPodatku]]*DZIALKI[[#This Row],[Powierzchnia]],2)</f>
        <v>598.14</v>
      </c>
      <c r="H2964">
        <f>DZIALKI[[#This Row],[Podatek]]*DZIALKI[[#This Row],[Procent Ulgi]]</f>
        <v>0</v>
      </c>
      <c r="I2964">
        <f>DZIALKI[[#This Row],[Podatek]]-DZIALKI[[#This Row],[KwotaUlgi]]</f>
        <v>598.14</v>
      </c>
    </row>
    <row r="2965" spans="1:9" x14ac:dyDescent="0.25">
      <c r="A2965" t="s">
        <v>2975</v>
      </c>
      <c r="B2965">
        <v>1333.48</v>
      </c>
      <c r="C2965" t="s">
        <v>94</v>
      </c>
      <c r="D2965" t="s">
        <v>11</v>
      </c>
      <c r="E29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65">
        <f>IF(DZIALKI[[#This Row],[Ulga]]=$K$29,$L$29,IF(DZIALKI[[#This Row],[Ulga]]=$K$30,$L$30,IF(DZIALKI[[#This Row],[Ulga]]=$K$31,$L$31,IF(DZIALKI[[#This Row],[Ulga]]=$K$32,$L$32))))</f>
        <v>0.9</v>
      </c>
      <c r="G2965">
        <f>ROUNDUP(DZIALKI[[#This Row],[StawkaPodatku]]*DZIALKI[[#This Row],[Powierzchnia]],2)</f>
        <v>53.339999999999996</v>
      </c>
      <c r="H2965">
        <f>DZIALKI[[#This Row],[Podatek]]*DZIALKI[[#This Row],[Procent Ulgi]]</f>
        <v>48.006</v>
      </c>
      <c r="I2965">
        <f>DZIALKI[[#This Row],[Podatek]]-DZIALKI[[#This Row],[KwotaUlgi]]</f>
        <v>5.3339999999999961</v>
      </c>
    </row>
    <row r="2966" spans="1:9" x14ac:dyDescent="0.25">
      <c r="A2966" t="s">
        <v>2976</v>
      </c>
      <c r="B2966">
        <v>1294.77</v>
      </c>
      <c r="C2966" t="s">
        <v>52</v>
      </c>
      <c r="D2966" t="s">
        <v>5</v>
      </c>
      <c r="E29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66">
        <f>IF(DZIALKI[[#This Row],[Ulga]]=$K$29,$L$29,IF(DZIALKI[[#This Row],[Ulga]]=$K$30,$L$30,IF(DZIALKI[[#This Row],[Ulga]]=$K$31,$L$31,IF(DZIALKI[[#This Row],[Ulga]]=$K$32,$L$32))))</f>
        <v>0.5</v>
      </c>
      <c r="G2966">
        <f>ROUNDUP(DZIALKI[[#This Row],[StawkaPodatku]]*DZIALKI[[#This Row],[Powierzchnia]],2)</f>
        <v>271.90999999999997</v>
      </c>
      <c r="H2966">
        <f>DZIALKI[[#This Row],[Podatek]]*DZIALKI[[#This Row],[Procent Ulgi]]</f>
        <v>135.95499999999998</v>
      </c>
      <c r="I2966">
        <f>DZIALKI[[#This Row],[Podatek]]-DZIALKI[[#This Row],[KwotaUlgi]]</f>
        <v>135.95499999999998</v>
      </c>
    </row>
    <row r="2967" spans="1:9" x14ac:dyDescent="0.25">
      <c r="A2967" t="s">
        <v>2977</v>
      </c>
      <c r="B2967">
        <v>1155.8900000000001</v>
      </c>
      <c r="C2967" t="s">
        <v>94</v>
      </c>
      <c r="D2967" t="s">
        <v>11</v>
      </c>
      <c r="E29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67">
        <f>IF(DZIALKI[[#This Row],[Ulga]]=$K$29,$L$29,IF(DZIALKI[[#This Row],[Ulga]]=$K$30,$L$30,IF(DZIALKI[[#This Row],[Ulga]]=$K$31,$L$31,IF(DZIALKI[[#This Row],[Ulga]]=$K$32,$L$32))))</f>
        <v>0.9</v>
      </c>
      <c r="G2967">
        <f>ROUNDUP(DZIALKI[[#This Row],[StawkaPodatku]]*DZIALKI[[#This Row],[Powierzchnia]],2)</f>
        <v>46.239999999999995</v>
      </c>
      <c r="H2967">
        <f>DZIALKI[[#This Row],[Podatek]]*DZIALKI[[#This Row],[Procent Ulgi]]</f>
        <v>41.616</v>
      </c>
      <c r="I2967">
        <f>DZIALKI[[#This Row],[Podatek]]-DZIALKI[[#This Row],[KwotaUlgi]]</f>
        <v>4.6239999999999952</v>
      </c>
    </row>
    <row r="2968" spans="1:9" x14ac:dyDescent="0.25">
      <c r="A2968" t="s">
        <v>2978</v>
      </c>
      <c r="B2968">
        <v>1171.81</v>
      </c>
      <c r="C2968" t="s">
        <v>9</v>
      </c>
      <c r="D2968" t="s">
        <v>5</v>
      </c>
      <c r="E29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68">
        <f>IF(DZIALKI[[#This Row],[Ulga]]=$K$29,$L$29,IF(DZIALKI[[#This Row],[Ulga]]=$K$30,$L$30,IF(DZIALKI[[#This Row],[Ulga]]=$K$31,$L$31,IF(DZIALKI[[#This Row],[Ulga]]=$K$32,$L$32))))</f>
        <v>0.5</v>
      </c>
      <c r="G2968">
        <f>ROUNDUP(DZIALKI[[#This Row],[StawkaPodatku]]*DZIALKI[[#This Row],[Powierzchnia]],2)</f>
        <v>761.68</v>
      </c>
      <c r="H2968">
        <f>DZIALKI[[#This Row],[Podatek]]*DZIALKI[[#This Row],[Procent Ulgi]]</f>
        <v>380.84</v>
      </c>
      <c r="I2968">
        <f>DZIALKI[[#This Row],[Podatek]]-DZIALKI[[#This Row],[KwotaUlgi]]</f>
        <v>380.84</v>
      </c>
    </row>
    <row r="2969" spans="1:9" x14ac:dyDescent="0.25">
      <c r="A2969" t="s">
        <v>2979</v>
      </c>
      <c r="B2969">
        <v>529.30999999999995</v>
      </c>
      <c r="C2969" t="s">
        <v>31</v>
      </c>
      <c r="D2969" t="s">
        <v>5</v>
      </c>
      <c r="E29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69">
        <f>IF(DZIALKI[[#This Row],[Ulga]]=$K$29,$L$29,IF(DZIALKI[[#This Row],[Ulga]]=$K$30,$L$30,IF(DZIALKI[[#This Row],[Ulga]]=$K$31,$L$31,IF(DZIALKI[[#This Row],[Ulga]]=$K$32,$L$32))))</f>
        <v>0.5</v>
      </c>
      <c r="G2969">
        <f>ROUNDUP(DZIALKI[[#This Row],[StawkaPodatku]]*DZIALKI[[#This Row],[Powierzchnia]],2)</f>
        <v>227.60999999999999</v>
      </c>
      <c r="H2969">
        <f>DZIALKI[[#This Row],[Podatek]]*DZIALKI[[#This Row],[Procent Ulgi]]</f>
        <v>113.80499999999999</v>
      </c>
      <c r="I2969">
        <f>DZIALKI[[#This Row],[Podatek]]-DZIALKI[[#This Row],[KwotaUlgi]]</f>
        <v>113.80499999999999</v>
      </c>
    </row>
    <row r="2970" spans="1:9" x14ac:dyDescent="0.25">
      <c r="A2970" t="s">
        <v>2980</v>
      </c>
      <c r="B2970">
        <v>556.34</v>
      </c>
      <c r="C2970" t="s">
        <v>5</v>
      </c>
      <c r="D2970" t="s">
        <v>21</v>
      </c>
      <c r="E29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0">
        <f>IF(DZIALKI[[#This Row],[Ulga]]=$K$29,$L$29,IF(DZIALKI[[#This Row],[Ulga]]=$K$30,$L$30,IF(DZIALKI[[#This Row],[Ulga]]=$K$31,$L$31,IF(DZIALKI[[#This Row],[Ulga]]=$K$32,$L$32))))</f>
        <v>0</v>
      </c>
      <c r="G2970">
        <f>ROUNDUP(DZIALKI[[#This Row],[StawkaPodatku]]*DZIALKI[[#This Row],[Powierzchnia]],2)</f>
        <v>428.39</v>
      </c>
      <c r="H2970">
        <f>DZIALKI[[#This Row],[Podatek]]*DZIALKI[[#This Row],[Procent Ulgi]]</f>
        <v>0</v>
      </c>
      <c r="I2970">
        <f>DZIALKI[[#This Row],[Podatek]]-DZIALKI[[#This Row],[KwotaUlgi]]</f>
        <v>428.39</v>
      </c>
    </row>
    <row r="2971" spans="1:9" x14ac:dyDescent="0.25">
      <c r="A2971" t="s">
        <v>2981</v>
      </c>
      <c r="B2971">
        <v>978.1</v>
      </c>
      <c r="C2971" t="s">
        <v>5</v>
      </c>
      <c r="D2971" t="s">
        <v>5</v>
      </c>
      <c r="E29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1">
        <f>IF(DZIALKI[[#This Row],[Ulga]]=$K$29,$L$29,IF(DZIALKI[[#This Row],[Ulga]]=$K$30,$L$30,IF(DZIALKI[[#This Row],[Ulga]]=$K$31,$L$31,IF(DZIALKI[[#This Row],[Ulga]]=$K$32,$L$32))))</f>
        <v>0.5</v>
      </c>
      <c r="G2971">
        <f>ROUNDUP(DZIALKI[[#This Row],[StawkaPodatku]]*DZIALKI[[#This Row],[Powierzchnia]],2)</f>
        <v>753.14</v>
      </c>
      <c r="H2971">
        <f>DZIALKI[[#This Row],[Podatek]]*DZIALKI[[#This Row],[Procent Ulgi]]</f>
        <v>376.57</v>
      </c>
      <c r="I2971">
        <f>DZIALKI[[#This Row],[Podatek]]-DZIALKI[[#This Row],[KwotaUlgi]]</f>
        <v>376.57</v>
      </c>
    </row>
    <row r="2972" spans="1:9" x14ac:dyDescent="0.25">
      <c r="A2972" t="s">
        <v>2982</v>
      </c>
      <c r="B2972">
        <v>1161.68</v>
      </c>
      <c r="C2972" t="s">
        <v>31</v>
      </c>
      <c r="D2972" t="s">
        <v>11</v>
      </c>
      <c r="E29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72">
        <f>IF(DZIALKI[[#This Row],[Ulga]]=$K$29,$L$29,IF(DZIALKI[[#This Row],[Ulga]]=$K$30,$L$30,IF(DZIALKI[[#This Row],[Ulga]]=$K$31,$L$31,IF(DZIALKI[[#This Row],[Ulga]]=$K$32,$L$32))))</f>
        <v>0.9</v>
      </c>
      <c r="G2972">
        <f>ROUNDUP(DZIALKI[[#This Row],[StawkaPodatku]]*DZIALKI[[#This Row],[Powierzchnia]],2)</f>
        <v>499.53</v>
      </c>
      <c r="H2972">
        <f>DZIALKI[[#This Row],[Podatek]]*DZIALKI[[#This Row],[Procent Ulgi]]</f>
        <v>449.577</v>
      </c>
      <c r="I2972">
        <f>DZIALKI[[#This Row],[Podatek]]-DZIALKI[[#This Row],[KwotaUlgi]]</f>
        <v>49.952999999999975</v>
      </c>
    </row>
    <row r="2973" spans="1:9" x14ac:dyDescent="0.25">
      <c r="A2973" t="s">
        <v>2983</v>
      </c>
      <c r="B2973">
        <v>1107.57</v>
      </c>
      <c r="C2973" t="s">
        <v>94</v>
      </c>
      <c r="D2973" t="s">
        <v>5</v>
      </c>
      <c r="E29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73">
        <f>IF(DZIALKI[[#This Row],[Ulga]]=$K$29,$L$29,IF(DZIALKI[[#This Row],[Ulga]]=$K$30,$L$30,IF(DZIALKI[[#This Row],[Ulga]]=$K$31,$L$31,IF(DZIALKI[[#This Row],[Ulga]]=$K$32,$L$32))))</f>
        <v>0.5</v>
      </c>
      <c r="G2973">
        <f>ROUNDUP(DZIALKI[[#This Row],[StawkaPodatku]]*DZIALKI[[#This Row],[Powierzchnia]],2)</f>
        <v>44.309999999999995</v>
      </c>
      <c r="H2973">
        <f>DZIALKI[[#This Row],[Podatek]]*DZIALKI[[#This Row],[Procent Ulgi]]</f>
        <v>22.154999999999998</v>
      </c>
      <c r="I2973">
        <f>DZIALKI[[#This Row],[Podatek]]-DZIALKI[[#This Row],[KwotaUlgi]]</f>
        <v>22.154999999999998</v>
      </c>
    </row>
    <row r="2974" spans="1:9" x14ac:dyDescent="0.25">
      <c r="A2974" t="s">
        <v>2984</v>
      </c>
      <c r="B2974">
        <v>664.1</v>
      </c>
      <c r="C2974" t="s">
        <v>5</v>
      </c>
      <c r="D2974" t="s">
        <v>11</v>
      </c>
      <c r="E29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4">
        <f>IF(DZIALKI[[#This Row],[Ulga]]=$K$29,$L$29,IF(DZIALKI[[#This Row],[Ulga]]=$K$30,$L$30,IF(DZIALKI[[#This Row],[Ulga]]=$K$31,$L$31,IF(DZIALKI[[#This Row],[Ulga]]=$K$32,$L$32))))</f>
        <v>0.9</v>
      </c>
      <c r="G2974">
        <f>ROUNDUP(DZIALKI[[#This Row],[StawkaPodatku]]*DZIALKI[[#This Row],[Powierzchnia]],2)</f>
        <v>511.36</v>
      </c>
      <c r="H2974">
        <f>DZIALKI[[#This Row],[Podatek]]*DZIALKI[[#This Row],[Procent Ulgi]]</f>
        <v>460.22400000000005</v>
      </c>
      <c r="I2974">
        <f>DZIALKI[[#This Row],[Podatek]]-DZIALKI[[#This Row],[KwotaUlgi]]</f>
        <v>51.135999999999967</v>
      </c>
    </row>
    <row r="2975" spans="1:9" x14ac:dyDescent="0.25">
      <c r="A2975" t="s">
        <v>2985</v>
      </c>
      <c r="B2975">
        <v>1349.6</v>
      </c>
      <c r="C2975" t="s">
        <v>9</v>
      </c>
      <c r="D2975" t="s">
        <v>21</v>
      </c>
      <c r="E29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75">
        <f>IF(DZIALKI[[#This Row],[Ulga]]=$K$29,$L$29,IF(DZIALKI[[#This Row],[Ulga]]=$K$30,$L$30,IF(DZIALKI[[#This Row],[Ulga]]=$K$31,$L$31,IF(DZIALKI[[#This Row],[Ulga]]=$K$32,$L$32))))</f>
        <v>0</v>
      </c>
      <c r="G2975">
        <f>ROUNDUP(DZIALKI[[#This Row],[StawkaPodatku]]*DZIALKI[[#This Row],[Powierzchnia]],2)</f>
        <v>877.24</v>
      </c>
      <c r="H2975">
        <f>DZIALKI[[#This Row],[Podatek]]*DZIALKI[[#This Row],[Procent Ulgi]]</f>
        <v>0</v>
      </c>
      <c r="I2975">
        <f>DZIALKI[[#This Row],[Podatek]]-DZIALKI[[#This Row],[KwotaUlgi]]</f>
        <v>877.24</v>
      </c>
    </row>
    <row r="2976" spans="1:9" x14ac:dyDescent="0.25">
      <c r="A2976" t="s">
        <v>2986</v>
      </c>
      <c r="B2976">
        <v>603.66999999999996</v>
      </c>
      <c r="C2976" t="s">
        <v>5</v>
      </c>
      <c r="D2976" t="s">
        <v>21</v>
      </c>
      <c r="E29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6">
        <f>IF(DZIALKI[[#This Row],[Ulga]]=$K$29,$L$29,IF(DZIALKI[[#This Row],[Ulga]]=$K$30,$L$30,IF(DZIALKI[[#This Row],[Ulga]]=$K$31,$L$31,IF(DZIALKI[[#This Row],[Ulga]]=$K$32,$L$32))))</f>
        <v>0</v>
      </c>
      <c r="G2976">
        <f>ROUNDUP(DZIALKI[[#This Row],[StawkaPodatku]]*DZIALKI[[#This Row],[Powierzchnia]],2)</f>
        <v>464.83</v>
      </c>
      <c r="H2976">
        <f>DZIALKI[[#This Row],[Podatek]]*DZIALKI[[#This Row],[Procent Ulgi]]</f>
        <v>0</v>
      </c>
      <c r="I2976">
        <f>DZIALKI[[#This Row],[Podatek]]-DZIALKI[[#This Row],[KwotaUlgi]]</f>
        <v>464.83</v>
      </c>
    </row>
    <row r="2977" spans="1:9" x14ac:dyDescent="0.25">
      <c r="A2977" t="s">
        <v>2987</v>
      </c>
      <c r="B2977">
        <v>886.87</v>
      </c>
      <c r="C2977" t="s">
        <v>5</v>
      </c>
      <c r="D2977" t="s">
        <v>21</v>
      </c>
      <c r="E29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7">
        <f>IF(DZIALKI[[#This Row],[Ulga]]=$K$29,$L$29,IF(DZIALKI[[#This Row],[Ulga]]=$K$30,$L$30,IF(DZIALKI[[#This Row],[Ulga]]=$K$31,$L$31,IF(DZIALKI[[#This Row],[Ulga]]=$K$32,$L$32))))</f>
        <v>0</v>
      </c>
      <c r="G2977">
        <f>ROUNDUP(DZIALKI[[#This Row],[StawkaPodatku]]*DZIALKI[[#This Row],[Powierzchnia]],2)</f>
        <v>682.89</v>
      </c>
      <c r="H2977">
        <f>DZIALKI[[#This Row],[Podatek]]*DZIALKI[[#This Row],[Procent Ulgi]]</f>
        <v>0</v>
      </c>
      <c r="I2977">
        <f>DZIALKI[[#This Row],[Podatek]]-DZIALKI[[#This Row],[KwotaUlgi]]</f>
        <v>682.89</v>
      </c>
    </row>
    <row r="2978" spans="1:9" x14ac:dyDescent="0.25">
      <c r="A2978" t="s">
        <v>2988</v>
      </c>
      <c r="B2978">
        <v>1197.5</v>
      </c>
      <c r="C2978" t="s">
        <v>31</v>
      </c>
      <c r="D2978" t="s">
        <v>5</v>
      </c>
      <c r="E29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78">
        <f>IF(DZIALKI[[#This Row],[Ulga]]=$K$29,$L$29,IF(DZIALKI[[#This Row],[Ulga]]=$K$30,$L$30,IF(DZIALKI[[#This Row],[Ulga]]=$K$31,$L$31,IF(DZIALKI[[#This Row],[Ulga]]=$K$32,$L$32))))</f>
        <v>0.5</v>
      </c>
      <c r="G2978">
        <f>ROUNDUP(DZIALKI[[#This Row],[StawkaPodatku]]*DZIALKI[[#This Row],[Powierzchnia]],2)</f>
        <v>514.92999999999995</v>
      </c>
      <c r="H2978">
        <f>DZIALKI[[#This Row],[Podatek]]*DZIALKI[[#This Row],[Procent Ulgi]]</f>
        <v>257.46499999999997</v>
      </c>
      <c r="I2978">
        <f>DZIALKI[[#This Row],[Podatek]]-DZIALKI[[#This Row],[KwotaUlgi]]</f>
        <v>257.46499999999997</v>
      </c>
    </row>
    <row r="2979" spans="1:9" x14ac:dyDescent="0.25">
      <c r="A2979" t="s">
        <v>2989</v>
      </c>
      <c r="B2979">
        <v>814.62</v>
      </c>
      <c r="C2979" t="s">
        <v>94</v>
      </c>
      <c r="D2979" t="s">
        <v>21</v>
      </c>
      <c r="E29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79">
        <f>IF(DZIALKI[[#This Row],[Ulga]]=$K$29,$L$29,IF(DZIALKI[[#This Row],[Ulga]]=$K$30,$L$30,IF(DZIALKI[[#This Row],[Ulga]]=$K$31,$L$31,IF(DZIALKI[[#This Row],[Ulga]]=$K$32,$L$32))))</f>
        <v>0</v>
      </c>
      <c r="G2979">
        <f>ROUNDUP(DZIALKI[[#This Row],[StawkaPodatku]]*DZIALKI[[#This Row],[Powierzchnia]],2)</f>
        <v>32.589999999999996</v>
      </c>
      <c r="H2979">
        <f>DZIALKI[[#This Row],[Podatek]]*DZIALKI[[#This Row],[Procent Ulgi]]</f>
        <v>0</v>
      </c>
      <c r="I2979">
        <f>DZIALKI[[#This Row],[Podatek]]-DZIALKI[[#This Row],[KwotaUlgi]]</f>
        <v>32.589999999999996</v>
      </c>
    </row>
    <row r="2980" spans="1:9" x14ac:dyDescent="0.25">
      <c r="A2980" t="s">
        <v>2990</v>
      </c>
      <c r="B2980">
        <v>547.34</v>
      </c>
      <c r="C2980" t="s">
        <v>5</v>
      </c>
      <c r="D2980" t="s">
        <v>5</v>
      </c>
      <c r="E29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0">
        <f>IF(DZIALKI[[#This Row],[Ulga]]=$K$29,$L$29,IF(DZIALKI[[#This Row],[Ulga]]=$K$30,$L$30,IF(DZIALKI[[#This Row],[Ulga]]=$K$31,$L$31,IF(DZIALKI[[#This Row],[Ulga]]=$K$32,$L$32))))</f>
        <v>0.5</v>
      </c>
      <c r="G2980">
        <f>ROUNDUP(DZIALKI[[#This Row],[StawkaPodatku]]*DZIALKI[[#This Row],[Powierzchnia]],2)</f>
        <v>421.46</v>
      </c>
      <c r="H2980">
        <f>DZIALKI[[#This Row],[Podatek]]*DZIALKI[[#This Row],[Procent Ulgi]]</f>
        <v>210.73</v>
      </c>
      <c r="I2980">
        <f>DZIALKI[[#This Row],[Podatek]]-DZIALKI[[#This Row],[KwotaUlgi]]</f>
        <v>210.73</v>
      </c>
    </row>
    <row r="2981" spans="1:9" x14ac:dyDescent="0.25">
      <c r="A2981" t="s">
        <v>2991</v>
      </c>
      <c r="B2981">
        <v>611.79</v>
      </c>
      <c r="C2981" t="s">
        <v>94</v>
      </c>
      <c r="D2981" t="s">
        <v>21</v>
      </c>
      <c r="E298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81">
        <f>IF(DZIALKI[[#This Row],[Ulga]]=$K$29,$L$29,IF(DZIALKI[[#This Row],[Ulga]]=$K$30,$L$30,IF(DZIALKI[[#This Row],[Ulga]]=$K$31,$L$31,IF(DZIALKI[[#This Row],[Ulga]]=$K$32,$L$32))))</f>
        <v>0</v>
      </c>
      <c r="G2981">
        <f>ROUNDUP(DZIALKI[[#This Row],[StawkaPodatku]]*DZIALKI[[#This Row],[Powierzchnia]],2)</f>
        <v>24.48</v>
      </c>
      <c r="H2981">
        <f>DZIALKI[[#This Row],[Podatek]]*DZIALKI[[#This Row],[Procent Ulgi]]</f>
        <v>0</v>
      </c>
      <c r="I2981">
        <f>DZIALKI[[#This Row],[Podatek]]-DZIALKI[[#This Row],[KwotaUlgi]]</f>
        <v>24.48</v>
      </c>
    </row>
    <row r="2982" spans="1:9" x14ac:dyDescent="0.25">
      <c r="A2982" t="s">
        <v>2992</v>
      </c>
      <c r="B2982">
        <v>648.29999999999995</v>
      </c>
      <c r="C2982" t="s">
        <v>52</v>
      </c>
      <c r="D2982" t="s">
        <v>5</v>
      </c>
      <c r="E29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82">
        <f>IF(DZIALKI[[#This Row],[Ulga]]=$K$29,$L$29,IF(DZIALKI[[#This Row],[Ulga]]=$K$30,$L$30,IF(DZIALKI[[#This Row],[Ulga]]=$K$31,$L$31,IF(DZIALKI[[#This Row],[Ulga]]=$K$32,$L$32))))</f>
        <v>0.5</v>
      </c>
      <c r="G2982">
        <f>ROUNDUP(DZIALKI[[#This Row],[StawkaPodatku]]*DZIALKI[[#This Row],[Powierzchnia]],2)</f>
        <v>136.14999999999998</v>
      </c>
      <c r="H2982">
        <f>DZIALKI[[#This Row],[Podatek]]*DZIALKI[[#This Row],[Procent Ulgi]]</f>
        <v>68.074999999999989</v>
      </c>
      <c r="I2982">
        <f>DZIALKI[[#This Row],[Podatek]]-DZIALKI[[#This Row],[KwotaUlgi]]</f>
        <v>68.074999999999989</v>
      </c>
    </row>
    <row r="2983" spans="1:9" x14ac:dyDescent="0.25">
      <c r="A2983" t="s">
        <v>2993</v>
      </c>
      <c r="B2983">
        <v>1175.5</v>
      </c>
      <c r="C2983" t="s">
        <v>52</v>
      </c>
      <c r="D2983" t="s">
        <v>11</v>
      </c>
      <c r="E29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83">
        <f>IF(DZIALKI[[#This Row],[Ulga]]=$K$29,$L$29,IF(DZIALKI[[#This Row],[Ulga]]=$K$30,$L$30,IF(DZIALKI[[#This Row],[Ulga]]=$K$31,$L$31,IF(DZIALKI[[#This Row],[Ulga]]=$K$32,$L$32))))</f>
        <v>0.9</v>
      </c>
      <c r="G2983">
        <f>ROUNDUP(DZIALKI[[#This Row],[StawkaPodatku]]*DZIALKI[[#This Row],[Powierzchnia]],2)</f>
        <v>246.85999999999999</v>
      </c>
      <c r="H2983">
        <f>DZIALKI[[#This Row],[Podatek]]*DZIALKI[[#This Row],[Procent Ulgi]]</f>
        <v>222.17399999999998</v>
      </c>
      <c r="I2983">
        <f>DZIALKI[[#This Row],[Podatek]]-DZIALKI[[#This Row],[KwotaUlgi]]</f>
        <v>24.686000000000007</v>
      </c>
    </row>
    <row r="2984" spans="1:9" x14ac:dyDescent="0.25">
      <c r="A2984" t="s">
        <v>2994</v>
      </c>
      <c r="B2984">
        <v>826.13</v>
      </c>
      <c r="C2984" t="s">
        <v>5</v>
      </c>
      <c r="D2984" t="s">
        <v>11</v>
      </c>
      <c r="E29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4">
        <f>IF(DZIALKI[[#This Row],[Ulga]]=$K$29,$L$29,IF(DZIALKI[[#This Row],[Ulga]]=$K$30,$L$30,IF(DZIALKI[[#This Row],[Ulga]]=$K$31,$L$31,IF(DZIALKI[[#This Row],[Ulga]]=$K$32,$L$32))))</f>
        <v>0.9</v>
      </c>
      <c r="G2984">
        <f>ROUNDUP(DZIALKI[[#This Row],[StawkaPodatku]]*DZIALKI[[#This Row],[Powierzchnia]],2)</f>
        <v>636.13</v>
      </c>
      <c r="H2984">
        <f>DZIALKI[[#This Row],[Podatek]]*DZIALKI[[#This Row],[Procent Ulgi]]</f>
        <v>572.51700000000005</v>
      </c>
      <c r="I2984">
        <f>DZIALKI[[#This Row],[Podatek]]-DZIALKI[[#This Row],[KwotaUlgi]]</f>
        <v>63.612999999999943</v>
      </c>
    </row>
    <row r="2985" spans="1:9" x14ac:dyDescent="0.25">
      <c r="A2985" t="s">
        <v>2995</v>
      </c>
      <c r="B2985">
        <v>606.38</v>
      </c>
      <c r="C2985" t="s">
        <v>5</v>
      </c>
      <c r="D2985" t="s">
        <v>5</v>
      </c>
      <c r="E29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5">
        <f>IF(DZIALKI[[#This Row],[Ulga]]=$K$29,$L$29,IF(DZIALKI[[#This Row],[Ulga]]=$K$30,$L$30,IF(DZIALKI[[#This Row],[Ulga]]=$K$31,$L$31,IF(DZIALKI[[#This Row],[Ulga]]=$K$32,$L$32))))</f>
        <v>0.5</v>
      </c>
      <c r="G2985">
        <f>ROUNDUP(DZIALKI[[#This Row],[StawkaPodatku]]*DZIALKI[[#This Row],[Powierzchnia]],2)</f>
        <v>466.92</v>
      </c>
      <c r="H2985">
        <f>DZIALKI[[#This Row],[Podatek]]*DZIALKI[[#This Row],[Procent Ulgi]]</f>
        <v>233.46</v>
      </c>
      <c r="I2985">
        <f>DZIALKI[[#This Row],[Podatek]]-DZIALKI[[#This Row],[KwotaUlgi]]</f>
        <v>233.46</v>
      </c>
    </row>
    <row r="2986" spans="1:9" x14ac:dyDescent="0.25">
      <c r="A2986" t="s">
        <v>2996</v>
      </c>
      <c r="B2986">
        <v>1475.73</v>
      </c>
      <c r="C2986" t="s">
        <v>9</v>
      </c>
      <c r="D2986" t="s">
        <v>11</v>
      </c>
      <c r="E29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86">
        <f>IF(DZIALKI[[#This Row],[Ulga]]=$K$29,$L$29,IF(DZIALKI[[#This Row],[Ulga]]=$K$30,$L$30,IF(DZIALKI[[#This Row],[Ulga]]=$K$31,$L$31,IF(DZIALKI[[#This Row],[Ulga]]=$K$32,$L$32))))</f>
        <v>0.9</v>
      </c>
      <c r="G2986">
        <f>ROUNDUP(DZIALKI[[#This Row],[StawkaPodatku]]*DZIALKI[[#This Row],[Powierzchnia]],2)</f>
        <v>959.23</v>
      </c>
      <c r="H2986">
        <f>DZIALKI[[#This Row],[Podatek]]*DZIALKI[[#This Row],[Procent Ulgi]]</f>
        <v>863.30700000000002</v>
      </c>
      <c r="I2986">
        <f>DZIALKI[[#This Row],[Podatek]]-DZIALKI[[#This Row],[KwotaUlgi]]</f>
        <v>95.923000000000002</v>
      </c>
    </row>
    <row r="2987" spans="1:9" x14ac:dyDescent="0.25">
      <c r="A2987" t="s">
        <v>2997</v>
      </c>
      <c r="B2987">
        <v>1402.66</v>
      </c>
      <c r="C2987" t="s">
        <v>5</v>
      </c>
      <c r="D2987" t="s">
        <v>5</v>
      </c>
      <c r="E29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7">
        <f>IF(DZIALKI[[#This Row],[Ulga]]=$K$29,$L$29,IF(DZIALKI[[#This Row],[Ulga]]=$K$30,$L$30,IF(DZIALKI[[#This Row],[Ulga]]=$K$31,$L$31,IF(DZIALKI[[#This Row],[Ulga]]=$K$32,$L$32))))</f>
        <v>0.5</v>
      </c>
      <c r="G2987">
        <f>ROUNDUP(DZIALKI[[#This Row],[StawkaPodatku]]*DZIALKI[[#This Row],[Powierzchnia]],2)</f>
        <v>1080.05</v>
      </c>
      <c r="H2987">
        <f>DZIALKI[[#This Row],[Podatek]]*DZIALKI[[#This Row],[Procent Ulgi]]</f>
        <v>540.02499999999998</v>
      </c>
      <c r="I2987">
        <f>DZIALKI[[#This Row],[Podatek]]-DZIALKI[[#This Row],[KwotaUlgi]]</f>
        <v>540.02499999999998</v>
      </c>
    </row>
    <row r="2988" spans="1:9" x14ac:dyDescent="0.25">
      <c r="A2988" t="s">
        <v>2998</v>
      </c>
      <c r="B2988">
        <v>736.04</v>
      </c>
      <c r="C2988" t="s">
        <v>52</v>
      </c>
      <c r="D2988" t="s">
        <v>11</v>
      </c>
      <c r="E29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88">
        <f>IF(DZIALKI[[#This Row],[Ulga]]=$K$29,$L$29,IF(DZIALKI[[#This Row],[Ulga]]=$K$30,$L$30,IF(DZIALKI[[#This Row],[Ulga]]=$K$31,$L$31,IF(DZIALKI[[#This Row],[Ulga]]=$K$32,$L$32))))</f>
        <v>0.9</v>
      </c>
      <c r="G2988">
        <f>ROUNDUP(DZIALKI[[#This Row],[StawkaPodatku]]*DZIALKI[[#This Row],[Powierzchnia]],2)</f>
        <v>154.57</v>
      </c>
      <c r="H2988">
        <f>DZIALKI[[#This Row],[Podatek]]*DZIALKI[[#This Row],[Procent Ulgi]]</f>
        <v>139.113</v>
      </c>
      <c r="I2988">
        <f>DZIALKI[[#This Row],[Podatek]]-DZIALKI[[#This Row],[KwotaUlgi]]</f>
        <v>15.456999999999994</v>
      </c>
    </row>
    <row r="2989" spans="1:9" x14ac:dyDescent="0.25">
      <c r="A2989" t="s">
        <v>2999</v>
      </c>
      <c r="B2989">
        <v>863.62</v>
      </c>
      <c r="C2989" t="s">
        <v>5</v>
      </c>
      <c r="D2989" t="s">
        <v>5</v>
      </c>
      <c r="E29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9">
        <f>IF(DZIALKI[[#This Row],[Ulga]]=$K$29,$L$29,IF(DZIALKI[[#This Row],[Ulga]]=$K$30,$L$30,IF(DZIALKI[[#This Row],[Ulga]]=$K$31,$L$31,IF(DZIALKI[[#This Row],[Ulga]]=$K$32,$L$32))))</f>
        <v>0.5</v>
      </c>
      <c r="G2989">
        <f>ROUNDUP(DZIALKI[[#This Row],[StawkaPodatku]]*DZIALKI[[#This Row],[Powierzchnia]],2)</f>
        <v>664.99</v>
      </c>
      <c r="H2989">
        <f>DZIALKI[[#This Row],[Podatek]]*DZIALKI[[#This Row],[Procent Ulgi]]</f>
        <v>332.495</v>
      </c>
      <c r="I2989">
        <f>DZIALKI[[#This Row],[Podatek]]-DZIALKI[[#This Row],[KwotaUlgi]]</f>
        <v>332.495</v>
      </c>
    </row>
    <row r="2990" spans="1:9" x14ac:dyDescent="0.25">
      <c r="A2990" t="s">
        <v>3000</v>
      </c>
      <c r="B2990">
        <v>867.91</v>
      </c>
      <c r="C2990" t="s">
        <v>31</v>
      </c>
      <c r="D2990" t="s">
        <v>5</v>
      </c>
      <c r="E29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90">
        <f>IF(DZIALKI[[#This Row],[Ulga]]=$K$29,$L$29,IF(DZIALKI[[#This Row],[Ulga]]=$K$30,$L$30,IF(DZIALKI[[#This Row],[Ulga]]=$K$31,$L$31,IF(DZIALKI[[#This Row],[Ulga]]=$K$32,$L$32))))</f>
        <v>0.5</v>
      </c>
      <c r="G2990">
        <f>ROUNDUP(DZIALKI[[#This Row],[StawkaPodatku]]*DZIALKI[[#This Row],[Powierzchnia]],2)</f>
        <v>373.21</v>
      </c>
      <c r="H2990">
        <f>DZIALKI[[#This Row],[Podatek]]*DZIALKI[[#This Row],[Procent Ulgi]]</f>
        <v>186.60499999999999</v>
      </c>
      <c r="I2990">
        <f>DZIALKI[[#This Row],[Podatek]]-DZIALKI[[#This Row],[KwotaUlgi]]</f>
        <v>186.60499999999999</v>
      </c>
    </row>
    <row r="2991" spans="1:9" x14ac:dyDescent="0.25">
      <c r="A2991" t="s">
        <v>3001</v>
      </c>
      <c r="B2991">
        <v>931.95</v>
      </c>
      <c r="C2991" t="s">
        <v>5</v>
      </c>
      <c r="D2991" t="s">
        <v>7</v>
      </c>
      <c r="E29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91">
        <f>IF(DZIALKI[[#This Row],[Ulga]]=$K$29,$L$29,IF(DZIALKI[[#This Row],[Ulga]]=$K$30,$L$30,IF(DZIALKI[[#This Row],[Ulga]]=$K$31,$L$31,IF(DZIALKI[[#This Row],[Ulga]]=$K$32,$L$32))))</f>
        <v>0.2</v>
      </c>
      <c r="G2991">
        <f>ROUNDUP(DZIALKI[[#This Row],[StawkaPodatku]]*DZIALKI[[#This Row],[Powierzchnia]],2)</f>
        <v>717.61</v>
      </c>
      <c r="H2991">
        <f>DZIALKI[[#This Row],[Podatek]]*DZIALKI[[#This Row],[Procent Ulgi]]</f>
        <v>143.52200000000002</v>
      </c>
      <c r="I2991">
        <f>DZIALKI[[#This Row],[Podatek]]-DZIALKI[[#This Row],[KwotaUlgi]]</f>
        <v>574.08799999999997</v>
      </c>
    </row>
    <row r="2992" spans="1:9" x14ac:dyDescent="0.25">
      <c r="A2992" t="s">
        <v>3002</v>
      </c>
      <c r="B2992">
        <v>904.92</v>
      </c>
      <c r="C2992" t="s">
        <v>31</v>
      </c>
      <c r="D2992" t="s">
        <v>11</v>
      </c>
      <c r="E29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92">
        <f>IF(DZIALKI[[#This Row],[Ulga]]=$K$29,$L$29,IF(DZIALKI[[#This Row],[Ulga]]=$K$30,$L$30,IF(DZIALKI[[#This Row],[Ulga]]=$K$31,$L$31,IF(DZIALKI[[#This Row],[Ulga]]=$K$32,$L$32))))</f>
        <v>0.9</v>
      </c>
      <c r="G2992">
        <f>ROUNDUP(DZIALKI[[#This Row],[StawkaPodatku]]*DZIALKI[[#This Row],[Powierzchnia]],2)</f>
        <v>389.12</v>
      </c>
      <c r="H2992">
        <f>DZIALKI[[#This Row],[Podatek]]*DZIALKI[[#This Row],[Procent Ulgi]]</f>
        <v>350.20800000000003</v>
      </c>
      <c r="I2992">
        <f>DZIALKI[[#This Row],[Podatek]]-DZIALKI[[#This Row],[KwotaUlgi]]</f>
        <v>38.911999999999978</v>
      </c>
    </row>
    <row r="2993" spans="1:9" x14ac:dyDescent="0.25">
      <c r="A2993" t="s">
        <v>3003</v>
      </c>
      <c r="B2993">
        <v>1453.01</v>
      </c>
      <c r="C2993" t="s">
        <v>94</v>
      </c>
      <c r="D2993" t="s">
        <v>11</v>
      </c>
      <c r="E299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93">
        <f>IF(DZIALKI[[#This Row],[Ulga]]=$K$29,$L$29,IF(DZIALKI[[#This Row],[Ulga]]=$K$30,$L$30,IF(DZIALKI[[#This Row],[Ulga]]=$K$31,$L$31,IF(DZIALKI[[#This Row],[Ulga]]=$K$32,$L$32))))</f>
        <v>0.9</v>
      </c>
      <c r="G2993">
        <f>ROUNDUP(DZIALKI[[#This Row],[StawkaPodatku]]*DZIALKI[[#This Row],[Powierzchnia]],2)</f>
        <v>58.129999999999995</v>
      </c>
      <c r="H2993">
        <f>DZIALKI[[#This Row],[Podatek]]*DZIALKI[[#This Row],[Procent Ulgi]]</f>
        <v>52.317</v>
      </c>
      <c r="I2993">
        <f>DZIALKI[[#This Row],[Podatek]]-DZIALKI[[#This Row],[KwotaUlgi]]</f>
        <v>5.8129999999999953</v>
      </c>
    </row>
    <row r="2994" spans="1:9" x14ac:dyDescent="0.25">
      <c r="A2994" t="s">
        <v>3004</v>
      </c>
      <c r="B2994">
        <v>1270.18</v>
      </c>
      <c r="C2994" t="s">
        <v>9</v>
      </c>
      <c r="D2994" t="s">
        <v>11</v>
      </c>
      <c r="E29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94">
        <f>IF(DZIALKI[[#This Row],[Ulga]]=$K$29,$L$29,IF(DZIALKI[[#This Row],[Ulga]]=$K$30,$L$30,IF(DZIALKI[[#This Row],[Ulga]]=$K$31,$L$31,IF(DZIALKI[[#This Row],[Ulga]]=$K$32,$L$32))))</f>
        <v>0.9</v>
      </c>
      <c r="G2994">
        <f>ROUNDUP(DZIALKI[[#This Row],[StawkaPodatku]]*DZIALKI[[#This Row],[Powierzchnia]],2)</f>
        <v>825.62</v>
      </c>
      <c r="H2994">
        <f>DZIALKI[[#This Row],[Podatek]]*DZIALKI[[#This Row],[Procent Ulgi]]</f>
        <v>743.05799999999999</v>
      </c>
      <c r="I2994">
        <f>DZIALKI[[#This Row],[Podatek]]-DZIALKI[[#This Row],[KwotaUlgi]]</f>
        <v>82.562000000000012</v>
      </c>
    </row>
    <row r="2995" spans="1:9" x14ac:dyDescent="0.25">
      <c r="A2995" t="s">
        <v>3005</v>
      </c>
      <c r="B2995">
        <v>638.35</v>
      </c>
      <c r="C2995" t="s">
        <v>9</v>
      </c>
      <c r="D2995" t="s">
        <v>7</v>
      </c>
      <c r="E29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95">
        <f>IF(DZIALKI[[#This Row],[Ulga]]=$K$29,$L$29,IF(DZIALKI[[#This Row],[Ulga]]=$K$30,$L$30,IF(DZIALKI[[#This Row],[Ulga]]=$K$31,$L$31,IF(DZIALKI[[#This Row],[Ulga]]=$K$32,$L$32))))</f>
        <v>0.2</v>
      </c>
      <c r="G2995">
        <f>ROUNDUP(DZIALKI[[#This Row],[StawkaPodatku]]*DZIALKI[[#This Row],[Powierzchnia]],2)</f>
        <v>414.93</v>
      </c>
      <c r="H2995">
        <f>DZIALKI[[#This Row],[Podatek]]*DZIALKI[[#This Row],[Procent Ulgi]]</f>
        <v>82.986000000000004</v>
      </c>
      <c r="I2995">
        <f>DZIALKI[[#This Row],[Podatek]]-DZIALKI[[#This Row],[KwotaUlgi]]</f>
        <v>331.94400000000002</v>
      </c>
    </row>
    <row r="2996" spans="1:9" x14ac:dyDescent="0.25">
      <c r="A2996" t="s">
        <v>3006</v>
      </c>
      <c r="B2996">
        <v>1421.34</v>
      </c>
      <c r="C2996" t="s">
        <v>52</v>
      </c>
      <c r="D2996" t="s">
        <v>21</v>
      </c>
      <c r="E29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96">
        <f>IF(DZIALKI[[#This Row],[Ulga]]=$K$29,$L$29,IF(DZIALKI[[#This Row],[Ulga]]=$K$30,$L$30,IF(DZIALKI[[#This Row],[Ulga]]=$K$31,$L$31,IF(DZIALKI[[#This Row],[Ulga]]=$K$32,$L$32))))</f>
        <v>0</v>
      </c>
      <c r="G2996">
        <f>ROUNDUP(DZIALKI[[#This Row],[StawkaPodatku]]*DZIALKI[[#This Row],[Powierzchnia]],2)</f>
        <v>298.49</v>
      </c>
      <c r="H2996">
        <f>DZIALKI[[#This Row],[Podatek]]*DZIALKI[[#This Row],[Procent Ulgi]]</f>
        <v>0</v>
      </c>
      <c r="I2996">
        <f>DZIALKI[[#This Row],[Podatek]]-DZIALKI[[#This Row],[KwotaUlgi]]</f>
        <v>298.49</v>
      </c>
    </row>
    <row r="2997" spans="1:9" x14ac:dyDescent="0.25">
      <c r="A2997" t="s">
        <v>3007</v>
      </c>
      <c r="B2997">
        <v>1221.8399999999999</v>
      </c>
      <c r="C2997" t="s">
        <v>52</v>
      </c>
      <c r="D2997" t="s">
        <v>11</v>
      </c>
      <c r="E29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97">
        <f>IF(DZIALKI[[#This Row],[Ulga]]=$K$29,$L$29,IF(DZIALKI[[#This Row],[Ulga]]=$K$30,$L$30,IF(DZIALKI[[#This Row],[Ulga]]=$K$31,$L$31,IF(DZIALKI[[#This Row],[Ulga]]=$K$32,$L$32))))</f>
        <v>0.9</v>
      </c>
      <c r="G2997">
        <f>ROUNDUP(DZIALKI[[#This Row],[StawkaPodatku]]*DZIALKI[[#This Row],[Powierzchnia]],2)</f>
        <v>256.58999999999997</v>
      </c>
      <c r="H2997">
        <f>DZIALKI[[#This Row],[Podatek]]*DZIALKI[[#This Row],[Procent Ulgi]]</f>
        <v>230.93099999999998</v>
      </c>
      <c r="I2997">
        <f>DZIALKI[[#This Row],[Podatek]]-DZIALKI[[#This Row],[KwotaUlgi]]</f>
        <v>25.658999999999992</v>
      </c>
    </row>
    <row r="2998" spans="1:9" x14ac:dyDescent="0.25">
      <c r="A2998" t="s">
        <v>3008</v>
      </c>
      <c r="B2998">
        <v>934.9</v>
      </c>
      <c r="C2998" t="s">
        <v>9</v>
      </c>
      <c r="D2998" t="s">
        <v>11</v>
      </c>
      <c r="E29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98">
        <f>IF(DZIALKI[[#This Row],[Ulga]]=$K$29,$L$29,IF(DZIALKI[[#This Row],[Ulga]]=$K$30,$L$30,IF(DZIALKI[[#This Row],[Ulga]]=$K$31,$L$31,IF(DZIALKI[[#This Row],[Ulga]]=$K$32,$L$32))))</f>
        <v>0.9</v>
      </c>
      <c r="G2998">
        <f>ROUNDUP(DZIALKI[[#This Row],[StawkaPodatku]]*DZIALKI[[#This Row],[Powierzchnia]],2)</f>
        <v>607.68999999999994</v>
      </c>
      <c r="H2998">
        <f>DZIALKI[[#This Row],[Podatek]]*DZIALKI[[#This Row],[Procent Ulgi]]</f>
        <v>546.92099999999994</v>
      </c>
      <c r="I2998">
        <f>DZIALKI[[#This Row],[Podatek]]-DZIALKI[[#This Row],[KwotaUlgi]]</f>
        <v>60.769000000000005</v>
      </c>
    </row>
    <row r="2999" spans="1:9" x14ac:dyDescent="0.25">
      <c r="A2999" t="s">
        <v>3009</v>
      </c>
      <c r="B2999">
        <v>822.15</v>
      </c>
      <c r="C2999" t="s">
        <v>5</v>
      </c>
      <c r="D2999" t="s">
        <v>11</v>
      </c>
      <c r="E29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99">
        <f>IF(DZIALKI[[#This Row],[Ulga]]=$K$29,$L$29,IF(DZIALKI[[#This Row],[Ulga]]=$K$30,$L$30,IF(DZIALKI[[#This Row],[Ulga]]=$K$31,$L$31,IF(DZIALKI[[#This Row],[Ulga]]=$K$32,$L$32))))</f>
        <v>0.9</v>
      </c>
      <c r="G2999">
        <f>ROUNDUP(DZIALKI[[#This Row],[StawkaPodatku]]*DZIALKI[[#This Row],[Powierzchnia]],2)</f>
        <v>633.05999999999995</v>
      </c>
      <c r="H2999">
        <f>DZIALKI[[#This Row],[Podatek]]*DZIALKI[[#This Row],[Procent Ulgi]]</f>
        <v>569.75400000000002</v>
      </c>
      <c r="I2999">
        <f>DZIALKI[[#This Row],[Podatek]]-DZIALKI[[#This Row],[KwotaUlgi]]</f>
        <v>63.305999999999926</v>
      </c>
    </row>
    <row r="3000" spans="1:9" x14ac:dyDescent="0.25">
      <c r="A3000" t="s">
        <v>3010</v>
      </c>
      <c r="B3000">
        <v>542.94000000000005</v>
      </c>
      <c r="C3000" t="s">
        <v>52</v>
      </c>
      <c r="D3000" t="s">
        <v>11</v>
      </c>
      <c r="E30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00">
        <f>IF(DZIALKI[[#This Row],[Ulga]]=$K$29,$L$29,IF(DZIALKI[[#This Row],[Ulga]]=$K$30,$L$30,IF(DZIALKI[[#This Row],[Ulga]]=$K$31,$L$31,IF(DZIALKI[[#This Row],[Ulga]]=$K$32,$L$32))))</f>
        <v>0.9</v>
      </c>
      <c r="G3000">
        <f>ROUNDUP(DZIALKI[[#This Row],[StawkaPodatku]]*DZIALKI[[#This Row],[Powierzchnia]],2)</f>
        <v>114.02000000000001</v>
      </c>
      <c r="H3000">
        <f>DZIALKI[[#This Row],[Podatek]]*DZIALKI[[#This Row],[Procent Ulgi]]</f>
        <v>102.61800000000001</v>
      </c>
      <c r="I3000">
        <f>DZIALKI[[#This Row],[Podatek]]-DZIALKI[[#This Row],[KwotaUlgi]]</f>
        <v>11.402000000000001</v>
      </c>
    </row>
    <row r="3001" spans="1:9" x14ac:dyDescent="0.25">
      <c r="A3001" t="s">
        <v>3011</v>
      </c>
      <c r="B3001">
        <v>1399.6</v>
      </c>
      <c r="C3001" t="s">
        <v>5</v>
      </c>
      <c r="D3001" t="s">
        <v>11</v>
      </c>
      <c r="E30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01">
        <f>IF(DZIALKI[[#This Row],[Ulga]]=$K$29,$L$29,IF(DZIALKI[[#This Row],[Ulga]]=$K$30,$L$30,IF(DZIALKI[[#This Row],[Ulga]]=$K$31,$L$31,IF(DZIALKI[[#This Row],[Ulga]]=$K$32,$L$32))))</f>
        <v>0.9</v>
      </c>
      <c r="G3001">
        <f>ROUNDUP(DZIALKI[[#This Row],[StawkaPodatku]]*DZIALKI[[#This Row],[Powierzchnia]],2)</f>
        <v>1077.7</v>
      </c>
      <c r="H3001">
        <f>DZIALKI[[#This Row],[Podatek]]*DZIALKI[[#This Row],[Procent Ulgi]]</f>
        <v>969.93000000000006</v>
      </c>
      <c r="I3001">
        <f>DZIALKI[[#This Row],[Podatek]]-DZIALKI[[#This Row],[KwotaUlgi]]</f>
        <v>107.76999999999998</v>
      </c>
    </row>
    <row r="3002" spans="1:9" x14ac:dyDescent="0.25">
      <c r="A3002" t="s">
        <v>3012</v>
      </c>
      <c r="B3002">
        <v>681.29</v>
      </c>
      <c r="C3002" t="s">
        <v>5</v>
      </c>
      <c r="D3002" t="s">
        <v>5</v>
      </c>
      <c r="E30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02">
        <f>IF(DZIALKI[[#This Row],[Ulga]]=$K$29,$L$29,IF(DZIALKI[[#This Row],[Ulga]]=$K$30,$L$30,IF(DZIALKI[[#This Row],[Ulga]]=$K$31,$L$31,IF(DZIALKI[[#This Row],[Ulga]]=$K$32,$L$32))))</f>
        <v>0.5</v>
      </c>
      <c r="G3002">
        <f>ROUNDUP(DZIALKI[[#This Row],[StawkaPodatku]]*DZIALKI[[#This Row],[Powierzchnia]],2)</f>
        <v>524.6</v>
      </c>
      <c r="H3002">
        <f>DZIALKI[[#This Row],[Podatek]]*DZIALKI[[#This Row],[Procent Ulgi]]</f>
        <v>262.3</v>
      </c>
      <c r="I3002">
        <f>DZIALKI[[#This Row],[Podatek]]-DZIALKI[[#This Row],[KwotaUlgi]]</f>
        <v>262.3</v>
      </c>
    </row>
    <row r="3003" spans="1:9" x14ac:dyDescent="0.25">
      <c r="A3003" t="s">
        <v>3013</v>
      </c>
      <c r="B3003">
        <v>1171.23</v>
      </c>
      <c r="C3003" t="s">
        <v>52</v>
      </c>
      <c r="D3003" t="s">
        <v>21</v>
      </c>
      <c r="E30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03">
        <f>IF(DZIALKI[[#This Row],[Ulga]]=$K$29,$L$29,IF(DZIALKI[[#This Row],[Ulga]]=$K$30,$L$30,IF(DZIALKI[[#This Row],[Ulga]]=$K$31,$L$31,IF(DZIALKI[[#This Row],[Ulga]]=$K$32,$L$32))))</f>
        <v>0</v>
      </c>
      <c r="G3003">
        <f>ROUNDUP(DZIALKI[[#This Row],[StawkaPodatku]]*DZIALKI[[#This Row],[Powierzchnia]],2)</f>
        <v>245.95999999999998</v>
      </c>
      <c r="H3003">
        <f>DZIALKI[[#This Row],[Podatek]]*DZIALKI[[#This Row],[Procent Ulgi]]</f>
        <v>0</v>
      </c>
      <c r="I3003">
        <f>DZIALKI[[#This Row],[Podatek]]-DZIALKI[[#This Row],[KwotaUlgi]]</f>
        <v>245.95999999999998</v>
      </c>
    </row>
    <row r="3004" spans="1:9" x14ac:dyDescent="0.25">
      <c r="A3004" t="s">
        <v>3014</v>
      </c>
      <c r="B3004">
        <v>827.99</v>
      </c>
      <c r="C3004" t="s">
        <v>5</v>
      </c>
      <c r="D3004" t="s">
        <v>5</v>
      </c>
      <c r="E30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04">
        <f>IF(DZIALKI[[#This Row],[Ulga]]=$K$29,$L$29,IF(DZIALKI[[#This Row],[Ulga]]=$K$30,$L$30,IF(DZIALKI[[#This Row],[Ulga]]=$K$31,$L$31,IF(DZIALKI[[#This Row],[Ulga]]=$K$32,$L$32))))</f>
        <v>0.5</v>
      </c>
      <c r="G3004">
        <f>ROUNDUP(DZIALKI[[#This Row],[StawkaPodatku]]*DZIALKI[[#This Row],[Powierzchnia]],2)</f>
        <v>637.55999999999995</v>
      </c>
      <c r="H3004">
        <f>DZIALKI[[#This Row],[Podatek]]*DZIALKI[[#This Row],[Procent Ulgi]]</f>
        <v>318.77999999999997</v>
      </c>
      <c r="I3004">
        <f>DZIALKI[[#This Row],[Podatek]]-DZIALKI[[#This Row],[KwotaUlgi]]</f>
        <v>318.77999999999997</v>
      </c>
    </row>
    <row r="3005" spans="1:9" x14ac:dyDescent="0.25">
      <c r="A3005" t="s">
        <v>3015</v>
      </c>
      <c r="B3005">
        <v>923.97</v>
      </c>
      <c r="C3005" t="s">
        <v>31</v>
      </c>
      <c r="D3005" t="s">
        <v>7</v>
      </c>
      <c r="E30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05">
        <f>IF(DZIALKI[[#This Row],[Ulga]]=$K$29,$L$29,IF(DZIALKI[[#This Row],[Ulga]]=$K$30,$L$30,IF(DZIALKI[[#This Row],[Ulga]]=$K$31,$L$31,IF(DZIALKI[[#This Row],[Ulga]]=$K$32,$L$32))))</f>
        <v>0.2</v>
      </c>
      <c r="G3005">
        <f>ROUNDUP(DZIALKI[[#This Row],[StawkaPodatku]]*DZIALKI[[#This Row],[Powierzchnia]],2)</f>
        <v>397.31</v>
      </c>
      <c r="H3005">
        <f>DZIALKI[[#This Row],[Podatek]]*DZIALKI[[#This Row],[Procent Ulgi]]</f>
        <v>79.462000000000003</v>
      </c>
      <c r="I3005">
        <f>DZIALKI[[#This Row],[Podatek]]-DZIALKI[[#This Row],[KwotaUlgi]]</f>
        <v>317.84800000000001</v>
      </c>
    </row>
    <row r="3006" spans="1:9" x14ac:dyDescent="0.25">
      <c r="A3006" t="s">
        <v>3016</v>
      </c>
      <c r="B3006">
        <v>543.15</v>
      </c>
      <c r="C3006" t="s">
        <v>9</v>
      </c>
      <c r="D3006" t="s">
        <v>11</v>
      </c>
      <c r="E30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06">
        <f>IF(DZIALKI[[#This Row],[Ulga]]=$K$29,$L$29,IF(DZIALKI[[#This Row],[Ulga]]=$K$30,$L$30,IF(DZIALKI[[#This Row],[Ulga]]=$K$31,$L$31,IF(DZIALKI[[#This Row],[Ulga]]=$K$32,$L$32))))</f>
        <v>0.9</v>
      </c>
      <c r="G3006">
        <f>ROUNDUP(DZIALKI[[#This Row],[StawkaPodatku]]*DZIALKI[[#This Row],[Powierzchnia]],2)</f>
        <v>353.05</v>
      </c>
      <c r="H3006">
        <f>DZIALKI[[#This Row],[Podatek]]*DZIALKI[[#This Row],[Procent Ulgi]]</f>
        <v>317.745</v>
      </c>
      <c r="I3006">
        <f>DZIALKI[[#This Row],[Podatek]]-DZIALKI[[#This Row],[KwotaUlgi]]</f>
        <v>35.305000000000007</v>
      </c>
    </row>
    <row r="3007" spans="1:9" x14ac:dyDescent="0.25">
      <c r="A3007" t="s">
        <v>3017</v>
      </c>
      <c r="B3007">
        <v>1446.23</v>
      </c>
      <c r="C3007" t="s">
        <v>5</v>
      </c>
      <c r="D3007" t="s">
        <v>11</v>
      </c>
      <c r="E30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07">
        <f>IF(DZIALKI[[#This Row],[Ulga]]=$K$29,$L$29,IF(DZIALKI[[#This Row],[Ulga]]=$K$30,$L$30,IF(DZIALKI[[#This Row],[Ulga]]=$K$31,$L$31,IF(DZIALKI[[#This Row],[Ulga]]=$K$32,$L$32))))</f>
        <v>0.9</v>
      </c>
      <c r="G3007">
        <f>ROUNDUP(DZIALKI[[#This Row],[StawkaPodatku]]*DZIALKI[[#This Row],[Powierzchnia]],2)</f>
        <v>1113.5999999999999</v>
      </c>
      <c r="H3007">
        <f>DZIALKI[[#This Row],[Podatek]]*DZIALKI[[#This Row],[Procent Ulgi]]</f>
        <v>1002.2399999999999</v>
      </c>
      <c r="I3007">
        <f>DZIALKI[[#This Row],[Podatek]]-DZIALKI[[#This Row],[KwotaUlgi]]</f>
        <v>111.36000000000001</v>
      </c>
    </row>
    <row r="3008" spans="1:9" x14ac:dyDescent="0.25">
      <c r="A3008" t="s">
        <v>3018</v>
      </c>
      <c r="B3008">
        <v>599.91999999999996</v>
      </c>
      <c r="C3008" t="s">
        <v>52</v>
      </c>
      <c r="D3008" t="s">
        <v>11</v>
      </c>
      <c r="E30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08">
        <f>IF(DZIALKI[[#This Row],[Ulga]]=$K$29,$L$29,IF(DZIALKI[[#This Row],[Ulga]]=$K$30,$L$30,IF(DZIALKI[[#This Row],[Ulga]]=$K$31,$L$31,IF(DZIALKI[[#This Row],[Ulga]]=$K$32,$L$32))))</f>
        <v>0.9</v>
      </c>
      <c r="G3008">
        <f>ROUNDUP(DZIALKI[[#This Row],[StawkaPodatku]]*DZIALKI[[#This Row],[Powierzchnia]],2)</f>
        <v>125.99000000000001</v>
      </c>
      <c r="H3008">
        <f>DZIALKI[[#This Row],[Podatek]]*DZIALKI[[#This Row],[Procent Ulgi]]</f>
        <v>113.39100000000001</v>
      </c>
      <c r="I3008">
        <f>DZIALKI[[#This Row],[Podatek]]-DZIALKI[[#This Row],[KwotaUlgi]]</f>
        <v>12.599000000000004</v>
      </c>
    </row>
    <row r="3009" spans="1:9" x14ac:dyDescent="0.25">
      <c r="A3009" t="s">
        <v>3019</v>
      </c>
      <c r="B3009">
        <v>977.05</v>
      </c>
      <c r="C3009" t="s">
        <v>31</v>
      </c>
      <c r="D3009" t="s">
        <v>11</v>
      </c>
      <c r="E30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09">
        <f>IF(DZIALKI[[#This Row],[Ulga]]=$K$29,$L$29,IF(DZIALKI[[#This Row],[Ulga]]=$K$30,$L$30,IF(DZIALKI[[#This Row],[Ulga]]=$K$31,$L$31,IF(DZIALKI[[#This Row],[Ulga]]=$K$32,$L$32))))</f>
        <v>0.9</v>
      </c>
      <c r="G3009">
        <f>ROUNDUP(DZIALKI[[#This Row],[StawkaPodatku]]*DZIALKI[[#This Row],[Powierzchnia]],2)</f>
        <v>420.14</v>
      </c>
      <c r="H3009">
        <f>DZIALKI[[#This Row],[Podatek]]*DZIALKI[[#This Row],[Procent Ulgi]]</f>
        <v>378.12599999999998</v>
      </c>
      <c r="I3009">
        <f>DZIALKI[[#This Row],[Podatek]]-DZIALKI[[#This Row],[KwotaUlgi]]</f>
        <v>42.01400000000001</v>
      </c>
    </row>
    <row r="3010" spans="1:9" x14ac:dyDescent="0.25">
      <c r="A3010" t="s">
        <v>3020</v>
      </c>
      <c r="B3010">
        <v>805.96</v>
      </c>
      <c r="C3010" t="s">
        <v>52</v>
      </c>
      <c r="D3010" t="s">
        <v>21</v>
      </c>
      <c r="E30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10">
        <f>IF(DZIALKI[[#This Row],[Ulga]]=$K$29,$L$29,IF(DZIALKI[[#This Row],[Ulga]]=$K$30,$L$30,IF(DZIALKI[[#This Row],[Ulga]]=$K$31,$L$31,IF(DZIALKI[[#This Row],[Ulga]]=$K$32,$L$32))))</f>
        <v>0</v>
      </c>
      <c r="G3010">
        <f>ROUNDUP(DZIALKI[[#This Row],[StawkaPodatku]]*DZIALKI[[#This Row],[Powierzchnia]],2)</f>
        <v>169.26</v>
      </c>
      <c r="H3010">
        <f>DZIALKI[[#This Row],[Podatek]]*DZIALKI[[#This Row],[Procent Ulgi]]</f>
        <v>0</v>
      </c>
      <c r="I3010">
        <f>DZIALKI[[#This Row],[Podatek]]-DZIALKI[[#This Row],[KwotaUlgi]]</f>
        <v>169.26</v>
      </c>
    </row>
    <row r="3011" spans="1:9" x14ac:dyDescent="0.25">
      <c r="A3011" t="s">
        <v>3021</v>
      </c>
      <c r="B3011">
        <v>591.03</v>
      </c>
      <c r="C3011" t="s">
        <v>52</v>
      </c>
      <c r="D3011" t="s">
        <v>11</v>
      </c>
      <c r="E30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11">
        <f>IF(DZIALKI[[#This Row],[Ulga]]=$K$29,$L$29,IF(DZIALKI[[#This Row],[Ulga]]=$K$30,$L$30,IF(DZIALKI[[#This Row],[Ulga]]=$K$31,$L$31,IF(DZIALKI[[#This Row],[Ulga]]=$K$32,$L$32))))</f>
        <v>0.9</v>
      </c>
      <c r="G3011">
        <f>ROUNDUP(DZIALKI[[#This Row],[StawkaPodatku]]*DZIALKI[[#This Row],[Powierzchnia]],2)</f>
        <v>124.12</v>
      </c>
      <c r="H3011">
        <f>DZIALKI[[#This Row],[Podatek]]*DZIALKI[[#This Row],[Procent Ulgi]]</f>
        <v>111.70800000000001</v>
      </c>
      <c r="I3011">
        <f>DZIALKI[[#This Row],[Podatek]]-DZIALKI[[#This Row],[KwotaUlgi]]</f>
        <v>12.411999999999992</v>
      </c>
    </row>
    <row r="3012" spans="1:9" x14ac:dyDescent="0.25">
      <c r="A3012" t="s">
        <v>3022</v>
      </c>
      <c r="B3012">
        <v>688.76</v>
      </c>
      <c r="C3012" t="s">
        <v>31</v>
      </c>
      <c r="D3012" t="s">
        <v>5</v>
      </c>
      <c r="E30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12">
        <f>IF(DZIALKI[[#This Row],[Ulga]]=$K$29,$L$29,IF(DZIALKI[[#This Row],[Ulga]]=$K$30,$L$30,IF(DZIALKI[[#This Row],[Ulga]]=$K$31,$L$31,IF(DZIALKI[[#This Row],[Ulga]]=$K$32,$L$32))))</f>
        <v>0.5</v>
      </c>
      <c r="G3012">
        <f>ROUNDUP(DZIALKI[[#This Row],[StawkaPodatku]]*DZIALKI[[#This Row],[Powierzchnia]],2)</f>
        <v>296.17</v>
      </c>
      <c r="H3012">
        <f>DZIALKI[[#This Row],[Podatek]]*DZIALKI[[#This Row],[Procent Ulgi]]</f>
        <v>148.08500000000001</v>
      </c>
      <c r="I3012">
        <f>DZIALKI[[#This Row],[Podatek]]-DZIALKI[[#This Row],[KwotaUlgi]]</f>
        <v>148.08500000000001</v>
      </c>
    </row>
    <row r="3013" spans="1:9" x14ac:dyDescent="0.25">
      <c r="A3013" t="s">
        <v>3023</v>
      </c>
      <c r="B3013">
        <v>1489.01</v>
      </c>
      <c r="C3013" t="s">
        <v>9</v>
      </c>
      <c r="D3013" t="s">
        <v>7</v>
      </c>
      <c r="E30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13">
        <f>IF(DZIALKI[[#This Row],[Ulga]]=$K$29,$L$29,IF(DZIALKI[[#This Row],[Ulga]]=$K$30,$L$30,IF(DZIALKI[[#This Row],[Ulga]]=$K$31,$L$31,IF(DZIALKI[[#This Row],[Ulga]]=$K$32,$L$32))))</f>
        <v>0.2</v>
      </c>
      <c r="G3013">
        <f>ROUNDUP(DZIALKI[[#This Row],[StawkaPodatku]]*DZIALKI[[#This Row],[Powierzchnia]],2)</f>
        <v>967.86</v>
      </c>
      <c r="H3013">
        <f>DZIALKI[[#This Row],[Podatek]]*DZIALKI[[#This Row],[Procent Ulgi]]</f>
        <v>193.572</v>
      </c>
      <c r="I3013">
        <f>DZIALKI[[#This Row],[Podatek]]-DZIALKI[[#This Row],[KwotaUlgi]]</f>
        <v>774.28800000000001</v>
      </c>
    </row>
    <row r="3014" spans="1:9" x14ac:dyDescent="0.25">
      <c r="A3014" t="s">
        <v>3024</v>
      </c>
      <c r="B3014">
        <v>774.94</v>
      </c>
      <c r="C3014" t="s">
        <v>9</v>
      </c>
      <c r="D3014" t="s">
        <v>11</v>
      </c>
      <c r="E30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14">
        <f>IF(DZIALKI[[#This Row],[Ulga]]=$K$29,$L$29,IF(DZIALKI[[#This Row],[Ulga]]=$K$30,$L$30,IF(DZIALKI[[#This Row],[Ulga]]=$K$31,$L$31,IF(DZIALKI[[#This Row],[Ulga]]=$K$32,$L$32))))</f>
        <v>0.9</v>
      </c>
      <c r="G3014">
        <f>ROUNDUP(DZIALKI[[#This Row],[StawkaPodatku]]*DZIALKI[[#This Row],[Powierzchnia]],2)</f>
        <v>503.71999999999997</v>
      </c>
      <c r="H3014">
        <f>DZIALKI[[#This Row],[Podatek]]*DZIALKI[[#This Row],[Procent Ulgi]]</f>
        <v>453.34799999999996</v>
      </c>
      <c r="I3014">
        <f>DZIALKI[[#This Row],[Podatek]]-DZIALKI[[#This Row],[KwotaUlgi]]</f>
        <v>50.372000000000014</v>
      </c>
    </row>
    <row r="3015" spans="1:9" x14ac:dyDescent="0.25">
      <c r="A3015" t="s">
        <v>3025</v>
      </c>
      <c r="B3015">
        <v>867.14</v>
      </c>
      <c r="C3015" t="s">
        <v>31</v>
      </c>
      <c r="D3015" t="s">
        <v>11</v>
      </c>
      <c r="E30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15">
        <f>IF(DZIALKI[[#This Row],[Ulga]]=$K$29,$L$29,IF(DZIALKI[[#This Row],[Ulga]]=$K$30,$L$30,IF(DZIALKI[[#This Row],[Ulga]]=$K$31,$L$31,IF(DZIALKI[[#This Row],[Ulga]]=$K$32,$L$32))))</f>
        <v>0.9</v>
      </c>
      <c r="G3015">
        <f>ROUNDUP(DZIALKI[[#This Row],[StawkaPodatku]]*DZIALKI[[#This Row],[Powierzchnia]],2)</f>
        <v>372.88</v>
      </c>
      <c r="H3015">
        <f>DZIALKI[[#This Row],[Podatek]]*DZIALKI[[#This Row],[Procent Ulgi]]</f>
        <v>335.59199999999998</v>
      </c>
      <c r="I3015">
        <f>DZIALKI[[#This Row],[Podatek]]-DZIALKI[[#This Row],[KwotaUlgi]]</f>
        <v>37.288000000000011</v>
      </c>
    </row>
    <row r="3016" spans="1:9" x14ac:dyDescent="0.25">
      <c r="A3016" t="s">
        <v>3026</v>
      </c>
      <c r="B3016">
        <v>1357.63</v>
      </c>
      <c r="C3016" t="s">
        <v>31</v>
      </c>
      <c r="D3016" t="s">
        <v>21</v>
      </c>
      <c r="E30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16">
        <f>IF(DZIALKI[[#This Row],[Ulga]]=$K$29,$L$29,IF(DZIALKI[[#This Row],[Ulga]]=$K$30,$L$30,IF(DZIALKI[[#This Row],[Ulga]]=$K$31,$L$31,IF(DZIALKI[[#This Row],[Ulga]]=$K$32,$L$32))))</f>
        <v>0</v>
      </c>
      <c r="G3016">
        <f>ROUNDUP(DZIALKI[[#This Row],[StawkaPodatku]]*DZIALKI[[#This Row],[Powierzchnia]],2)</f>
        <v>583.79</v>
      </c>
      <c r="H3016">
        <f>DZIALKI[[#This Row],[Podatek]]*DZIALKI[[#This Row],[Procent Ulgi]]</f>
        <v>0</v>
      </c>
      <c r="I3016">
        <f>DZIALKI[[#This Row],[Podatek]]-DZIALKI[[#This Row],[KwotaUlgi]]</f>
        <v>583.79</v>
      </c>
    </row>
    <row r="3017" spans="1:9" x14ac:dyDescent="0.25">
      <c r="A3017" t="s">
        <v>3027</v>
      </c>
      <c r="B3017">
        <v>1465.09</v>
      </c>
      <c r="C3017" t="s">
        <v>52</v>
      </c>
      <c r="D3017" t="s">
        <v>5</v>
      </c>
      <c r="E30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17">
        <f>IF(DZIALKI[[#This Row],[Ulga]]=$K$29,$L$29,IF(DZIALKI[[#This Row],[Ulga]]=$K$30,$L$30,IF(DZIALKI[[#This Row],[Ulga]]=$K$31,$L$31,IF(DZIALKI[[#This Row],[Ulga]]=$K$32,$L$32))))</f>
        <v>0.5</v>
      </c>
      <c r="G3017">
        <f>ROUNDUP(DZIALKI[[#This Row],[StawkaPodatku]]*DZIALKI[[#This Row],[Powierzchnia]],2)</f>
        <v>307.67</v>
      </c>
      <c r="H3017">
        <f>DZIALKI[[#This Row],[Podatek]]*DZIALKI[[#This Row],[Procent Ulgi]]</f>
        <v>153.83500000000001</v>
      </c>
      <c r="I3017">
        <f>DZIALKI[[#This Row],[Podatek]]-DZIALKI[[#This Row],[KwotaUlgi]]</f>
        <v>153.83500000000001</v>
      </c>
    </row>
    <row r="3018" spans="1:9" x14ac:dyDescent="0.25">
      <c r="A3018" t="s">
        <v>3028</v>
      </c>
      <c r="B3018">
        <v>838.72</v>
      </c>
      <c r="C3018" t="s">
        <v>5</v>
      </c>
      <c r="D3018" t="s">
        <v>11</v>
      </c>
      <c r="E30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18">
        <f>IF(DZIALKI[[#This Row],[Ulga]]=$K$29,$L$29,IF(DZIALKI[[#This Row],[Ulga]]=$K$30,$L$30,IF(DZIALKI[[#This Row],[Ulga]]=$K$31,$L$31,IF(DZIALKI[[#This Row],[Ulga]]=$K$32,$L$32))))</f>
        <v>0.9</v>
      </c>
      <c r="G3018">
        <f>ROUNDUP(DZIALKI[[#This Row],[StawkaPodatku]]*DZIALKI[[#This Row],[Powierzchnia]],2)</f>
        <v>645.81999999999994</v>
      </c>
      <c r="H3018">
        <f>DZIALKI[[#This Row],[Podatek]]*DZIALKI[[#This Row],[Procent Ulgi]]</f>
        <v>581.23799999999994</v>
      </c>
      <c r="I3018">
        <f>DZIALKI[[#This Row],[Podatek]]-DZIALKI[[#This Row],[KwotaUlgi]]</f>
        <v>64.581999999999994</v>
      </c>
    </row>
    <row r="3019" spans="1:9" x14ac:dyDescent="0.25">
      <c r="A3019" t="s">
        <v>3029</v>
      </c>
      <c r="B3019">
        <v>1246.46</v>
      </c>
      <c r="C3019" t="s">
        <v>52</v>
      </c>
      <c r="D3019" t="s">
        <v>5</v>
      </c>
      <c r="E30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19">
        <f>IF(DZIALKI[[#This Row],[Ulga]]=$K$29,$L$29,IF(DZIALKI[[#This Row],[Ulga]]=$K$30,$L$30,IF(DZIALKI[[#This Row],[Ulga]]=$K$31,$L$31,IF(DZIALKI[[#This Row],[Ulga]]=$K$32,$L$32))))</f>
        <v>0.5</v>
      </c>
      <c r="G3019">
        <f>ROUNDUP(DZIALKI[[#This Row],[StawkaPodatku]]*DZIALKI[[#This Row],[Powierzchnia]],2)</f>
        <v>261.76</v>
      </c>
      <c r="H3019">
        <f>DZIALKI[[#This Row],[Podatek]]*DZIALKI[[#This Row],[Procent Ulgi]]</f>
        <v>130.88</v>
      </c>
      <c r="I3019">
        <f>DZIALKI[[#This Row],[Podatek]]-DZIALKI[[#This Row],[KwotaUlgi]]</f>
        <v>130.88</v>
      </c>
    </row>
    <row r="3020" spans="1:9" x14ac:dyDescent="0.25">
      <c r="A3020" t="s">
        <v>3030</v>
      </c>
      <c r="B3020">
        <v>718.63</v>
      </c>
      <c r="C3020" t="s">
        <v>5</v>
      </c>
      <c r="D3020" t="s">
        <v>11</v>
      </c>
      <c r="E30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20">
        <f>IF(DZIALKI[[#This Row],[Ulga]]=$K$29,$L$29,IF(DZIALKI[[#This Row],[Ulga]]=$K$30,$L$30,IF(DZIALKI[[#This Row],[Ulga]]=$K$31,$L$31,IF(DZIALKI[[#This Row],[Ulga]]=$K$32,$L$32))))</f>
        <v>0.9</v>
      </c>
      <c r="G3020">
        <f>ROUNDUP(DZIALKI[[#This Row],[StawkaPodatku]]*DZIALKI[[#This Row],[Powierzchnia]],2)</f>
        <v>553.35</v>
      </c>
      <c r="H3020">
        <f>DZIALKI[[#This Row],[Podatek]]*DZIALKI[[#This Row],[Procent Ulgi]]</f>
        <v>498.01500000000004</v>
      </c>
      <c r="I3020">
        <f>DZIALKI[[#This Row],[Podatek]]-DZIALKI[[#This Row],[KwotaUlgi]]</f>
        <v>55.33499999999998</v>
      </c>
    </row>
    <row r="3021" spans="1:9" x14ac:dyDescent="0.25">
      <c r="A3021" t="s">
        <v>3031</v>
      </c>
      <c r="B3021">
        <v>898.78</v>
      </c>
      <c r="C3021" t="s">
        <v>52</v>
      </c>
      <c r="D3021" t="s">
        <v>11</v>
      </c>
      <c r="E30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21">
        <f>IF(DZIALKI[[#This Row],[Ulga]]=$K$29,$L$29,IF(DZIALKI[[#This Row],[Ulga]]=$K$30,$L$30,IF(DZIALKI[[#This Row],[Ulga]]=$K$31,$L$31,IF(DZIALKI[[#This Row],[Ulga]]=$K$32,$L$32))))</f>
        <v>0.9</v>
      </c>
      <c r="G3021">
        <f>ROUNDUP(DZIALKI[[#This Row],[StawkaPodatku]]*DZIALKI[[#This Row],[Powierzchnia]],2)</f>
        <v>188.75</v>
      </c>
      <c r="H3021">
        <f>DZIALKI[[#This Row],[Podatek]]*DZIALKI[[#This Row],[Procent Ulgi]]</f>
        <v>169.875</v>
      </c>
      <c r="I3021">
        <f>DZIALKI[[#This Row],[Podatek]]-DZIALKI[[#This Row],[KwotaUlgi]]</f>
        <v>18.875</v>
      </c>
    </row>
    <row r="3022" spans="1:9" x14ac:dyDescent="0.25">
      <c r="A3022" t="s">
        <v>3032</v>
      </c>
      <c r="B3022">
        <v>1127.8800000000001</v>
      </c>
      <c r="C3022" t="s">
        <v>5</v>
      </c>
      <c r="D3022" t="s">
        <v>5</v>
      </c>
      <c r="E30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22">
        <f>IF(DZIALKI[[#This Row],[Ulga]]=$K$29,$L$29,IF(DZIALKI[[#This Row],[Ulga]]=$K$30,$L$30,IF(DZIALKI[[#This Row],[Ulga]]=$K$31,$L$31,IF(DZIALKI[[#This Row],[Ulga]]=$K$32,$L$32))))</f>
        <v>0.5</v>
      </c>
      <c r="G3022">
        <f>ROUNDUP(DZIALKI[[#This Row],[StawkaPodatku]]*DZIALKI[[#This Row],[Powierzchnia]],2)</f>
        <v>868.47</v>
      </c>
      <c r="H3022">
        <f>DZIALKI[[#This Row],[Podatek]]*DZIALKI[[#This Row],[Procent Ulgi]]</f>
        <v>434.23500000000001</v>
      </c>
      <c r="I3022">
        <f>DZIALKI[[#This Row],[Podatek]]-DZIALKI[[#This Row],[KwotaUlgi]]</f>
        <v>434.23500000000001</v>
      </c>
    </row>
    <row r="3023" spans="1:9" x14ac:dyDescent="0.25">
      <c r="A3023" t="s">
        <v>3033</v>
      </c>
      <c r="B3023">
        <v>1138.07</v>
      </c>
      <c r="C3023" t="s">
        <v>31</v>
      </c>
      <c r="D3023" t="s">
        <v>11</v>
      </c>
      <c r="E30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23">
        <f>IF(DZIALKI[[#This Row],[Ulga]]=$K$29,$L$29,IF(DZIALKI[[#This Row],[Ulga]]=$K$30,$L$30,IF(DZIALKI[[#This Row],[Ulga]]=$K$31,$L$31,IF(DZIALKI[[#This Row],[Ulga]]=$K$32,$L$32))))</f>
        <v>0.9</v>
      </c>
      <c r="G3023">
        <f>ROUNDUP(DZIALKI[[#This Row],[StawkaPodatku]]*DZIALKI[[#This Row],[Powierzchnia]],2)</f>
        <v>489.38</v>
      </c>
      <c r="H3023">
        <f>DZIALKI[[#This Row],[Podatek]]*DZIALKI[[#This Row],[Procent Ulgi]]</f>
        <v>440.44200000000001</v>
      </c>
      <c r="I3023">
        <f>DZIALKI[[#This Row],[Podatek]]-DZIALKI[[#This Row],[KwotaUlgi]]</f>
        <v>48.937999999999988</v>
      </c>
    </row>
    <row r="3024" spans="1:9" x14ac:dyDescent="0.25">
      <c r="A3024" t="s">
        <v>3034</v>
      </c>
      <c r="B3024">
        <v>1183.6500000000001</v>
      </c>
      <c r="C3024" t="s">
        <v>52</v>
      </c>
      <c r="D3024" t="s">
        <v>11</v>
      </c>
      <c r="E30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24">
        <f>IF(DZIALKI[[#This Row],[Ulga]]=$K$29,$L$29,IF(DZIALKI[[#This Row],[Ulga]]=$K$30,$L$30,IF(DZIALKI[[#This Row],[Ulga]]=$K$31,$L$31,IF(DZIALKI[[#This Row],[Ulga]]=$K$32,$L$32))))</f>
        <v>0.9</v>
      </c>
      <c r="G3024">
        <f>ROUNDUP(DZIALKI[[#This Row],[StawkaPodatku]]*DZIALKI[[#This Row],[Powierzchnia]],2)</f>
        <v>248.57</v>
      </c>
      <c r="H3024">
        <f>DZIALKI[[#This Row],[Podatek]]*DZIALKI[[#This Row],[Procent Ulgi]]</f>
        <v>223.71299999999999</v>
      </c>
      <c r="I3024">
        <f>DZIALKI[[#This Row],[Podatek]]-DZIALKI[[#This Row],[KwotaUlgi]]</f>
        <v>24.856999999999999</v>
      </c>
    </row>
    <row r="3025" spans="1:9" x14ac:dyDescent="0.25">
      <c r="A3025" t="s">
        <v>3035</v>
      </c>
      <c r="B3025">
        <v>820.2</v>
      </c>
      <c r="C3025" t="s">
        <v>9</v>
      </c>
      <c r="D3025" t="s">
        <v>7</v>
      </c>
      <c r="E30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25">
        <f>IF(DZIALKI[[#This Row],[Ulga]]=$K$29,$L$29,IF(DZIALKI[[#This Row],[Ulga]]=$K$30,$L$30,IF(DZIALKI[[#This Row],[Ulga]]=$K$31,$L$31,IF(DZIALKI[[#This Row],[Ulga]]=$K$32,$L$32))))</f>
        <v>0.2</v>
      </c>
      <c r="G3025">
        <f>ROUNDUP(DZIALKI[[#This Row],[StawkaPodatku]]*DZIALKI[[#This Row],[Powierzchnia]],2)</f>
        <v>533.13</v>
      </c>
      <c r="H3025">
        <f>DZIALKI[[#This Row],[Podatek]]*DZIALKI[[#This Row],[Procent Ulgi]]</f>
        <v>106.626</v>
      </c>
      <c r="I3025">
        <f>DZIALKI[[#This Row],[Podatek]]-DZIALKI[[#This Row],[KwotaUlgi]]</f>
        <v>426.50400000000002</v>
      </c>
    </row>
    <row r="3026" spans="1:9" x14ac:dyDescent="0.25">
      <c r="A3026" t="s">
        <v>3036</v>
      </c>
      <c r="B3026">
        <v>1404.21</v>
      </c>
      <c r="C3026" t="s">
        <v>5</v>
      </c>
      <c r="D3026" t="s">
        <v>5</v>
      </c>
      <c r="E30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26">
        <f>IF(DZIALKI[[#This Row],[Ulga]]=$K$29,$L$29,IF(DZIALKI[[#This Row],[Ulga]]=$K$30,$L$30,IF(DZIALKI[[#This Row],[Ulga]]=$K$31,$L$31,IF(DZIALKI[[#This Row],[Ulga]]=$K$32,$L$32))))</f>
        <v>0.5</v>
      </c>
      <c r="G3026">
        <f>ROUNDUP(DZIALKI[[#This Row],[StawkaPodatku]]*DZIALKI[[#This Row],[Powierzchnia]],2)</f>
        <v>1081.25</v>
      </c>
      <c r="H3026">
        <f>DZIALKI[[#This Row],[Podatek]]*DZIALKI[[#This Row],[Procent Ulgi]]</f>
        <v>540.625</v>
      </c>
      <c r="I3026">
        <f>DZIALKI[[#This Row],[Podatek]]-DZIALKI[[#This Row],[KwotaUlgi]]</f>
        <v>540.625</v>
      </c>
    </row>
    <row r="3027" spans="1:9" x14ac:dyDescent="0.25">
      <c r="A3027" t="s">
        <v>3037</v>
      </c>
      <c r="B3027">
        <v>938.91</v>
      </c>
      <c r="C3027" t="s">
        <v>9</v>
      </c>
      <c r="D3027" t="s">
        <v>11</v>
      </c>
      <c r="E302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27">
        <f>IF(DZIALKI[[#This Row],[Ulga]]=$K$29,$L$29,IF(DZIALKI[[#This Row],[Ulga]]=$K$30,$L$30,IF(DZIALKI[[#This Row],[Ulga]]=$K$31,$L$31,IF(DZIALKI[[#This Row],[Ulga]]=$K$32,$L$32))))</f>
        <v>0.9</v>
      </c>
      <c r="G3027">
        <f>ROUNDUP(DZIALKI[[#This Row],[StawkaPodatku]]*DZIALKI[[#This Row],[Powierzchnia]],2)</f>
        <v>610.29999999999995</v>
      </c>
      <c r="H3027">
        <f>DZIALKI[[#This Row],[Podatek]]*DZIALKI[[#This Row],[Procent Ulgi]]</f>
        <v>549.27</v>
      </c>
      <c r="I3027">
        <f>DZIALKI[[#This Row],[Podatek]]-DZIALKI[[#This Row],[KwotaUlgi]]</f>
        <v>61.029999999999973</v>
      </c>
    </row>
    <row r="3028" spans="1:9" x14ac:dyDescent="0.25">
      <c r="A3028" t="s">
        <v>3038</v>
      </c>
      <c r="B3028">
        <v>1230.0899999999999</v>
      </c>
      <c r="C3028" t="s">
        <v>52</v>
      </c>
      <c r="D3028" t="s">
        <v>7</v>
      </c>
      <c r="E30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28">
        <f>IF(DZIALKI[[#This Row],[Ulga]]=$K$29,$L$29,IF(DZIALKI[[#This Row],[Ulga]]=$K$30,$L$30,IF(DZIALKI[[#This Row],[Ulga]]=$K$31,$L$31,IF(DZIALKI[[#This Row],[Ulga]]=$K$32,$L$32))))</f>
        <v>0.2</v>
      </c>
      <c r="G3028">
        <f>ROUNDUP(DZIALKI[[#This Row],[StawkaPodatku]]*DZIALKI[[#This Row],[Powierzchnia]],2)</f>
        <v>258.32</v>
      </c>
      <c r="H3028">
        <f>DZIALKI[[#This Row],[Podatek]]*DZIALKI[[#This Row],[Procent Ulgi]]</f>
        <v>51.664000000000001</v>
      </c>
      <c r="I3028">
        <f>DZIALKI[[#This Row],[Podatek]]-DZIALKI[[#This Row],[KwotaUlgi]]</f>
        <v>206.65600000000001</v>
      </c>
    </row>
    <row r="3029" spans="1:9" x14ac:dyDescent="0.25">
      <c r="A3029" t="s">
        <v>3039</v>
      </c>
      <c r="B3029">
        <v>963.96</v>
      </c>
      <c r="C3029" t="s">
        <v>5</v>
      </c>
      <c r="D3029" t="s">
        <v>11</v>
      </c>
      <c r="E30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29">
        <f>IF(DZIALKI[[#This Row],[Ulga]]=$K$29,$L$29,IF(DZIALKI[[#This Row],[Ulga]]=$K$30,$L$30,IF(DZIALKI[[#This Row],[Ulga]]=$K$31,$L$31,IF(DZIALKI[[#This Row],[Ulga]]=$K$32,$L$32))))</f>
        <v>0.9</v>
      </c>
      <c r="G3029">
        <f>ROUNDUP(DZIALKI[[#This Row],[StawkaPodatku]]*DZIALKI[[#This Row],[Powierzchnia]],2)</f>
        <v>742.25</v>
      </c>
      <c r="H3029">
        <f>DZIALKI[[#This Row],[Podatek]]*DZIALKI[[#This Row],[Procent Ulgi]]</f>
        <v>668.02499999999998</v>
      </c>
      <c r="I3029">
        <f>DZIALKI[[#This Row],[Podatek]]-DZIALKI[[#This Row],[KwotaUlgi]]</f>
        <v>74.225000000000023</v>
      </c>
    </row>
    <row r="3030" spans="1:9" x14ac:dyDescent="0.25">
      <c r="A3030" t="s">
        <v>3040</v>
      </c>
      <c r="B3030">
        <v>1273.1600000000001</v>
      </c>
      <c r="C3030" t="s">
        <v>5</v>
      </c>
      <c r="D3030" t="s">
        <v>11</v>
      </c>
      <c r="E30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30">
        <f>IF(DZIALKI[[#This Row],[Ulga]]=$K$29,$L$29,IF(DZIALKI[[#This Row],[Ulga]]=$K$30,$L$30,IF(DZIALKI[[#This Row],[Ulga]]=$K$31,$L$31,IF(DZIALKI[[#This Row],[Ulga]]=$K$32,$L$32))))</f>
        <v>0.9</v>
      </c>
      <c r="G3030">
        <f>ROUNDUP(DZIALKI[[#This Row],[StawkaPodatku]]*DZIALKI[[#This Row],[Powierzchnia]],2)</f>
        <v>980.34</v>
      </c>
      <c r="H3030">
        <f>DZIALKI[[#This Row],[Podatek]]*DZIALKI[[#This Row],[Procent Ulgi]]</f>
        <v>882.30600000000004</v>
      </c>
      <c r="I3030">
        <f>DZIALKI[[#This Row],[Podatek]]-DZIALKI[[#This Row],[KwotaUlgi]]</f>
        <v>98.033999999999992</v>
      </c>
    </row>
    <row r="3031" spans="1:9" x14ac:dyDescent="0.25">
      <c r="A3031" t="s">
        <v>3041</v>
      </c>
      <c r="B3031">
        <v>938.48</v>
      </c>
      <c r="C3031" t="s">
        <v>31</v>
      </c>
      <c r="D3031" t="s">
        <v>11</v>
      </c>
      <c r="E30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31">
        <f>IF(DZIALKI[[#This Row],[Ulga]]=$K$29,$L$29,IF(DZIALKI[[#This Row],[Ulga]]=$K$30,$L$30,IF(DZIALKI[[#This Row],[Ulga]]=$K$31,$L$31,IF(DZIALKI[[#This Row],[Ulga]]=$K$32,$L$32))))</f>
        <v>0.9</v>
      </c>
      <c r="G3031">
        <f>ROUNDUP(DZIALKI[[#This Row],[StawkaPodatku]]*DZIALKI[[#This Row],[Powierzchnia]],2)</f>
        <v>403.55</v>
      </c>
      <c r="H3031">
        <f>DZIALKI[[#This Row],[Podatek]]*DZIALKI[[#This Row],[Procent Ulgi]]</f>
        <v>363.19499999999999</v>
      </c>
      <c r="I3031">
        <f>DZIALKI[[#This Row],[Podatek]]-DZIALKI[[#This Row],[KwotaUlgi]]</f>
        <v>40.355000000000018</v>
      </c>
    </row>
    <row r="3032" spans="1:9" x14ac:dyDescent="0.25">
      <c r="A3032" t="s">
        <v>3042</v>
      </c>
      <c r="B3032">
        <v>1060.83</v>
      </c>
      <c r="C3032" t="s">
        <v>5</v>
      </c>
      <c r="D3032" t="s">
        <v>7</v>
      </c>
      <c r="E30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32">
        <f>IF(DZIALKI[[#This Row],[Ulga]]=$K$29,$L$29,IF(DZIALKI[[#This Row],[Ulga]]=$K$30,$L$30,IF(DZIALKI[[#This Row],[Ulga]]=$K$31,$L$31,IF(DZIALKI[[#This Row],[Ulga]]=$K$32,$L$32))))</f>
        <v>0.2</v>
      </c>
      <c r="G3032">
        <f>ROUNDUP(DZIALKI[[#This Row],[StawkaPodatku]]*DZIALKI[[#This Row],[Powierzchnia]],2)</f>
        <v>816.84</v>
      </c>
      <c r="H3032">
        <f>DZIALKI[[#This Row],[Podatek]]*DZIALKI[[#This Row],[Procent Ulgi]]</f>
        <v>163.36800000000002</v>
      </c>
      <c r="I3032">
        <f>DZIALKI[[#This Row],[Podatek]]-DZIALKI[[#This Row],[KwotaUlgi]]</f>
        <v>653.47199999999998</v>
      </c>
    </row>
    <row r="3033" spans="1:9" x14ac:dyDescent="0.25">
      <c r="A3033" t="s">
        <v>3043</v>
      </c>
      <c r="B3033">
        <v>619.30999999999995</v>
      </c>
      <c r="C3033" t="s">
        <v>9</v>
      </c>
      <c r="D3033" t="s">
        <v>5</v>
      </c>
      <c r="E30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33">
        <f>IF(DZIALKI[[#This Row],[Ulga]]=$K$29,$L$29,IF(DZIALKI[[#This Row],[Ulga]]=$K$30,$L$30,IF(DZIALKI[[#This Row],[Ulga]]=$K$31,$L$31,IF(DZIALKI[[#This Row],[Ulga]]=$K$32,$L$32))))</f>
        <v>0.5</v>
      </c>
      <c r="G3033">
        <f>ROUNDUP(DZIALKI[[#This Row],[StawkaPodatku]]*DZIALKI[[#This Row],[Powierzchnia]],2)</f>
        <v>402.56</v>
      </c>
      <c r="H3033">
        <f>DZIALKI[[#This Row],[Podatek]]*DZIALKI[[#This Row],[Procent Ulgi]]</f>
        <v>201.28</v>
      </c>
      <c r="I3033">
        <f>DZIALKI[[#This Row],[Podatek]]-DZIALKI[[#This Row],[KwotaUlgi]]</f>
        <v>201.28</v>
      </c>
    </row>
    <row r="3034" spans="1:9" x14ac:dyDescent="0.25">
      <c r="A3034" t="s">
        <v>3044</v>
      </c>
      <c r="B3034">
        <v>503.24</v>
      </c>
      <c r="C3034" t="s">
        <v>5</v>
      </c>
      <c r="D3034" t="s">
        <v>11</v>
      </c>
      <c r="E30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34">
        <f>IF(DZIALKI[[#This Row],[Ulga]]=$K$29,$L$29,IF(DZIALKI[[#This Row],[Ulga]]=$K$30,$L$30,IF(DZIALKI[[#This Row],[Ulga]]=$K$31,$L$31,IF(DZIALKI[[#This Row],[Ulga]]=$K$32,$L$32))))</f>
        <v>0.9</v>
      </c>
      <c r="G3034">
        <f>ROUNDUP(DZIALKI[[#This Row],[StawkaPodatku]]*DZIALKI[[#This Row],[Powierzchnia]],2)</f>
        <v>387.5</v>
      </c>
      <c r="H3034">
        <f>DZIALKI[[#This Row],[Podatek]]*DZIALKI[[#This Row],[Procent Ulgi]]</f>
        <v>348.75</v>
      </c>
      <c r="I3034">
        <f>DZIALKI[[#This Row],[Podatek]]-DZIALKI[[#This Row],[KwotaUlgi]]</f>
        <v>38.75</v>
      </c>
    </row>
    <row r="3035" spans="1:9" x14ac:dyDescent="0.25">
      <c r="A3035" t="s">
        <v>3045</v>
      </c>
      <c r="B3035">
        <v>555.62</v>
      </c>
      <c r="C3035" t="s">
        <v>9</v>
      </c>
      <c r="D3035" t="s">
        <v>21</v>
      </c>
      <c r="E30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35">
        <f>IF(DZIALKI[[#This Row],[Ulga]]=$K$29,$L$29,IF(DZIALKI[[#This Row],[Ulga]]=$K$30,$L$30,IF(DZIALKI[[#This Row],[Ulga]]=$K$31,$L$31,IF(DZIALKI[[#This Row],[Ulga]]=$K$32,$L$32))))</f>
        <v>0</v>
      </c>
      <c r="G3035">
        <f>ROUNDUP(DZIALKI[[#This Row],[StawkaPodatku]]*DZIALKI[[#This Row],[Powierzchnia]],2)</f>
        <v>361.15999999999997</v>
      </c>
      <c r="H3035">
        <f>DZIALKI[[#This Row],[Podatek]]*DZIALKI[[#This Row],[Procent Ulgi]]</f>
        <v>0</v>
      </c>
      <c r="I3035">
        <f>DZIALKI[[#This Row],[Podatek]]-DZIALKI[[#This Row],[KwotaUlgi]]</f>
        <v>361.15999999999997</v>
      </c>
    </row>
    <row r="3036" spans="1:9" x14ac:dyDescent="0.25">
      <c r="A3036" t="s">
        <v>3046</v>
      </c>
      <c r="B3036">
        <v>934.46</v>
      </c>
      <c r="C3036" t="s">
        <v>9</v>
      </c>
      <c r="D3036" t="s">
        <v>21</v>
      </c>
      <c r="E30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36">
        <f>IF(DZIALKI[[#This Row],[Ulga]]=$K$29,$L$29,IF(DZIALKI[[#This Row],[Ulga]]=$K$30,$L$30,IF(DZIALKI[[#This Row],[Ulga]]=$K$31,$L$31,IF(DZIALKI[[#This Row],[Ulga]]=$K$32,$L$32))))</f>
        <v>0</v>
      </c>
      <c r="G3036">
        <f>ROUNDUP(DZIALKI[[#This Row],[StawkaPodatku]]*DZIALKI[[#This Row],[Powierzchnia]],2)</f>
        <v>607.4</v>
      </c>
      <c r="H3036">
        <f>DZIALKI[[#This Row],[Podatek]]*DZIALKI[[#This Row],[Procent Ulgi]]</f>
        <v>0</v>
      </c>
      <c r="I3036">
        <f>DZIALKI[[#This Row],[Podatek]]-DZIALKI[[#This Row],[KwotaUlgi]]</f>
        <v>607.4</v>
      </c>
    </row>
    <row r="3037" spans="1:9" x14ac:dyDescent="0.25">
      <c r="A3037" t="s">
        <v>3047</v>
      </c>
      <c r="B3037">
        <v>573.65</v>
      </c>
      <c r="C3037" t="s">
        <v>31</v>
      </c>
      <c r="D3037" t="s">
        <v>21</v>
      </c>
      <c r="E30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37">
        <f>IF(DZIALKI[[#This Row],[Ulga]]=$K$29,$L$29,IF(DZIALKI[[#This Row],[Ulga]]=$K$30,$L$30,IF(DZIALKI[[#This Row],[Ulga]]=$K$31,$L$31,IF(DZIALKI[[#This Row],[Ulga]]=$K$32,$L$32))))</f>
        <v>0</v>
      </c>
      <c r="G3037">
        <f>ROUNDUP(DZIALKI[[#This Row],[StawkaPodatku]]*DZIALKI[[#This Row],[Powierzchnia]],2)</f>
        <v>246.67</v>
      </c>
      <c r="H3037">
        <f>DZIALKI[[#This Row],[Podatek]]*DZIALKI[[#This Row],[Procent Ulgi]]</f>
        <v>0</v>
      </c>
      <c r="I3037">
        <f>DZIALKI[[#This Row],[Podatek]]-DZIALKI[[#This Row],[KwotaUlgi]]</f>
        <v>246.67</v>
      </c>
    </row>
    <row r="3038" spans="1:9" x14ac:dyDescent="0.25">
      <c r="A3038" t="s">
        <v>3048</v>
      </c>
      <c r="B3038">
        <v>1026.21</v>
      </c>
      <c r="C3038" t="s">
        <v>5</v>
      </c>
      <c r="D3038" t="s">
        <v>5</v>
      </c>
      <c r="E30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38">
        <f>IF(DZIALKI[[#This Row],[Ulga]]=$K$29,$L$29,IF(DZIALKI[[#This Row],[Ulga]]=$K$30,$L$30,IF(DZIALKI[[#This Row],[Ulga]]=$K$31,$L$31,IF(DZIALKI[[#This Row],[Ulga]]=$K$32,$L$32))))</f>
        <v>0.5</v>
      </c>
      <c r="G3038">
        <f>ROUNDUP(DZIALKI[[#This Row],[StawkaPodatku]]*DZIALKI[[#This Row],[Powierzchnia]],2)</f>
        <v>790.18999999999994</v>
      </c>
      <c r="H3038">
        <f>DZIALKI[[#This Row],[Podatek]]*DZIALKI[[#This Row],[Procent Ulgi]]</f>
        <v>395.09499999999997</v>
      </c>
      <c r="I3038">
        <f>DZIALKI[[#This Row],[Podatek]]-DZIALKI[[#This Row],[KwotaUlgi]]</f>
        <v>395.09499999999997</v>
      </c>
    </row>
    <row r="3039" spans="1:9" x14ac:dyDescent="0.25">
      <c r="A3039" t="s">
        <v>3049</v>
      </c>
      <c r="B3039">
        <v>613.52</v>
      </c>
      <c r="C3039" t="s">
        <v>31</v>
      </c>
      <c r="D3039" t="s">
        <v>7</v>
      </c>
      <c r="E30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39">
        <f>IF(DZIALKI[[#This Row],[Ulga]]=$K$29,$L$29,IF(DZIALKI[[#This Row],[Ulga]]=$K$30,$L$30,IF(DZIALKI[[#This Row],[Ulga]]=$K$31,$L$31,IF(DZIALKI[[#This Row],[Ulga]]=$K$32,$L$32))))</f>
        <v>0.2</v>
      </c>
      <c r="G3039">
        <f>ROUNDUP(DZIALKI[[#This Row],[StawkaPodatku]]*DZIALKI[[#This Row],[Powierzchnia]],2)</f>
        <v>263.82</v>
      </c>
      <c r="H3039">
        <f>DZIALKI[[#This Row],[Podatek]]*DZIALKI[[#This Row],[Procent Ulgi]]</f>
        <v>52.764000000000003</v>
      </c>
      <c r="I3039">
        <f>DZIALKI[[#This Row],[Podatek]]-DZIALKI[[#This Row],[KwotaUlgi]]</f>
        <v>211.05599999999998</v>
      </c>
    </row>
    <row r="3040" spans="1:9" x14ac:dyDescent="0.25">
      <c r="A3040" t="s">
        <v>3050</v>
      </c>
      <c r="B3040">
        <v>578.35</v>
      </c>
      <c r="C3040" t="s">
        <v>31</v>
      </c>
      <c r="D3040" t="s">
        <v>11</v>
      </c>
      <c r="E30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40">
        <f>IF(DZIALKI[[#This Row],[Ulga]]=$K$29,$L$29,IF(DZIALKI[[#This Row],[Ulga]]=$K$30,$L$30,IF(DZIALKI[[#This Row],[Ulga]]=$K$31,$L$31,IF(DZIALKI[[#This Row],[Ulga]]=$K$32,$L$32))))</f>
        <v>0.9</v>
      </c>
      <c r="G3040">
        <f>ROUNDUP(DZIALKI[[#This Row],[StawkaPodatku]]*DZIALKI[[#This Row],[Powierzchnia]],2)</f>
        <v>248.7</v>
      </c>
      <c r="H3040">
        <f>DZIALKI[[#This Row],[Podatek]]*DZIALKI[[#This Row],[Procent Ulgi]]</f>
        <v>223.82999999999998</v>
      </c>
      <c r="I3040">
        <f>DZIALKI[[#This Row],[Podatek]]-DZIALKI[[#This Row],[KwotaUlgi]]</f>
        <v>24.870000000000005</v>
      </c>
    </row>
    <row r="3041" spans="1:9" x14ac:dyDescent="0.25">
      <c r="A3041" t="s">
        <v>3051</v>
      </c>
      <c r="B3041">
        <v>1192.0999999999999</v>
      </c>
      <c r="C3041" t="s">
        <v>31</v>
      </c>
      <c r="D3041" t="s">
        <v>11</v>
      </c>
      <c r="E304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41">
        <f>IF(DZIALKI[[#This Row],[Ulga]]=$K$29,$L$29,IF(DZIALKI[[#This Row],[Ulga]]=$K$30,$L$30,IF(DZIALKI[[#This Row],[Ulga]]=$K$31,$L$31,IF(DZIALKI[[#This Row],[Ulga]]=$K$32,$L$32))))</f>
        <v>0.9</v>
      </c>
      <c r="G3041">
        <f>ROUNDUP(DZIALKI[[#This Row],[StawkaPodatku]]*DZIALKI[[#This Row],[Powierzchnia]],2)</f>
        <v>512.61</v>
      </c>
      <c r="H3041">
        <f>DZIALKI[[#This Row],[Podatek]]*DZIALKI[[#This Row],[Procent Ulgi]]</f>
        <v>461.34900000000005</v>
      </c>
      <c r="I3041">
        <f>DZIALKI[[#This Row],[Podatek]]-DZIALKI[[#This Row],[KwotaUlgi]]</f>
        <v>51.260999999999967</v>
      </c>
    </row>
    <row r="3042" spans="1:9" x14ac:dyDescent="0.25">
      <c r="A3042" t="s">
        <v>3052</v>
      </c>
      <c r="B3042">
        <v>810.26</v>
      </c>
      <c r="C3042" t="s">
        <v>5</v>
      </c>
      <c r="D3042" t="s">
        <v>7</v>
      </c>
      <c r="E30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2">
        <f>IF(DZIALKI[[#This Row],[Ulga]]=$K$29,$L$29,IF(DZIALKI[[#This Row],[Ulga]]=$K$30,$L$30,IF(DZIALKI[[#This Row],[Ulga]]=$K$31,$L$31,IF(DZIALKI[[#This Row],[Ulga]]=$K$32,$L$32))))</f>
        <v>0.2</v>
      </c>
      <c r="G3042">
        <f>ROUNDUP(DZIALKI[[#This Row],[StawkaPodatku]]*DZIALKI[[#This Row],[Powierzchnia]],2)</f>
        <v>623.91</v>
      </c>
      <c r="H3042">
        <f>DZIALKI[[#This Row],[Podatek]]*DZIALKI[[#This Row],[Procent Ulgi]]</f>
        <v>124.782</v>
      </c>
      <c r="I3042">
        <f>DZIALKI[[#This Row],[Podatek]]-DZIALKI[[#This Row],[KwotaUlgi]]</f>
        <v>499.12799999999999</v>
      </c>
    </row>
    <row r="3043" spans="1:9" x14ac:dyDescent="0.25">
      <c r="A3043" t="s">
        <v>3053</v>
      </c>
      <c r="B3043">
        <v>808.42</v>
      </c>
      <c r="C3043" t="s">
        <v>5</v>
      </c>
      <c r="D3043" t="s">
        <v>5</v>
      </c>
      <c r="E30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3">
        <f>IF(DZIALKI[[#This Row],[Ulga]]=$K$29,$L$29,IF(DZIALKI[[#This Row],[Ulga]]=$K$30,$L$30,IF(DZIALKI[[#This Row],[Ulga]]=$K$31,$L$31,IF(DZIALKI[[#This Row],[Ulga]]=$K$32,$L$32))))</f>
        <v>0.5</v>
      </c>
      <c r="G3043">
        <f>ROUNDUP(DZIALKI[[#This Row],[StawkaPodatku]]*DZIALKI[[#This Row],[Powierzchnia]],2)</f>
        <v>622.49</v>
      </c>
      <c r="H3043">
        <f>DZIALKI[[#This Row],[Podatek]]*DZIALKI[[#This Row],[Procent Ulgi]]</f>
        <v>311.245</v>
      </c>
      <c r="I3043">
        <f>DZIALKI[[#This Row],[Podatek]]-DZIALKI[[#This Row],[KwotaUlgi]]</f>
        <v>311.245</v>
      </c>
    </row>
    <row r="3044" spans="1:9" x14ac:dyDescent="0.25">
      <c r="A3044" t="s">
        <v>3054</v>
      </c>
      <c r="B3044">
        <v>745.33</v>
      </c>
      <c r="C3044" t="s">
        <v>5</v>
      </c>
      <c r="D3044" t="s">
        <v>7</v>
      </c>
      <c r="E30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4">
        <f>IF(DZIALKI[[#This Row],[Ulga]]=$K$29,$L$29,IF(DZIALKI[[#This Row],[Ulga]]=$K$30,$L$30,IF(DZIALKI[[#This Row],[Ulga]]=$K$31,$L$31,IF(DZIALKI[[#This Row],[Ulga]]=$K$32,$L$32))))</f>
        <v>0.2</v>
      </c>
      <c r="G3044">
        <f>ROUNDUP(DZIALKI[[#This Row],[StawkaPodatku]]*DZIALKI[[#This Row],[Powierzchnia]],2)</f>
        <v>573.91</v>
      </c>
      <c r="H3044">
        <f>DZIALKI[[#This Row],[Podatek]]*DZIALKI[[#This Row],[Procent Ulgi]]</f>
        <v>114.782</v>
      </c>
      <c r="I3044">
        <f>DZIALKI[[#This Row],[Podatek]]-DZIALKI[[#This Row],[KwotaUlgi]]</f>
        <v>459.12799999999999</v>
      </c>
    </row>
    <row r="3045" spans="1:9" x14ac:dyDescent="0.25">
      <c r="A3045" t="s">
        <v>3055</v>
      </c>
      <c r="B3045">
        <v>1096.04</v>
      </c>
      <c r="C3045" t="s">
        <v>5</v>
      </c>
      <c r="D3045" t="s">
        <v>5</v>
      </c>
      <c r="E30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5">
        <f>IF(DZIALKI[[#This Row],[Ulga]]=$K$29,$L$29,IF(DZIALKI[[#This Row],[Ulga]]=$K$30,$L$30,IF(DZIALKI[[#This Row],[Ulga]]=$K$31,$L$31,IF(DZIALKI[[#This Row],[Ulga]]=$K$32,$L$32))))</f>
        <v>0.5</v>
      </c>
      <c r="G3045">
        <f>ROUNDUP(DZIALKI[[#This Row],[StawkaPodatku]]*DZIALKI[[#This Row],[Powierzchnia]],2)</f>
        <v>843.96</v>
      </c>
      <c r="H3045">
        <f>DZIALKI[[#This Row],[Podatek]]*DZIALKI[[#This Row],[Procent Ulgi]]</f>
        <v>421.98</v>
      </c>
      <c r="I3045">
        <f>DZIALKI[[#This Row],[Podatek]]-DZIALKI[[#This Row],[KwotaUlgi]]</f>
        <v>421.98</v>
      </c>
    </row>
    <row r="3046" spans="1:9" x14ac:dyDescent="0.25">
      <c r="A3046" t="s">
        <v>3056</v>
      </c>
      <c r="B3046">
        <v>1462.26</v>
      </c>
      <c r="C3046" t="s">
        <v>31</v>
      </c>
      <c r="D3046" t="s">
        <v>11</v>
      </c>
      <c r="E30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46">
        <f>IF(DZIALKI[[#This Row],[Ulga]]=$K$29,$L$29,IF(DZIALKI[[#This Row],[Ulga]]=$K$30,$L$30,IF(DZIALKI[[#This Row],[Ulga]]=$K$31,$L$31,IF(DZIALKI[[#This Row],[Ulga]]=$K$32,$L$32))))</f>
        <v>0.9</v>
      </c>
      <c r="G3046">
        <f>ROUNDUP(DZIALKI[[#This Row],[StawkaPodatku]]*DZIALKI[[#This Row],[Powierzchnia]],2)</f>
        <v>628.78</v>
      </c>
      <c r="H3046">
        <f>DZIALKI[[#This Row],[Podatek]]*DZIALKI[[#This Row],[Procent Ulgi]]</f>
        <v>565.90200000000004</v>
      </c>
      <c r="I3046">
        <f>DZIALKI[[#This Row],[Podatek]]-DZIALKI[[#This Row],[KwotaUlgi]]</f>
        <v>62.877999999999929</v>
      </c>
    </row>
    <row r="3047" spans="1:9" x14ac:dyDescent="0.25">
      <c r="A3047" t="s">
        <v>3057</v>
      </c>
      <c r="B3047">
        <v>1023.06</v>
      </c>
      <c r="C3047" t="s">
        <v>52</v>
      </c>
      <c r="D3047" t="s">
        <v>5</v>
      </c>
      <c r="E30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47">
        <f>IF(DZIALKI[[#This Row],[Ulga]]=$K$29,$L$29,IF(DZIALKI[[#This Row],[Ulga]]=$K$30,$L$30,IF(DZIALKI[[#This Row],[Ulga]]=$K$31,$L$31,IF(DZIALKI[[#This Row],[Ulga]]=$K$32,$L$32))))</f>
        <v>0.5</v>
      </c>
      <c r="G3047">
        <f>ROUNDUP(DZIALKI[[#This Row],[StawkaPodatku]]*DZIALKI[[#This Row],[Powierzchnia]],2)</f>
        <v>214.85</v>
      </c>
      <c r="H3047">
        <f>DZIALKI[[#This Row],[Podatek]]*DZIALKI[[#This Row],[Procent Ulgi]]</f>
        <v>107.425</v>
      </c>
      <c r="I3047">
        <f>DZIALKI[[#This Row],[Podatek]]-DZIALKI[[#This Row],[KwotaUlgi]]</f>
        <v>107.425</v>
      </c>
    </row>
    <row r="3048" spans="1:9" x14ac:dyDescent="0.25">
      <c r="A3048" t="s">
        <v>3058</v>
      </c>
      <c r="B3048">
        <v>716.84</v>
      </c>
      <c r="C3048" t="s">
        <v>5</v>
      </c>
      <c r="D3048" t="s">
        <v>5</v>
      </c>
      <c r="E30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8">
        <f>IF(DZIALKI[[#This Row],[Ulga]]=$K$29,$L$29,IF(DZIALKI[[#This Row],[Ulga]]=$K$30,$L$30,IF(DZIALKI[[#This Row],[Ulga]]=$K$31,$L$31,IF(DZIALKI[[#This Row],[Ulga]]=$K$32,$L$32))))</f>
        <v>0.5</v>
      </c>
      <c r="G3048">
        <f>ROUNDUP(DZIALKI[[#This Row],[StawkaPodatku]]*DZIALKI[[#This Row],[Powierzchnia]],2)</f>
        <v>551.97</v>
      </c>
      <c r="H3048">
        <f>DZIALKI[[#This Row],[Podatek]]*DZIALKI[[#This Row],[Procent Ulgi]]</f>
        <v>275.98500000000001</v>
      </c>
      <c r="I3048">
        <f>DZIALKI[[#This Row],[Podatek]]-DZIALKI[[#This Row],[KwotaUlgi]]</f>
        <v>275.98500000000001</v>
      </c>
    </row>
    <row r="3049" spans="1:9" x14ac:dyDescent="0.25">
      <c r="A3049" t="s">
        <v>3059</v>
      </c>
      <c r="B3049">
        <v>1310.1199999999999</v>
      </c>
      <c r="C3049" t="s">
        <v>31</v>
      </c>
      <c r="D3049" t="s">
        <v>5</v>
      </c>
      <c r="E30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49">
        <f>IF(DZIALKI[[#This Row],[Ulga]]=$K$29,$L$29,IF(DZIALKI[[#This Row],[Ulga]]=$K$30,$L$30,IF(DZIALKI[[#This Row],[Ulga]]=$K$31,$L$31,IF(DZIALKI[[#This Row],[Ulga]]=$K$32,$L$32))))</f>
        <v>0.5</v>
      </c>
      <c r="G3049">
        <f>ROUNDUP(DZIALKI[[#This Row],[StawkaPodatku]]*DZIALKI[[#This Row],[Powierzchnia]],2)</f>
        <v>563.36</v>
      </c>
      <c r="H3049">
        <f>DZIALKI[[#This Row],[Podatek]]*DZIALKI[[#This Row],[Procent Ulgi]]</f>
        <v>281.68</v>
      </c>
      <c r="I3049">
        <f>DZIALKI[[#This Row],[Podatek]]-DZIALKI[[#This Row],[KwotaUlgi]]</f>
        <v>281.68</v>
      </c>
    </row>
    <row r="3050" spans="1:9" x14ac:dyDescent="0.25">
      <c r="A3050" t="s">
        <v>3060</v>
      </c>
      <c r="B3050">
        <v>926.94</v>
      </c>
      <c r="C3050" t="s">
        <v>52</v>
      </c>
      <c r="D3050" t="s">
        <v>21</v>
      </c>
      <c r="E30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50">
        <f>IF(DZIALKI[[#This Row],[Ulga]]=$K$29,$L$29,IF(DZIALKI[[#This Row],[Ulga]]=$K$30,$L$30,IF(DZIALKI[[#This Row],[Ulga]]=$K$31,$L$31,IF(DZIALKI[[#This Row],[Ulga]]=$K$32,$L$32))))</f>
        <v>0</v>
      </c>
      <c r="G3050">
        <f>ROUNDUP(DZIALKI[[#This Row],[StawkaPodatku]]*DZIALKI[[#This Row],[Powierzchnia]],2)</f>
        <v>194.66</v>
      </c>
      <c r="H3050">
        <f>DZIALKI[[#This Row],[Podatek]]*DZIALKI[[#This Row],[Procent Ulgi]]</f>
        <v>0</v>
      </c>
      <c r="I3050">
        <f>DZIALKI[[#This Row],[Podatek]]-DZIALKI[[#This Row],[KwotaUlgi]]</f>
        <v>194.66</v>
      </c>
    </row>
    <row r="3051" spans="1:9" x14ac:dyDescent="0.25">
      <c r="A3051" t="s">
        <v>3061</v>
      </c>
      <c r="B3051">
        <v>695.68</v>
      </c>
      <c r="C3051" t="s">
        <v>9</v>
      </c>
      <c r="D3051" t="s">
        <v>21</v>
      </c>
      <c r="E30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51">
        <f>IF(DZIALKI[[#This Row],[Ulga]]=$K$29,$L$29,IF(DZIALKI[[#This Row],[Ulga]]=$K$30,$L$30,IF(DZIALKI[[#This Row],[Ulga]]=$K$31,$L$31,IF(DZIALKI[[#This Row],[Ulga]]=$K$32,$L$32))))</f>
        <v>0</v>
      </c>
      <c r="G3051">
        <f>ROUNDUP(DZIALKI[[#This Row],[StawkaPodatku]]*DZIALKI[[#This Row],[Powierzchnia]],2)</f>
        <v>452.2</v>
      </c>
      <c r="H3051">
        <f>DZIALKI[[#This Row],[Podatek]]*DZIALKI[[#This Row],[Procent Ulgi]]</f>
        <v>0</v>
      </c>
      <c r="I3051">
        <f>DZIALKI[[#This Row],[Podatek]]-DZIALKI[[#This Row],[KwotaUlgi]]</f>
        <v>452.2</v>
      </c>
    </row>
    <row r="3052" spans="1:9" x14ac:dyDescent="0.25">
      <c r="A3052" t="s">
        <v>3062</v>
      </c>
      <c r="B3052">
        <v>1439.7</v>
      </c>
      <c r="C3052" t="s">
        <v>31</v>
      </c>
      <c r="D3052" t="s">
        <v>5</v>
      </c>
      <c r="E30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52">
        <f>IF(DZIALKI[[#This Row],[Ulga]]=$K$29,$L$29,IF(DZIALKI[[#This Row],[Ulga]]=$K$30,$L$30,IF(DZIALKI[[#This Row],[Ulga]]=$K$31,$L$31,IF(DZIALKI[[#This Row],[Ulga]]=$K$32,$L$32))))</f>
        <v>0.5</v>
      </c>
      <c r="G3052">
        <f>ROUNDUP(DZIALKI[[#This Row],[StawkaPodatku]]*DZIALKI[[#This Row],[Powierzchnia]],2)</f>
        <v>619.08000000000004</v>
      </c>
      <c r="H3052">
        <f>DZIALKI[[#This Row],[Podatek]]*DZIALKI[[#This Row],[Procent Ulgi]]</f>
        <v>309.54000000000002</v>
      </c>
      <c r="I3052">
        <f>DZIALKI[[#This Row],[Podatek]]-DZIALKI[[#This Row],[KwotaUlgi]]</f>
        <v>309.54000000000002</v>
      </c>
    </row>
    <row r="3053" spans="1:9" x14ac:dyDescent="0.25">
      <c r="A3053" t="s">
        <v>3063</v>
      </c>
      <c r="B3053">
        <v>510.25</v>
      </c>
      <c r="C3053" t="s">
        <v>31</v>
      </c>
      <c r="D3053" t="s">
        <v>5</v>
      </c>
      <c r="E30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53">
        <f>IF(DZIALKI[[#This Row],[Ulga]]=$K$29,$L$29,IF(DZIALKI[[#This Row],[Ulga]]=$K$30,$L$30,IF(DZIALKI[[#This Row],[Ulga]]=$K$31,$L$31,IF(DZIALKI[[#This Row],[Ulga]]=$K$32,$L$32))))</f>
        <v>0.5</v>
      </c>
      <c r="G3053">
        <f>ROUNDUP(DZIALKI[[#This Row],[StawkaPodatku]]*DZIALKI[[#This Row],[Powierzchnia]],2)</f>
        <v>219.41</v>
      </c>
      <c r="H3053">
        <f>DZIALKI[[#This Row],[Podatek]]*DZIALKI[[#This Row],[Procent Ulgi]]</f>
        <v>109.705</v>
      </c>
      <c r="I3053">
        <f>DZIALKI[[#This Row],[Podatek]]-DZIALKI[[#This Row],[KwotaUlgi]]</f>
        <v>109.705</v>
      </c>
    </row>
    <row r="3054" spans="1:9" x14ac:dyDescent="0.25">
      <c r="A3054" t="s">
        <v>3064</v>
      </c>
      <c r="B3054">
        <v>1327.83</v>
      </c>
      <c r="C3054" t="s">
        <v>52</v>
      </c>
      <c r="D3054" t="s">
        <v>11</v>
      </c>
      <c r="E30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54">
        <f>IF(DZIALKI[[#This Row],[Ulga]]=$K$29,$L$29,IF(DZIALKI[[#This Row],[Ulga]]=$K$30,$L$30,IF(DZIALKI[[#This Row],[Ulga]]=$K$31,$L$31,IF(DZIALKI[[#This Row],[Ulga]]=$K$32,$L$32))))</f>
        <v>0.9</v>
      </c>
      <c r="G3054">
        <f>ROUNDUP(DZIALKI[[#This Row],[StawkaPodatku]]*DZIALKI[[#This Row],[Powierzchnia]],2)</f>
        <v>278.84999999999997</v>
      </c>
      <c r="H3054">
        <f>DZIALKI[[#This Row],[Podatek]]*DZIALKI[[#This Row],[Procent Ulgi]]</f>
        <v>250.96499999999997</v>
      </c>
      <c r="I3054">
        <f>DZIALKI[[#This Row],[Podatek]]-DZIALKI[[#This Row],[KwotaUlgi]]</f>
        <v>27.884999999999991</v>
      </c>
    </row>
    <row r="3055" spans="1:9" x14ac:dyDescent="0.25">
      <c r="A3055" t="s">
        <v>3065</v>
      </c>
      <c r="B3055">
        <v>872.02</v>
      </c>
      <c r="C3055" t="s">
        <v>31</v>
      </c>
      <c r="D3055" t="s">
        <v>21</v>
      </c>
      <c r="E30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55">
        <f>IF(DZIALKI[[#This Row],[Ulga]]=$K$29,$L$29,IF(DZIALKI[[#This Row],[Ulga]]=$K$30,$L$30,IF(DZIALKI[[#This Row],[Ulga]]=$K$31,$L$31,IF(DZIALKI[[#This Row],[Ulga]]=$K$32,$L$32))))</f>
        <v>0</v>
      </c>
      <c r="G3055">
        <f>ROUNDUP(DZIALKI[[#This Row],[StawkaPodatku]]*DZIALKI[[#This Row],[Powierzchnia]],2)</f>
        <v>374.96999999999997</v>
      </c>
      <c r="H3055">
        <f>DZIALKI[[#This Row],[Podatek]]*DZIALKI[[#This Row],[Procent Ulgi]]</f>
        <v>0</v>
      </c>
      <c r="I3055">
        <f>DZIALKI[[#This Row],[Podatek]]-DZIALKI[[#This Row],[KwotaUlgi]]</f>
        <v>374.96999999999997</v>
      </c>
    </row>
    <row r="3056" spans="1:9" x14ac:dyDescent="0.25">
      <c r="A3056" t="s">
        <v>3066</v>
      </c>
      <c r="B3056">
        <v>1366.5</v>
      </c>
      <c r="C3056" t="s">
        <v>31</v>
      </c>
      <c r="D3056" t="s">
        <v>11</v>
      </c>
      <c r="E30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56">
        <f>IF(DZIALKI[[#This Row],[Ulga]]=$K$29,$L$29,IF(DZIALKI[[#This Row],[Ulga]]=$K$30,$L$30,IF(DZIALKI[[#This Row],[Ulga]]=$K$31,$L$31,IF(DZIALKI[[#This Row],[Ulga]]=$K$32,$L$32))))</f>
        <v>0.9</v>
      </c>
      <c r="G3056">
        <f>ROUNDUP(DZIALKI[[#This Row],[StawkaPodatku]]*DZIALKI[[#This Row],[Powierzchnia]],2)</f>
        <v>587.6</v>
      </c>
      <c r="H3056">
        <f>DZIALKI[[#This Row],[Podatek]]*DZIALKI[[#This Row],[Procent Ulgi]]</f>
        <v>528.84</v>
      </c>
      <c r="I3056">
        <f>DZIALKI[[#This Row],[Podatek]]-DZIALKI[[#This Row],[KwotaUlgi]]</f>
        <v>58.759999999999991</v>
      </c>
    </row>
    <row r="3057" spans="1:9" x14ac:dyDescent="0.25">
      <c r="A3057" t="s">
        <v>3067</v>
      </c>
      <c r="B3057">
        <v>656.71</v>
      </c>
      <c r="C3057" t="s">
        <v>9</v>
      </c>
      <c r="D3057" t="s">
        <v>11</v>
      </c>
      <c r="E305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57">
        <f>IF(DZIALKI[[#This Row],[Ulga]]=$K$29,$L$29,IF(DZIALKI[[#This Row],[Ulga]]=$K$30,$L$30,IF(DZIALKI[[#This Row],[Ulga]]=$K$31,$L$31,IF(DZIALKI[[#This Row],[Ulga]]=$K$32,$L$32))))</f>
        <v>0.9</v>
      </c>
      <c r="G3057">
        <f>ROUNDUP(DZIALKI[[#This Row],[StawkaPodatku]]*DZIALKI[[#This Row],[Powierzchnia]],2)</f>
        <v>426.87</v>
      </c>
      <c r="H3057">
        <f>DZIALKI[[#This Row],[Podatek]]*DZIALKI[[#This Row],[Procent Ulgi]]</f>
        <v>384.18299999999999</v>
      </c>
      <c r="I3057">
        <f>DZIALKI[[#This Row],[Podatek]]-DZIALKI[[#This Row],[KwotaUlgi]]</f>
        <v>42.687000000000012</v>
      </c>
    </row>
    <row r="3058" spans="1:9" x14ac:dyDescent="0.25">
      <c r="A3058" t="s">
        <v>3068</v>
      </c>
      <c r="B3058">
        <v>759.7</v>
      </c>
      <c r="C3058" t="s">
        <v>31</v>
      </c>
      <c r="D3058" t="s">
        <v>7</v>
      </c>
      <c r="E30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58">
        <f>IF(DZIALKI[[#This Row],[Ulga]]=$K$29,$L$29,IF(DZIALKI[[#This Row],[Ulga]]=$K$30,$L$30,IF(DZIALKI[[#This Row],[Ulga]]=$K$31,$L$31,IF(DZIALKI[[#This Row],[Ulga]]=$K$32,$L$32))))</f>
        <v>0.2</v>
      </c>
      <c r="G3058">
        <f>ROUNDUP(DZIALKI[[#This Row],[StawkaPodatku]]*DZIALKI[[#This Row],[Powierzchnia]],2)</f>
        <v>326.68</v>
      </c>
      <c r="H3058">
        <f>DZIALKI[[#This Row],[Podatek]]*DZIALKI[[#This Row],[Procent Ulgi]]</f>
        <v>65.335999999999999</v>
      </c>
      <c r="I3058">
        <f>DZIALKI[[#This Row],[Podatek]]-DZIALKI[[#This Row],[KwotaUlgi]]</f>
        <v>261.34399999999999</v>
      </c>
    </row>
    <row r="3059" spans="1:9" x14ac:dyDescent="0.25">
      <c r="A3059" t="s">
        <v>3069</v>
      </c>
      <c r="B3059">
        <v>1264.1300000000001</v>
      </c>
      <c r="C3059" t="s">
        <v>9</v>
      </c>
      <c r="D3059" t="s">
        <v>11</v>
      </c>
      <c r="E30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59">
        <f>IF(DZIALKI[[#This Row],[Ulga]]=$K$29,$L$29,IF(DZIALKI[[#This Row],[Ulga]]=$K$30,$L$30,IF(DZIALKI[[#This Row],[Ulga]]=$K$31,$L$31,IF(DZIALKI[[#This Row],[Ulga]]=$K$32,$L$32))))</f>
        <v>0.9</v>
      </c>
      <c r="G3059">
        <f>ROUNDUP(DZIALKI[[#This Row],[StawkaPodatku]]*DZIALKI[[#This Row],[Powierzchnia]],2)</f>
        <v>821.68999999999994</v>
      </c>
      <c r="H3059">
        <f>DZIALKI[[#This Row],[Podatek]]*DZIALKI[[#This Row],[Procent Ulgi]]</f>
        <v>739.52099999999996</v>
      </c>
      <c r="I3059">
        <f>DZIALKI[[#This Row],[Podatek]]-DZIALKI[[#This Row],[KwotaUlgi]]</f>
        <v>82.168999999999983</v>
      </c>
    </row>
    <row r="3060" spans="1:9" x14ac:dyDescent="0.25">
      <c r="A3060" t="s">
        <v>3070</v>
      </c>
      <c r="B3060">
        <v>1185.78</v>
      </c>
      <c r="C3060" t="s">
        <v>9</v>
      </c>
      <c r="D3060" t="s">
        <v>21</v>
      </c>
      <c r="E30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60">
        <f>IF(DZIALKI[[#This Row],[Ulga]]=$K$29,$L$29,IF(DZIALKI[[#This Row],[Ulga]]=$K$30,$L$30,IF(DZIALKI[[#This Row],[Ulga]]=$K$31,$L$31,IF(DZIALKI[[#This Row],[Ulga]]=$K$32,$L$32))))</f>
        <v>0</v>
      </c>
      <c r="G3060">
        <f>ROUNDUP(DZIALKI[[#This Row],[StawkaPodatku]]*DZIALKI[[#This Row],[Powierzchnia]],2)</f>
        <v>770.76</v>
      </c>
      <c r="H3060">
        <f>DZIALKI[[#This Row],[Podatek]]*DZIALKI[[#This Row],[Procent Ulgi]]</f>
        <v>0</v>
      </c>
      <c r="I3060">
        <f>DZIALKI[[#This Row],[Podatek]]-DZIALKI[[#This Row],[KwotaUlgi]]</f>
        <v>770.76</v>
      </c>
    </row>
    <row r="3061" spans="1:9" x14ac:dyDescent="0.25">
      <c r="A3061" t="s">
        <v>3071</v>
      </c>
      <c r="B3061">
        <v>793.19</v>
      </c>
      <c r="C3061" t="s">
        <v>5</v>
      </c>
      <c r="D3061" t="s">
        <v>21</v>
      </c>
      <c r="E30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61">
        <f>IF(DZIALKI[[#This Row],[Ulga]]=$K$29,$L$29,IF(DZIALKI[[#This Row],[Ulga]]=$K$30,$L$30,IF(DZIALKI[[#This Row],[Ulga]]=$K$31,$L$31,IF(DZIALKI[[#This Row],[Ulga]]=$K$32,$L$32))))</f>
        <v>0</v>
      </c>
      <c r="G3061">
        <f>ROUNDUP(DZIALKI[[#This Row],[StawkaPodatku]]*DZIALKI[[#This Row],[Powierzchnia]],2)</f>
        <v>610.76</v>
      </c>
      <c r="H3061">
        <f>DZIALKI[[#This Row],[Podatek]]*DZIALKI[[#This Row],[Procent Ulgi]]</f>
        <v>0</v>
      </c>
      <c r="I3061">
        <f>DZIALKI[[#This Row],[Podatek]]-DZIALKI[[#This Row],[KwotaUlgi]]</f>
        <v>610.76</v>
      </c>
    </row>
    <row r="3062" spans="1:9" x14ac:dyDescent="0.25">
      <c r="A3062" t="s">
        <v>3072</v>
      </c>
      <c r="B3062">
        <v>1084.1300000000001</v>
      </c>
      <c r="C3062" t="s">
        <v>52</v>
      </c>
      <c r="D3062" t="s">
        <v>7</v>
      </c>
      <c r="E30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62">
        <f>IF(DZIALKI[[#This Row],[Ulga]]=$K$29,$L$29,IF(DZIALKI[[#This Row],[Ulga]]=$K$30,$L$30,IF(DZIALKI[[#This Row],[Ulga]]=$K$31,$L$31,IF(DZIALKI[[#This Row],[Ulga]]=$K$32,$L$32))))</f>
        <v>0.2</v>
      </c>
      <c r="G3062">
        <f>ROUNDUP(DZIALKI[[#This Row],[StawkaPodatku]]*DZIALKI[[#This Row],[Powierzchnia]],2)</f>
        <v>227.67</v>
      </c>
      <c r="H3062">
        <f>DZIALKI[[#This Row],[Podatek]]*DZIALKI[[#This Row],[Procent Ulgi]]</f>
        <v>45.533999999999999</v>
      </c>
      <c r="I3062">
        <f>DZIALKI[[#This Row],[Podatek]]-DZIALKI[[#This Row],[KwotaUlgi]]</f>
        <v>182.136</v>
      </c>
    </row>
    <row r="3063" spans="1:9" x14ac:dyDescent="0.25">
      <c r="A3063" t="s">
        <v>3073</v>
      </c>
      <c r="B3063">
        <v>1417.43</v>
      </c>
      <c r="C3063" t="s">
        <v>5</v>
      </c>
      <c r="D3063" t="s">
        <v>5</v>
      </c>
      <c r="E30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63">
        <f>IF(DZIALKI[[#This Row],[Ulga]]=$K$29,$L$29,IF(DZIALKI[[#This Row],[Ulga]]=$K$30,$L$30,IF(DZIALKI[[#This Row],[Ulga]]=$K$31,$L$31,IF(DZIALKI[[#This Row],[Ulga]]=$K$32,$L$32))))</f>
        <v>0.5</v>
      </c>
      <c r="G3063">
        <f>ROUNDUP(DZIALKI[[#This Row],[StawkaPodatku]]*DZIALKI[[#This Row],[Powierzchnia]],2)</f>
        <v>1091.43</v>
      </c>
      <c r="H3063">
        <f>DZIALKI[[#This Row],[Podatek]]*DZIALKI[[#This Row],[Procent Ulgi]]</f>
        <v>545.71500000000003</v>
      </c>
      <c r="I3063">
        <f>DZIALKI[[#This Row],[Podatek]]-DZIALKI[[#This Row],[KwotaUlgi]]</f>
        <v>545.71500000000003</v>
      </c>
    </row>
    <row r="3064" spans="1:9" x14ac:dyDescent="0.25">
      <c r="A3064" t="s">
        <v>3074</v>
      </c>
      <c r="B3064">
        <v>746.89</v>
      </c>
      <c r="C3064" t="s">
        <v>5</v>
      </c>
      <c r="D3064" t="s">
        <v>7</v>
      </c>
      <c r="E30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64">
        <f>IF(DZIALKI[[#This Row],[Ulga]]=$K$29,$L$29,IF(DZIALKI[[#This Row],[Ulga]]=$K$30,$L$30,IF(DZIALKI[[#This Row],[Ulga]]=$K$31,$L$31,IF(DZIALKI[[#This Row],[Ulga]]=$K$32,$L$32))))</f>
        <v>0.2</v>
      </c>
      <c r="G3064">
        <f>ROUNDUP(DZIALKI[[#This Row],[StawkaPodatku]]*DZIALKI[[#This Row],[Powierzchnia]],2)</f>
        <v>575.11</v>
      </c>
      <c r="H3064">
        <f>DZIALKI[[#This Row],[Podatek]]*DZIALKI[[#This Row],[Procent Ulgi]]</f>
        <v>115.02200000000001</v>
      </c>
      <c r="I3064">
        <f>DZIALKI[[#This Row],[Podatek]]-DZIALKI[[#This Row],[KwotaUlgi]]</f>
        <v>460.08800000000002</v>
      </c>
    </row>
    <row r="3065" spans="1:9" x14ac:dyDescent="0.25">
      <c r="A3065" t="s">
        <v>3075</v>
      </c>
      <c r="B3065">
        <v>1411.58</v>
      </c>
      <c r="C3065" t="s">
        <v>9</v>
      </c>
      <c r="D3065" t="s">
        <v>11</v>
      </c>
      <c r="E30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65">
        <f>IF(DZIALKI[[#This Row],[Ulga]]=$K$29,$L$29,IF(DZIALKI[[#This Row],[Ulga]]=$K$30,$L$30,IF(DZIALKI[[#This Row],[Ulga]]=$K$31,$L$31,IF(DZIALKI[[#This Row],[Ulga]]=$K$32,$L$32))))</f>
        <v>0.9</v>
      </c>
      <c r="G3065">
        <f>ROUNDUP(DZIALKI[[#This Row],[StawkaPodatku]]*DZIALKI[[#This Row],[Powierzchnia]],2)</f>
        <v>917.53</v>
      </c>
      <c r="H3065">
        <f>DZIALKI[[#This Row],[Podatek]]*DZIALKI[[#This Row],[Procent Ulgi]]</f>
        <v>825.77700000000004</v>
      </c>
      <c r="I3065">
        <f>DZIALKI[[#This Row],[Podatek]]-DZIALKI[[#This Row],[KwotaUlgi]]</f>
        <v>91.752999999999929</v>
      </c>
    </row>
    <row r="3066" spans="1:9" x14ac:dyDescent="0.25">
      <c r="A3066" t="s">
        <v>3076</v>
      </c>
      <c r="B3066">
        <v>1316.85</v>
      </c>
      <c r="C3066" t="s">
        <v>52</v>
      </c>
      <c r="D3066" t="s">
        <v>5</v>
      </c>
      <c r="E30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66">
        <f>IF(DZIALKI[[#This Row],[Ulga]]=$K$29,$L$29,IF(DZIALKI[[#This Row],[Ulga]]=$K$30,$L$30,IF(DZIALKI[[#This Row],[Ulga]]=$K$31,$L$31,IF(DZIALKI[[#This Row],[Ulga]]=$K$32,$L$32))))</f>
        <v>0.5</v>
      </c>
      <c r="G3066">
        <f>ROUNDUP(DZIALKI[[#This Row],[StawkaPodatku]]*DZIALKI[[#This Row],[Powierzchnia]],2)</f>
        <v>276.53999999999996</v>
      </c>
      <c r="H3066">
        <f>DZIALKI[[#This Row],[Podatek]]*DZIALKI[[#This Row],[Procent Ulgi]]</f>
        <v>138.26999999999998</v>
      </c>
      <c r="I3066">
        <f>DZIALKI[[#This Row],[Podatek]]-DZIALKI[[#This Row],[KwotaUlgi]]</f>
        <v>138.26999999999998</v>
      </c>
    </row>
    <row r="3067" spans="1:9" x14ac:dyDescent="0.25">
      <c r="A3067" t="s">
        <v>3077</v>
      </c>
      <c r="B3067">
        <v>1003.4</v>
      </c>
      <c r="C3067" t="s">
        <v>9</v>
      </c>
      <c r="D3067" t="s">
        <v>21</v>
      </c>
      <c r="E30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67">
        <f>IF(DZIALKI[[#This Row],[Ulga]]=$K$29,$L$29,IF(DZIALKI[[#This Row],[Ulga]]=$K$30,$L$30,IF(DZIALKI[[#This Row],[Ulga]]=$K$31,$L$31,IF(DZIALKI[[#This Row],[Ulga]]=$K$32,$L$32))))</f>
        <v>0</v>
      </c>
      <c r="G3067">
        <f>ROUNDUP(DZIALKI[[#This Row],[StawkaPodatku]]*DZIALKI[[#This Row],[Powierzchnia]],2)</f>
        <v>652.21</v>
      </c>
      <c r="H3067">
        <f>DZIALKI[[#This Row],[Podatek]]*DZIALKI[[#This Row],[Procent Ulgi]]</f>
        <v>0</v>
      </c>
      <c r="I3067">
        <f>DZIALKI[[#This Row],[Podatek]]-DZIALKI[[#This Row],[KwotaUlgi]]</f>
        <v>652.21</v>
      </c>
    </row>
    <row r="3068" spans="1:9" x14ac:dyDescent="0.25">
      <c r="A3068" t="s">
        <v>3078</v>
      </c>
      <c r="B3068">
        <v>573.79</v>
      </c>
      <c r="C3068" t="s">
        <v>9</v>
      </c>
      <c r="D3068" t="s">
        <v>5</v>
      </c>
      <c r="E30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68">
        <f>IF(DZIALKI[[#This Row],[Ulga]]=$K$29,$L$29,IF(DZIALKI[[#This Row],[Ulga]]=$K$30,$L$30,IF(DZIALKI[[#This Row],[Ulga]]=$K$31,$L$31,IF(DZIALKI[[#This Row],[Ulga]]=$K$32,$L$32))))</f>
        <v>0.5</v>
      </c>
      <c r="G3068">
        <f>ROUNDUP(DZIALKI[[#This Row],[StawkaPodatku]]*DZIALKI[[#This Row],[Powierzchnia]],2)</f>
        <v>372.96999999999997</v>
      </c>
      <c r="H3068">
        <f>DZIALKI[[#This Row],[Podatek]]*DZIALKI[[#This Row],[Procent Ulgi]]</f>
        <v>186.48499999999999</v>
      </c>
      <c r="I3068">
        <f>DZIALKI[[#This Row],[Podatek]]-DZIALKI[[#This Row],[KwotaUlgi]]</f>
        <v>186.48499999999999</v>
      </c>
    </row>
    <row r="3069" spans="1:9" x14ac:dyDescent="0.25">
      <c r="A3069" t="s">
        <v>3079</v>
      </c>
      <c r="B3069">
        <v>1411.44</v>
      </c>
      <c r="C3069" t="s">
        <v>9</v>
      </c>
      <c r="D3069" t="s">
        <v>11</v>
      </c>
      <c r="E306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69">
        <f>IF(DZIALKI[[#This Row],[Ulga]]=$K$29,$L$29,IF(DZIALKI[[#This Row],[Ulga]]=$K$30,$L$30,IF(DZIALKI[[#This Row],[Ulga]]=$K$31,$L$31,IF(DZIALKI[[#This Row],[Ulga]]=$K$32,$L$32))))</f>
        <v>0.9</v>
      </c>
      <c r="G3069">
        <f>ROUNDUP(DZIALKI[[#This Row],[StawkaPodatku]]*DZIALKI[[#This Row],[Powierzchnia]],2)</f>
        <v>917.43999999999994</v>
      </c>
      <c r="H3069">
        <f>DZIALKI[[#This Row],[Podatek]]*DZIALKI[[#This Row],[Procent Ulgi]]</f>
        <v>825.69599999999991</v>
      </c>
      <c r="I3069">
        <f>DZIALKI[[#This Row],[Podatek]]-DZIALKI[[#This Row],[KwotaUlgi]]</f>
        <v>91.744000000000028</v>
      </c>
    </row>
    <row r="3070" spans="1:9" x14ac:dyDescent="0.25">
      <c r="A3070" t="s">
        <v>3080</v>
      </c>
      <c r="B3070">
        <v>928.32</v>
      </c>
      <c r="C3070" t="s">
        <v>9</v>
      </c>
      <c r="D3070" t="s">
        <v>5</v>
      </c>
      <c r="E30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70">
        <f>IF(DZIALKI[[#This Row],[Ulga]]=$K$29,$L$29,IF(DZIALKI[[#This Row],[Ulga]]=$K$30,$L$30,IF(DZIALKI[[#This Row],[Ulga]]=$K$31,$L$31,IF(DZIALKI[[#This Row],[Ulga]]=$K$32,$L$32))))</f>
        <v>0.5</v>
      </c>
      <c r="G3070">
        <f>ROUNDUP(DZIALKI[[#This Row],[StawkaPodatku]]*DZIALKI[[#This Row],[Powierzchnia]],2)</f>
        <v>603.41</v>
      </c>
      <c r="H3070">
        <f>DZIALKI[[#This Row],[Podatek]]*DZIALKI[[#This Row],[Procent Ulgi]]</f>
        <v>301.70499999999998</v>
      </c>
      <c r="I3070">
        <f>DZIALKI[[#This Row],[Podatek]]-DZIALKI[[#This Row],[KwotaUlgi]]</f>
        <v>301.70499999999998</v>
      </c>
    </row>
    <row r="3071" spans="1:9" x14ac:dyDescent="0.25">
      <c r="A3071" t="s">
        <v>3081</v>
      </c>
      <c r="B3071">
        <v>1225.8499999999999</v>
      </c>
      <c r="C3071" t="s">
        <v>5</v>
      </c>
      <c r="D3071" t="s">
        <v>5</v>
      </c>
      <c r="E30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71">
        <f>IF(DZIALKI[[#This Row],[Ulga]]=$K$29,$L$29,IF(DZIALKI[[#This Row],[Ulga]]=$K$30,$L$30,IF(DZIALKI[[#This Row],[Ulga]]=$K$31,$L$31,IF(DZIALKI[[#This Row],[Ulga]]=$K$32,$L$32))))</f>
        <v>0.5</v>
      </c>
      <c r="G3071">
        <f>ROUNDUP(DZIALKI[[#This Row],[StawkaPodatku]]*DZIALKI[[#This Row],[Powierzchnia]],2)</f>
        <v>943.91</v>
      </c>
      <c r="H3071">
        <f>DZIALKI[[#This Row],[Podatek]]*DZIALKI[[#This Row],[Procent Ulgi]]</f>
        <v>471.95499999999998</v>
      </c>
      <c r="I3071">
        <f>DZIALKI[[#This Row],[Podatek]]-DZIALKI[[#This Row],[KwotaUlgi]]</f>
        <v>471.95499999999998</v>
      </c>
    </row>
    <row r="3072" spans="1:9" x14ac:dyDescent="0.25">
      <c r="A3072" t="s">
        <v>3082</v>
      </c>
      <c r="B3072">
        <v>1262.71</v>
      </c>
      <c r="C3072" t="s">
        <v>9</v>
      </c>
      <c r="D3072" t="s">
        <v>11</v>
      </c>
      <c r="E30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72">
        <f>IF(DZIALKI[[#This Row],[Ulga]]=$K$29,$L$29,IF(DZIALKI[[#This Row],[Ulga]]=$K$30,$L$30,IF(DZIALKI[[#This Row],[Ulga]]=$K$31,$L$31,IF(DZIALKI[[#This Row],[Ulga]]=$K$32,$L$32))))</f>
        <v>0.9</v>
      </c>
      <c r="G3072">
        <f>ROUNDUP(DZIALKI[[#This Row],[StawkaPodatku]]*DZIALKI[[#This Row],[Powierzchnia]],2)</f>
        <v>820.77</v>
      </c>
      <c r="H3072">
        <f>DZIALKI[[#This Row],[Podatek]]*DZIALKI[[#This Row],[Procent Ulgi]]</f>
        <v>738.69299999999998</v>
      </c>
      <c r="I3072">
        <f>DZIALKI[[#This Row],[Podatek]]-DZIALKI[[#This Row],[KwotaUlgi]]</f>
        <v>82.076999999999998</v>
      </c>
    </row>
    <row r="3073" spans="1:9" x14ac:dyDescent="0.25">
      <c r="A3073" t="s">
        <v>3083</v>
      </c>
      <c r="B3073">
        <v>1271.3599999999999</v>
      </c>
      <c r="C3073" t="s">
        <v>9</v>
      </c>
      <c r="D3073" t="s">
        <v>21</v>
      </c>
      <c r="E307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73">
        <f>IF(DZIALKI[[#This Row],[Ulga]]=$K$29,$L$29,IF(DZIALKI[[#This Row],[Ulga]]=$K$30,$L$30,IF(DZIALKI[[#This Row],[Ulga]]=$K$31,$L$31,IF(DZIALKI[[#This Row],[Ulga]]=$K$32,$L$32))))</f>
        <v>0</v>
      </c>
      <c r="G3073">
        <f>ROUNDUP(DZIALKI[[#This Row],[StawkaPodatku]]*DZIALKI[[#This Row],[Powierzchnia]],2)</f>
        <v>826.39</v>
      </c>
      <c r="H3073">
        <f>DZIALKI[[#This Row],[Podatek]]*DZIALKI[[#This Row],[Procent Ulgi]]</f>
        <v>0</v>
      </c>
      <c r="I3073">
        <f>DZIALKI[[#This Row],[Podatek]]-DZIALKI[[#This Row],[KwotaUlgi]]</f>
        <v>826.39</v>
      </c>
    </row>
    <row r="3074" spans="1:9" x14ac:dyDescent="0.25">
      <c r="A3074" t="s">
        <v>3084</v>
      </c>
      <c r="B3074">
        <v>1237.81</v>
      </c>
      <c r="C3074" t="s">
        <v>9</v>
      </c>
      <c r="D3074" t="s">
        <v>7</v>
      </c>
      <c r="E30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74">
        <f>IF(DZIALKI[[#This Row],[Ulga]]=$K$29,$L$29,IF(DZIALKI[[#This Row],[Ulga]]=$K$30,$L$30,IF(DZIALKI[[#This Row],[Ulga]]=$K$31,$L$31,IF(DZIALKI[[#This Row],[Ulga]]=$K$32,$L$32))))</f>
        <v>0.2</v>
      </c>
      <c r="G3074">
        <f>ROUNDUP(DZIALKI[[#This Row],[StawkaPodatku]]*DZIALKI[[#This Row],[Powierzchnia]],2)</f>
        <v>804.58</v>
      </c>
      <c r="H3074">
        <f>DZIALKI[[#This Row],[Podatek]]*DZIALKI[[#This Row],[Procent Ulgi]]</f>
        <v>160.91600000000003</v>
      </c>
      <c r="I3074">
        <f>DZIALKI[[#This Row],[Podatek]]-DZIALKI[[#This Row],[KwotaUlgi]]</f>
        <v>643.66399999999999</v>
      </c>
    </row>
    <row r="3075" spans="1:9" x14ac:dyDescent="0.25">
      <c r="A3075" t="s">
        <v>3085</v>
      </c>
      <c r="B3075">
        <v>695.86</v>
      </c>
      <c r="C3075" t="s">
        <v>31</v>
      </c>
      <c r="D3075" t="s">
        <v>5</v>
      </c>
      <c r="E30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75">
        <f>IF(DZIALKI[[#This Row],[Ulga]]=$K$29,$L$29,IF(DZIALKI[[#This Row],[Ulga]]=$K$30,$L$30,IF(DZIALKI[[#This Row],[Ulga]]=$K$31,$L$31,IF(DZIALKI[[#This Row],[Ulga]]=$K$32,$L$32))))</f>
        <v>0.5</v>
      </c>
      <c r="G3075">
        <f>ROUNDUP(DZIALKI[[#This Row],[StawkaPodatku]]*DZIALKI[[#This Row],[Powierzchnia]],2)</f>
        <v>299.21999999999997</v>
      </c>
      <c r="H3075">
        <f>DZIALKI[[#This Row],[Podatek]]*DZIALKI[[#This Row],[Procent Ulgi]]</f>
        <v>149.60999999999999</v>
      </c>
      <c r="I3075">
        <f>DZIALKI[[#This Row],[Podatek]]-DZIALKI[[#This Row],[KwotaUlgi]]</f>
        <v>149.60999999999999</v>
      </c>
    </row>
    <row r="3076" spans="1:9" x14ac:dyDescent="0.25">
      <c r="A3076" t="s">
        <v>3086</v>
      </c>
      <c r="B3076">
        <v>1227.5999999999999</v>
      </c>
      <c r="C3076" t="s">
        <v>5</v>
      </c>
      <c r="D3076" t="s">
        <v>11</v>
      </c>
      <c r="E30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76">
        <f>IF(DZIALKI[[#This Row],[Ulga]]=$K$29,$L$29,IF(DZIALKI[[#This Row],[Ulga]]=$K$30,$L$30,IF(DZIALKI[[#This Row],[Ulga]]=$K$31,$L$31,IF(DZIALKI[[#This Row],[Ulga]]=$K$32,$L$32))))</f>
        <v>0.9</v>
      </c>
      <c r="G3076">
        <f>ROUNDUP(DZIALKI[[#This Row],[StawkaPodatku]]*DZIALKI[[#This Row],[Powierzchnia]],2)</f>
        <v>945.26</v>
      </c>
      <c r="H3076">
        <f>DZIALKI[[#This Row],[Podatek]]*DZIALKI[[#This Row],[Procent Ulgi]]</f>
        <v>850.73400000000004</v>
      </c>
      <c r="I3076">
        <f>DZIALKI[[#This Row],[Podatek]]-DZIALKI[[#This Row],[KwotaUlgi]]</f>
        <v>94.525999999999954</v>
      </c>
    </row>
    <row r="3077" spans="1:9" x14ac:dyDescent="0.25">
      <c r="A3077" t="s">
        <v>3087</v>
      </c>
      <c r="B3077">
        <v>1461.36</v>
      </c>
      <c r="C3077" t="s">
        <v>31</v>
      </c>
      <c r="D3077" t="s">
        <v>21</v>
      </c>
      <c r="E30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77">
        <f>IF(DZIALKI[[#This Row],[Ulga]]=$K$29,$L$29,IF(DZIALKI[[#This Row],[Ulga]]=$K$30,$L$30,IF(DZIALKI[[#This Row],[Ulga]]=$K$31,$L$31,IF(DZIALKI[[#This Row],[Ulga]]=$K$32,$L$32))))</f>
        <v>0</v>
      </c>
      <c r="G3077">
        <f>ROUNDUP(DZIALKI[[#This Row],[StawkaPodatku]]*DZIALKI[[#This Row],[Powierzchnia]],2)</f>
        <v>628.39</v>
      </c>
      <c r="H3077">
        <f>DZIALKI[[#This Row],[Podatek]]*DZIALKI[[#This Row],[Procent Ulgi]]</f>
        <v>0</v>
      </c>
      <c r="I3077">
        <f>DZIALKI[[#This Row],[Podatek]]-DZIALKI[[#This Row],[KwotaUlgi]]</f>
        <v>628.39</v>
      </c>
    </row>
    <row r="3078" spans="1:9" x14ac:dyDescent="0.25">
      <c r="A3078" t="s">
        <v>3088</v>
      </c>
      <c r="B3078">
        <v>1265.3800000000001</v>
      </c>
      <c r="C3078" t="s">
        <v>9</v>
      </c>
      <c r="D3078" t="s">
        <v>11</v>
      </c>
      <c r="E30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78">
        <f>IF(DZIALKI[[#This Row],[Ulga]]=$K$29,$L$29,IF(DZIALKI[[#This Row],[Ulga]]=$K$30,$L$30,IF(DZIALKI[[#This Row],[Ulga]]=$K$31,$L$31,IF(DZIALKI[[#This Row],[Ulga]]=$K$32,$L$32))))</f>
        <v>0.9</v>
      </c>
      <c r="G3078">
        <f>ROUNDUP(DZIALKI[[#This Row],[StawkaPodatku]]*DZIALKI[[#This Row],[Powierzchnia]],2)</f>
        <v>822.5</v>
      </c>
      <c r="H3078">
        <f>DZIALKI[[#This Row],[Podatek]]*DZIALKI[[#This Row],[Procent Ulgi]]</f>
        <v>740.25</v>
      </c>
      <c r="I3078">
        <f>DZIALKI[[#This Row],[Podatek]]-DZIALKI[[#This Row],[KwotaUlgi]]</f>
        <v>82.25</v>
      </c>
    </row>
    <row r="3079" spans="1:9" x14ac:dyDescent="0.25">
      <c r="A3079" t="s">
        <v>3089</v>
      </c>
      <c r="B3079">
        <v>533.4</v>
      </c>
      <c r="C3079" t="s">
        <v>52</v>
      </c>
      <c r="D3079" t="s">
        <v>5</v>
      </c>
      <c r="E30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79">
        <f>IF(DZIALKI[[#This Row],[Ulga]]=$K$29,$L$29,IF(DZIALKI[[#This Row],[Ulga]]=$K$30,$L$30,IF(DZIALKI[[#This Row],[Ulga]]=$K$31,$L$31,IF(DZIALKI[[#This Row],[Ulga]]=$K$32,$L$32))))</f>
        <v>0.5</v>
      </c>
      <c r="G3079">
        <f>ROUNDUP(DZIALKI[[#This Row],[StawkaPodatku]]*DZIALKI[[#This Row],[Powierzchnia]],2)</f>
        <v>112.02000000000001</v>
      </c>
      <c r="H3079">
        <f>DZIALKI[[#This Row],[Podatek]]*DZIALKI[[#This Row],[Procent Ulgi]]</f>
        <v>56.010000000000005</v>
      </c>
      <c r="I3079">
        <f>DZIALKI[[#This Row],[Podatek]]-DZIALKI[[#This Row],[KwotaUlgi]]</f>
        <v>56.010000000000005</v>
      </c>
    </row>
    <row r="3080" spans="1:9" x14ac:dyDescent="0.25">
      <c r="A3080" t="s">
        <v>3090</v>
      </c>
      <c r="B3080">
        <v>748.28</v>
      </c>
      <c r="C3080" t="s">
        <v>52</v>
      </c>
      <c r="D3080" t="s">
        <v>21</v>
      </c>
      <c r="E30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80">
        <f>IF(DZIALKI[[#This Row],[Ulga]]=$K$29,$L$29,IF(DZIALKI[[#This Row],[Ulga]]=$K$30,$L$30,IF(DZIALKI[[#This Row],[Ulga]]=$K$31,$L$31,IF(DZIALKI[[#This Row],[Ulga]]=$K$32,$L$32))))</f>
        <v>0</v>
      </c>
      <c r="G3080">
        <f>ROUNDUP(DZIALKI[[#This Row],[StawkaPodatku]]*DZIALKI[[#This Row],[Powierzchnia]],2)</f>
        <v>157.13999999999999</v>
      </c>
      <c r="H3080">
        <f>DZIALKI[[#This Row],[Podatek]]*DZIALKI[[#This Row],[Procent Ulgi]]</f>
        <v>0</v>
      </c>
      <c r="I3080">
        <f>DZIALKI[[#This Row],[Podatek]]-DZIALKI[[#This Row],[KwotaUlgi]]</f>
        <v>157.13999999999999</v>
      </c>
    </row>
    <row r="3081" spans="1:9" x14ac:dyDescent="0.25">
      <c r="A3081" t="s">
        <v>3091</v>
      </c>
      <c r="B3081">
        <v>1108.17</v>
      </c>
      <c r="C3081" t="s">
        <v>5</v>
      </c>
      <c r="D3081" t="s">
        <v>11</v>
      </c>
      <c r="E30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81">
        <f>IF(DZIALKI[[#This Row],[Ulga]]=$K$29,$L$29,IF(DZIALKI[[#This Row],[Ulga]]=$K$30,$L$30,IF(DZIALKI[[#This Row],[Ulga]]=$K$31,$L$31,IF(DZIALKI[[#This Row],[Ulga]]=$K$32,$L$32))))</f>
        <v>0.9</v>
      </c>
      <c r="G3081">
        <f>ROUNDUP(DZIALKI[[#This Row],[StawkaPodatku]]*DZIALKI[[#This Row],[Powierzchnia]],2)</f>
        <v>853.3</v>
      </c>
      <c r="H3081">
        <f>DZIALKI[[#This Row],[Podatek]]*DZIALKI[[#This Row],[Procent Ulgi]]</f>
        <v>767.97</v>
      </c>
      <c r="I3081">
        <f>DZIALKI[[#This Row],[Podatek]]-DZIALKI[[#This Row],[KwotaUlgi]]</f>
        <v>85.329999999999927</v>
      </c>
    </row>
    <row r="3082" spans="1:9" x14ac:dyDescent="0.25">
      <c r="A3082" t="s">
        <v>3092</v>
      </c>
      <c r="B3082">
        <v>587.47</v>
      </c>
      <c r="C3082" t="s">
        <v>5</v>
      </c>
      <c r="D3082" t="s">
        <v>7</v>
      </c>
      <c r="E30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82">
        <f>IF(DZIALKI[[#This Row],[Ulga]]=$K$29,$L$29,IF(DZIALKI[[#This Row],[Ulga]]=$K$30,$L$30,IF(DZIALKI[[#This Row],[Ulga]]=$K$31,$L$31,IF(DZIALKI[[#This Row],[Ulga]]=$K$32,$L$32))))</f>
        <v>0.2</v>
      </c>
      <c r="G3082">
        <f>ROUNDUP(DZIALKI[[#This Row],[StawkaPodatku]]*DZIALKI[[#This Row],[Powierzchnia]],2)</f>
        <v>452.36</v>
      </c>
      <c r="H3082">
        <f>DZIALKI[[#This Row],[Podatek]]*DZIALKI[[#This Row],[Procent Ulgi]]</f>
        <v>90.472000000000008</v>
      </c>
      <c r="I3082">
        <f>DZIALKI[[#This Row],[Podatek]]-DZIALKI[[#This Row],[KwotaUlgi]]</f>
        <v>361.88800000000003</v>
      </c>
    </row>
    <row r="3083" spans="1:9" x14ac:dyDescent="0.25">
      <c r="A3083" t="s">
        <v>3093</v>
      </c>
      <c r="B3083">
        <v>744.41</v>
      </c>
      <c r="C3083" t="s">
        <v>31</v>
      </c>
      <c r="D3083" t="s">
        <v>5</v>
      </c>
      <c r="E30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83">
        <f>IF(DZIALKI[[#This Row],[Ulga]]=$K$29,$L$29,IF(DZIALKI[[#This Row],[Ulga]]=$K$30,$L$30,IF(DZIALKI[[#This Row],[Ulga]]=$K$31,$L$31,IF(DZIALKI[[#This Row],[Ulga]]=$K$32,$L$32))))</f>
        <v>0.5</v>
      </c>
      <c r="G3083">
        <f>ROUNDUP(DZIALKI[[#This Row],[StawkaPodatku]]*DZIALKI[[#This Row],[Powierzchnia]],2)</f>
        <v>320.09999999999997</v>
      </c>
      <c r="H3083">
        <f>DZIALKI[[#This Row],[Podatek]]*DZIALKI[[#This Row],[Procent Ulgi]]</f>
        <v>160.04999999999998</v>
      </c>
      <c r="I3083">
        <f>DZIALKI[[#This Row],[Podatek]]-DZIALKI[[#This Row],[KwotaUlgi]]</f>
        <v>160.04999999999998</v>
      </c>
    </row>
    <row r="3084" spans="1:9" x14ac:dyDescent="0.25">
      <c r="A3084" t="s">
        <v>3094</v>
      </c>
      <c r="B3084">
        <v>1081.8399999999999</v>
      </c>
      <c r="C3084" t="s">
        <v>9</v>
      </c>
      <c r="D3084" t="s">
        <v>11</v>
      </c>
      <c r="E30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84">
        <f>IF(DZIALKI[[#This Row],[Ulga]]=$K$29,$L$29,IF(DZIALKI[[#This Row],[Ulga]]=$K$30,$L$30,IF(DZIALKI[[#This Row],[Ulga]]=$K$31,$L$31,IF(DZIALKI[[#This Row],[Ulga]]=$K$32,$L$32))))</f>
        <v>0.9</v>
      </c>
      <c r="G3084">
        <f>ROUNDUP(DZIALKI[[#This Row],[StawkaPodatku]]*DZIALKI[[#This Row],[Powierzchnia]],2)</f>
        <v>703.2</v>
      </c>
      <c r="H3084">
        <f>DZIALKI[[#This Row],[Podatek]]*DZIALKI[[#This Row],[Procent Ulgi]]</f>
        <v>632.88000000000011</v>
      </c>
      <c r="I3084">
        <f>DZIALKI[[#This Row],[Podatek]]-DZIALKI[[#This Row],[KwotaUlgi]]</f>
        <v>70.319999999999936</v>
      </c>
    </row>
    <row r="3085" spans="1:9" x14ac:dyDescent="0.25">
      <c r="A3085" t="s">
        <v>3095</v>
      </c>
      <c r="B3085">
        <v>934.88</v>
      </c>
      <c r="C3085" t="s">
        <v>52</v>
      </c>
      <c r="D3085" t="s">
        <v>21</v>
      </c>
      <c r="E30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85">
        <f>IF(DZIALKI[[#This Row],[Ulga]]=$K$29,$L$29,IF(DZIALKI[[#This Row],[Ulga]]=$K$30,$L$30,IF(DZIALKI[[#This Row],[Ulga]]=$K$31,$L$31,IF(DZIALKI[[#This Row],[Ulga]]=$K$32,$L$32))))</f>
        <v>0</v>
      </c>
      <c r="G3085">
        <f>ROUNDUP(DZIALKI[[#This Row],[StawkaPodatku]]*DZIALKI[[#This Row],[Powierzchnia]],2)</f>
        <v>196.32999999999998</v>
      </c>
      <c r="H3085">
        <f>DZIALKI[[#This Row],[Podatek]]*DZIALKI[[#This Row],[Procent Ulgi]]</f>
        <v>0</v>
      </c>
      <c r="I3085">
        <f>DZIALKI[[#This Row],[Podatek]]-DZIALKI[[#This Row],[KwotaUlgi]]</f>
        <v>196.32999999999998</v>
      </c>
    </row>
    <row r="3086" spans="1:9" x14ac:dyDescent="0.25">
      <c r="A3086" t="s">
        <v>3096</v>
      </c>
      <c r="B3086">
        <v>659.12</v>
      </c>
      <c r="C3086" t="s">
        <v>52</v>
      </c>
      <c r="D3086" t="s">
        <v>11</v>
      </c>
      <c r="E30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86">
        <f>IF(DZIALKI[[#This Row],[Ulga]]=$K$29,$L$29,IF(DZIALKI[[#This Row],[Ulga]]=$K$30,$L$30,IF(DZIALKI[[#This Row],[Ulga]]=$K$31,$L$31,IF(DZIALKI[[#This Row],[Ulga]]=$K$32,$L$32))))</f>
        <v>0.9</v>
      </c>
      <c r="G3086">
        <f>ROUNDUP(DZIALKI[[#This Row],[StawkaPodatku]]*DZIALKI[[#This Row],[Powierzchnia]],2)</f>
        <v>138.41999999999999</v>
      </c>
      <c r="H3086">
        <f>DZIALKI[[#This Row],[Podatek]]*DZIALKI[[#This Row],[Procent Ulgi]]</f>
        <v>124.57799999999999</v>
      </c>
      <c r="I3086">
        <f>DZIALKI[[#This Row],[Podatek]]-DZIALKI[[#This Row],[KwotaUlgi]]</f>
        <v>13.841999999999999</v>
      </c>
    </row>
    <row r="3087" spans="1:9" x14ac:dyDescent="0.25">
      <c r="A3087" t="s">
        <v>3097</v>
      </c>
      <c r="B3087">
        <v>1459.22</v>
      </c>
      <c r="C3087" t="s">
        <v>9</v>
      </c>
      <c r="D3087" t="s">
        <v>5</v>
      </c>
      <c r="E30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87">
        <f>IF(DZIALKI[[#This Row],[Ulga]]=$K$29,$L$29,IF(DZIALKI[[#This Row],[Ulga]]=$K$30,$L$30,IF(DZIALKI[[#This Row],[Ulga]]=$K$31,$L$31,IF(DZIALKI[[#This Row],[Ulga]]=$K$32,$L$32))))</f>
        <v>0.5</v>
      </c>
      <c r="G3087">
        <f>ROUNDUP(DZIALKI[[#This Row],[StawkaPodatku]]*DZIALKI[[#This Row],[Powierzchnia]],2)</f>
        <v>948.5</v>
      </c>
      <c r="H3087">
        <f>DZIALKI[[#This Row],[Podatek]]*DZIALKI[[#This Row],[Procent Ulgi]]</f>
        <v>474.25</v>
      </c>
      <c r="I3087">
        <f>DZIALKI[[#This Row],[Podatek]]-DZIALKI[[#This Row],[KwotaUlgi]]</f>
        <v>474.25</v>
      </c>
    </row>
    <row r="3088" spans="1:9" x14ac:dyDescent="0.25">
      <c r="A3088" t="s">
        <v>3098</v>
      </c>
      <c r="B3088">
        <v>1185.24</v>
      </c>
      <c r="C3088" t="s">
        <v>5</v>
      </c>
      <c r="D3088" t="s">
        <v>5</v>
      </c>
      <c r="E30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88">
        <f>IF(DZIALKI[[#This Row],[Ulga]]=$K$29,$L$29,IF(DZIALKI[[#This Row],[Ulga]]=$K$30,$L$30,IF(DZIALKI[[#This Row],[Ulga]]=$K$31,$L$31,IF(DZIALKI[[#This Row],[Ulga]]=$K$32,$L$32))))</f>
        <v>0.5</v>
      </c>
      <c r="G3088">
        <f>ROUNDUP(DZIALKI[[#This Row],[StawkaPodatku]]*DZIALKI[[#This Row],[Powierzchnia]],2)</f>
        <v>912.64</v>
      </c>
      <c r="H3088">
        <f>DZIALKI[[#This Row],[Podatek]]*DZIALKI[[#This Row],[Procent Ulgi]]</f>
        <v>456.32</v>
      </c>
      <c r="I3088">
        <f>DZIALKI[[#This Row],[Podatek]]-DZIALKI[[#This Row],[KwotaUlgi]]</f>
        <v>456.32</v>
      </c>
    </row>
    <row r="3089" spans="1:9" x14ac:dyDescent="0.25">
      <c r="A3089" t="s">
        <v>3099</v>
      </c>
      <c r="B3089">
        <v>1494.24</v>
      </c>
      <c r="C3089" t="s">
        <v>52</v>
      </c>
      <c r="D3089" t="s">
        <v>11</v>
      </c>
      <c r="E30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89">
        <f>IF(DZIALKI[[#This Row],[Ulga]]=$K$29,$L$29,IF(DZIALKI[[#This Row],[Ulga]]=$K$30,$L$30,IF(DZIALKI[[#This Row],[Ulga]]=$K$31,$L$31,IF(DZIALKI[[#This Row],[Ulga]]=$K$32,$L$32))))</f>
        <v>0.9</v>
      </c>
      <c r="G3089">
        <f>ROUNDUP(DZIALKI[[#This Row],[StawkaPodatku]]*DZIALKI[[#This Row],[Powierzchnia]],2)</f>
        <v>313.8</v>
      </c>
      <c r="H3089">
        <f>DZIALKI[[#This Row],[Podatek]]*DZIALKI[[#This Row],[Procent Ulgi]]</f>
        <v>282.42</v>
      </c>
      <c r="I3089">
        <f>DZIALKI[[#This Row],[Podatek]]-DZIALKI[[#This Row],[KwotaUlgi]]</f>
        <v>31.379999999999995</v>
      </c>
    </row>
    <row r="3090" spans="1:9" x14ac:dyDescent="0.25">
      <c r="A3090" t="s">
        <v>3100</v>
      </c>
      <c r="B3090">
        <v>1158.81</v>
      </c>
      <c r="C3090" t="s">
        <v>9</v>
      </c>
      <c r="D3090" t="s">
        <v>5</v>
      </c>
      <c r="E30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90">
        <f>IF(DZIALKI[[#This Row],[Ulga]]=$K$29,$L$29,IF(DZIALKI[[#This Row],[Ulga]]=$K$30,$L$30,IF(DZIALKI[[#This Row],[Ulga]]=$K$31,$L$31,IF(DZIALKI[[#This Row],[Ulga]]=$K$32,$L$32))))</f>
        <v>0.5</v>
      </c>
      <c r="G3090">
        <f>ROUNDUP(DZIALKI[[#This Row],[StawkaPodatku]]*DZIALKI[[#This Row],[Powierzchnia]],2)</f>
        <v>753.23</v>
      </c>
      <c r="H3090">
        <f>DZIALKI[[#This Row],[Podatek]]*DZIALKI[[#This Row],[Procent Ulgi]]</f>
        <v>376.61500000000001</v>
      </c>
      <c r="I3090">
        <f>DZIALKI[[#This Row],[Podatek]]-DZIALKI[[#This Row],[KwotaUlgi]]</f>
        <v>376.61500000000001</v>
      </c>
    </row>
    <row r="3091" spans="1:9" x14ac:dyDescent="0.25">
      <c r="A3091" t="s">
        <v>3101</v>
      </c>
      <c r="B3091">
        <v>876.57</v>
      </c>
      <c r="C3091" t="s">
        <v>31</v>
      </c>
      <c r="D3091" t="s">
        <v>7</v>
      </c>
      <c r="E30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91">
        <f>IF(DZIALKI[[#This Row],[Ulga]]=$K$29,$L$29,IF(DZIALKI[[#This Row],[Ulga]]=$K$30,$L$30,IF(DZIALKI[[#This Row],[Ulga]]=$K$31,$L$31,IF(DZIALKI[[#This Row],[Ulga]]=$K$32,$L$32))))</f>
        <v>0.2</v>
      </c>
      <c r="G3091">
        <f>ROUNDUP(DZIALKI[[#This Row],[StawkaPodatku]]*DZIALKI[[#This Row],[Powierzchnia]],2)</f>
        <v>376.93</v>
      </c>
      <c r="H3091">
        <f>DZIALKI[[#This Row],[Podatek]]*DZIALKI[[#This Row],[Procent Ulgi]]</f>
        <v>75.38600000000001</v>
      </c>
      <c r="I3091">
        <f>DZIALKI[[#This Row],[Podatek]]-DZIALKI[[#This Row],[KwotaUlgi]]</f>
        <v>301.54399999999998</v>
      </c>
    </row>
    <row r="3092" spans="1:9" x14ac:dyDescent="0.25">
      <c r="A3092" t="s">
        <v>3102</v>
      </c>
      <c r="B3092">
        <v>1000.18</v>
      </c>
      <c r="C3092" t="s">
        <v>5</v>
      </c>
      <c r="D3092" t="s">
        <v>11</v>
      </c>
      <c r="E30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92">
        <f>IF(DZIALKI[[#This Row],[Ulga]]=$K$29,$L$29,IF(DZIALKI[[#This Row],[Ulga]]=$K$30,$L$30,IF(DZIALKI[[#This Row],[Ulga]]=$K$31,$L$31,IF(DZIALKI[[#This Row],[Ulga]]=$K$32,$L$32))))</f>
        <v>0.9</v>
      </c>
      <c r="G3092">
        <f>ROUNDUP(DZIALKI[[#This Row],[StawkaPodatku]]*DZIALKI[[#This Row],[Powierzchnia]],2)</f>
        <v>770.14</v>
      </c>
      <c r="H3092">
        <f>DZIALKI[[#This Row],[Podatek]]*DZIALKI[[#This Row],[Procent Ulgi]]</f>
        <v>693.12599999999998</v>
      </c>
      <c r="I3092">
        <f>DZIALKI[[#This Row],[Podatek]]-DZIALKI[[#This Row],[KwotaUlgi]]</f>
        <v>77.01400000000001</v>
      </c>
    </row>
    <row r="3093" spans="1:9" x14ac:dyDescent="0.25">
      <c r="A3093" t="s">
        <v>3103</v>
      </c>
      <c r="B3093">
        <v>1020.97</v>
      </c>
      <c r="C3093" t="s">
        <v>31</v>
      </c>
      <c r="D3093" t="s">
        <v>5</v>
      </c>
      <c r="E30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93">
        <f>IF(DZIALKI[[#This Row],[Ulga]]=$K$29,$L$29,IF(DZIALKI[[#This Row],[Ulga]]=$K$30,$L$30,IF(DZIALKI[[#This Row],[Ulga]]=$K$31,$L$31,IF(DZIALKI[[#This Row],[Ulga]]=$K$32,$L$32))))</f>
        <v>0.5</v>
      </c>
      <c r="G3093">
        <f>ROUNDUP(DZIALKI[[#This Row],[StawkaPodatku]]*DZIALKI[[#This Row],[Powierzchnia]],2)</f>
        <v>439.02</v>
      </c>
      <c r="H3093">
        <f>DZIALKI[[#This Row],[Podatek]]*DZIALKI[[#This Row],[Procent Ulgi]]</f>
        <v>219.51</v>
      </c>
      <c r="I3093">
        <f>DZIALKI[[#This Row],[Podatek]]-DZIALKI[[#This Row],[KwotaUlgi]]</f>
        <v>219.51</v>
      </c>
    </row>
    <row r="3094" spans="1:9" x14ac:dyDescent="0.25">
      <c r="A3094" t="s">
        <v>3104</v>
      </c>
      <c r="B3094">
        <v>1204.3399999999999</v>
      </c>
      <c r="C3094" t="s">
        <v>5</v>
      </c>
      <c r="D3094" t="s">
        <v>5</v>
      </c>
      <c r="E30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94">
        <f>IF(DZIALKI[[#This Row],[Ulga]]=$K$29,$L$29,IF(DZIALKI[[#This Row],[Ulga]]=$K$30,$L$30,IF(DZIALKI[[#This Row],[Ulga]]=$K$31,$L$31,IF(DZIALKI[[#This Row],[Ulga]]=$K$32,$L$32))))</f>
        <v>0.5</v>
      </c>
      <c r="G3094">
        <f>ROUNDUP(DZIALKI[[#This Row],[StawkaPodatku]]*DZIALKI[[#This Row],[Powierzchnia]],2)</f>
        <v>927.35</v>
      </c>
      <c r="H3094">
        <f>DZIALKI[[#This Row],[Podatek]]*DZIALKI[[#This Row],[Procent Ulgi]]</f>
        <v>463.67500000000001</v>
      </c>
      <c r="I3094">
        <f>DZIALKI[[#This Row],[Podatek]]-DZIALKI[[#This Row],[KwotaUlgi]]</f>
        <v>463.67500000000001</v>
      </c>
    </row>
    <row r="3095" spans="1:9" x14ac:dyDescent="0.25">
      <c r="A3095" t="s">
        <v>3105</v>
      </c>
      <c r="B3095">
        <v>996.18</v>
      </c>
      <c r="C3095" t="s">
        <v>9</v>
      </c>
      <c r="D3095" t="s">
        <v>11</v>
      </c>
      <c r="E30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95">
        <f>IF(DZIALKI[[#This Row],[Ulga]]=$K$29,$L$29,IF(DZIALKI[[#This Row],[Ulga]]=$K$30,$L$30,IF(DZIALKI[[#This Row],[Ulga]]=$K$31,$L$31,IF(DZIALKI[[#This Row],[Ulga]]=$K$32,$L$32))))</f>
        <v>0.9</v>
      </c>
      <c r="G3095">
        <f>ROUNDUP(DZIALKI[[#This Row],[StawkaPodatku]]*DZIALKI[[#This Row],[Powierzchnia]],2)</f>
        <v>647.52</v>
      </c>
      <c r="H3095">
        <f>DZIALKI[[#This Row],[Podatek]]*DZIALKI[[#This Row],[Procent Ulgi]]</f>
        <v>582.76800000000003</v>
      </c>
      <c r="I3095">
        <f>DZIALKI[[#This Row],[Podatek]]-DZIALKI[[#This Row],[KwotaUlgi]]</f>
        <v>64.751999999999953</v>
      </c>
    </row>
    <row r="3096" spans="1:9" x14ac:dyDescent="0.25">
      <c r="A3096" t="s">
        <v>3106</v>
      </c>
      <c r="B3096">
        <v>740.49</v>
      </c>
      <c r="C3096" t="s">
        <v>31</v>
      </c>
      <c r="D3096" t="s">
        <v>11</v>
      </c>
      <c r="E30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96">
        <f>IF(DZIALKI[[#This Row],[Ulga]]=$K$29,$L$29,IF(DZIALKI[[#This Row],[Ulga]]=$K$30,$L$30,IF(DZIALKI[[#This Row],[Ulga]]=$K$31,$L$31,IF(DZIALKI[[#This Row],[Ulga]]=$K$32,$L$32))))</f>
        <v>0.9</v>
      </c>
      <c r="G3096">
        <f>ROUNDUP(DZIALKI[[#This Row],[StawkaPodatku]]*DZIALKI[[#This Row],[Powierzchnia]],2)</f>
        <v>318.42</v>
      </c>
      <c r="H3096">
        <f>DZIALKI[[#This Row],[Podatek]]*DZIALKI[[#This Row],[Procent Ulgi]]</f>
        <v>286.57800000000003</v>
      </c>
      <c r="I3096">
        <f>DZIALKI[[#This Row],[Podatek]]-DZIALKI[[#This Row],[KwotaUlgi]]</f>
        <v>31.841999999999985</v>
      </c>
    </row>
    <row r="3097" spans="1:9" x14ac:dyDescent="0.25">
      <c r="A3097" t="s">
        <v>3107</v>
      </c>
      <c r="B3097">
        <v>520.64</v>
      </c>
      <c r="C3097" t="s">
        <v>52</v>
      </c>
      <c r="D3097" t="s">
        <v>5</v>
      </c>
      <c r="E30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97">
        <f>IF(DZIALKI[[#This Row],[Ulga]]=$K$29,$L$29,IF(DZIALKI[[#This Row],[Ulga]]=$K$30,$L$30,IF(DZIALKI[[#This Row],[Ulga]]=$K$31,$L$31,IF(DZIALKI[[#This Row],[Ulga]]=$K$32,$L$32))))</f>
        <v>0.5</v>
      </c>
      <c r="G3097">
        <f>ROUNDUP(DZIALKI[[#This Row],[StawkaPodatku]]*DZIALKI[[#This Row],[Powierzchnia]],2)</f>
        <v>109.34</v>
      </c>
      <c r="H3097">
        <f>DZIALKI[[#This Row],[Podatek]]*DZIALKI[[#This Row],[Procent Ulgi]]</f>
        <v>54.67</v>
      </c>
      <c r="I3097">
        <f>DZIALKI[[#This Row],[Podatek]]-DZIALKI[[#This Row],[KwotaUlgi]]</f>
        <v>54.67</v>
      </c>
    </row>
    <row r="3098" spans="1:9" x14ac:dyDescent="0.25">
      <c r="A3098" t="s">
        <v>3108</v>
      </c>
      <c r="B3098">
        <v>1438.24</v>
      </c>
      <c r="C3098" t="s">
        <v>9</v>
      </c>
      <c r="D3098" t="s">
        <v>11</v>
      </c>
      <c r="E30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98">
        <f>IF(DZIALKI[[#This Row],[Ulga]]=$K$29,$L$29,IF(DZIALKI[[#This Row],[Ulga]]=$K$30,$L$30,IF(DZIALKI[[#This Row],[Ulga]]=$K$31,$L$31,IF(DZIALKI[[#This Row],[Ulga]]=$K$32,$L$32))))</f>
        <v>0.9</v>
      </c>
      <c r="G3098">
        <f>ROUNDUP(DZIALKI[[#This Row],[StawkaPodatku]]*DZIALKI[[#This Row],[Powierzchnia]],2)</f>
        <v>934.86</v>
      </c>
      <c r="H3098">
        <f>DZIALKI[[#This Row],[Podatek]]*DZIALKI[[#This Row],[Procent Ulgi]]</f>
        <v>841.37400000000002</v>
      </c>
      <c r="I3098">
        <f>DZIALKI[[#This Row],[Podatek]]-DZIALKI[[#This Row],[KwotaUlgi]]</f>
        <v>93.48599999999999</v>
      </c>
    </row>
    <row r="3099" spans="1:9" x14ac:dyDescent="0.25">
      <c r="A3099" t="s">
        <v>3109</v>
      </c>
      <c r="B3099">
        <v>1150.53</v>
      </c>
      <c r="C3099" t="s">
        <v>31</v>
      </c>
      <c r="D3099" t="s">
        <v>7</v>
      </c>
      <c r="E30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99">
        <f>IF(DZIALKI[[#This Row],[Ulga]]=$K$29,$L$29,IF(DZIALKI[[#This Row],[Ulga]]=$K$30,$L$30,IF(DZIALKI[[#This Row],[Ulga]]=$K$31,$L$31,IF(DZIALKI[[#This Row],[Ulga]]=$K$32,$L$32))))</f>
        <v>0.2</v>
      </c>
      <c r="G3099">
        <f>ROUNDUP(DZIALKI[[#This Row],[StawkaPodatku]]*DZIALKI[[#This Row],[Powierzchnia]],2)</f>
        <v>494.73</v>
      </c>
      <c r="H3099">
        <f>DZIALKI[[#This Row],[Podatek]]*DZIALKI[[#This Row],[Procent Ulgi]]</f>
        <v>98.946000000000012</v>
      </c>
      <c r="I3099">
        <f>DZIALKI[[#This Row],[Podatek]]-DZIALKI[[#This Row],[KwotaUlgi]]</f>
        <v>395.78399999999999</v>
      </c>
    </row>
    <row r="3100" spans="1:9" x14ac:dyDescent="0.25">
      <c r="A3100" t="s">
        <v>3110</v>
      </c>
      <c r="B3100">
        <v>522.55999999999995</v>
      </c>
      <c r="C3100" t="s">
        <v>52</v>
      </c>
      <c r="D3100" t="s">
        <v>5</v>
      </c>
      <c r="E31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00">
        <f>IF(DZIALKI[[#This Row],[Ulga]]=$K$29,$L$29,IF(DZIALKI[[#This Row],[Ulga]]=$K$30,$L$30,IF(DZIALKI[[#This Row],[Ulga]]=$K$31,$L$31,IF(DZIALKI[[#This Row],[Ulga]]=$K$32,$L$32))))</f>
        <v>0.5</v>
      </c>
      <c r="G3100">
        <f>ROUNDUP(DZIALKI[[#This Row],[StawkaPodatku]]*DZIALKI[[#This Row],[Powierzchnia]],2)</f>
        <v>109.74000000000001</v>
      </c>
      <c r="H3100">
        <f>DZIALKI[[#This Row],[Podatek]]*DZIALKI[[#This Row],[Procent Ulgi]]</f>
        <v>54.870000000000005</v>
      </c>
      <c r="I3100">
        <f>DZIALKI[[#This Row],[Podatek]]-DZIALKI[[#This Row],[KwotaUlgi]]</f>
        <v>54.870000000000005</v>
      </c>
    </row>
    <row r="3101" spans="1:9" x14ac:dyDescent="0.25">
      <c r="A3101" t="s">
        <v>3111</v>
      </c>
      <c r="B3101">
        <v>1287.1199999999999</v>
      </c>
      <c r="C3101" t="s">
        <v>5</v>
      </c>
      <c r="D3101" t="s">
        <v>7</v>
      </c>
      <c r="E31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01">
        <f>IF(DZIALKI[[#This Row],[Ulga]]=$K$29,$L$29,IF(DZIALKI[[#This Row],[Ulga]]=$K$30,$L$30,IF(DZIALKI[[#This Row],[Ulga]]=$K$31,$L$31,IF(DZIALKI[[#This Row],[Ulga]]=$K$32,$L$32))))</f>
        <v>0.2</v>
      </c>
      <c r="G3101">
        <f>ROUNDUP(DZIALKI[[#This Row],[StawkaPodatku]]*DZIALKI[[#This Row],[Powierzchnia]],2)</f>
        <v>991.09</v>
      </c>
      <c r="H3101">
        <f>DZIALKI[[#This Row],[Podatek]]*DZIALKI[[#This Row],[Procent Ulgi]]</f>
        <v>198.21800000000002</v>
      </c>
      <c r="I3101">
        <f>DZIALKI[[#This Row],[Podatek]]-DZIALKI[[#This Row],[KwotaUlgi]]</f>
        <v>792.87200000000007</v>
      </c>
    </row>
    <row r="3102" spans="1:9" x14ac:dyDescent="0.25">
      <c r="A3102" t="s">
        <v>3112</v>
      </c>
      <c r="B3102">
        <v>1054.03</v>
      </c>
      <c r="C3102" t="s">
        <v>5</v>
      </c>
      <c r="D3102" t="s">
        <v>11</v>
      </c>
      <c r="E31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02">
        <f>IF(DZIALKI[[#This Row],[Ulga]]=$K$29,$L$29,IF(DZIALKI[[#This Row],[Ulga]]=$K$30,$L$30,IF(DZIALKI[[#This Row],[Ulga]]=$K$31,$L$31,IF(DZIALKI[[#This Row],[Ulga]]=$K$32,$L$32))))</f>
        <v>0.9</v>
      </c>
      <c r="G3102">
        <f>ROUNDUP(DZIALKI[[#This Row],[StawkaPodatku]]*DZIALKI[[#This Row],[Powierzchnia]],2)</f>
        <v>811.61</v>
      </c>
      <c r="H3102">
        <f>DZIALKI[[#This Row],[Podatek]]*DZIALKI[[#This Row],[Procent Ulgi]]</f>
        <v>730.44900000000007</v>
      </c>
      <c r="I3102">
        <f>DZIALKI[[#This Row],[Podatek]]-DZIALKI[[#This Row],[KwotaUlgi]]</f>
        <v>81.160999999999945</v>
      </c>
    </row>
    <row r="3103" spans="1:9" x14ac:dyDescent="0.25">
      <c r="A3103" t="s">
        <v>3113</v>
      </c>
      <c r="B3103">
        <v>791.81</v>
      </c>
      <c r="C3103" t="s">
        <v>31</v>
      </c>
      <c r="D3103" t="s">
        <v>11</v>
      </c>
      <c r="E31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03">
        <f>IF(DZIALKI[[#This Row],[Ulga]]=$K$29,$L$29,IF(DZIALKI[[#This Row],[Ulga]]=$K$30,$L$30,IF(DZIALKI[[#This Row],[Ulga]]=$K$31,$L$31,IF(DZIALKI[[#This Row],[Ulga]]=$K$32,$L$32))))</f>
        <v>0.9</v>
      </c>
      <c r="G3103">
        <f>ROUNDUP(DZIALKI[[#This Row],[StawkaPodatku]]*DZIALKI[[#This Row],[Powierzchnia]],2)</f>
        <v>340.48</v>
      </c>
      <c r="H3103">
        <f>DZIALKI[[#This Row],[Podatek]]*DZIALKI[[#This Row],[Procent Ulgi]]</f>
        <v>306.43200000000002</v>
      </c>
      <c r="I3103">
        <f>DZIALKI[[#This Row],[Podatek]]-DZIALKI[[#This Row],[KwotaUlgi]]</f>
        <v>34.048000000000002</v>
      </c>
    </row>
    <row r="3104" spans="1:9" x14ac:dyDescent="0.25">
      <c r="A3104" t="s">
        <v>3114</v>
      </c>
      <c r="B3104">
        <v>577.05999999999995</v>
      </c>
      <c r="C3104" t="s">
        <v>5</v>
      </c>
      <c r="D3104" t="s">
        <v>11</v>
      </c>
      <c r="E31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04">
        <f>IF(DZIALKI[[#This Row],[Ulga]]=$K$29,$L$29,IF(DZIALKI[[#This Row],[Ulga]]=$K$30,$L$30,IF(DZIALKI[[#This Row],[Ulga]]=$K$31,$L$31,IF(DZIALKI[[#This Row],[Ulga]]=$K$32,$L$32))))</f>
        <v>0.9</v>
      </c>
      <c r="G3104">
        <f>ROUNDUP(DZIALKI[[#This Row],[StawkaPodatku]]*DZIALKI[[#This Row],[Powierzchnia]],2)</f>
        <v>444.34</v>
      </c>
      <c r="H3104">
        <f>DZIALKI[[#This Row],[Podatek]]*DZIALKI[[#This Row],[Procent Ulgi]]</f>
        <v>399.90600000000001</v>
      </c>
      <c r="I3104">
        <f>DZIALKI[[#This Row],[Podatek]]-DZIALKI[[#This Row],[KwotaUlgi]]</f>
        <v>44.433999999999969</v>
      </c>
    </row>
    <row r="3105" spans="1:9" x14ac:dyDescent="0.25">
      <c r="A3105" t="s">
        <v>3115</v>
      </c>
      <c r="B3105">
        <v>505.17</v>
      </c>
      <c r="C3105" t="s">
        <v>5</v>
      </c>
      <c r="D3105" t="s">
        <v>11</v>
      </c>
      <c r="E31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05">
        <f>IF(DZIALKI[[#This Row],[Ulga]]=$K$29,$L$29,IF(DZIALKI[[#This Row],[Ulga]]=$K$30,$L$30,IF(DZIALKI[[#This Row],[Ulga]]=$K$31,$L$31,IF(DZIALKI[[#This Row],[Ulga]]=$K$32,$L$32))))</f>
        <v>0.9</v>
      </c>
      <c r="G3105">
        <f>ROUNDUP(DZIALKI[[#This Row],[StawkaPodatku]]*DZIALKI[[#This Row],[Powierzchnia]],2)</f>
        <v>388.99</v>
      </c>
      <c r="H3105">
        <f>DZIALKI[[#This Row],[Podatek]]*DZIALKI[[#This Row],[Procent Ulgi]]</f>
        <v>350.09100000000001</v>
      </c>
      <c r="I3105">
        <f>DZIALKI[[#This Row],[Podatek]]-DZIALKI[[#This Row],[KwotaUlgi]]</f>
        <v>38.899000000000001</v>
      </c>
    </row>
    <row r="3106" spans="1:9" x14ac:dyDescent="0.25">
      <c r="A3106" t="s">
        <v>3116</v>
      </c>
      <c r="B3106">
        <v>1500</v>
      </c>
      <c r="C3106" t="s">
        <v>31</v>
      </c>
      <c r="D3106" t="s">
        <v>7</v>
      </c>
      <c r="E31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06">
        <f>IF(DZIALKI[[#This Row],[Ulga]]=$K$29,$L$29,IF(DZIALKI[[#This Row],[Ulga]]=$K$30,$L$30,IF(DZIALKI[[#This Row],[Ulga]]=$K$31,$L$31,IF(DZIALKI[[#This Row],[Ulga]]=$K$32,$L$32))))</f>
        <v>0.2</v>
      </c>
      <c r="G3106">
        <f>ROUNDUP(DZIALKI[[#This Row],[StawkaPodatku]]*DZIALKI[[#This Row],[Powierzchnia]],2)</f>
        <v>645</v>
      </c>
      <c r="H3106">
        <f>DZIALKI[[#This Row],[Podatek]]*DZIALKI[[#This Row],[Procent Ulgi]]</f>
        <v>129</v>
      </c>
      <c r="I3106">
        <f>DZIALKI[[#This Row],[Podatek]]-DZIALKI[[#This Row],[KwotaUlgi]]</f>
        <v>516</v>
      </c>
    </row>
    <row r="3107" spans="1:9" x14ac:dyDescent="0.25">
      <c r="A3107" t="s">
        <v>3117</v>
      </c>
      <c r="B3107">
        <v>665.03</v>
      </c>
      <c r="C3107" t="s">
        <v>9</v>
      </c>
      <c r="D3107" t="s">
        <v>5</v>
      </c>
      <c r="E31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07">
        <f>IF(DZIALKI[[#This Row],[Ulga]]=$K$29,$L$29,IF(DZIALKI[[#This Row],[Ulga]]=$K$30,$L$30,IF(DZIALKI[[#This Row],[Ulga]]=$K$31,$L$31,IF(DZIALKI[[#This Row],[Ulga]]=$K$32,$L$32))))</f>
        <v>0.5</v>
      </c>
      <c r="G3107">
        <f>ROUNDUP(DZIALKI[[#This Row],[StawkaPodatku]]*DZIALKI[[#This Row],[Powierzchnia]],2)</f>
        <v>432.27</v>
      </c>
      <c r="H3107">
        <f>DZIALKI[[#This Row],[Podatek]]*DZIALKI[[#This Row],[Procent Ulgi]]</f>
        <v>216.13499999999999</v>
      </c>
      <c r="I3107">
        <f>DZIALKI[[#This Row],[Podatek]]-DZIALKI[[#This Row],[KwotaUlgi]]</f>
        <v>216.13499999999999</v>
      </c>
    </row>
    <row r="3108" spans="1:9" x14ac:dyDescent="0.25">
      <c r="A3108" t="s">
        <v>3118</v>
      </c>
      <c r="B3108">
        <v>1480.03</v>
      </c>
      <c r="C3108" t="s">
        <v>52</v>
      </c>
      <c r="D3108" t="s">
        <v>5</v>
      </c>
      <c r="E31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08">
        <f>IF(DZIALKI[[#This Row],[Ulga]]=$K$29,$L$29,IF(DZIALKI[[#This Row],[Ulga]]=$K$30,$L$30,IF(DZIALKI[[#This Row],[Ulga]]=$K$31,$L$31,IF(DZIALKI[[#This Row],[Ulga]]=$K$32,$L$32))))</f>
        <v>0.5</v>
      </c>
      <c r="G3108">
        <f>ROUNDUP(DZIALKI[[#This Row],[StawkaPodatku]]*DZIALKI[[#This Row],[Powierzchnia]],2)</f>
        <v>310.81</v>
      </c>
      <c r="H3108">
        <f>DZIALKI[[#This Row],[Podatek]]*DZIALKI[[#This Row],[Procent Ulgi]]</f>
        <v>155.405</v>
      </c>
      <c r="I3108">
        <f>DZIALKI[[#This Row],[Podatek]]-DZIALKI[[#This Row],[KwotaUlgi]]</f>
        <v>155.405</v>
      </c>
    </row>
    <row r="3109" spans="1:9" x14ac:dyDescent="0.25">
      <c r="A3109" t="s">
        <v>3119</v>
      </c>
      <c r="B3109">
        <v>603.36</v>
      </c>
      <c r="C3109" t="s">
        <v>31</v>
      </c>
      <c r="D3109" t="s">
        <v>11</v>
      </c>
      <c r="E31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09">
        <f>IF(DZIALKI[[#This Row],[Ulga]]=$K$29,$L$29,IF(DZIALKI[[#This Row],[Ulga]]=$K$30,$L$30,IF(DZIALKI[[#This Row],[Ulga]]=$K$31,$L$31,IF(DZIALKI[[#This Row],[Ulga]]=$K$32,$L$32))))</f>
        <v>0.9</v>
      </c>
      <c r="G3109">
        <f>ROUNDUP(DZIALKI[[#This Row],[StawkaPodatku]]*DZIALKI[[#This Row],[Powierzchnia]],2)</f>
        <v>259.45</v>
      </c>
      <c r="H3109">
        <f>DZIALKI[[#This Row],[Podatek]]*DZIALKI[[#This Row],[Procent Ulgi]]</f>
        <v>233.505</v>
      </c>
      <c r="I3109">
        <f>DZIALKI[[#This Row],[Podatek]]-DZIALKI[[#This Row],[KwotaUlgi]]</f>
        <v>25.944999999999993</v>
      </c>
    </row>
    <row r="3110" spans="1:9" x14ac:dyDescent="0.25">
      <c r="A3110" t="s">
        <v>3120</v>
      </c>
      <c r="B3110">
        <v>841.67</v>
      </c>
      <c r="C3110" t="s">
        <v>52</v>
      </c>
      <c r="D3110" t="s">
        <v>11</v>
      </c>
      <c r="E31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10">
        <f>IF(DZIALKI[[#This Row],[Ulga]]=$K$29,$L$29,IF(DZIALKI[[#This Row],[Ulga]]=$K$30,$L$30,IF(DZIALKI[[#This Row],[Ulga]]=$K$31,$L$31,IF(DZIALKI[[#This Row],[Ulga]]=$K$32,$L$32))))</f>
        <v>0.9</v>
      </c>
      <c r="G3110">
        <f>ROUNDUP(DZIALKI[[#This Row],[StawkaPodatku]]*DZIALKI[[#This Row],[Powierzchnia]],2)</f>
        <v>176.76</v>
      </c>
      <c r="H3110">
        <f>DZIALKI[[#This Row],[Podatek]]*DZIALKI[[#This Row],[Procent Ulgi]]</f>
        <v>159.084</v>
      </c>
      <c r="I3110">
        <f>DZIALKI[[#This Row],[Podatek]]-DZIALKI[[#This Row],[KwotaUlgi]]</f>
        <v>17.675999999999988</v>
      </c>
    </row>
    <row r="3111" spans="1:9" x14ac:dyDescent="0.25">
      <c r="A3111" t="s">
        <v>3121</v>
      </c>
      <c r="B3111">
        <v>1227.8599999999999</v>
      </c>
      <c r="C3111" t="s">
        <v>31</v>
      </c>
      <c r="D3111" t="s">
        <v>11</v>
      </c>
      <c r="E31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11">
        <f>IF(DZIALKI[[#This Row],[Ulga]]=$K$29,$L$29,IF(DZIALKI[[#This Row],[Ulga]]=$K$30,$L$30,IF(DZIALKI[[#This Row],[Ulga]]=$K$31,$L$31,IF(DZIALKI[[#This Row],[Ulga]]=$K$32,$L$32))))</f>
        <v>0.9</v>
      </c>
      <c r="G3111">
        <f>ROUNDUP(DZIALKI[[#This Row],[StawkaPodatku]]*DZIALKI[[#This Row],[Powierzchnia]],2)</f>
        <v>527.98</v>
      </c>
      <c r="H3111">
        <f>DZIALKI[[#This Row],[Podatek]]*DZIALKI[[#This Row],[Procent Ulgi]]</f>
        <v>475.18200000000002</v>
      </c>
      <c r="I3111">
        <f>DZIALKI[[#This Row],[Podatek]]-DZIALKI[[#This Row],[KwotaUlgi]]</f>
        <v>52.798000000000002</v>
      </c>
    </row>
    <row r="3112" spans="1:9" x14ac:dyDescent="0.25">
      <c r="A3112" t="s">
        <v>3122</v>
      </c>
      <c r="B3112">
        <v>1027.99</v>
      </c>
      <c r="C3112" t="s">
        <v>94</v>
      </c>
      <c r="D3112" t="s">
        <v>11</v>
      </c>
      <c r="E311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12">
        <f>IF(DZIALKI[[#This Row],[Ulga]]=$K$29,$L$29,IF(DZIALKI[[#This Row],[Ulga]]=$K$30,$L$30,IF(DZIALKI[[#This Row],[Ulga]]=$K$31,$L$31,IF(DZIALKI[[#This Row],[Ulga]]=$K$32,$L$32))))</f>
        <v>0.9</v>
      </c>
      <c r="G3112">
        <f>ROUNDUP(DZIALKI[[#This Row],[StawkaPodatku]]*DZIALKI[[#This Row],[Powierzchnia]],2)</f>
        <v>41.12</v>
      </c>
      <c r="H3112">
        <f>DZIALKI[[#This Row],[Podatek]]*DZIALKI[[#This Row],[Procent Ulgi]]</f>
        <v>37.007999999999996</v>
      </c>
      <c r="I3112">
        <f>DZIALKI[[#This Row],[Podatek]]-DZIALKI[[#This Row],[KwotaUlgi]]</f>
        <v>4.1120000000000019</v>
      </c>
    </row>
    <row r="3113" spans="1:9" x14ac:dyDescent="0.25">
      <c r="A3113" t="s">
        <v>3123</v>
      </c>
      <c r="B3113">
        <v>1081.99</v>
      </c>
      <c r="C3113" t="s">
        <v>94</v>
      </c>
      <c r="D3113" t="s">
        <v>21</v>
      </c>
      <c r="E311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13">
        <f>IF(DZIALKI[[#This Row],[Ulga]]=$K$29,$L$29,IF(DZIALKI[[#This Row],[Ulga]]=$K$30,$L$30,IF(DZIALKI[[#This Row],[Ulga]]=$K$31,$L$31,IF(DZIALKI[[#This Row],[Ulga]]=$K$32,$L$32))))</f>
        <v>0</v>
      </c>
      <c r="G3113">
        <f>ROUNDUP(DZIALKI[[#This Row],[StawkaPodatku]]*DZIALKI[[#This Row],[Powierzchnia]],2)</f>
        <v>43.28</v>
      </c>
      <c r="H3113">
        <f>DZIALKI[[#This Row],[Podatek]]*DZIALKI[[#This Row],[Procent Ulgi]]</f>
        <v>0</v>
      </c>
      <c r="I3113">
        <f>DZIALKI[[#This Row],[Podatek]]-DZIALKI[[#This Row],[KwotaUlgi]]</f>
        <v>43.28</v>
      </c>
    </row>
    <row r="3114" spans="1:9" x14ac:dyDescent="0.25">
      <c r="A3114" t="s">
        <v>3124</v>
      </c>
      <c r="B3114">
        <v>1405.11</v>
      </c>
      <c r="C3114" t="s">
        <v>5</v>
      </c>
      <c r="D3114" t="s">
        <v>5</v>
      </c>
      <c r="E31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14">
        <f>IF(DZIALKI[[#This Row],[Ulga]]=$K$29,$L$29,IF(DZIALKI[[#This Row],[Ulga]]=$K$30,$L$30,IF(DZIALKI[[#This Row],[Ulga]]=$K$31,$L$31,IF(DZIALKI[[#This Row],[Ulga]]=$K$32,$L$32))))</f>
        <v>0.5</v>
      </c>
      <c r="G3114">
        <f>ROUNDUP(DZIALKI[[#This Row],[StawkaPodatku]]*DZIALKI[[#This Row],[Powierzchnia]],2)</f>
        <v>1081.94</v>
      </c>
      <c r="H3114">
        <f>DZIALKI[[#This Row],[Podatek]]*DZIALKI[[#This Row],[Procent Ulgi]]</f>
        <v>540.97</v>
      </c>
      <c r="I3114">
        <f>DZIALKI[[#This Row],[Podatek]]-DZIALKI[[#This Row],[KwotaUlgi]]</f>
        <v>540.97</v>
      </c>
    </row>
    <row r="3115" spans="1:9" x14ac:dyDescent="0.25">
      <c r="A3115" t="s">
        <v>3125</v>
      </c>
      <c r="B3115">
        <v>760.32</v>
      </c>
      <c r="C3115" t="s">
        <v>5</v>
      </c>
      <c r="D3115" t="s">
        <v>7</v>
      </c>
      <c r="E31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15">
        <f>IF(DZIALKI[[#This Row],[Ulga]]=$K$29,$L$29,IF(DZIALKI[[#This Row],[Ulga]]=$K$30,$L$30,IF(DZIALKI[[#This Row],[Ulga]]=$K$31,$L$31,IF(DZIALKI[[#This Row],[Ulga]]=$K$32,$L$32))))</f>
        <v>0.2</v>
      </c>
      <c r="G3115">
        <f>ROUNDUP(DZIALKI[[#This Row],[StawkaPodatku]]*DZIALKI[[#This Row],[Powierzchnia]],2)</f>
        <v>585.45000000000005</v>
      </c>
      <c r="H3115">
        <f>DZIALKI[[#This Row],[Podatek]]*DZIALKI[[#This Row],[Procent Ulgi]]</f>
        <v>117.09000000000002</v>
      </c>
      <c r="I3115">
        <f>DZIALKI[[#This Row],[Podatek]]-DZIALKI[[#This Row],[KwotaUlgi]]</f>
        <v>468.36</v>
      </c>
    </row>
    <row r="3116" spans="1:9" x14ac:dyDescent="0.25">
      <c r="A3116" t="s">
        <v>3126</v>
      </c>
      <c r="B3116">
        <v>1328.81</v>
      </c>
      <c r="C3116" t="s">
        <v>5</v>
      </c>
      <c r="D3116" t="s">
        <v>7</v>
      </c>
      <c r="E31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16">
        <f>IF(DZIALKI[[#This Row],[Ulga]]=$K$29,$L$29,IF(DZIALKI[[#This Row],[Ulga]]=$K$30,$L$30,IF(DZIALKI[[#This Row],[Ulga]]=$K$31,$L$31,IF(DZIALKI[[#This Row],[Ulga]]=$K$32,$L$32))))</f>
        <v>0.2</v>
      </c>
      <c r="G3116">
        <f>ROUNDUP(DZIALKI[[#This Row],[StawkaPodatku]]*DZIALKI[[#This Row],[Powierzchnia]],2)</f>
        <v>1023.1899999999999</v>
      </c>
      <c r="H3116">
        <f>DZIALKI[[#This Row],[Podatek]]*DZIALKI[[#This Row],[Procent Ulgi]]</f>
        <v>204.63800000000001</v>
      </c>
      <c r="I3116">
        <f>DZIALKI[[#This Row],[Podatek]]-DZIALKI[[#This Row],[KwotaUlgi]]</f>
        <v>818.55199999999991</v>
      </c>
    </row>
    <row r="3117" spans="1:9" x14ac:dyDescent="0.25">
      <c r="A3117" t="s">
        <v>3127</v>
      </c>
      <c r="B3117">
        <v>1492.15</v>
      </c>
      <c r="C3117" t="s">
        <v>94</v>
      </c>
      <c r="D3117" t="s">
        <v>11</v>
      </c>
      <c r="E311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17">
        <f>IF(DZIALKI[[#This Row],[Ulga]]=$K$29,$L$29,IF(DZIALKI[[#This Row],[Ulga]]=$K$30,$L$30,IF(DZIALKI[[#This Row],[Ulga]]=$K$31,$L$31,IF(DZIALKI[[#This Row],[Ulga]]=$K$32,$L$32))))</f>
        <v>0.9</v>
      </c>
      <c r="G3117">
        <f>ROUNDUP(DZIALKI[[#This Row],[StawkaPodatku]]*DZIALKI[[#This Row],[Powierzchnia]],2)</f>
        <v>59.69</v>
      </c>
      <c r="H3117">
        <f>DZIALKI[[#This Row],[Podatek]]*DZIALKI[[#This Row],[Procent Ulgi]]</f>
        <v>53.720999999999997</v>
      </c>
      <c r="I3117">
        <f>DZIALKI[[#This Row],[Podatek]]-DZIALKI[[#This Row],[KwotaUlgi]]</f>
        <v>5.9690000000000012</v>
      </c>
    </row>
    <row r="3118" spans="1:9" x14ac:dyDescent="0.25">
      <c r="A3118" t="s">
        <v>3128</v>
      </c>
      <c r="B3118">
        <v>582.05999999999995</v>
      </c>
      <c r="C3118" t="s">
        <v>52</v>
      </c>
      <c r="D3118" t="s">
        <v>7</v>
      </c>
      <c r="E31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18">
        <f>IF(DZIALKI[[#This Row],[Ulga]]=$K$29,$L$29,IF(DZIALKI[[#This Row],[Ulga]]=$K$30,$L$30,IF(DZIALKI[[#This Row],[Ulga]]=$K$31,$L$31,IF(DZIALKI[[#This Row],[Ulga]]=$K$32,$L$32))))</f>
        <v>0.2</v>
      </c>
      <c r="G3118">
        <f>ROUNDUP(DZIALKI[[#This Row],[StawkaPodatku]]*DZIALKI[[#This Row],[Powierzchnia]],2)</f>
        <v>122.24000000000001</v>
      </c>
      <c r="H3118">
        <f>DZIALKI[[#This Row],[Podatek]]*DZIALKI[[#This Row],[Procent Ulgi]]</f>
        <v>24.448000000000004</v>
      </c>
      <c r="I3118">
        <f>DZIALKI[[#This Row],[Podatek]]-DZIALKI[[#This Row],[KwotaUlgi]]</f>
        <v>97.792000000000002</v>
      </c>
    </row>
    <row r="3119" spans="1:9" x14ac:dyDescent="0.25">
      <c r="A3119" t="s">
        <v>3129</v>
      </c>
      <c r="B3119">
        <v>605.16999999999996</v>
      </c>
      <c r="C3119" t="s">
        <v>31</v>
      </c>
      <c r="D3119" t="s">
        <v>7</v>
      </c>
      <c r="E31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19">
        <f>IF(DZIALKI[[#This Row],[Ulga]]=$K$29,$L$29,IF(DZIALKI[[#This Row],[Ulga]]=$K$30,$L$30,IF(DZIALKI[[#This Row],[Ulga]]=$K$31,$L$31,IF(DZIALKI[[#This Row],[Ulga]]=$K$32,$L$32))))</f>
        <v>0.2</v>
      </c>
      <c r="G3119">
        <f>ROUNDUP(DZIALKI[[#This Row],[StawkaPodatku]]*DZIALKI[[#This Row],[Powierzchnia]],2)</f>
        <v>260.23</v>
      </c>
      <c r="H3119">
        <f>DZIALKI[[#This Row],[Podatek]]*DZIALKI[[#This Row],[Procent Ulgi]]</f>
        <v>52.046000000000006</v>
      </c>
      <c r="I3119">
        <f>DZIALKI[[#This Row],[Podatek]]-DZIALKI[[#This Row],[KwotaUlgi]]</f>
        <v>208.18400000000003</v>
      </c>
    </row>
    <row r="3120" spans="1:9" x14ac:dyDescent="0.25">
      <c r="A3120" t="s">
        <v>3130</v>
      </c>
      <c r="B3120">
        <v>634.35</v>
      </c>
      <c r="C3120" t="s">
        <v>94</v>
      </c>
      <c r="D3120" t="s">
        <v>5</v>
      </c>
      <c r="E31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20">
        <f>IF(DZIALKI[[#This Row],[Ulga]]=$K$29,$L$29,IF(DZIALKI[[#This Row],[Ulga]]=$K$30,$L$30,IF(DZIALKI[[#This Row],[Ulga]]=$K$31,$L$31,IF(DZIALKI[[#This Row],[Ulga]]=$K$32,$L$32))))</f>
        <v>0.5</v>
      </c>
      <c r="G3120">
        <f>ROUNDUP(DZIALKI[[#This Row],[StawkaPodatku]]*DZIALKI[[#This Row],[Powierzchnia]],2)</f>
        <v>25.380000000000003</v>
      </c>
      <c r="H3120">
        <f>DZIALKI[[#This Row],[Podatek]]*DZIALKI[[#This Row],[Procent Ulgi]]</f>
        <v>12.690000000000001</v>
      </c>
      <c r="I3120">
        <f>DZIALKI[[#This Row],[Podatek]]-DZIALKI[[#This Row],[KwotaUlgi]]</f>
        <v>12.690000000000001</v>
      </c>
    </row>
    <row r="3121" spans="1:9" x14ac:dyDescent="0.25">
      <c r="A3121" t="s">
        <v>3131</v>
      </c>
      <c r="B3121">
        <v>1177.46</v>
      </c>
      <c r="C3121" t="s">
        <v>52</v>
      </c>
      <c r="D3121" t="s">
        <v>21</v>
      </c>
      <c r="E31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21">
        <f>IF(DZIALKI[[#This Row],[Ulga]]=$K$29,$L$29,IF(DZIALKI[[#This Row],[Ulga]]=$K$30,$L$30,IF(DZIALKI[[#This Row],[Ulga]]=$K$31,$L$31,IF(DZIALKI[[#This Row],[Ulga]]=$K$32,$L$32))))</f>
        <v>0</v>
      </c>
      <c r="G3121">
        <f>ROUNDUP(DZIALKI[[#This Row],[StawkaPodatku]]*DZIALKI[[#This Row],[Powierzchnia]],2)</f>
        <v>247.26999999999998</v>
      </c>
      <c r="H3121">
        <f>DZIALKI[[#This Row],[Podatek]]*DZIALKI[[#This Row],[Procent Ulgi]]</f>
        <v>0</v>
      </c>
      <c r="I3121">
        <f>DZIALKI[[#This Row],[Podatek]]-DZIALKI[[#This Row],[KwotaUlgi]]</f>
        <v>247.26999999999998</v>
      </c>
    </row>
    <row r="3122" spans="1:9" x14ac:dyDescent="0.25">
      <c r="A3122" t="s">
        <v>3132</v>
      </c>
      <c r="B3122">
        <v>1007.85</v>
      </c>
      <c r="C3122" t="s">
        <v>31</v>
      </c>
      <c r="D3122" t="s">
        <v>5</v>
      </c>
      <c r="E31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22">
        <f>IF(DZIALKI[[#This Row],[Ulga]]=$K$29,$L$29,IF(DZIALKI[[#This Row],[Ulga]]=$K$30,$L$30,IF(DZIALKI[[#This Row],[Ulga]]=$K$31,$L$31,IF(DZIALKI[[#This Row],[Ulga]]=$K$32,$L$32))))</f>
        <v>0.5</v>
      </c>
      <c r="G3122">
        <f>ROUNDUP(DZIALKI[[#This Row],[StawkaPodatku]]*DZIALKI[[#This Row],[Powierzchnia]],2)</f>
        <v>433.38</v>
      </c>
      <c r="H3122">
        <f>DZIALKI[[#This Row],[Podatek]]*DZIALKI[[#This Row],[Procent Ulgi]]</f>
        <v>216.69</v>
      </c>
      <c r="I3122">
        <f>DZIALKI[[#This Row],[Podatek]]-DZIALKI[[#This Row],[KwotaUlgi]]</f>
        <v>216.69</v>
      </c>
    </row>
    <row r="3123" spans="1:9" x14ac:dyDescent="0.25">
      <c r="A3123" t="s">
        <v>3133</v>
      </c>
      <c r="B3123">
        <v>1338.86</v>
      </c>
      <c r="C3123" t="s">
        <v>31</v>
      </c>
      <c r="D3123" t="s">
        <v>7</v>
      </c>
      <c r="E31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23">
        <f>IF(DZIALKI[[#This Row],[Ulga]]=$K$29,$L$29,IF(DZIALKI[[#This Row],[Ulga]]=$K$30,$L$30,IF(DZIALKI[[#This Row],[Ulga]]=$K$31,$L$31,IF(DZIALKI[[#This Row],[Ulga]]=$K$32,$L$32))))</f>
        <v>0.2</v>
      </c>
      <c r="G3123">
        <f>ROUNDUP(DZIALKI[[#This Row],[StawkaPodatku]]*DZIALKI[[#This Row],[Powierzchnia]],2)</f>
        <v>575.71</v>
      </c>
      <c r="H3123">
        <f>DZIALKI[[#This Row],[Podatek]]*DZIALKI[[#This Row],[Procent Ulgi]]</f>
        <v>115.14200000000001</v>
      </c>
      <c r="I3123">
        <f>DZIALKI[[#This Row],[Podatek]]-DZIALKI[[#This Row],[KwotaUlgi]]</f>
        <v>460.56800000000004</v>
      </c>
    </row>
    <row r="3124" spans="1:9" x14ac:dyDescent="0.25">
      <c r="A3124" t="s">
        <v>3134</v>
      </c>
      <c r="B3124">
        <v>1183.29</v>
      </c>
      <c r="C3124" t="s">
        <v>5</v>
      </c>
      <c r="D3124" t="s">
        <v>5</v>
      </c>
      <c r="E31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24">
        <f>IF(DZIALKI[[#This Row],[Ulga]]=$K$29,$L$29,IF(DZIALKI[[#This Row],[Ulga]]=$K$30,$L$30,IF(DZIALKI[[#This Row],[Ulga]]=$K$31,$L$31,IF(DZIALKI[[#This Row],[Ulga]]=$K$32,$L$32))))</f>
        <v>0.5</v>
      </c>
      <c r="G3124">
        <f>ROUNDUP(DZIALKI[[#This Row],[StawkaPodatku]]*DZIALKI[[#This Row],[Powierzchnia]],2)</f>
        <v>911.14</v>
      </c>
      <c r="H3124">
        <f>DZIALKI[[#This Row],[Podatek]]*DZIALKI[[#This Row],[Procent Ulgi]]</f>
        <v>455.57</v>
      </c>
      <c r="I3124">
        <f>DZIALKI[[#This Row],[Podatek]]-DZIALKI[[#This Row],[KwotaUlgi]]</f>
        <v>455.57</v>
      </c>
    </row>
    <row r="3125" spans="1:9" x14ac:dyDescent="0.25">
      <c r="A3125" t="s">
        <v>3135</v>
      </c>
      <c r="B3125">
        <v>1268.18</v>
      </c>
      <c r="C3125" t="s">
        <v>5</v>
      </c>
      <c r="D3125" t="s">
        <v>5</v>
      </c>
      <c r="E31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25">
        <f>IF(DZIALKI[[#This Row],[Ulga]]=$K$29,$L$29,IF(DZIALKI[[#This Row],[Ulga]]=$K$30,$L$30,IF(DZIALKI[[#This Row],[Ulga]]=$K$31,$L$31,IF(DZIALKI[[#This Row],[Ulga]]=$K$32,$L$32))))</f>
        <v>0.5</v>
      </c>
      <c r="G3125">
        <f>ROUNDUP(DZIALKI[[#This Row],[StawkaPodatku]]*DZIALKI[[#This Row],[Powierzchnia]],2)</f>
        <v>976.5</v>
      </c>
      <c r="H3125">
        <f>DZIALKI[[#This Row],[Podatek]]*DZIALKI[[#This Row],[Procent Ulgi]]</f>
        <v>488.25</v>
      </c>
      <c r="I3125">
        <f>DZIALKI[[#This Row],[Podatek]]-DZIALKI[[#This Row],[KwotaUlgi]]</f>
        <v>488.25</v>
      </c>
    </row>
    <row r="3126" spans="1:9" x14ac:dyDescent="0.25">
      <c r="A3126" t="s">
        <v>3136</v>
      </c>
      <c r="B3126">
        <v>1021.27</v>
      </c>
      <c r="C3126" t="s">
        <v>5</v>
      </c>
      <c r="D3126" t="s">
        <v>5</v>
      </c>
      <c r="E31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26">
        <f>IF(DZIALKI[[#This Row],[Ulga]]=$K$29,$L$29,IF(DZIALKI[[#This Row],[Ulga]]=$K$30,$L$30,IF(DZIALKI[[#This Row],[Ulga]]=$K$31,$L$31,IF(DZIALKI[[#This Row],[Ulga]]=$K$32,$L$32))))</f>
        <v>0.5</v>
      </c>
      <c r="G3126">
        <f>ROUNDUP(DZIALKI[[#This Row],[StawkaPodatku]]*DZIALKI[[#This Row],[Powierzchnia]],2)</f>
        <v>786.38</v>
      </c>
      <c r="H3126">
        <f>DZIALKI[[#This Row],[Podatek]]*DZIALKI[[#This Row],[Procent Ulgi]]</f>
        <v>393.19</v>
      </c>
      <c r="I3126">
        <f>DZIALKI[[#This Row],[Podatek]]-DZIALKI[[#This Row],[KwotaUlgi]]</f>
        <v>393.19</v>
      </c>
    </row>
    <row r="3127" spans="1:9" x14ac:dyDescent="0.25">
      <c r="A3127" t="s">
        <v>3137</v>
      </c>
      <c r="B3127">
        <v>1088.01</v>
      </c>
      <c r="C3127" t="s">
        <v>94</v>
      </c>
      <c r="D3127" t="s">
        <v>21</v>
      </c>
      <c r="E31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27">
        <f>IF(DZIALKI[[#This Row],[Ulga]]=$K$29,$L$29,IF(DZIALKI[[#This Row],[Ulga]]=$K$30,$L$30,IF(DZIALKI[[#This Row],[Ulga]]=$K$31,$L$31,IF(DZIALKI[[#This Row],[Ulga]]=$K$32,$L$32))))</f>
        <v>0</v>
      </c>
      <c r="G3127">
        <f>ROUNDUP(DZIALKI[[#This Row],[StawkaPodatku]]*DZIALKI[[#This Row],[Powierzchnia]],2)</f>
        <v>43.53</v>
      </c>
      <c r="H3127">
        <f>DZIALKI[[#This Row],[Podatek]]*DZIALKI[[#This Row],[Procent Ulgi]]</f>
        <v>0</v>
      </c>
      <c r="I3127">
        <f>DZIALKI[[#This Row],[Podatek]]-DZIALKI[[#This Row],[KwotaUlgi]]</f>
        <v>43.53</v>
      </c>
    </row>
    <row r="3128" spans="1:9" x14ac:dyDescent="0.25">
      <c r="A3128" t="s">
        <v>3138</v>
      </c>
      <c r="B3128">
        <v>542.69000000000005</v>
      </c>
      <c r="C3128" t="s">
        <v>5</v>
      </c>
      <c r="D3128" t="s">
        <v>5</v>
      </c>
      <c r="E31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28">
        <f>IF(DZIALKI[[#This Row],[Ulga]]=$K$29,$L$29,IF(DZIALKI[[#This Row],[Ulga]]=$K$30,$L$30,IF(DZIALKI[[#This Row],[Ulga]]=$K$31,$L$31,IF(DZIALKI[[#This Row],[Ulga]]=$K$32,$L$32))))</f>
        <v>0.5</v>
      </c>
      <c r="G3128">
        <f>ROUNDUP(DZIALKI[[#This Row],[StawkaPodatku]]*DZIALKI[[#This Row],[Powierzchnia]],2)</f>
        <v>417.88</v>
      </c>
      <c r="H3128">
        <f>DZIALKI[[#This Row],[Podatek]]*DZIALKI[[#This Row],[Procent Ulgi]]</f>
        <v>208.94</v>
      </c>
      <c r="I3128">
        <f>DZIALKI[[#This Row],[Podatek]]-DZIALKI[[#This Row],[KwotaUlgi]]</f>
        <v>208.94</v>
      </c>
    </row>
    <row r="3129" spans="1:9" x14ac:dyDescent="0.25">
      <c r="A3129" t="s">
        <v>3139</v>
      </c>
      <c r="B3129">
        <v>981.99</v>
      </c>
      <c r="C3129" t="s">
        <v>52</v>
      </c>
      <c r="D3129" t="s">
        <v>11</v>
      </c>
      <c r="E31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29">
        <f>IF(DZIALKI[[#This Row],[Ulga]]=$K$29,$L$29,IF(DZIALKI[[#This Row],[Ulga]]=$K$30,$L$30,IF(DZIALKI[[#This Row],[Ulga]]=$K$31,$L$31,IF(DZIALKI[[#This Row],[Ulga]]=$K$32,$L$32))))</f>
        <v>0.9</v>
      </c>
      <c r="G3129">
        <f>ROUNDUP(DZIALKI[[#This Row],[StawkaPodatku]]*DZIALKI[[#This Row],[Powierzchnia]],2)</f>
        <v>206.22</v>
      </c>
      <c r="H3129">
        <f>DZIALKI[[#This Row],[Podatek]]*DZIALKI[[#This Row],[Procent Ulgi]]</f>
        <v>185.59800000000001</v>
      </c>
      <c r="I3129">
        <f>DZIALKI[[#This Row],[Podatek]]-DZIALKI[[#This Row],[KwotaUlgi]]</f>
        <v>20.621999999999986</v>
      </c>
    </row>
    <row r="3130" spans="1:9" x14ac:dyDescent="0.25">
      <c r="A3130" t="s">
        <v>3140</v>
      </c>
      <c r="B3130">
        <v>1375.73</v>
      </c>
      <c r="C3130" t="s">
        <v>31</v>
      </c>
      <c r="D3130" t="s">
        <v>11</v>
      </c>
      <c r="E31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30">
        <f>IF(DZIALKI[[#This Row],[Ulga]]=$K$29,$L$29,IF(DZIALKI[[#This Row],[Ulga]]=$K$30,$L$30,IF(DZIALKI[[#This Row],[Ulga]]=$K$31,$L$31,IF(DZIALKI[[#This Row],[Ulga]]=$K$32,$L$32))))</f>
        <v>0.9</v>
      </c>
      <c r="G3130">
        <f>ROUNDUP(DZIALKI[[#This Row],[StawkaPodatku]]*DZIALKI[[#This Row],[Powierzchnia]],2)</f>
        <v>591.56999999999994</v>
      </c>
      <c r="H3130">
        <f>DZIALKI[[#This Row],[Podatek]]*DZIALKI[[#This Row],[Procent Ulgi]]</f>
        <v>532.41300000000001</v>
      </c>
      <c r="I3130">
        <f>DZIALKI[[#This Row],[Podatek]]-DZIALKI[[#This Row],[KwotaUlgi]]</f>
        <v>59.156999999999925</v>
      </c>
    </row>
    <row r="3131" spans="1:9" x14ac:dyDescent="0.25">
      <c r="A3131" t="s">
        <v>3141</v>
      </c>
      <c r="B3131">
        <v>1276.72</v>
      </c>
      <c r="C3131" t="s">
        <v>5</v>
      </c>
      <c r="D3131" t="s">
        <v>11</v>
      </c>
      <c r="E31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31">
        <f>IF(DZIALKI[[#This Row],[Ulga]]=$K$29,$L$29,IF(DZIALKI[[#This Row],[Ulga]]=$K$30,$L$30,IF(DZIALKI[[#This Row],[Ulga]]=$K$31,$L$31,IF(DZIALKI[[#This Row],[Ulga]]=$K$32,$L$32))))</f>
        <v>0.9</v>
      </c>
      <c r="G3131">
        <f>ROUNDUP(DZIALKI[[#This Row],[StawkaPodatku]]*DZIALKI[[#This Row],[Powierzchnia]],2)</f>
        <v>983.08</v>
      </c>
      <c r="H3131">
        <f>DZIALKI[[#This Row],[Podatek]]*DZIALKI[[#This Row],[Procent Ulgi]]</f>
        <v>884.77200000000005</v>
      </c>
      <c r="I3131">
        <f>DZIALKI[[#This Row],[Podatek]]-DZIALKI[[#This Row],[KwotaUlgi]]</f>
        <v>98.307999999999993</v>
      </c>
    </row>
    <row r="3132" spans="1:9" x14ac:dyDescent="0.25">
      <c r="A3132" t="s">
        <v>3142</v>
      </c>
      <c r="B3132">
        <v>892.86</v>
      </c>
      <c r="C3132" t="s">
        <v>94</v>
      </c>
      <c r="D3132" t="s">
        <v>5</v>
      </c>
      <c r="E31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32">
        <f>IF(DZIALKI[[#This Row],[Ulga]]=$K$29,$L$29,IF(DZIALKI[[#This Row],[Ulga]]=$K$30,$L$30,IF(DZIALKI[[#This Row],[Ulga]]=$K$31,$L$31,IF(DZIALKI[[#This Row],[Ulga]]=$K$32,$L$32))))</f>
        <v>0.5</v>
      </c>
      <c r="G3132">
        <f>ROUNDUP(DZIALKI[[#This Row],[StawkaPodatku]]*DZIALKI[[#This Row],[Powierzchnia]],2)</f>
        <v>35.72</v>
      </c>
      <c r="H3132">
        <f>DZIALKI[[#This Row],[Podatek]]*DZIALKI[[#This Row],[Procent Ulgi]]</f>
        <v>17.86</v>
      </c>
      <c r="I3132">
        <f>DZIALKI[[#This Row],[Podatek]]-DZIALKI[[#This Row],[KwotaUlgi]]</f>
        <v>17.86</v>
      </c>
    </row>
    <row r="3133" spans="1:9" x14ac:dyDescent="0.25">
      <c r="A3133" t="s">
        <v>3143</v>
      </c>
      <c r="B3133">
        <v>981.92</v>
      </c>
      <c r="C3133" t="s">
        <v>5</v>
      </c>
      <c r="D3133" t="s">
        <v>7</v>
      </c>
      <c r="E31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33">
        <f>IF(DZIALKI[[#This Row],[Ulga]]=$K$29,$L$29,IF(DZIALKI[[#This Row],[Ulga]]=$K$30,$L$30,IF(DZIALKI[[#This Row],[Ulga]]=$K$31,$L$31,IF(DZIALKI[[#This Row],[Ulga]]=$K$32,$L$32))))</f>
        <v>0.2</v>
      </c>
      <c r="G3133">
        <f>ROUNDUP(DZIALKI[[#This Row],[StawkaPodatku]]*DZIALKI[[#This Row],[Powierzchnia]],2)</f>
        <v>756.08</v>
      </c>
      <c r="H3133">
        <f>DZIALKI[[#This Row],[Podatek]]*DZIALKI[[#This Row],[Procent Ulgi]]</f>
        <v>151.21600000000001</v>
      </c>
      <c r="I3133">
        <f>DZIALKI[[#This Row],[Podatek]]-DZIALKI[[#This Row],[KwotaUlgi]]</f>
        <v>604.86400000000003</v>
      </c>
    </row>
    <row r="3134" spans="1:9" x14ac:dyDescent="0.25">
      <c r="A3134" t="s">
        <v>3144</v>
      </c>
      <c r="B3134">
        <v>670.4</v>
      </c>
      <c r="C3134" t="s">
        <v>31</v>
      </c>
      <c r="D3134" t="s">
        <v>5</v>
      </c>
      <c r="E31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34">
        <f>IF(DZIALKI[[#This Row],[Ulga]]=$K$29,$L$29,IF(DZIALKI[[#This Row],[Ulga]]=$K$30,$L$30,IF(DZIALKI[[#This Row],[Ulga]]=$K$31,$L$31,IF(DZIALKI[[#This Row],[Ulga]]=$K$32,$L$32))))</f>
        <v>0.5</v>
      </c>
      <c r="G3134">
        <f>ROUNDUP(DZIALKI[[#This Row],[StawkaPodatku]]*DZIALKI[[#This Row],[Powierzchnia]],2)</f>
        <v>288.27999999999997</v>
      </c>
      <c r="H3134">
        <f>DZIALKI[[#This Row],[Podatek]]*DZIALKI[[#This Row],[Procent Ulgi]]</f>
        <v>144.13999999999999</v>
      </c>
      <c r="I3134">
        <f>DZIALKI[[#This Row],[Podatek]]-DZIALKI[[#This Row],[KwotaUlgi]]</f>
        <v>144.13999999999999</v>
      </c>
    </row>
    <row r="3135" spans="1:9" x14ac:dyDescent="0.25">
      <c r="A3135" t="s">
        <v>3145</v>
      </c>
      <c r="B3135">
        <v>1201.74</v>
      </c>
      <c r="C3135" t="s">
        <v>52</v>
      </c>
      <c r="D3135" t="s">
        <v>5</v>
      </c>
      <c r="E31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35">
        <f>IF(DZIALKI[[#This Row],[Ulga]]=$K$29,$L$29,IF(DZIALKI[[#This Row],[Ulga]]=$K$30,$L$30,IF(DZIALKI[[#This Row],[Ulga]]=$K$31,$L$31,IF(DZIALKI[[#This Row],[Ulga]]=$K$32,$L$32))))</f>
        <v>0.5</v>
      </c>
      <c r="G3135">
        <f>ROUNDUP(DZIALKI[[#This Row],[StawkaPodatku]]*DZIALKI[[#This Row],[Powierzchnia]],2)</f>
        <v>252.37</v>
      </c>
      <c r="H3135">
        <f>DZIALKI[[#This Row],[Podatek]]*DZIALKI[[#This Row],[Procent Ulgi]]</f>
        <v>126.185</v>
      </c>
      <c r="I3135">
        <f>DZIALKI[[#This Row],[Podatek]]-DZIALKI[[#This Row],[KwotaUlgi]]</f>
        <v>126.185</v>
      </c>
    </row>
    <row r="3136" spans="1:9" x14ac:dyDescent="0.25">
      <c r="A3136" t="s">
        <v>3146</v>
      </c>
      <c r="B3136">
        <v>517.05999999999995</v>
      </c>
      <c r="C3136" t="s">
        <v>31</v>
      </c>
      <c r="D3136" t="s">
        <v>5</v>
      </c>
      <c r="E31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36">
        <f>IF(DZIALKI[[#This Row],[Ulga]]=$K$29,$L$29,IF(DZIALKI[[#This Row],[Ulga]]=$K$30,$L$30,IF(DZIALKI[[#This Row],[Ulga]]=$K$31,$L$31,IF(DZIALKI[[#This Row],[Ulga]]=$K$32,$L$32))))</f>
        <v>0.5</v>
      </c>
      <c r="G3136">
        <f>ROUNDUP(DZIALKI[[#This Row],[StawkaPodatku]]*DZIALKI[[#This Row],[Powierzchnia]],2)</f>
        <v>222.34</v>
      </c>
      <c r="H3136">
        <f>DZIALKI[[#This Row],[Podatek]]*DZIALKI[[#This Row],[Procent Ulgi]]</f>
        <v>111.17</v>
      </c>
      <c r="I3136">
        <f>DZIALKI[[#This Row],[Podatek]]-DZIALKI[[#This Row],[KwotaUlgi]]</f>
        <v>111.17</v>
      </c>
    </row>
    <row r="3137" spans="1:9" x14ac:dyDescent="0.25">
      <c r="A3137" t="s">
        <v>3147</v>
      </c>
      <c r="B3137">
        <v>1240.82</v>
      </c>
      <c r="C3137" t="s">
        <v>31</v>
      </c>
      <c r="D3137" t="s">
        <v>5</v>
      </c>
      <c r="E31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37">
        <f>IF(DZIALKI[[#This Row],[Ulga]]=$K$29,$L$29,IF(DZIALKI[[#This Row],[Ulga]]=$K$30,$L$30,IF(DZIALKI[[#This Row],[Ulga]]=$K$31,$L$31,IF(DZIALKI[[#This Row],[Ulga]]=$K$32,$L$32))))</f>
        <v>0.5</v>
      </c>
      <c r="G3137">
        <f>ROUNDUP(DZIALKI[[#This Row],[StawkaPodatku]]*DZIALKI[[#This Row],[Powierzchnia]],2)</f>
        <v>533.55999999999995</v>
      </c>
      <c r="H3137">
        <f>DZIALKI[[#This Row],[Podatek]]*DZIALKI[[#This Row],[Procent Ulgi]]</f>
        <v>266.77999999999997</v>
      </c>
      <c r="I3137">
        <f>DZIALKI[[#This Row],[Podatek]]-DZIALKI[[#This Row],[KwotaUlgi]]</f>
        <v>266.77999999999997</v>
      </c>
    </row>
    <row r="3138" spans="1:9" x14ac:dyDescent="0.25">
      <c r="A3138" t="s">
        <v>3148</v>
      </c>
      <c r="B3138">
        <v>1342.51</v>
      </c>
      <c r="C3138" t="s">
        <v>5</v>
      </c>
      <c r="D3138" t="s">
        <v>21</v>
      </c>
      <c r="E31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38">
        <f>IF(DZIALKI[[#This Row],[Ulga]]=$K$29,$L$29,IF(DZIALKI[[#This Row],[Ulga]]=$K$30,$L$30,IF(DZIALKI[[#This Row],[Ulga]]=$K$31,$L$31,IF(DZIALKI[[#This Row],[Ulga]]=$K$32,$L$32))))</f>
        <v>0</v>
      </c>
      <c r="G3138">
        <f>ROUNDUP(DZIALKI[[#This Row],[StawkaPodatku]]*DZIALKI[[#This Row],[Powierzchnia]],2)</f>
        <v>1033.74</v>
      </c>
      <c r="H3138">
        <f>DZIALKI[[#This Row],[Podatek]]*DZIALKI[[#This Row],[Procent Ulgi]]</f>
        <v>0</v>
      </c>
      <c r="I3138">
        <f>DZIALKI[[#This Row],[Podatek]]-DZIALKI[[#This Row],[KwotaUlgi]]</f>
        <v>1033.74</v>
      </c>
    </row>
    <row r="3139" spans="1:9" x14ac:dyDescent="0.25">
      <c r="A3139" t="s">
        <v>3149</v>
      </c>
      <c r="B3139">
        <v>1011.26</v>
      </c>
      <c r="C3139" t="s">
        <v>31</v>
      </c>
      <c r="D3139" t="s">
        <v>7</v>
      </c>
      <c r="E31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39">
        <f>IF(DZIALKI[[#This Row],[Ulga]]=$K$29,$L$29,IF(DZIALKI[[#This Row],[Ulga]]=$K$30,$L$30,IF(DZIALKI[[#This Row],[Ulga]]=$K$31,$L$31,IF(DZIALKI[[#This Row],[Ulga]]=$K$32,$L$32))))</f>
        <v>0.2</v>
      </c>
      <c r="G3139">
        <f>ROUNDUP(DZIALKI[[#This Row],[StawkaPodatku]]*DZIALKI[[#This Row],[Powierzchnia]],2)</f>
        <v>434.84999999999997</v>
      </c>
      <c r="H3139">
        <f>DZIALKI[[#This Row],[Podatek]]*DZIALKI[[#This Row],[Procent Ulgi]]</f>
        <v>86.97</v>
      </c>
      <c r="I3139">
        <f>DZIALKI[[#This Row],[Podatek]]-DZIALKI[[#This Row],[KwotaUlgi]]</f>
        <v>347.88</v>
      </c>
    </row>
    <row r="3140" spans="1:9" x14ac:dyDescent="0.25">
      <c r="A3140" t="s">
        <v>3150</v>
      </c>
      <c r="B3140">
        <v>784.5</v>
      </c>
      <c r="C3140" t="s">
        <v>9</v>
      </c>
      <c r="D3140" t="s">
        <v>11</v>
      </c>
      <c r="E31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40">
        <f>IF(DZIALKI[[#This Row],[Ulga]]=$K$29,$L$29,IF(DZIALKI[[#This Row],[Ulga]]=$K$30,$L$30,IF(DZIALKI[[#This Row],[Ulga]]=$K$31,$L$31,IF(DZIALKI[[#This Row],[Ulga]]=$K$32,$L$32))))</f>
        <v>0.9</v>
      </c>
      <c r="G3140">
        <f>ROUNDUP(DZIALKI[[#This Row],[StawkaPodatku]]*DZIALKI[[#This Row],[Powierzchnia]],2)</f>
        <v>509.93</v>
      </c>
      <c r="H3140">
        <f>DZIALKI[[#This Row],[Podatek]]*DZIALKI[[#This Row],[Procent Ulgi]]</f>
        <v>458.93700000000001</v>
      </c>
      <c r="I3140">
        <f>DZIALKI[[#This Row],[Podatek]]-DZIALKI[[#This Row],[KwotaUlgi]]</f>
        <v>50.992999999999995</v>
      </c>
    </row>
    <row r="3141" spans="1:9" x14ac:dyDescent="0.25">
      <c r="A3141" t="s">
        <v>3151</v>
      </c>
      <c r="B3141">
        <v>748.95</v>
      </c>
      <c r="C3141" t="s">
        <v>5</v>
      </c>
      <c r="D3141" t="s">
        <v>5</v>
      </c>
      <c r="E31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1">
        <f>IF(DZIALKI[[#This Row],[Ulga]]=$K$29,$L$29,IF(DZIALKI[[#This Row],[Ulga]]=$K$30,$L$30,IF(DZIALKI[[#This Row],[Ulga]]=$K$31,$L$31,IF(DZIALKI[[#This Row],[Ulga]]=$K$32,$L$32))))</f>
        <v>0.5</v>
      </c>
      <c r="G3141">
        <f>ROUNDUP(DZIALKI[[#This Row],[StawkaPodatku]]*DZIALKI[[#This Row],[Powierzchnia]],2)</f>
        <v>576.70000000000005</v>
      </c>
      <c r="H3141">
        <f>DZIALKI[[#This Row],[Podatek]]*DZIALKI[[#This Row],[Procent Ulgi]]</f>
        <v>288.35000000000002</v>
      </c>
      <c r="I3141">
        <f>DZIALKI[[#This Row],[Podatek]]-DZIALKI[[#This Row],[KwotaUlgi]]</f>
        <v>288.35000000000002</v>
      </c>
    </row>
    <row r="3142" spans="1:9" x14ac:dyDescent="0.25">
      <c r="A3142" t="s">
        <v>3152</v>
      </c>
      <c r="B3142">
        <v>656.91</v>
      </c>
      <c r="C3142" t="s">
        <v>31</v>
      </c>
      <c r="D3142" t="s">
        <v>5</v>
      </c>
      <c r="E31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42">
        <f>IF(DZIALKI[[#This Row],[Ulga]]=$K$29,$L$29,IF(DZIALKI[[#This Row],[Ulga]]=$K$30,$L$30,IF(DZIALKI[[#This Row],[Ulga]]=$K$31,$L$31,IF(DZIALKI[[#This Row],[Ulga]]=$K$32,$L$32))))</f>
        <v>0.5</v>
      </c>
      <c r="G3142">
        <f>ROUNDUP(DZIALKI[[#This Row],[StawkaPodatku]]*DZIALKI[[#This Row],[Powierzchnia]],2)</f>
        <v>282.48</v>
      </c>
      <c r="H3142">
        <f>DZIALKI[[#This Row],[Podatek]]*DZIALKI[[#This Row],[Procent Ulgi]]</f>
        <v>141.24</v>
      </c>
      <c r="I3142">
        <f>DZIALKI[[#This Row],[Podatek]]-DZIALKI[[#This Row],[KwotaUlgi]]</f>
        <v>141.24</v>
      </c>
    </row>
    <row r="3143" spans="1:9" x14ac:dyDescent="0.25">
      <c r="A3143" t="s">
        <v>3153</v>
      </c>
      <c r="B3143">
        <v>679.4</v>
      </c>
      <c r="C3143" t="s">
        <v>5</v>
      </c>
      <c r="D3143" t="s">
        <v>5</v>
      </c>
      <c r="E31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3">
        <f>IF(DZIALKI[[#This Row],[Ulga]]=$K$29,$L$29,IF(DZIALKI[[#This Row],[Ulga]]=$K$30,$L$30,IF(DZIALKI[[#This Row],[Ulga]]=$K$31,$L$31,IF(DZIALKI[[#This Row],[Ulga]]=$K$32,$L$32))))</f>
        <v>0.5</v>
      </c>
      <c r="G3143">
        <f>ROUNDUP(DZIALKI[[#This Row],[StawkaPodatku]]*DZIALKI[[#This Row],[Powierzchnia]],2)</f>
        <v>523.14</v>
      </c>
      <c r="H3143">
        <f>DZIALKI[[#This Row],[Podatek]]*DZIALKI[[#This Row],[Procent Ulgi]]</f>
        <v>261.57</v>
      </c>
      <c r="I3143">
        <f>DZIALKI[[#This Row],[Podatek]]-DZIALKI[[#This Row],[KwotaUlgi]]</f>
        <v>261.57</v>
      </c>
    </row>
    <row r="3144" spans="1:9" x14ac:dyDescent="0.25">
      <c r="A3144" t="s">
        <v>3154</v>
      </c>
      <c r="B3144">
        <v>602.04</v>
      </c>
      <c r="C3144" t="s">
        <v>52</v>
      </c>
      <c r="D3144" t="s">
        <v>21</v>
      </c>
      <c r="E31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44">
        <f>IF(DZIALKI[[#This Row],[Ulga]]=$K$29,$L$29,IF(DZIALKI[[#This Row],[Ulga]]=$K$30,$L$30,IF(DZIALKI[[#This Row],[Ulga]]=$K$31,$L$31,IF(DZIALKI[[#This Row],[Ulga]]=$K$32,$L$32))))</f>
        <v>0</v>
      </c>
      <c r="G3144">
        <f>ROUNDUP(DZIALKI[[#This Row],[StawkaPodatku]]*DZIALKI[[#This Row],[Powierzchnia]],2)</f>
        <v>126.43</v>
      </c>
      <c r="H3144">
        <f>DZIALKI[[#This Row],[Podatek]]*DZIALKI[[#This Row],[Procent Ulgi]]</f>
        <v>0</v>
      </c>
      <c r="I3144">
        <f>DZIALKI[[#This Row],[Podatek]]-DZIALKI[[#This Row],[KwotaUlgi]]</f>
        <v>126.43</v>
      </c>
    </row>
    <row r="3145" spans="1:9" x14ac:dyDescent="0.25">
      <c r="A3145" t="s">
        <v>3155</v>
      </c>
      <c r="B3145">
        <v>872.88</v>
      </c>
      <c r="C3145" t="s">
        <v>31</v>
      </c>
      <c r="D3145" t="s">
        <v>7</v>
      </c>
      <c r="E31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45">
        <f>IF(DZIALKI[[#This Row],[Ulga]]=$K$29,$L$29,IF(DZIALKI[[#This Row],[Ulga]]=$K$30,$L$30,IF(DZIALKI[[#This Row],[Ulga]]=$K$31,$L$31,IF(DZIALKI[[#This Row],[Ulga]]=$K$32,$L$32))))</f>
        <v>0.2</v>
      </c>
      <c r="G3145">
        <f>ROUNDUP(DZIALKI[[#This Row],[StawkaPodatku]]*DZIALKI[[#This Row],[Powierzchnia]],2)</f>
        <v>375.34</v>
      </c>
      <c r="H3145">
        <f>DZIALKI[[#This Row],[Podatek]]*DZIALKI[[#This Row],[Procent Ulgi]]</f>
        <v>75.067999999999998</v>
      </c>
      <c r="I3145">
        <f>DZIALKI[[#This Row],[Podatek]]-DZIALKI[[#This Row],[KwotaUlgi]]</f>
        <v>300.27199999999999</v>
      </c>
    </row>
    <row r="3146" spans="1:9" x14ac:dyDescent="0.25">
      <c r="A3146" t="s">
        <v>3156</v>
      </c>
      <c r="B3146">
        <v>736.94</v>
      </c>
      <c r="C3146" t="s">
        <v>5</v>
      </c>
      <c r="D3146" t="s">
        <v>21</v>
      </c>
      <c r="E31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6">
        <f>IF(DZIALKI[[#This Row],[Ulga]]=$K$29,$L$29,IF(DZIALKI[[#This Row],[Ulga]]=$K$30,$L$30,IF(DZIALKI[[#This Row],[Ulga]]=$K$31,$L$31,IF(DZIALKI[[#This Row],[Ulga]]=$K$32,$L$32))))</f>
        <v>0</v>
      </c>
      <c r="G3146">
        <f>ROUNDUP(DZIALKI[[#This Row],[StawkaPodatku]]*DZIALKI[[#This Row],[Powierzchnia]],2)</f>
        <v>567.45000000000005</v>
      </c>
      <c r="H3146">
        <f>DZIALKI[[#This Row],[Podatek]]*DZIALKI[[#This Row],[Procent Ulgi]]</f>
        <v>0</v>
      </c>
      <c r="I3146">
        <f>DZIALKI[[#This Row],[Podatek]]-DZIALKI[[#This Row],[KwotaUlgi]]</f>
        <v>567.45000000000005</v>
      </c>
    </row>
    <row r="3147" spans="1:9" x14ac:dyDescent="0.25">
      <c r="A3147" t="s">
        <v>3157</v>
      </c>
      <c r="B3147">
        <v>672.26</v>
      </c>
      <c r="C3147" t="s">
        <v>52</v>
      </c>
      <c r="D3147" t="s">
        <v>11</v>
      </c>
      <c r="E31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47">
        <f>IF(DZIALKI[[#This Row],[Ulga]]=$K$29,$L$29,IF(DZIALKI[[#This Row],[Ulga]]=$K$30,$L$30,IF(DZIALKI[[#This Row],[Ulga]]=$K$31,$L$31,IF(DZIALKI[[#This Row],[Ulga]]=$K$32,$L$32))))</f>
        <v>0.9</v>
      </c>
      <c r="G3147">
        <f>ROUNDUP(DZIALKI[[#This Row],[StawkaPodatku]]*DZIALKI[[#This Row],[Powierzchnia]],2)</f>
        <v>141.17999999999998</v>
      </c>
      <c r="H3147">
        <f>DZIALKI[[#This Row],[Podatek]]*DZIALKI[[#This Row],[Procent Ulgi]]</f>
        <v>127.06199999999998</v>
      </c>
      <c r="I3147">
        <f>DZIALKI[[#This Row],[Podatek]]-DZIALKI[[#This Row],[KwotaUlgi]]</f>
        <v>14.117999999999995</v>
      </c>
    </row>
    <row r="3148" spans="1:9" x14ac:dyDescent="0.25">
      <c r="A3148" t="s">
        <v>3158</v>
      </c>
      <c r="B3148">
        <v>1456.9</v>
      </c>
      <c r="C3148" t="s">
        <v>5</v>
      </c>
      <c r="D3148" t="s">
        <v>7</v>
      </c>
      <c r="E31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8">
        <f>IF(DZIALKI[[#This Row],[Ulga]]=$K$29,$L$29,IF(DZIALKI[[#This Row],[Ulga]]=$K$30,$L$30,IF(DZIALKI[[#This Row],[Ulga]]=$K$31,$L$31,IF(DZIALKI[[#This Row],[Ulga]]=$K$32,$L$32))))</f>
        <v>0.2</v>
      </c>
      <c r="G3148">
        <f>ROUNDUP(DZIALKI[[#This Row],[StawkaPodatku]]*DZIALKI[[#This Row],[Powierzchnia]],2)</f>
        <v>1121.82</v>
      </c>
      <c r="H3148">
        <f>DZIALKI[[#This Row],[Podatek]]*DZIALKI[[#This Row],[Procent Ulgi]]</f>
        <v>224.364</v>
      </c>
      <c r="I3148">
        <f>DZIALKI[[#This Row],[Podatek]]-DZIALKI[[#This Row],[KwotaUlgi]]</f>
        <v>897.4559999999999</v>
      </c>
    </row>
    <row r="3149" spans="1:9" x14ac:dyDescent="0.25">
      <c r="A3149" t="s">
        <v>3159</v>
      </c>
      <c r="B3149">
        <v>1456.49</v>
      </c>
      <c r="C3149" t="s">
        <v>5</v>
      </c>
      <c r="D3149" t="s">
        <v>5</v>
      </c>
      <c r="E31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9">
        <f>IF(DZIALKI[[#This Row],[Ulga]]=$K$29,$L$29,IF(DZIALKI[[#This Row],[Ulga]]=$K$30,$L$30,IF(DZIALKI[[#This Row],[Ulga]]=$K$31,$L$31,IF(DZIALKI[[#This Row],[Ulga]]=$K$32,$L$32))))</f>
        <v>0.5</v>
      </c>
      <c r="G3149">
        <f>ROUNDUP(DZIALKI[[#This Row],[StawkaPodatku]]*DZIALKI[[#This Row],[Powierzchnia]],2)</f>
        <v>1121.5</v>
      </c>
      <c r="H3149">
        <f>DZIALKI[[#This Row],[Podatek]]*DZIALKI[[#This Row],[Procent Ulgi]]</f>
        <v>560.75</v>
      </c>
      <c r="I3149">
        <f>DZIALKI[[#This Row],[Podatek]]-DZIALKI[[#This Row],[KwotaUlgi]]</f>
        <v>560.75</v>
      </c>
    </row>
    <row r="3150" spans="1:9" x14ac:dyDescent="0.25">
      <c r="A3150" t="s">
        <v>3160</v>
      </c>
      <c r="B3150">
        <v>1378.65</v>
      </c>
      <c r="C3150" t="s">
        <v>94</v>
      </c>
      <c r="D3150" t="s">
        <v>5</v>
      </c>
      <c r="E31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50">
        <f>IF(DZIALKI[[#This Row],[Ulga]]=$K$29,$L$29,IF(DZIALKI[[#This Row],[Ulga]]=$K$30,$L$30,IF(DZIALKI[[#This Row],[Ulga]]=$K$31,$L$31,IF(DZIALKI[[#This Row],[Ulga]]=$K$32,$L$32))))</f>
        <v>0.5</v>
      </c>
      <c r="G3150">
        <f>ROUNDUP(DZIALKI[[#This Row],[StawkaPodatku]]*DZIALKI[[#This Row],[Powierzchnia]],2)</f>
        <v>55.15</v>
      </c>
      <c r="H3150">
        <f>DZIALKI[[#This Row],[Podatek]]*DZIALKI[[#This Row],[Procent Ulgi]]</f>
        <v>27.574999999999999</v>
      </c>
      <c r="I3150">
        <f>DZIALKI[[#This Row],[Podatek]]-DZIALKI[[#This Row],[KwotaUlgi]]</f>
        <v>27.574999999999999</v>
      </c>
    </row>
    <row r="3151" spans="1:9" x14ac:dyDescent="0.25">
      <c r="A3151" t="s">
        <v>3161</v>
      </c>
      <c r="B3151">
        <v>890.68</v>
      </c>
      <c r="C3151" t="s">
        <v>9</v>
      </c>
      <c r="D3151" t="s">
        <v>5</v>
      </c>
      <c r="E31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51">
        <f>IF(DZIALKI[[#This Row],[Ulga]]=$K$29,$L$29,IF(DZIALKI[[#This Row],[Ulga]]=$K$30,$L$30,IF(DZIALKI[[#This Row],[Ulga]]=$K$31,$L$31,IF(DZIALKI[[#This Row],[Ulga]]=$K$32,$L$32))))</f>
        <v>0.5</v>
      </c>
      <c r="G3151">
        <f>ROUNDUP(DZIALKI[[#This Row],[StawkaPodatku]]*DZIALKI[[#This Row],[Powierzchnia]],2)</f>
        <v>578.95000000000005</v>
      </c>
      <c r="H3151">
        <f>DZIALKI[[#This Row],[Podatek]]*DZIALKI[[#This Row],[Procent Ulgi]]</f>
        <v>289.47500000000002</v>
      </c>
      <c r="I3151">
        <f>DZIALKI[[#This Row],[Podatek]]-DZIALKI[[#This Row],[KwotaUlgi]]</f>
        <v>289.47500000000002</v>
      </c>
    </row>
    <row r="3152" spans="1:9" x14ac:dyDescent="0.25">
      <c r="A3152" t="s">
        <v>3162</v>
      </c>
      <c r="B3152">
        <v>599.88</v>
      </c>
      <c r="C3152" t="s">
        <v>94</v>
      </c>
      <c r="D3152" t="s">
        <v>7</v>
      </c>
      <c r="E315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52">
        <f>IF(DZIALKI[[#This Row],[Ulga]]=$K$29,$L$29,IF(DZIALKI[[#This Row],[Ulga]]=$K$30,$L$30,IF(DZIALKI[[#This Row],[Ulga]]=$K$31,$L$31,IF(DZIALKI[[#This Row],[Ulga]]=$K$32,$L$32))))</f>
        <v>0.2</v>
      </c>
      <c r="G3152">
        <f>ROUNDUP(DZIALKI[[#This Row],[StawkaPodatku]]*DZIALKI[[#This Row],[Powierzchnia]],2)</f>
        <v>24</v>
      </c>
      <c r="H3152">
        <f>DZIALKI[[#This Row],[Podatek]]*DZIALKI[[#This Row],[Procent Ulgi]]</f>
        <v>4.8000000000000007</v>
      </c>
      <c r="I3152">
        <f>DZIALKI[[#This Row],[Podatek]]-DZIALKI[[#This Row],[KwotaUlgi]]</f>
        <v>19.2</v>
      </c>
    </row>
    <row r="3153" spans="1:9" x14ac:dyDescent="0.25">
      <c r="A3153" t="s">
        <v>3163</v>
      </c>
      <c r="B3153">
        <v>662.18</v>
      </c>
      <c r="C3153" t="s">
        <v>5</v>
      </c>
      <c r="D3153" t="s">
        <v>11</v>
      </c>
      <c r="E31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53">
        <f>IF(DZIALKI[[#This Row],[Ulga]]=$K$29,$L$29,IF(DZIALKI[[#This Row],[Ulga]]=$K$30,$L$30,IF(DZIALKI[[#This Row],[Ulga]]=$K$31,$L$31,IF(DZIALKI[[#This Row],[Ulga]]=$K$32,$L$32))))</f>
        <v>0.9</v>
      </c>
      <c r="G3153">
        <f>ROUNDUP(DZIALKI[[#This Row],[StawkaPodatku]]*DZIALKI[[#This Row],[Powierzchnia]],2)</f>
        <v>509.88</v>
      </c>
      <c r="H3153">
        <f>DZIALKI[[#This Row],[Podatek]]*DZIALKI[[#This Row],[Procent Ulgi]]</f>
        <v>458.892</v>
      </c>
      <c r="I3153">
        <f>DZIALKI[[#This Row],[Podatek]]-DZIALKI[[#This Row],[KwotaUlgi]]</f>
        <v>50.988</v>
      </c>
    </row>
    <row r="3154" spans="1:9" x14ac:dyDescent="0.25">
      <c r="A3154" t="s">
        <v>3164</v>
      </c>
      <c r="B3154">
        <v>518.38</v>
      </c>
      <c r="C3154" t="s">
        <v>52</v>
      </c>
      <c r="D3154" t="s">
        <v>5</v>
      </c>
      <c r="E31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54">
        <f>IF(DZIALKI[[#This Row],[Ulga]]=$K$29,$L$29,IF(DZIALKI[[#This Row],[Ulga]]=$K$30,$L$30,IF(DZIALKI[[#This Row],[Ulga]]=$K$31,$L$31,IF(DZIALKI[[#This Row],[Ulga]]=$K$32,$L$32))))</f>
        <v>0.5</v>
      </c>
      <c r="G3154">
        <f>ROUNDUP(DZIALKI[[#This Row],[StawkaPodatku]]*DZIALKI[[#This Row],[Powierzchnia]],2)</f>
        <v>108.86</v>
      </c>
      <c r="H3154">
        <f>DZIALKI[[#This Row],[Podatek]]*DZIALKI[[#This Row],[Procent Ulgi]]</f>
        <v>54.43</v>
      </c>
      <c r="I3154">
        <f>DZIALKI[[#This Row],[Podatek]]-DZIALKI[[#This Row],[KwotaUlgi]]</f>
        <v>54.43</v>
      </c>
    </row>
    <row r="3155" spans="1:9" x14ac:dyDescent="0.25">
      <c r="A3155" t="s">
        <v>3165</v>
      </c>
      <c r="B3155">
        <v>1255.28</v>
      </c>
      <c r="C3155" t="s">
        <v>5</v>
      </c>
      <c r="D3155" t="s">
        <v>5</v>
      </c>
      <c r="E31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55">
        <f>IF(DZIALKI[[#This Row],[Ulga]]=$K$29,$L$29,IF(DZIALKI[[#This Row],[Ulga]]=$K$30,$L$30,IF(DZIALKI[[#This Row],[Ulga]]=$K$31,$L$31,IF(DZIALKI[[#This Row],[Ulga]]=$K$32,$L$32))))</f>
        <v>0.5</v>
      </c>
      <c r="G3155">
        <f>ROUNDUP(DZIALKI[[#This Row],[StawkaPodatku]]*DZIALKI[[#This Row],[Powierzchnia]],2)</f>
        <v>966.56999999999994</v>
      </c>
      <c r="H3155">
        <f>DZIALKI[[#This Row],[Podatek]]*DZIALKI[[#This Row],[Procent Ulgi]]</f>
        <v>483.28499999999997</v>
      </c>
      <c r="I3155">
        <f>DZIALKI[[#This Row],[Podatek]]-DZIALKI[[#This Row],[KwotaUlgi]]</f>
        <v>483.28499999999997</v>
      </c>
    </row>
    <row r="3156" spans="1:9" x14ac:dyDescent="0.25">
      <c r="A3156" t="s">
        <v>3166</v>
      </c>
      <c r="B3156">
        <v>1320.42</v>
      </c>
      <c r="C3156" t="s">
        <v>9</v>
      </c>
      <c r="D3156" t="s">
        <v>11</v>
      </c>
      <c r="E315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56">
        <f>IF(DZIALKI[[#This Row],[Ulga]]=$K$29,$L$29,IF(DZIALKI[[#This Row],[Ulga]]=$K$30,$L$30,IF(DZIALKI[[#This Row],[Ulga]]=$K$31,$L$31,IF(DZIALKI[[#This Row],[Ulga]]=$K$32,$L$32))))</f>
        <v>0.9</v>
      </c>
      <c r="G3156">
        <f>ROUNDUP(DZIALKI[[#This Row],[StawkaPodatku]]*DZIALKI[[#This Row],[Powierzchnia]],2)</f>
        <v>858.28</v>
      </c>
      <c r="H3156">
        <f>DZIALKI[[#This Row],[Podatek]]*DZIALKI[[#This Row],[Procent Ulgi]]</f>
        <v>772.452</v>
      </c>
      <c r="I3156">
        <f>DZIALKI[[#This Row],[Podatek]]-DZIALKI[[#This Row],[KwotaUlgi]]</f>
        <v>85.827999999999975</v>
      </c>
    </row>
    <row r="3157" spans="1:9" x14ac:dyDescent="0.25">
      <c r="A3157" t="s">
        <v>3167</v>
      </c>
      <c r="B3157">
        <v>1090.01</v>
      </c>
      <c r="C3157" t="s">
        <v>52</v>
      </c>
      <c r="D3157" t="s">
        <v>5</v>
      </c>
      <c r="E31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57">
        <f>IF(DZIALKI[[#This Row],[Ulga]]=$K$29,$L$29,IF(DZIALKI[[#This Row],[Ulga]]=$K$30,$L$30,IF(DZIALKI[[#This Row],[Ulga]]=$K$31,$L$31,IF(DZIALKI[[#This Row],[Ulga]]=$K$32,$L$32))))</f>
        <v>0.5</v>
      </c>
      <c r="G3157">
        <f>ROUNDUP(DZIALKI[[#This Row],[StawkaPodatku]]*DZIALKI[[#This Row],[Powierzchnia]],2)</f>
        <v>228.91</v>
      </c>
      <c r="H3157">
        <f>DZIALKI[[#This Row],[Podatek]]*DZIALKI[[#This Row],[Procent Ulgi]]</f>
        <v>114.455</v>
      </c>
      <c r="I3157">
        <f>DZIALKI[[#This Row],[Podatek]]-DZIALKI[[#This Row],[KwotaUlgi]]</f>
        <v>114.455</v>
      </c>
    </row>
    <row r="3158" spans="1:9" x14ac:dyDescent="0.25">
      <c r="A3158" t="s">
        <v>3168</v>
      </c>
      <c r="B3158">
        <v>1159.33</v>
      </c>
      <c r="C3158" t="s">
        <v>5</v>
      </c>
      <c r="D3158" t="s">
        <v>11</v>
      </c>
      <c r="E31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58">
        <f>IF(DZIALKI[[#This Row],[Ulga]]=$K$29,$L$29,IF(DZIALKI[[#This Row],[Ulga]]=$K$30,$L$30,IF(DZIALKI[[#This Row],[Ulga]]=$K$31,$L$31,IF(DZIALKI[[#This Row],[Ulga]]=$K$32,$L$32))))</f>
        <v>0.9</v>
      </c>
      <c r="G3158">
        <f>ROUNDUP(DZIALKI[[#This Row],[StawkaPodatku]]*DZIALKI[[#This Row],[Powierzchnia]],2)</f>
        <v>892.68999999999994</v>
      </c>
      <c r="H3158">
        <f>DZIALKI[[#This Row],[Podatek]]*DZIALKI[[#This Row],[Procent Ulgi]]</f>
        <v>803.42099999999994</v>
      </c>
      <c r="I3158">
        <f>DZIALKI[[#This Row],[Podatek]]-DZIALKI[[#This Row],[KwotaUlgi]]</f>
        <v>89.269000000000005</v>
      </c>
    </row>
    <row r="3159" spans="1:9" x14ac:dyDescent="0.25">
      <c r="A3159" t="s">
        <v>3169</v>
      </c>
      <c r="B3159">
        <v>976.12</v>
      </c>
      <c r="C3159" t="s">
        <v>31</v>
      </c>
      <c r="D3159" t="s">
        <v>7</v>
      </c>
      <c r="E31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59">
        <f>IF(DZIALKI[[#This Row],[Ulga]]=$K$29,$L$29,IF(DZIALKI[[#This Row],[Ulga]]=$K$30,$L$30,IF(DZIALKI[[#This Row],[Ulga]]=$K$31,$L$31,IF(DZIALKI[[#This Row],[Ulga]]=$K$32,$L$32))))</f>
        <v>0.2</v>
      </c>
      <c r="G3159">
        <f>ROUNDUP(DZIALKI[[#This Row],[StawkaPodatku]]*DZIALKI[[#This Row],[Powierzchnia]],2)</f>
        <v>419.74</v>
      </c>
      <c r="H3159">
        <f>DZIALKI[[#This Row],[Podatek]]*DZIALKI[[#This Row],[Procent Ulgi]]</f>
        <v>83.948000000000008</v>
      </c>
      <c r="I3159">
        <f>DZIALKI[[#This Row],[Podatek]]-DZIALKI[[#This Row],[KwotaUlgi]]</f>
        <v>335.79200000000003</v>
      </c>
    </row>
    <row r="3160" spans="1:9" x14ac:dyDescent="0.25">
      <c r="A3160" t="s">
        <v>3170</v>
      </c>
      <c r="B3160">
        <v>659.68</v>
      </c>
      <c r="C3160" t="s">
        <v>5</v>
      </c>
      <c r="D3160" t="s">
        <v>5</v>
      </c>
      <c r="E31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0">
        <f>IF(DZIALKI[[#This Row],[Ulga]]=$K$29,$L$29,IF(DZIALKI[[#This Row],[Ulga]]=$K$30,$L$30,IF(DZIALKI[[#This Row],[Ulga]]=$K$31,$L$31,IF(DZIALKI[[#This Row],[Ulga]]=$K$32,$L$32))))</f>
        <v>0.5</v>
      </c>
      <c r="G3160">
        <f>ROUNDUP(DZIALKI[[#This Row],[StawkaPodatku]]*DZIALKI[[#This Row],[Powierzchnia]],2)</f>
        <v>507.96</v>
      </c>
      <c r="H3160">
        <f>DZIALKI[[#This Row],[Podatek]]*DZIALKI[[#This Row],[Procent Ulgi]]</f>
        <v>253.98</v>
      </c>
      <c r="I3160">
        <f>DZIALKI[[#This Row],[Podatek]]-DZIALKI[[#This Row],[KwotaUlgi]]</f>
        <v>253.98</v>
      </c>
    </row>
    <row r="3161" spans="1:9" x14ac:dyDescent="0.25">
      <c r="A3161" t="s">
        <v>3171</v>
      </c>
      <c r="B3161">
        <v>913.94</v>
      </c>
      <c r="C3161" t="s">
        <v>9</v>
      </c>
      <c r="D3161" t="s">
        <v>5</v>
      </c>
      <c r="E31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61">
        <f>IF(DZIALKI[[#This Row],[Ulga]]=$K$29,$L$29,IF(DZIALKI[[#This Row],[Ulga]]=$K$30,$L$30,IF(DZIALKI[[#This Row],[Ulga]]=$K$31,$L$31,IF(DZIALKI[[#This Row],[Ulga]]=$K$32,$L$32))))</f>
        <v>0.5</v>
      </c>
      <c r="G3161">
        <f>ROUNDUP(DZIALKI[[#This Row],[StawkaPodatku]]*DZIALKI[[#This Row],[Powierzchnia]],2)</f>
        <v>594.06999999999994</v>
      </c>
      <c r="H3161">
        <f>DZIALKI[[#This Row],[Podatek]]*DZIALKI[[#This Row],[Procent Ulgi]]</f>
        <v>297.03499999999997</v>
      </c>
      <c r="I3161">
        <f>DZIALKI[[#This Row],[Podatek]]-DZIALKI[[#This Row],[KwotaUlgi]]</f>
        <v>297.03499999999997</v>
      </c>
    </row>
    <row r="3162" spans="1:9" x14ac:dyDescent="0.25">
      <c r="A3162" t="s">
        <v>3172</v>
      </c>
      <c r="B3162">
        <v>978.86</v>
      </c>
      <c r="C3162" t="s">
        <v>5</v>
      </c>
      <c r="D3162" t="s">
        <v>11</v>
      </c>
      <c r="E31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2">
        <f>IF(DZIALKI[[#This Row],[Ulga]]=$K$29,$L$29,IF(DZIALKI[[#This Row],[Ulga]]=$K$30,$L$30,IF(DZIALKI[[#This Row],[Ulga]]=$K$31,$L$31,IF(DZIALKI[[#This Row],[Ulga]]=$K$32,$L$32))))</f>
        <v>0.9</v>
      </c>
      <c r="G3162">
        <f>ROUNDUP(DZIALKI[[#This Row],[StawkaPodatku]]*DZIALKI[[#This Row],[Powierzchnia]],2)</f>
        <v>753.73</v>
      </c>
      <c r="H3162">
        <f>DZIALKI[[#This Row],[Podatek]]*DZIALKI[[#This Row],[Procent Ulgi]]</f>
        <v>678.35700000000008</v>
      </c>
      <c r="I3162">
        <f>DZIALKI[[#This Row],[Podatek]]-DZIALKI[[#This Row],[KwotaUlgi]]</f>
        <v>75.372999999999934</v>
      </c>
    </row>
    <row r="3163" spans="1:9" x14ac:dyDescent="0.25">
      <c r="A3163" t="s">
        <v>3173</v>
      </c>
      <c r="B3163">
        <v>570.01</v>
      </c>
      <c r="C3163" t="s">
        <v>94</v>
      </c>
      <c r="D3163" t="s">
        <v>5</v>
      </c>
      <c r="E31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63">
        <f>IF(DZIALKI[[#This Row],[Ulga]]=$K$29,$L$29,IF(DZIALKI[[#This Row],[Ulga]]=$K$30,$L$30,IF(DZIALKI[[#This Row],[Ulga]]=$K$31,$L$31,IF(DZIALKI[[#This Row],[Ulga]]=$K$32,$L$32))))</f>
        <v>0.5</v>
      </c>
      <c r="G3163">
        <f>ROUNDUP(DZIALKI[[#This Row],[StawkaPodatku]]*DZIALKI[[#This Row],[Powierzchnia]],2)</f>
        <v>22.810000000000002</v>
      </c>
      <c r="H3163">
        <f>DZIALKI[[#This Row],[Podatek]]*DZIALKI[[#This Row],[Procent Ulgi]]</f>
        <v>11.405000000000001</v>
      </c>
      <c r="I3163">
        <f>DZIALKI[[#This Row],[Podatek]]-DZIALKI[[#This Row],[KwotaUlgi]]</f>
        <v>11.405000000000001</v>
      </c>
    </row>
    <row r="3164" spans="1:9" x14ac:dyDescent="0.25">
      <c r="A3164" t="s">
        <v>3174</v>
      </c>
      <c r="B3164">
        <v>1248.52</v>
      </c>
      <c r="C3164" t="s">
        <v>5</v>
      </c>
      <c r="D3164" t="s">
        <v>11</v>
      </c>
      <c r="E31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4">
        <f>IF(DZIALKI[[#This Row],[Ulga]]=$K$29,$L$29,IF(DZIALKI[[#This Row],[Ulga]]=$K$30,$L$30,IF(DZIALKI[[#This Row],[Ulga]]=$K$31,$L$31,IF(DZIALKI[[#This Row],[Ulga]]=$K$32,$L$32))))</f>
        <v>0.9</v>
      </c>
      <c r="G3164">
        <f>ROUNDUP(DZIALKI[[#This Row],[StawkaPodatku]]*DZIALKI[[#This Row],[Powierzchnia]],2)</f>
        <v>961.37</v>
      </c>
      <c r="H3164">
        <f>DZIALKI[[#This Row],[Podatek]]*DZIALKI[[#This Row],[Procent Ulgi]]</f>
        <v>865.23300000000006</v>
      </c>
      <c r="I3164">
        <f>DZIALKI[[#This Row],[Podatek]]-DZIALKI[[#This Row],[KwotaUlgi]]</f>
        <v>96.136999999999944</v>
      </c>
    </row>
    <row r="3165" spans="1:9" x14ac:dyDescent="0.25">
      <c r="A3165" t="s">
        <v>3175</v>
      </c>
      <c r="B3165">
        <v>883.56</v>
      </c>
      <c r="C3165" t="s">
        <v>5</v>
      </c>
      <c r="D3165" t="s">
        <v>21</v>
      </c>
      <c r="E31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5">
        <f>IF(DZIALKI[[#This Row],[Ulga]]=$K$29,$L$29,IF(DZIALKI[[#This Row],[Ulga]]=$K$30,$L$30,IF(DZIALKI[[#This Row],[Ulga]]=$K$31,$L$31,IF(DZIALKI[[#This Row],[Ulga]]=$K$32,$L$32))))</f>
        <v>0</v>
      </c>
      <c r="G3165">
        <f>ROUNDUP(DZIALKI[[#This Row],[StawkaPodatku]]*DZIALKI[[#This Row],[Powierzchnia]],2)</f>
        <v>680.35</v>
      </c>
      <c r="H3165">
        <f>DZIALKI[[#This Row],[Podatek]]*DZIALKI[[#This Row],[Procent Ulgi]]</f>
        <v>0</v>
      </c>
      <c r="I3165">
        <f>DZIALKI[[#This Row],[Podatek]]-DZIALKI[[#This Row],[KwotaUlgi]]</f>
        <v>680.35</v>
      </c>
    </row>
    <row r="3166" spans="1:9" x14ac:dyDescent="0.25">
      <c r="A3166" t="s">
        <v>3176</v>
      </c>
      <c r="B3166">
        <v>674.73</v>
      </c>
      <c r="C3166" t="s">
        <v>94</v>
      </c>
      <c r="D3166" t="s">
        <v>5</v>
      </c>
      <c r="E316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66">
        <f>IF(DZIALKI[[#This Row],[Ulga]]=$K$29,$L$29,IF(DZIALKI[[#This Row],[Ulga]]=$K$30,$L$30,IF(DZIALKI[[#This Row],[Ulga]]=$K$31,$L$31,IF(DZIALKI[[#This Row],[Ulga]]=$K$32,$L$32))))</f>
        <v>0.5</v>
      </c>
      <c r="G3166">
        <f>ROUNDUP(DZIALKI[[#This Row],[StawkaPodatku]]*DZIALKI[[#This Row],[Powierzchnia]],2)</f>
        <v>26.990000000000002</v>
      </c>
      <c r="H3166">
        <f>DZIALKI[[#This Row],[Podatek]]*DZIALKI[[#This Row],[Procent Ulgi]]</f>
        <v>13.495000000000001</v>
      </c>
      <c r="I3166">
        <f>DZIALKI[[#This Row],[Podatek]]-DZIALKI[[#This Row],[KwotaUlgi]]</f>
        <v>13.495000000000001</v>
      </c>
    </row>
    <row r="3167" spans="1:9" x14ac:dyDescent="0.25">
      <c r="A3167" t="s">
        <v>3177</v>
      </c>
      <c r="B3167">
        <v>690.92</v>
      </c>
      <c r="C3167" t="s">
        <v>31</v>
      </c>
      <c r="D3167" t="s">
        <v>5</v>
      </c>
      <c r="E31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67">
        <f>IF(DZIALKI[[#This Row],[Ulga]]=$K$29,$L$29,IF(DZIALKI[[#This Row],[Ulga]]=$K$30,$L$30,IF(DZIALKI[[#This Row],[Ulga]]=$K$31,$L$31,IF(DZIALKI[[#This Row],[Ulga]]=$K$32,$L$32))))</f>
        <v>0.5</v>
      </c>
      <c r="G3167">
        <f>ROUNDUP(DZIALKI[[#This Row],[StawkaPodatku]]*DZIALKI[[#This Row],[Powierzchnia]],2)</f>
        <v>297.09999999999997</v>
      </c>
      <c r="H3167">
        <f>DZIALKI[[#This Row],[Podatek]]*DZIALKI[[#This Row],[Procent Ulgi]]</f>
        <v>148.54999999999998</v>
      </c>
      <c r="I3167">
        <f>DZIALKI[[#This Row],[Podatek]]-DZIALKI[[#This Row],[KwotaUlgi]]</f>
        <v>148.54999999999998</v>
      </c>
    </row>
    <row r="3168" spans="1:9" x14ac:dyDescent="0.25">
      <c r="A3168" t="s">
        <v>3178</v>
      </c>
      <c r="B3168">
        <v>739.41</v>
      </c>
      <c r="C3168" t="s">
        <v>94</v>
      </c>
      <c r="D3168" t="s">
        <v>7</v>
      </c>
      <c r="E31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68">
        <f>IF(DZIALKI[[#This Row],[Ulga]]=$K$29,$L$29,IF(DZIALKI[[#This Row],[Ulga]]=$K$30,$L$30,IF(DZIALKI[[#This Row],[Ulga]]=$K$31,$L$31,IF(DZIALKI[[#This Row],[Ulga]]=$K$32,$L$32))))</f>
        <v>0.2</v>
      </c>
      <c r="G3168">
        <f>ROUNDUP(DZIALKI[[#This Row],[StawkaPodatku]]*DZIALKI[[#This Row],[Powierzchnia]],2)</f>
        <v>29.580000000000002</v>
      </c>
      <c r="H3168">
        <f>DZIALKI[[#This Row],[Podatek]]*DZIALKI[[#This Row],[Procent Ulgi]]</f>
        <v>5.9160000000000004</v>
      </c>
      <c r="I3168">
        <f>DZIALKI[[#This Row],[Podatek]]-DZIALKI[[#This Row],[KwotaUlgi]]</f>
        <v>23.664000000000001</v>
      </c>
    </row>
    <row r="3169" spans="1:9" x14ac:dyDescent="0.25">
      <c r="A3169" t="s">
        <v>3179</v>
      </c>
      <c r="B3169">
        <v>1004.89</v>
      </c>
      <c r="C3169" t="s">
        <v>5</v>
      </c>
      <c r="D3169" t="s">
        <v>5</v>
      </c>
      <c r="E31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9">
        <f>IF(DZIALKI[[#This Row],[Ulga]]=$K$29,$L$29,IF(DZIALKI[[#This Row],[Ulga]]=$K$30,$L$30,IF(DZIALKI[[#This Row],[Ulga]]=$K$31,$L$31,IF(DZIALKI[[#This Row],[Ulga]]=$K$32,$L$32))))</f>
        <v>0.5</v>
      </c>
      <c r="G3169">
        <f>ROUNDUP(DZIALKI[[#This Row],[StawkaPodatku]]*DZIALKI[[#This Row],[Powierzchnia]],2)</f>
        <v>773.77</v>
      </c>
      <c r="H3169">
        <f>DZIALKI[[#This Row],[Podatek]]*DZIALKI[[#This Row],[Procent Ulgi]]</f>
        <v>386.88499999999999</v>
      </c>
      <c r="I3169">
        <f>DZIALKI[[#This Row],[Podatek]]-DZIALKI[[#This Row],[KwotaUlgi]]</f>
        <v>386.88499999999999</v>
      </c>
    </row>
    <row r="3170" spans="1:9" x14ac:dyDescent="0.25">
      <c r="A3170" t="s">
        <v>3180</v>
      </c>
      <c r="B3170">
        <v>1186.99</v>
      </c>
      <c r="C3170" t="s">
        <v>94</v>
      </c>
      <c r="D3170" t="s">
        <v>11</v>
      </c>
      <c r="E317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70">
        <f>IF(DZIALKI[[#This Row],[Ulga]]=$K$29,$L$29,IF(DZIALKI[[#This Row],[Ulga]]=$K$30,$L$30,IF(DZIALKI[[#This Row],[Ulga]]=$K$31,$L$31,IF(DZIALKI[[#This Row],[Ulga]]=$K$32,$L$32))))</f>
        <v>0.9</v>
      </c>
      <c r="G3170">
        <f>ROUNDUP(DZIALKI[[#This Row],[StawkaPodatku]]*DZIALKI[[#This Row],[Powierzchnia]],2)</f>
        <v>47.48</v>
      </c>
      <c r="H3170">
        <f>DZIALKI[[#This Row],[Podatek]]*DZIALKI[[#This Row],[Procent Ulgi]]</f>
        <v>42.731999999999999</v>
      </c>
      <c r="I3170">
        <f>DZIALKI[[#This Row],[Podatek]]-DZIALKI[[#This Row],[KwotaUlgi]]</f>
        <v>4.7479999999999976</v>
      </c>
    </row>
    <row r="3171" spans="1:9" x14ac:dyDescent="0.25">
      <c r="A3171" t="s">
        <v>3181</v>
      </c>
      <c r="B3171">
        <v>633.04</v>
      </c>
      <c r="C3171" t="s">
        <v>94</v>
      </c>
      <c r="D3171" t="s">
        <v>5</v>
      </c>
      <c r="E31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71">
        <f>IF(DZIALKI[[#This Row],[Ulga]]=$K$29,$L$29,IF(DZIALKI[[#This Row],[Ulga]]=$K$30,$L$30,IF(DZIALKI[[#This Row],[Ulga]]=$K$31,$L$31,IF(DZIALKI[[#This Row],[Ulga]]=$K$32,$L$32))))</f>
        <v>0.5</v>
      </c>
      <c r="G3171">
        <f>ROUNDUP(DZIALKI[[#This Row],[StawkaPodatku]]*DZIALKI[[#This Row],[Powierzchnia]],2)</f>
        <v>25.330000000000002</v>
      </c>
      <c r="H3171">
        <f>DZIALKI[[#This Row],[Podatek]]*DZIALKI[[#This Row],[Procent Ulgi]]</f>
        <v>12.665000000000001</v>
      </c>
      <c r="I3171">
        <f>DZIALKI[[#This Row],[Podatek]]-DZIALKI[[#This Row],[KwotaUlgi]]</f>
        <v>12.665000000000001</v>
      </c>
    </row>
    <row r="3172" spans="1:9" x14ac:dyDescent="0.25">
      <c r="A3172" t="s">
        <v>3182</v>
      </c>
      <c r="B3172">
        <v>1330.96</v>
      </c>
      <c r="C3172" t="s">
        <v>94</v>
      </c>
      <c r="D3172" t="s">
        <v>11</v>
      </c>
      <c r="E317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72">
        <f>IF(DZIALKI[[#This Row],[Ulga]]=$K$29,$L$29,IF(DZIALKI[[#This Row],[Ulga]]=$K$30,$L$30,IF(DZIALKI[[#This Row],[Ulga]]=$K$31,$L$31,IF(DZIALKI[[#This Row],[Ulga]]=$K$32,$L$32))))</f>
        <v>0.9</v>
      </c>
      <c r="G3172">
        <f>ROUNDUP(DZIALKI[[#This Row],[StawkaPodatku]]*DZIALKI[[#This Row],[Powierzchnia]],2)</f>
        <v>53.239999999999995</v>
      </c>
      <c r="H3172">
        <f>DZIALKI[[#This Row],[Podatek]]*DZIALKI[[#This Row],[Procent Ulgi]]</f>
        <v>47.915999999999997</v>
      </c>
      <c r="I3172">
        <f>DZIALKI[[#This Row],[Podatek]]-DZIALKI[[#This Row],[KwotaUlgi]]</f>
        <v>5.3239999999999981</v>
      </c>
    </row>
    <row r="3173" spans="1:9" x14ac:dyDescent="0.25">
      <c r="A3173" t="s">
        <v>3183</v>
      </c>
      <c r="B3173">
        <v>596.49</v>
      </c>
      <c r="C3173" t="s">
        <v>52</v>
      </c>
      <c r="D3173" t="s">
        <v>11</v>
      </c>
      <c r="E31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73">
        <f>IF(DZIALKI[[#This Row],[Ulga]]=$K$29,$L$29,IF(DZIALKI[[#This Row],[Ulga]]=$K$30,$L$30,IF(DZIALKI[[#This Row],[Ulga]]=$K$31,$L$31,IF(DZIALKI[[#This Row],[Ulga]]=$K$32,$L$32))))</f>
        <v>0.9</v>
      </c>
      <c r="G3173">
        <f>ROUNDUP(DZIALKI[[#This Row],[StawkaPodatku]]*DZIALKI[[#This Row],[Powierzchnia]],2)</f>
        <v>125.27000000000001</v>
      </c>
      <c r="H3173">
        <f>DZIALKI[[#This Row],[Podatek]]*DZIALKI[[#This Row],[Procent Ulgi]]</f>
        <v>112.74300000000001</v>
      </c>
      <c r="I3173">
        <f>DZIALKI[[#This Row],[Podatek]]-DZIALKI[[#This Row],[KwotaUlgi]]</f>
        <v>12.527000000000001</v>
      </c>
    </row>
    <row r="3174" spans="1:9" x14ac:dyDescent="0.25">
      <c r="A3174" t="s">
        <v>3184</v>
      </c>
      <c r="B3174">
        <v>1318.44</v>
      </c>
      <c r="C3174" t="s">
        <v>94</v>
      </c>
      <c r="D3174" t="s">
        <v>21</v>
      </c>
      <c r="E317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74">
        <f>IF(DZIALKI[[#This Row],[Ulga]]=$K$29,$L$29,IF(DZIALKI[[#This Row],[Ulga]]=$K$30,$L$30,IF(DZIALKI[[#This Row],[Ulga]]=$K$31,$L$31,IF(DZIALKI[[#This Row],[Ulga]]=$K$32,$L$32))))</f>
        <v>0</v>
      </c>
      <c r="G3174">
        <f>ROUNDUP(DZIALKI[[#This Row],[StawkaPodatku]]*DZIALKI[[#This Row],[Powierzchnia]],2)</f>
        <v>52.739999999999995</v>
      </c>
      <c r="H3174">
        <f>DZIALKI[[#This Row],[Podatek]]*DZIALKI[[#This Row],[Procent Ulgi]]</f>
        <v>0</v>
      </c>
      <c r="I3174">
        <f>DZIALKI[[#This Row],[Podatek]]-DZIALKI[[#This Row],[KwotaUlgi]]</f>
        <v>52.739999999999995</v>
      </c>
    </row>
    <row r="3175" spans="1:9" x14ac:dyDescent="0.25">
      <c r="A3175" t="s">
        <v>3185</v>
      </c>
      <c r="B3175">
        <v>577.72</v>
      </c>
      <c r="C3175" t="s">
        <v>31</v>
      </c>
      <c r="D3175" t="s">
        <v>5</v>
      </c>
      <c r="E31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75">
        <f>IF(DZIALKI[[#This Row],[Ulga]]=$K$29,$L$29,IF(DZIALKI[[#This Row],[Ulga]]=$K$30,$L$30,IF(DZIALKI[[#This Row],[Ulga]]=$K$31,$L$31,IF(DZIALKI[[#This Row],[Ulga]]=$K$32,$L$32))))</f>
        <v>0.5</v>
      </c>
      <c r="G3175">
        <f>ROUNDUP(DZIALKI[[#This Row],[StawkaPodatku]]*DZIALKI[[#This Row],[Powierzchnia]],2)</f>
        <v>248.42</v>
      </c>
      <c r="H3175">
        <f>DZIALKI[[#This Row],[Podatek]]*DZIALKI[[#This Row],[Procent Ulgi]]</f>
        <v>124.21</v>
      </c>
      <c r="I3175">
        <f>DZIALKI[[#This Row],[Podatek]]-DZIALKI[[#This Row],[KwotaUlgi]]</f>
        <v>124.21</v>
      </c>
    </row>
    <row r="3176" spans="1:9" x14ac:dyDescent="0.25">
      <c r="A3176" t="s">
        <v>3186</v>
      </c>
      <c r="B3176">
        <v>996.95</v>
      </c>
      <c r="C3176" t="s">
        <v>52</v>
      </c>
      <c r="D3176" t="s">
        <v>5</v>
      </c>
      <c r="E31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76">
        <f>IF(DZIALKI[[#This Row],[Ulga]]=$K$29,$L$29,IF(DZIALKI[[#This Row],[Ulga]]=$K$30,$L$30,IF(DZIALKI[[#This Row],[Ulga]]=$K$31,$L$31,IF(DZIALKI[[#This Row],[Ulga]]=$K$32,$L$32))))</f>
        <v>0.5</v>
      </c>
      <c r="G3176">
        <f>ROUNDUP(DZIALKI[[#This Row],[StawkaPodatku]]*DZIALKI[[#This Row],[Powierzchnia]],2)</f>
        <v>209.35999999999999</v>
      </c>
      <c r="H3176">
        <f>DZIALKI[[#This Row],[Podatek]]*DZIALKI[[#This Row],[Procent Ulgi]]</f>
        <v>104.67999999999999</v>
      </c>
      <c r="I3176">
        <f>DZIALKI[[#This Row],[Podatek]]-DZIALKI[[#This Row],[KwotaUlgi]]</f>
        <v>104.67999999999999</v>
      </c>
    </row>
    <row r="3177" spans="1:9" x14ac:dyDescent="0.25">
      <c r="A3177" t="s">
        <v>3187</v>
      </c>
      <c r="B3177">
        <v>1280.57</v>
      </c>
      <c r="C3177" t="s">
        <v>5</v>
      </c>
      <c r="D3177" t="s">
        <v>11</v>
      </c>
      <c r="E31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77">
        <f>IF(DZIALKI[[#This Row],[Ulga]]=$K$29,$L$29,IF(DZIALKI[[#This Row],[Ulga]]=$K$30,$L$30,IF(DZIALKI[[#This Row],[Ulga]]=$K$31,$L$31,IF(DZIALKI[[#This Row],[Ulga]]=$K$32,$L$32))))</f>
        <v>0.9</v>
      </c>
      <c r="G3177">
        <f>ROUNDUP(DZIALKI[[#This Row],[StawkaPodatku]]*DZIALKI[[#This Row],[Powierzchnia]],2)</f>
        <v>986.04</v>
      </c>
      <c r="H3177">
        <f>DZIALKI[[#This Row],[Podatek]]*DZIALKI[[#This Row],[Procent Ulgi]]</f>
        <v>887.43600000000004</v>
      </c>
      <c r="I3177">
        <f>DZIALKI[[#This Row],[Podatek]]-DZIALKI[[#This Row],[KwotaUlgi]]</f>
        <v>98.603999999999928</v>
      </c>
    </row>
    <row r="3178" spans="1:9" x14ac:dyDescent="0.25">
      <c r="A3178" t="s">
        <v>3188</v>
      </c>
      <c r="B3178">
        <v>647.32000000000005</v>
      </c>
      <c r="C3178" t="s">
        <v>52</v>
      </c>
      <c r="D3178" t="s">
        <v>5</v>
      </c>
      <c r="E31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78">
        <f>IF(DZIALKI[[#This Row],[Ulga]]=$K$29,$L$29,IF(DZIALKI[[#This Row],[Ulga]]=$K$30,$L$30,IF(DZIALKI[[#This Row],[Ulga]]=$K$31,$L$31,IF(DZIALKI[[#This Row],[Ulga]]=$K$32,$L$32))))</f>
        <v>0.5</v>
      </c>
      <c r="G3178">
        <f>ROUNDUP(DZIALKI[[#This Row],[StawkaPodatku]]*DZIALKI[[#This Row],[Powierzchnia]],2)</f>
        <v>135.94</v>
      </c>
      <c r="H3178">
        <f>DZIALKI[[#This Row],[Podatek]]*DZIALKI[[#This Row],[Procent Ulgi]]</f>
        <v>67.97</v>
      </c>
      <c r="I3178">
        <f>DZIALKI[[#This Row],[Podatek]]-DZIALKI[[#This Row],[KwotaUlgi]]</f>
        <v>67.97</v>
      </c>
    </row>
    <row r="3179" spans="1:9" x14ac:dyDescent="0.25">
      <c r="A3179" t="s">
        <v>3189</v>
      </c>
      <c r="B3179">
        <v>589.02</v>
      </c>
      <c r="C3179" t="s">
        <v>94</v>
      </c>
      <c r="D3179" t="s">
        <v>7</v>
      </c>
      <c r="E31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79">
        <f>IF(DZIALKI[[#This Row],[Ulga]]=$K$29,$L$29,IF(DZIALKI[[#This Row],[Ulga]]=$K$30,$L$30,IF(DZIALKI[[#This Row],[Ulga]]=$K$31,$L$31,IF(DZIALKI[[#This Row],[Ulga]]=$K$32,$L$32))))</f>
        <v>0.2</v>
      </c>
      <c r="G3179">
        <f>ROUNDUP(DZIALKI[[#This Row],[StawkaPodatku]]*DZIALKI[[#This Row],[Powierzchnia]],2)</f>
        <v>23.57</v>
      </c>
      <c r="H3179">
        <f>DZIALKI[[#This Row],[Podatek]]*DZIALKI[[#This Row],[Procent Ulgi]]</f>
        <v>4.7140000000000004</v>
      </c>
      <c r="I3179">
        <f>DZIALKI[[#This Row],[Podatek]]-DZIALKI[[#This Row],[KwotaUlgi]]</f>
        <v>18.856000000000002</v>
      </c>
    </row>
    <row r="3180" spans="1:9" x14ac:dyDescent="0.25">
      <c r="A3180" t="s">
        <v>3190</v>
      </c>
      <c r="B3180">
        <v>947.83</v>
      </c>
      <c r="C3180" t="s">
        <v>52</v>
      </c>
      <c r="D3180" t="s">
        <v>11</v>
      </c>
      <c r="E31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80">
        <f>IF(DZIALKI[[#This Row],[Ulga]]=$K$29,$L$29,IF(DZIALKI[[#This Row],[Ulga]]=$K$30,$L$30,IF(DZIALKI[[#This Row],[Ulga]]=$K$31,$L$31,IF(DZIALKI[[#This Row],[Ulga]]=$K$32,$L$32))))</f>
        <v>0.9</v>
      </c>
      <c r="G3180">
        <f>ROUNDUP(DZIALKI[[#This Row],[StawkaPodatku]]*DZIALKI[[#This Row],[Powierzchnia]],2)</f>
        <v>199.04999999999998</v>
      </c>
      <c r="H3180">
        <f>DZIALKI[[#This Row],[Podatek]]*DZIALKI[[#This Row],[Procent Ulgi]]</f>
        <v>179.14499999999998</v>
      </c>
      <c r="I3180">
        <f>DZIALKI[[#This Row],[Podatek]]-DZIALKI[[#This Row],[KwotaUlgi]]</f>
        <v>19.905000000000001</v>
      </c>
    </row>
    <row r="3181" spans="1:9" x14ac:dyDescent="0.25">
      <c r="A3181" t="s">
        <v>3191</v>
      </c>
      <c r="B3181">
        <v>840.25</v>
      </c>
      <c r="C3181" t="s">
        <v>94</v>
      </c>
      <c r="D3181" t="s">
        <v>5</v>
      </c>
      <c r="E318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81">
        <f>IF(DZIALKI[[#This Row],[Ulga]]=$K$29,$L$29,IF(DZIALKI[[#This Row],[Ulga]]=$K$30,$L$30,IF(DZIALKI[[#This Row],[Ulga]]=$K$31,$L$31,IF(DZIALKI[[#This Row],[Ulga]]=$K$32,$L$32))))</f>
        <v>0.5</v>
      </c>
      <c r="G3181">
        <f>ROUNDUP(DZIALKI[[#This Row],[StawkaPodatku]]*DZIALKI[[#This Row],[Powierzchnia]],2)</f>
        <v>33.61</v>
      </c>
      <c r="H3181">
        <f>DZIALKI[[#This Row],[Podatek]]*DZIALKI[[#This Row],[Procent Ulgi]]</f>
        <v>16.805</v>
      </c>
      <c r="I3181">
        <f>DZIALKI[[#This Row],[Podatek]]-DZIALKI[[#This Row],[KwotaUlgi]]</f>
        <v>16.805</v>
      </c>
    </row>
    <row r="3182" spans="1:9" x14ac:dyDescent="0.25">
      <c r="A3182" t="s">
        <v>3192</v>
      </c>
      <c r="B3182">
        <v>1313.93</v>
      </c>
      <c r="C3182" t="s">
        <v>5</v>
      </c>
      <c r="D3182" t="s">
        <v>11</v>
      </c>
      <c r="E31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82">
        <f>IF(DZIALKI[[#This Row],[Ulga]]=$K$29,$L$29,IF(DZIALKI[[#This Row],[Ulga]]=$K$30,$L$30,IF(DZIALKI[[#This Row],[Ulga]]=$K$31,$L$31,IF(DZIALKI[[#This Row],[Ulga]]=$K$32,$L$32))))</f>
        <v>0.9</v>
      </c>
      <c r="G3182">
        <f>ROUNDUP(DZIALKI[[#This Row],[StawkaPodatku]]*DZIALKI[[#This Row],[Powierzchnia]],2)</f>
        <v>1011.73</v>
      </c>
      <c r="H3182">
        <f>DZIALKI[[#This Row],[Podatek]]*DZIALKI[[#This Row],[Procent Ulgi]]</f>
        <v>910.55700000000002</v>
      </c>
      <c r="I3182">
        <f>DZIALKI[[#This Row],[Podatek]]-DZIALKI[[#This Row],[KwotaUlgi]]</f>
        <v>101.173</v>
      </c>
    </row>
    <row r="3183" spans="1:9" x14ac:dyDescent="0.25">
      <c r="A3183" t="s">
        <v>3193</v>
      </c>
      <c r="B3183">
        <v>1357.71</v>
      </c>
      <c r="C3183" t="s">
        <v>31</v>
      </c>
      <c r="D3183" t="s">
        <v>21</v>
      </c>
      <c r="E31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83">
        <f>IF(DZIALKI[[#This Row],[Ulga]]=$K$29,$L$29,IF(DZIALKI[[#This Row],[Ulga]]=$K$30,$L$30,IF(DZIALKI[[#This Row],[Ulga]]=$K$31,$L$31,IF(DZIALKI[[#This Row],[Ulga]]=$K$32,$L$32))))</f>
        <v>0</v>
      </c>
      <c r="G3183">
        <f>ROUNDUP(DZIALKI[[#This Row],[StawkaPodatku]]*DZIALKI[[#This Row],[Powierzchnia]],2)</f>
        <v>583.81999999999994</v>
      </c>
      <c r="H3183">
        <f>DZIALKI[[#This Row],[Podatek]]*DZIALKI[[#This Row],[Procent Ulgi]]</f>
        <v>0</v>
      </c>
      <c r="I3183">
        <f>DZIALKI[[#This Row],[Podatek]]-DZIALKI[[#This Row],[KwotaUlgi]]</f>
        <v>583.81999999999994</v>
      </c>
    </row>
    <row r="3184" spans="1:9" x14ac:dyDescent="0.25">
      <c r="A3184" t="s">
        <v>3194</v>
      </c>
      <c r="B3184">
        <v>1305.01</v>
      </c>
      <c r="C3184" t="s">
        <v>5</v>
      </c>
      <c r="D3184" t="s">
        <v>5</v>
      </c>
      <c r="E31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84">
        <f>IF(DZIALKI[[#This Row],[Ulga]]=$K$29,$L$29,IF(DZIALKI[[#This Row],[Ulga]]=$K$30,$L$30,IF(DZIALKI[[#This Row],[Ulga]]=$K$31,$L$31,IF(DZIALKI[[#This Row],[Ulga]]=$K$32,$L$32))))</f>
        <v>0.5</v>
      </c>
      <c r="G3184">
        <f>ROUNDUP(DZIALKI[[#This Row],[StawkaPodatku]]*DZIALKI[[#This Row],[Powierzchnia]],2)</f>
        <v>1004.86</v>
      </c>
      <c r="H3184">
        <f>DZIALKI[[#This Row],[Podatek]]*DZIALKI[[#This Row],[Procent Ulgi]]</f>
        <v>502.43</v>
      </c>
      <c r="I3184">
        <f>DZIALKI[[#This Row],[Podatek]]-DZIALKI[[#This Row],[KwotaUlgi]]</f>
        <v>502.43</v>
      </c>
    </row>
    <row r="3185" spans="1:9" x14ac:dyDescent="0.25">
      <c r="A3185" t="s">
        <v>3195</v>
      </c>
      <c r="B3185">
        <v>744.96</v>
      </c>
      <c r="C3185" t="s">
        <v>5</v>
      </c>
      <c r="D3185" t="s">
        <v>11</v>
      </c>
      <c r="E31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85">
        <f>IF(DZIALKI[[#This Row],[Ulga]]=$K$29,$L$29,IF(DZIALKI[[#This Row],[Ulga]]=$K$30,$L$30,IF(DZIALKI[[#This Row],[Ulga]]=$K$31,$L$31,IF(DZIALKI[[#This Row],[Ulga]]=$K$32,$L$32))))</f>
        <v>0.9</v>
      </c>
      <c r="G3185">
        <f>ROUNDUP(DZIALKI[[#This Row],[StawkaPodatku]]*DZIALKI[[#This Row],[Powierzchnia]],2)</f>
        <v>573.62</v>
      </c>
      <c r="H3185">
        <f>DZIALKI[[#This Row],[Podatek]]*DZIALKI[[#This Row],[Procent Ulgi]]</f>
        <v>516.25800000000004</v>
      </c>
      <c r="I3185">
        <f>DZIALKI[[#This Row],[Podatek]]-DZIALKI[[#This Row],[KwotaUlgi]]</f>
        <v>57.361999999999966</v>
      </c>
    </row>
    <row r="3186" spans="1:9" x14ac:dyDescent="0.25">
      <c r="A3186" t="s">
        <v>3196</v>
      </c>
      <c r="B3186">
        <v>1416.24</v>
      </c>
      <c r="C3186" t="s">
        <v>94</v>
      </c>
      <c r="D3186" t="s">
        <v>5</v>
      </c>
      <c r="E31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86">
        <f>IF(DZIALKI[[#This Row],[Ulga]]=$K$29,$L$29,IF(DZIALKI[[#This Row],[Ulga]]=$K$30,$L$30,IF(DZIALKI[[#This Row],[Ulga]]=$K$31,$L$31,IF(DZIALKI[[#This Row],[Ulga]]=$K$32,$L$32))))</f>
        <v>0.5</v>
      </c>
      <c r="G3186">
        <f>ROUNDUP(DZIALKI[[#This Row],[StawkaPodatku]]*DZIALKI[[#This Row],[Powierzchnia]],2)</f>
        <v>56.65</v>
      </c>
      <c r="H3186">
        <f>DZIALKI[[#This Row],[Podatek]]*DZIALKI[[#This Row],[Procent Ulgi]]</f>
        <v>28.324999999999999</v>
      </c>
      <c r="I3186">
        <f>DZIALKI[[#This Row],[Podatek]]-DZIALKI[[#This Row],[KwotaUlgi]]</f>
        <v>28.324999999999999</v>
      </c>
    </row>
    <row r="3187" spans="1:9" x14ac:dyDescent="0.25">
      <c r="A3187" t="s">
        <v>3197</v>
      </c>
      <c r="B3187">
        <v>1142.05</v>
      </c>
      <c r="C3187" t="s">
        <v>94</v>
      </c>
      <c r="D3187" t="s">
        <v>11</v>
      </c>
      <c r="E31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87">
        <f>IF(DZIALKI[[#This Row],[Ulga]]=$K$29,$L$29,IF(DZIALKI[[#This Row],[Ulga]]=$K$30,$L$30,IF(DZIALKI[[#This Row],[Ulga]]=$K$31,$L$31,IF(DZIALKI[[#This Row],[Ulga]]=$K$32,$L$32))))</f>
        <v>0.9</v>
      </c>
      <c r="G3187">
        <f>ROUNDUP(DZIALKI[[#This Row],[StawkaPodatku]]*DZIALKI[[#This Row],[Powierzchnia]],2)</f>
        <v>45.69</v>
      </c>
      <c r="H3187">
        <f>DZIALKI[[#This Row],[Podatek]]*DZIALKI[[#This Row],[Procent Ulgi]]</f>
        <v>41.121000000000002</v>
      </c>
      <c r="I3187">
        <f>DZIALKI[[#This Row],[Podatek]]-DZIALKI[[#This Row],[KwotaUlgi]]</f>
        <v>4.5689999999999955</v>
      </c>
    </row>
    <row r="3188" spans="1:9" x14ac:dyDescent="0.25">
      <c r="A3188" t="s">
        <v>3198</v>
      </c>
      <c r="B3188">
        <v>1288.9000000000001</v>
      </c>
      <c r="C3188" t="s">
        <v>5</v>
      </c>
      <c r="D3188" t="s">
        <v>21</v>
      </c>
      <c r="E31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88">
        <f>IF(DZIALKI[[#This Row],[Ulga]]=$K$29,$L$29,IF(DZIALKI[[#This Row],[Ulga]]=$K$30,$L$30,IF(DZIALKI[[#This Row],[Ulga]]=$K$31,$L$31,IF(DZIALKI[[#This Row],[Ulga]]=$K$32,$L$32))))</f>
        <v>0</v>
      </c>
      <c r="G3188">
        <f>ROUNDUP(DZIALKI[[#This Row],[StawkaPodatku]]*DZIALKI[[#This Row],[Powierzchnia]],2)</f>
        <v>992.46</v>
      </c>
      <c r="H3188">
        <f>DZIALKI[[#This Row],[Podatek]]*DZIALKI[[#This Row],[Procent Ulgi]]</f>
        <v>0</v>
      </c>
      <c r="I3188">
        <f>DZIALKI[[#This Row],[Podatek]]-DZIALKI[[#This Row],[KwotaUlgi]]</f>
        <v>992.46</v>
      </c>
    </row>
    <row r="3189" spans="1:9" x14ac:dyDescent="0.25">
      <c r="A3189" t="s">
        <v>3199</v>
      </c>
      <c r="B3189">
        <v>522.49</v>
      </c>
      <c r="C3189" t="s">
        <v>52</v>
      </c>
      <c r="D3189" t="s">
        <v>21</v>
      </c>
      <c r="E31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89">
        <f>IF(DZIALKI[[#This Row],[Ulga]]=$K$29,$L$29,IF(DZIALKI[[#This Row],[Ulga]]=$K$30,$L$30,IF(DZIALKI[[#This Row],[Ulga]]=$K$31,$L$31,IF(DZIALKI[[#This Row],[Ulga]]=$K$32,$L$32))))</f>
        <v>0</v>
      </c>
      <c r="G3189">
        <f>ROUNDUP(DZIALKI[[#This Row],[StawkaPodatku]]*DZIALKI[[#This Row],[Powierzchnia]],2)</f>
        <v>109.73</v>
      </c>
      <c r="H3189">
        <f>DZIALKI[[#This Row],[Podatek]]*DZIALKI[[#This Row],[Procent Ulgi]]</f>
        <v>0</v>
      </c>
      <c r="I3189">
        <f>DZIALKI[[#This Row],[Podatek]]-DZIALKI[[#This Row],[KwotaUlgi]]</f>
        <v>109.73</v>
      </c>
    </row>
    <row r="3190" spans="1:9" x14ac:dyDescent="0.25">
      <c r="A3190" t="s">
        <v>3200</v>
      </c>
      <c r="B3190">
        <v>567.57000000000005</v>
      </c>
      <c r="C3190" t="s">
        <v>31</v>
      </c>
      <c r="D3190" t="s">
        <v>7</v>
      </c>
      <c r="E31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90">
        <f>IF(DZIALKI[[#This Row],[Ulga]]=$K$29,$L$29,IF(DZIALKI[[#This Row],[Ulga]]=$K$30,$L$30,IF(DZIALKI[[#This Row],[Ulga]]=$K$31,$L$31,IF(DZIALKI[[#This Row],[Ulga]]=$K$32,$L$32))))</f>
        <v>0.2</v>
      </c>
      <c r="G3190">
        <f>ROUNDUP(DZIALKI[[#This Row],[StawkaPodatku]]*DZIALKI[[#This Row],[Powierzchnia]],2)</f>
        <v>244.06</v>
      </c>
      <c r="H3190">
        <f>DZIALKI[[#This Row],[Podatek]]*DZIALKI[[#This Row],[Procent Ulgi]]</f>
        <v>48.812000000000005</v>
      </c>
      <c r="I3190">
        <f>DZIALKI[[#This Row],[Podatek]]-DZIALKI[[#This Row],[KwotaUlgi]]</f>
        <v>195.24799999999999</v>
      </c>
    </row>
    <row r="3191" spans="1:9" x14ac:dyDescent="0.25">
      <c r="A3191" t="s">
        <v>3201</v>
      </c>
      <c r="B3191">
        <v>1352.99</v>
      </c>
      <c r="C3191" t="s">
        <v>94</v>
      </c>
      <c r="D3191" t="s">
        <v>5</v>
      </c>
      <c r="E319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91">
        <f>IF(DZIALKI[[#This Row],[Ulga]]=$K$29,$L$29,IF(DZIALKI[[#This Row],[Ulga]]=$K$30,$L$30,IF(DZIALKI[[#This Row],[Ulga]]=$K$31,$L$31,IF(DZIALKI[[#This Row],[Ulga]]=$K$32,$L$32))))</f>
        <v>0.5</v>
      </c>
      <c r="G3191">
        <f>ROUNDUP(DZIALKI[[#This Row],[StawkaPodatku]]*DZIALKI[[#This Row],[Powierzchnia]],2)</f>
        <v>54.12</v>
      </c>
      <c r="H3191">
        <f>DZIALKI[[#This Row],[Podatek]]*DZIALKI[[#This Row],[Procent Ulgi]]</f>
        <v>27.06</v>
      </c>
      <c r="I3191">
        <f>DZIALKI[[#This Row],[Podatek]]-DZIALKI[[#This Row],[KwotaUlgi]]</f>
        <v>27.06</v>
      </c>
    </row>
    <row r="3192" spans="1:9" x14ac:dyDescent="0.25">
      <c r="A3192" t="s">
        <v>3202</v>
      </c>
      <c r="B3192">
        <v>945.41</v>
      </c>
      <c r="C3192" t="s">
        <v>5</v>
      </c>
      <c r="D3192" t="s">
        <v>11</v>
      </c>
      <c r="E31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2">
        <f>IF(DZIALKI[[#This Row],[Ulga]]=$K$29,$L$29,IF(DZIALKI[[#This Row],[Ulga]]=$K$30,$L$30,IF(DZIALKI[[#This Row],[Ulga]]=$K$31,$L$31,IF(DZIALKI[[#This Row],[Ulga]]=$K$32,$L$32))))</f>
        <v>0.9</v>
      </c>
      <c r="G3192">
        <f>ROUNDUP(DZIALKI[[#This Row],[StawkaPodatku]]*DZIALKI[[#This Row],[Powierzchnia]],2)</f>
        <v>727.97</v>
      </c>
      <c r="H3192">
        <f>DZIALKI[[#This Row],[Podatek]]*DZIALKI[[#This Row],[Procent Ulgi]]</f>
        <v>655.173</v>
      </c>
      <c r="I3192">
        <f>DZIALKI[[#This Row],[Podatek]]-DZIALKI[[#This Row],[KwotaUlgi]]</f>
        <v>72.797000000000025</v>
      </c>
    </row>
    <row r="3193" spans="1:9" x14ac:dyDescent="0.25">
      <c r="A3193" t="s">
        <v>3203</v>
      </c>
      <c r="B3193">
        <v>1049.3599999999999</v>
      </c>
      <c r="C3193" t="s">
        <v>5</v>
      </c>
      <c r="D3193" t="s">
        <v>7</v>
      </c>
      <c r="E31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3">
        <f>IF(DZIALKI[[#This Row],[Ulga]]=$K$29,$L$29,IF(DZIALKI[[#This Row],[Ulga]]=$K$30,$L$30,IF(DZIALKI[[#This Row],[Ulga]]=$K$31,$L$31,IF(DZIALKI[[#This Row],[Ulga]]=$K$32,$L$32))))</f>
        <v>0.2</v>
      </c>
      <c r="G3193">
        <f>ROUNDUP(DZIALKI[[#This Row],[StawkaPodatku]]*DZIALKI[[#This Row],[Powierzchnia]],2)</f>
        <v>808.01</v>
      </c>
      <c r="H3193">
        <f>DZIALKI[[#This Row],[Podatek]]*DZIALKI[[#This Row],[Procent Ulgi]]</f>
        <v>161.602</v>
      </c>
      <c r="I3193">
        <f>DZIALKI[[#This Row],[Podatek]]-DZIALKI[[#This Row],[KwotaUlgi]]</f>
        <v>646.40800000000002</v>
      </c>
    </row>
    <row r="3194" spans="1:9" x14ac:dyDescent="0.25">
      <c r="A3194" t="s">
        <v>3204</v>
      </c>
      <c r="B3194">
        <v>965.82</v>
      </c>
      <c r="C3194" t="s">
        <v>31</v>
      </c>
      <c r="D3194" t="s">
        <v>5</v>
      </c>
      <c r="E31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94">
        <f>IF(DZIALKI[[#This Row],[Ulga]]=$K$29,$L$29,IF(DZIALKI[[#This Row],[Ulga]]=$K$30,$L$30,IF(DZIALKI[[#This Row],[Ulga]]=$K$31,$L$31,IF(DZIALKI[[#This Row],[Ulga]]=$K$32,$L$32))))</f>
        <v>0.5</v>
      </c>
      <c r="G3194">
        <f>ROUNDUP(DZIALKI[[#This Row],[StawkaPodatku]]*DZIALKI[[#This Row],[Powierzchnia]],2)</f>
        <v>415.31</v>
      </c>
      <c r="H3194">
        <f>DZIALKI[[#This Row],[Podatek]]*DZIALKI[[#This Row],[Procent Ulgi]]</f>
        <v>207.655</v>
      </c>
      <c r="I3194">
        <f>DZIALKI[[#This Row],[Podatek]]-DZIALKI[[#This Row],[KwotaUlgi]]</f>
        <v>207.655</v>
      </c>
    </row>
    <row r="3195" spans="1:9" x14ac:dyDescent="0.25">
      <c r="A3195" t="s">
        <v>3205</v>
      </c>
      <c r="B3195">
        <v>1487.13</v>
      </c>
      <c r="C3195" t="s">
        <v>94</v>
      </c>
      <c r="D3195" t="s">
        <v>11</v>
      </c>
      <c r="E31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95">
        <f>IF(DZIALKI[[#This Row],[Ulga]]=$K$29,$L$29,IF(DZIALKI[[#This Row],[Ulga]]=$K$30,$L$30,IF(DZIALKI[[#This Row],[Ulga]]=$K$31,$L$31,IF(DZIALKI[[#This Row],[Ulga]]=$K$32,$L$32))))</f>
        <v>0.9</v>
      </c>
      <c r="G3195">
        <f>ROUNDUP(DZIALKI[[#This Row],[StawkaPodatku]]*DZIALKI[[#This Row],[Powierzchnia]],2)</f>
        <v>59.489999999999995</v>
      </c>
      <c r="H3195">
        <f>DZIALKI[[#This Row],[Podatek]]*DZIALKI[[#This Row],[Procent Ulgi]]</f>
        <v>53.540999999999997</v>
      </c>
      <c r="I3195">
        <f>DZIALKI[[#This Row],[Podatek]]-DZIALKI[[#This Row],[KwotaUlgi]]</f>
        <v>5.9489999999999981</v>
      </c>
    </row>
    <row r="3196" spans="1:9" x14ac:dyDescent="0.25">
      <c r="A3196" t="s">
        <v>3206</v>
      </c>
      <c r="B3196">
        <v>1269.56</v>
      </c>
      <c r="C3196" t="s">
        <v>5</v>
      </c>
      <c r="D3196" t="s">
        <v>5</v>
      </c>
      <c r="E31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6">
        <f>IF(DZIALKI[[#This Row],[Ulga]]=$K$29,$L$29,IF(DZIALKI[[#This Row],[Ulga]]=$K$30,$L$30,IF(DZIALKI[[#This Row],[Ulga]]=$K$31,$L$31,IF(DZIALKI[[#This Row],[Ulga]]=$K$32,$L$32))))</f>
        <v>0.5</v>
      </c>
      <c r="G3196">
        <f>ROUNDUP(DZIALKI[[#This Row],[StawkaPodatku]]*DZIALKI[[#This Row],[Powierzchnia]],2)</f>
        <v>977.56999999999994</v>
      </c>
      <c r="H3196">
        <f>DZIALKI[[#This Row],[Podatek]]*DZIALKI[[#This Row],[Procent Ulgi]]</f>
        <v>488.78499999999997</v>
      </c>
      <c r="I3196">
        <f>DZIALKI[[#This Row],[Podatek]]-DZIALKI[[#This Row],[KwotaUlgi]]</f>
        <v>488.78499999999997</v>
      </c>
    </row>
    <row r="3197" spans="1:9" x14ac:dyDescent="0.25">
      <c r="A3197" t="s">
        <v>3207</v>
      </c>
      <c r="B3197">
        <v>560.14</v>
      </c>
      <c r="C3197" t="s">
        <v>5</v>
      </c>
      <c r="D3197" t="s">
        <v>5</v>
      </c>
      <c r="E31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7">
        <f>IF(DZIALKI[[#This Row],[Ulga]]=$K$29,$L$29,IF(DZIALKI[[#This Row],[Ulga]]=$K$30,$L$30,IF(DZIALKI[[#This Row],[Ulga]]=$K$31,$L$31,IF(DZIALKI[[#This Row],[Ulga]]=$K$32,$L$32))))</f>
        <v>0.5</v>
      </c>
      <c r="G3197">
        <f>ROUNDUP(DZIALKI[[#This Row],[StawkaPodatku]]*DZIALKI[[#This Row],[Powierzchnia]],2)</f>
        <v>431.31</v>
      </c>
      <c r="H3197">
        <f>DZIALKI[[#This Row],[Podatek]]*DZIALKI[[#This Row],[Procent Ulgi]]</f>
        <v>215.655</v>
      </c>
      <c r="I3197">
        <f>DZIALKI[[#This Row],[Podatek]]-DZIALKI[[#This Row],[KwotaUlgi]]</f>
        <v>215.655</v>
      </c>
    </row>
    <row r="3198" spans="1:9" x14ac:dyDescent="0.25">
      <c r="A3198" t="s">
        <v>3208</v>
      </c>
      <c r="B3198">
        <v>1306.79</v>
      </c>
      <c r="C3198" t="s">
        <v>52</v>
      </c>
      <c r="D3198" t="s">
        <v>11</v>
      </c>
      <c r="E31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98">
        <f>IF(DZIALKI[[#This Row],[Ulga]]=$K$29,$L$29,IF(DZIALKI[[#This Row],[Ulga]]=$K$30,$L$30,IF(DZIALKI[[#This Row],[Ulga]]=$K$31,$L$31,IF(DZIALKI[[#This Row],[Ulga]]=$K$32,$L$32))))</f>
        <v>0.9</v>
      </c>
      <c r="G3198">
        <f>ROUNDUP(DZIALKI[[#This Row],[StawkaPodatku]]*DZIALKI[[#This Row],[Powierzchnia]],2)</f>
        <v>274.43</v>
      </c>
      <c r="H3198">
        <f>DZIALKI[[#This Row],[Podatek]]*DZIALKI[[#This Row],[Procent Ulgi]]</f>
        <v>246.98700000000002</v>
      </c>
      <c r="I3198">
        <f>DZIALKI[[#This Row],[Podatek]]-DZIALKI[[#This Row],[KwotaUlgi]]</f>
        <v>27.442999999999984</v>
      </c>
    </row>
    <row r="3199" spans="1:9" x14ac:dyDescent="0.25">
      <c r="A3199" t="s">
        <v>3209</v>
      </c>
      <c r="B3199">
        <v>1206.08</v>
      </c>
      <c r="C3199" t="s">
        <v>5</v>
      </c>
      <c r="D3199" t="s">
        <v>5</v>
      </c>
      <c r="E31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9">
        <f>IF(DZIALKI[[#This Row],[Ulga]]=$K$29,$L$29,IF(DZIALKI[[#This Row],[Ulga]]=$K$30,$L$30,IF(DZIALKI[[#This Row],[Ulga]]=$K$31,$L$31,IF(DZIALKI[[#This Row],[Ulga]]=$K$32,$L$32))))</f>
        <v>0.5</v>
      </c>
      <c r="G3199">
        <f>ROUNDUP(DZIALKI[[#This Row],[StawkaPodatku]]*DZIALKI[[#This Row],[Powierzchnia]],2)</f>
        <v>928.68999999999994</v>
      </c>
      <c r="H3199">
        <f>DZIALKI[[#This Row],[Podatek]]*DZIALKI[[#This Row],[Procent Ulgi]]</f>
        <v>464.34499999999997</v>
      </c>
      <c r="I3199">
        <f>DZIALKI[[#This Row],[Podatek]]-DZIALKI[[#This Row],[KwotaUlgi]]</f>
        <v>464.34499999999997</v>
      </c>
    </row>
    <row r="3200" spans="1:9" x14ac:dyDescent="0.25">
      <c r="A3200" t="s">
        <v>3210</v>
      </c>
      <c r="B3200">
        <v>1114.48</v>
      </c>
      <c r="C3200" t="s">
        <v>5</v>
      </c>
      <c r="D3200" t="s">
        <v>5</v>
      </c>
      <c r="E32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00">
        <f>IF(DZIALKI[[#This Row],[Ulga]]=$K$29,$L$29,IF(DZIALKI[[#This Row],[Ulga]]=$K$30,$L$30,IF(DZIALKI[[#This Row],[Ulga]]=$K$31,$L$31,IF(DZIALKI[[#This Row],[Ulga]]=$K$32,$L$32))))</f>
        <v>0.5</v>
      </c>
      <c r="G3200">
        <f>ROUNDUP(DZIALKI[[#This Row],[StawkaPodatku]]*DZIALKI[[#This Row],[Powierzchnia]],2)</f>
        <v>858.15</v>
      </c>
      <c r="H3200">
        <f>DZIALKI[[#This Row],[Podatek]]*DZIALKI[[#This Row],[Procent Ulgi]]</f>
        <v>429.07499999999999</v>
      </c>
      <c r="I3200">
        <f>DZIALKI[[#This Row],[Podatek]]-DZIALKI[[#This Row],[KwotaUlgi]]</f>
        <v>429.07499999999999</v>
      </c>
    </row>
    <row r="3201" spans="1:9" x14ac:dyDescent="0.25">
      <c r="A3201" t="s">
        <v>3211</v>
      </c>
      <c r="B3201">
        <v>551.45000000000005</v>
      </c>
      <c r="C3201" t="s">
        <v>31</v>
      </c>
      <c r="D3201" t="s">
        <v>21</v>
      </c>
      <c r="E32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01">
        <f>IF(DZIALKI[[#This Row],[Ulga]]=$K$29,$L$29,IF(DZIALKI[[#This Row],[Ulga]]=$K$30,$L$30,IF(DZIALKI[[#This Row],[Ulga]]=$K$31,$L$31,IF(DZIALKI[[#This Row],[Ulga]]=$K$32,$L$32))))</f>
        <v>0</v>
      </c>
      <c r="G3201">
        <f>ROUNDUP(DZIALKI[[#This Row],[StawkaPodatku]]*DZIALKI[[#This Row],[Powierzchnia]],2)</f>
        <v>237.13</v>
      </c>
      <c r="H3201">
        <f>DZIALKI[[#This Row],[Podatek]]*DZIALKI[[#This Row],[Procent Ulgi]]</f>
        <v>0</v>
      </c>
      <c r="I3201">
        <f>DZIALKI[[#This Row],[Podatek]]-DZIALKI[[#This Row],[KwotaUlgi]]</f>
        <v>237.13</v>
      </c>
    </row>
    <row r="3202" spans="1:9" x14ac:dyDescent="0.25">
      <c r="A3202" t="s">
        <v>3212</v>
      </c>
      <c r="B3202">
        <v>986.81</v>
      </c>
      <c r="C3202" t="s">
        <v>5</v>
      </c>
      <c r="D3202" t="s">
        <v>7</v>
      </c>
      <c r="E32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02">
        <f>IF(DZIALKI[[#This Row],[Ulga]]=$K$29,$L$29,IF(DZIALKI[[#This Row],[Ulga]]=$K$30,$L$30,IF(DZIALKI[[#This Row],[Ulga]]=$K$31,$L$31,IF(DZIALKI[[#This Row],[Ulga]]=$K$32,$L$32))))</f>
        <v>0.2</v>
      </c>
      <c r="G3202">
        <f>ROUNDUP(DZIALKI[[#This Row],[StawkaPodatku]]*DZIALKI[[#This Row],[Powierzchnia]],2)</f>
        <v>759.85</v>
      </c>
      <c r="H3202">
        <f>DZIALKI[[#This Row],[Podatek]]*DZIALKI[[#This Row],[Procent Ulgi]]</f>
        <v>151.97</v>
      </c>
      <c r="I3202">
        <f>DZIALKI[[#This Row],[Podatek]]-DZIALKI[[#This Row],[KwotaUlgi]]</f>
        <v>607.88</v>
      </c>
    </row>
    <row r="3203" spans="1:9" x14ac:dyDescent="0.25">
      <c r="A3203" t="s">
        <v>3213</v>
      </c>
      <c r="B3203">
        <v>663.37</v>
      </c>
      <c r="C3203" t="s">
        <v>31</v>
      </c>
      <c r="D3203" t="s">
        <v>21</v>
      </c>
      <c r="E32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03">
        <f>IF(DZIALKI[[#This Row],[Ulga]]=$K$29,$L$29,IF(DZIALKI[[#This Row],[Ulga]]=$K$30,$L$30,IF(DZIALKI[[#This Row],[Ulga]]=$K$31,$L$31,IF(DZIALKI[[#This Row],[Ulga]]=$K$32,$L$32))))</f>
        <v>0</v>
      </c>
      <c r="G3203">
        <f>ROUNDUP(DZIALKI[[#This Row],[StawkaPodatku]]*DZIALKI[[#This Row],[Powierzchnia]],2)</f>
        <v>285.25</v>
      </c>
      <c r="H3203">
        <f>DZIALKI[[#This Row],[Podatek]]*DZIALKI[[#This Row],[Procent Ulgi]]</f>
        <v>0</v>
      </c>
      <c r="I3203">
        <f>DZIALKI[[#This Row],[Podatek]]-DZIALKI[[#This Row],[KwotaUlgi]]</f>
        <v>285.25</v>
      </c>
    </row>
    <row r="3204" spans="1:9" x14ac:dyDescent="0.25">
      <c r="A3204" t="s">
        <v>3214</v>
      </c>
      <c r="B3204">
        <v>1178.4000000000001</v>
      </c>
      <c r="C3204" t="s">
        <v>9</v>
      </c>
      <c r="D3204" t="s">
        <v>11</v>
      </c>
      <c r="E320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04">
        <f>IF(DZIALKI[[#This Row],[Ulga]]=$K$29,$L$29,IF(DZIALKI[[#This Row],[Ulga]]=$K$30,$L$30,IF(DZIALKI[[#This Row],[Ulga]]=$K$31,$L$31,IF(DZIALKI[[#This Row],[Ulga]]=$K$32,$L$32))))</f>
        <v>0.9</v>
      </c>
      <c r="G3204">
        <f>ROUNDUP(DZIALKI[[#This Row],[StawkaPodatku]]*DZIALKI[[#This Row],[Powierzchnia]],2)</f>
        <v>765.96</v>
      </c>
      <c r="H3204">
        <f>DZIALKI[[#This Row],[Podatek]]*DZIALKI[[#This Row],[Procent Ulgi]]</f>
        <v>689.36400000000003</v>
      </c>
      <c r="I3204">
        <f>DZIALKI[[#This Row],[Podatek]]-DZIALKI[[#This Row],[KwotaUlgi]]</f>
        <v>76.596000000000004</v>
      </c>
    </row>
    <row r="3205" spans="1:9" x14ac:dyDescent="0.25">
      <c r="A3205" t="s">
        <v>3215</v>
      </c>
      <c r="B3205">
        <v>1271.81</v>
      </c>
      <c r="C3205" t="s">
        <v>94</v>
      </c>
      <c r="D3205" t="s">
        <v>5</v>
      </c>
      <c r="E320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05">
        <f>IF(DZIALKI[[#This Row],[Ulga]]=$K$29,$L$29,IF(DZIALKI[[#This Row],[Ulga]]=$K$30,$L$30,IF(DZIALKI[[#This Row],[Ulga]]=$K$31,$L$31,IF(DZIALKI[[#This Row],[Ulga]]=$K$32,$L$32))))</f>
        <v>0.5</v>
      </c>
      <c r="G3205">
        <f>ROUNDUP(DZIALKI[[#This Row],[StawkaPodatku]]*DZIALKI[[#This Row],[Powierzchnia]],2)</f>
        <v>50.879999999999995</v>
      </c>
      <c r="H3205">
        <f>DZIALKI[[#This Row],[Podatek]]*DZIALKI[[#This Row],[Procent Ulgi]]</f>
        <v>25.439999999999998</v>
      </c>
      <c r="I3205">
        <f>DZIALKI[[#This Row],[Podatek]]-DZIALKI[[#This Row],[KwotaUlgi]]</f>
        <v>25.439999999999998</v>
      </c>
    </row>
    <row r="3206" spans="1:9" x14ac:dyDescent="0.25">
      <c r="A3206" t="s">
        <v>3216</v>
      </c>
      <c r="B3206">
        <v>673.97</v>
      </c>
      <c r="C3206" t="s">
        <v>9</v>
      </c>
      <c r="D3206" t="s">
        <v>5</v>
      </c>
      <c r="E32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06">
        <f>IF(DZIALKI[[#This Row],[Ulga]]=$K$29,$L$29,IF(DZIALKI[[#This Row],[Ulga]]=$K$30,$L$30,IF(DZIALKI[[#This Row],[Ulga]]=$K$31,$L$31,IF(DZIALKI[[#This Row],[Ulga]]=$K$32,$L$32))))</f>
        <v>0.5</v>
      </c>
      <c r="G3206">
        <f>ROUNDUP(DZIALKI[[#This Row],[StawkaPodatku]]*DZIALKI[[#This Row],[Powierzchnia]],2)</f>
        <v>438.09</v>
      </c>
      <c r="H3206">
        <f>DZIALKI[[#This Row],[Podatek]]*DZIALKI[[#This Row],[Procent Ulgi]]</f>
        <v>219.04499999999999</v>
      </c>
      <c r="I3206">
        <f>DZIALKI[[#This Row],[Podatek]]-DZIALKI[[#This Row],[KwotaUlgi]]</f>
        <v>219.04499999999999</v>
      </c>
    </row>
    <row r="3207" spans="1:9" x14ac:dyDescent="0.25">
      <c r="A3207" t="s">
        <v>3217</v>
      </c>
      <c r="B3207">
        <v>1254.67</v>
      </c>
      <c r="C3207" t="s">
        <v>9</v>
      </c>
      <c r="D3207" t="s">
        <v>21</v>
      </c>
      <c r="E32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07">
        <f>IF(DZIALKI[[#This Row],[Ulga]]=$K$29,$L$29,IF(DZIALKI[[#This Row],[Ulga]]=$K$30,$L$30,IF(DZIALKI[[#This Row],[Ulga]]=$K$31,$L$31,IF(DZIALKI[[#This Row],[Ulga]]=$K$32,$L$32))))</f>
        <v>0</v>
      </c>
      <c r="G3207">
        <f>ROUNDUP(DZIALKI[[#This Row],[StawkaPodatku]]*DZIALKI[[#This Row],[Powierzchnia]],2)</f>
        <v>815.54</v>
      </c>
      <c r="H3207">
        <f>DZIALKI[[#This Row],[Podatek]]*DZIALKI[[#This Row],[Procent Ulgi]]</f>
        <v>0</v>
      </c>
      <c r="I3207">
        <f>DZIALKI[[#This Row],[Podatek]]-DZIALKI[[#This Row],[KwotaUlgi]]</f>
        <v>815.54</v>
      </c>
    </row>
    <row r="3208" spans="1:9" x14ac:dyDescent="0.25">
      <c r="A3208" t="s">
        <v>3218</v>
      </c>
      <c r="B3208">
        <v>1301.0899999999999</v>
      </c>
      <c r="C3208" t="s">
        <v>5</v>
      </c>
      <c r="D3208" t="s">
        <v>11</v>
      </c>
      <c r="E32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08">
        <f>IF(DZIALKI[[#This Row],[Ulga]]=$K$29,$L$29,IF(DZIALKI[[#This Row],[Ulga]]=$K$30,$L$30,IF(DZIALKI[[#This Row],[Ulga]]=$K$31,$L$31,IF(DZIALKI[[#This Row],[Ulga]]=$K$32,$L$32))))</f>
        <v>0.9</v>
      </c>
      <c r="G3208">
        <f>ROUNDUP(DZIALKI[[#This Row],[StawkaPodatku]]*DZIALKI[[#This Row],[Powierzchnia]],2)</f>
        <v>1001.84</v>
      </c>
      <c r="H3208">
        <f>DZIALKI[[#This Row],[Podatek]]*DZIALKI[[#This Row],[Procent Ulgi]]</f>
        <v>901.65600000000006</v>
      </c>
      <c r="I3208">
        <f>DZIALKI[[#This Row],[Podatek]]-DZIALKI[[#This Row],[KwotaUlgi]]</f>
        <v>100.18399999999997</v>
      </c>
    </row>
    <row r="3209" spans="1:9" x14ac:dyDescent="0.25">
      <c r="A3209" t="s">
        <v>3219</v>
      </c>
      <c r="B3209">
        <v>1193.69</v>
      </c>
      <c r="C3209" t="s">
        <v>94</v>
      </c>
      <c r="D3209" t="s">
        <v>11</v>
      </c>
      <c r="E32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09">
        <f>IF(DZIALKI[[#This Row],[Ulga]]=$K$29,$L$29,IF(DZIALKI[[#This Row],[Ulga]]=$K$30,$L$30,IF(DZIALKI[[#This Row],[Ulga]]=$K$31,$L$31,IF(DZIALKI[[#This Row],[Ulga]]=$K$32,$L$32))))</f>
        <v>0.9</v>
      </c>
      <c r="G3209">
        <f>ROUNDUP(DZIALKI[[#This Row],[StawkaPodatku]]*DZIALKI[[#This Row],[Powierzchnia]],2)</f>
        <v>47.75</v>
      </c>
      <c r="H3209">
        <f>DZIALKI[[#This Row],[Podatek]]*DZIALKI[[#This Row],[Procent Ulgi]]</f>
        <v>42.975000000000001</v>
      </c>
      <c r="I3209">
        <f>DZIALKI[[#This Row],[Podatek]]-DZIALKI[[#This Row],[KwotaUlgi]]</f>
        <v>4.7749999999999986</v>
      </c>
    </row>
    <row r="3210" spans="1:9" x14ac:dyDescent="0.25">
      <c r="A3210" t="s">
        <v>3220</v>
      </c>
      <c r="B3210">
        <v>1422.23</v>
      </c>
      <c r="C3210" t="s">
        <v>9</v>
      </c>
      <c r="D3210" t="s">
        <v>11</v>
      </c>
      <c r="E32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10">
        <f>IF(DZIALKI[[#This Row],[Ulga]]=$K$29,$L$29,IF(DZIALKI[[#This Row],[Ulga]]=$K$30,$L$30,IF(DZIALKI[[#This Row],[Ulga]]=$K$31,$L$31,IF(DZIALKI[[#This Row],[Ulga]]=$K$32,$L$32))))</f>
        <v>0.9</v>
      </c>
      <c r="G3210">
        <f>ROUNDUP(DZIALKI[[#This Row],[StawkaPodatku]]*DZIALKI[[#This Row],[Powierzchnia]],2)</f>
        <v>924.45</v>
      </c>
      <c r="H3210">
        <f>DZIALKI[[#This Row],[Podatek]]*DZIALKI[[#This Row],[Procent Ulgi]]</f>
        <v>832.00500000000011</v>
      </c>
      <c r="I3210">
        <f>DZIALKI[[#This Row],[Podatek]]-DZIALKI[[#This Row],[KwotaUlgi]]</f>
        <v>92.444999999999936</v>
      </c>
    </row>
    <row r="3211" spans="1:9" x14ac:dyDescent="0.25">
      <c r="A3211" t="s">
        <v>3221</v>
      </c>
      <c r="B3211">
        <v>968.6</v>
      </c>
      <c r="C3211" t="s">
        <v>9</v>
      </c>
      <c r="D3211" t="s">
        <v>5</v>
      </c>
      <c r="E32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11">
        <f>IF(DZIALKI[[#This Row],[Ulga]]=$K$29,$L$29,IF(DZIALKI[[#This Row],[Ulga]]=$K$30,$L$30,IF(DZIALKI[[#This Row],[Ulga]]=$K$31,$L$31,IF(DZIALKI[[#This Row],[Ulga]]=$K$32,$L$32))))</f>
        <v>0.5</v>
      </c>
      <c r="G3211">
        <f>ROUNDUP(DZIALKI[[#This Row],[StawkaPodatku]]*DZIALKI[[#This Row],[Powierzchnia]],2)</f>
        <v>629.59</v>
      </c>
      <c r="H3211">
        <f>DZIALKI[[#This Row],[Podatek]]*DZIALKI[[#This Row],[Procent Ulgi]]</f>
        <v>314.79500000000002</v>
      </c>
      <c r="I3211">
        <f>DZIALKI[[#This Row],[Podatek]]-DZIALKI[[#This Row],[KwotaUlgi]]</f>
        <v>314.79500000000002</v>
      </c>
    </row>
    <row r="3212" spans="1:9" x14ac:dyDescent="0.25">
      <c r="A3212" t="s">
        <v>3222</v>
      </c>
      <c r="B3212">
        <v>831.37</v>
      </c>
      <c r="C3212" t="s">
        <v>5</v>
      </c>
      <c r="D3212" t="s">
        <v>5</v>
      </c>
      <c r="E32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12">
        <f>IF(DZIALKI[[#This Row],[Ulga]]=$K$29,$L$29,IF(DZIALKI[[#This Row],[Ulga]]=$K$30,$L$30,IF(DZIALKI[[#This Row],[Ulga]]=$K$31,$L$31,IF(DZIALKI[[#This Row],[Ulga]]=$K$32,$L$32))))</f>
        <v>0.5</v>
      </c>
      <c r="G3212">
        <f>ROUNDUP(DZIALKI[[#This Row],[StawkaPodatku]]*DZIALKI[[#This Row],[Powierzchnia]],2)</f>
        <v>640.16</v>
      </c>
      <c r="H3212">
        <f>DZIALKI[[#This Row],[Podatek]]*DZIALKI[[#This Row],[Procent Ulgi]]</f>
        <v>320.08</v>
      </c>
      <c r="I3212">
        <f>DZIALKI[[#This Row],[Podatek]]-DZIALKI[[#This Row],[KwotaUlgi]]</f>
        <v>320.08</v>
      </c>
    </row>
    <row r="3213" spans="1:9" x14ac:dyDescent="0.25">
      <c r="A3213" t="s">
        <v>3223</v>
      </c>
      <c r="B3213">
        <v>1124.75</v>
      </c>
      <c r="C3213" t="s">
        <v>9</v>
      </c>
      <c r="D3213" t="s">
        <v>5</v>
      </c>
      <c r="E32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13">
        <f>IF(DZIALKI[[#This Row],[Ulga]]=$K$29,$L$29,IF(DZIALKI[[#This Row],[Ulga]]=$K$30,$L$30,IF(DZIALKI[[#This Row],[Ulga]]=$K$31,$L$31,IF(DZIALKI[[#This Row],[Ulga]]=$K$32,$L$32))))</f>
        <v>0.5</v>
      </c>
      <c r="G3213">
        <f>ROUNDUP(DZIALKI[[#This Row],[StawkaPodatku]]*DZIALKI[[#This Row],[Powierzchnia]],2)</f>
        <v>731.09</v>
      </c>
      <c r="H3213">
        <f>DZIALKI[[#This Row],[Podatek]]*DZIALKI[[#This Row],[Procent Ulgi]]</f>
        <v>365.54500000000002</v>
      </c>
      <c r="I3213">
        <f>DZIALKI[[#This Row],[Podatek]]-DZIALKI[[#This Row],[KwotaUlgi]]</f>
        <v>365.54500000000002</v>
      </c>
    </row>
    <row r="3214" spans="1:9" x14ac:dyDescent="0.25">
      <c r="A3214" t="s">
        <v>3224</v>
      </c>
      <c r="B3214">
        <v>1373.66</v>
      </c>
      <c r="C3214" t="s">
        <v>31</v>
      </c>
      <c r="D3214" t="s">
        <v>7</v>
      </c>
      <c r="E32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14">
        <f>IF(DZIALKI[[#This Row],[Ulga]]=$K$29,$L$29,IF(DZIALKI[[#This Row],[Ulga]]=$K$30,$L$30,IF(DZIALKI[[#This Row],[Ulga]]=$K$31,$L$31,IF(DZIALKI[[#This Row],[Ulga]]=$K$32,$L$32))))</f>
        <v>0.2</v>
      </c>
      <c r="G3214">
        <f>ROUNDUP(DZIALKI[[#This Row],[StawkaPodatku]]*DZIALKI[[#This Row],[Powierzchnia]],2)</f>
        <v>590.67999999999995</v>
      </c>
      <c r="H3214">
        <f>DZIALKI[[#This Row],[Podatek]]*DZIALKI[[#This Row],[Procent Ulgi]]</f>
        <v>118.136</v>
      </c>
      <c r="I3214">
        <f>DZIALKI[[#This Row],[Podatek]]-DZIALKI[[#This Row],[KwotaUlgi]]</f>
        <v>472.54399999999998</v>
      </c>
    </row>
    <row r="3215" spans="1:9" x14ac:dyDescent="0.25">
      <c r="A3215" t="s">
        <v>3225</v>
      </c>
      <c r="B3215">
        <v>896.74</v>
      </c>
      <c r="C3215" t="s">
        <v>52</v>
      </c>
      <c r="D3215" t="s">
        <v>11</v>
      </c>
      <c r="E32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15">
        <f>IF(DZIALKI[[#This Row],[Ulga]]=$K$29,$L$29,IF(DZIALKI[[#This Row],[Ulga]]=$K$30,$L$30,IF(DZIALKI[[#This Row],[Ulga]]=$K$31,$L$31,IF(DZIALKI[[#This Row],[Ulga]]=$K$32,$L$32))))</f>
        <v>0.9</v>
      </c>
      <c r="G3215">
        <f>ROUNDUP(DZIALKI[[#This Row],[StawkaPodatku]]*DZIALKI[[#This Row],[Powierzchnia]],2)</f>
        <v>188.32</v>
      </c>
      <c r="H3215">
        <f>DZIALKI[[#This Row],[Podatek]]*DZIALKI[[#This Row],[Procent Ulgi]]</f>
        <v>169.488</v>
      </c>
      <c r="I3215">
        <f>DZIALKI[[#This Row],[Podatek]]-DZIALKI[[#This Row],[KwotaUlgi]]</f>
        <v>18.831999999999994</v>
      </c>
    </row>
    <row r="3216" spans="1:9" x14ac:dyDescent="0.25">
      <c r="A3216" t="s">
        <v>3226</v>
      </c>
      <c r="B3216">
        <v>1095.1400000000001</v>
      </c>
      <c r="C3216" t="s">
        <v>31</v>
      </c>
      <c r="D3216" t="s">
        <v>11</v>
      </c>
      <c r="E32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16">
        <f>IF(DZIALKI[[#This Row],[Ulga]]=$K$29,$L$29,IF(DZIALKI[[#This Row],[Ulga]]=$K$30,$L$30,IF(DZIALKI[[#This Row],[Ulga]]=$K$31,$L$31,IF(DZIALKI[[#This Row],[Ulga]]=$K$32,$L$32))))</f>
        <v>0.9</v>
      </c>
      <c r="G3216">
        <f>ROUNDUP(DZIALKI[[#This Row],[StawkaPodatku]]*DZIALKI[[#This Row],[Powierzchnia]],2)</f>
        <v>470.92</v>
      </c>
      <c r="H3216">
        <f>DZIALKI[[#This Row],[Podatek]]*DZIALKI[[#This Row],[Procent Ulgi]]</f>
        <v>423.82800000000003</v>
      </c>
      <c r="I3216">
        <f>DZIALKI[[#This Row],[Podatek]]-DZIALKI[[#This Row],[KwotaUlgi]]</f>
        <v>47.091999999999985</v>
      </c>
    </row>
    <row r="3217" spans="1:9" x14ac:dyDescent="0.25">
      <c r="A3217" t="s">
        <v>3227</v>
      </c>
      <c r="B3217">
        <v>574.98</v>
      </c>
      <c r="C3217" t="s">
        <v>9</v>
      </c>
      <c r="D3217" t="s">
        <v>5</v>
      </c>
      <c r="E32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17">
        <f>IF(DZIALKI[[#This Row],[Ulga]]=$K$29,$L$29,IF(DZIALKI[[#This Row],[Ulga]]=$K$30,$L$30,IF(DZIALKI[[#This Row],[Ulga]]=$K$31,$L$31,IF(DZIALKI[[#This Row],[Ulga]]=$K$32,$L$32))))</f>
        <v>0.5</v>
      </c>
      <c r="G3217">
        <f>ROUNDUP(DZIALKI[[#This Row],[StawkaPodatku]]*DZIALKI[[#This Row],[Powierzchnia]],2)</f>
        <v>373.74</v>
      </c>
      <c r="H3217">
        <f>DZIALKI[[#This Row],[Podatek]]*DZIALKI[[#This Row],[Procent Ulgi]]</f>
        <v>186.87</v>
      </c>
      <c r="I3217">
        <f>DZIALKI[[#This Row],[Podatek]]-DZIALKI[[#This Row],[KwotaUlgi]]</f>
        <v>186.87</v>
      </c>
    </row>
    <row r="3218" spans="1:9" x14ac:dyDescent="0.25">
      <c r="A3218" t="s">
        <v>3228</v>
      </c>
      <c r="B3218">
        <v>1096.28</v>
      </c>
      <c r="C3218" t="s">
        <v>52</v>
      </c>
      <c r="D3218" t="s">
        <v>11</v>
      </c>
      <c r="E32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18">
        <f>IF(DZIALKI[[#This Row],[Ulga]]=$K$29,$L$29,IF(DZIALKI[[#This Row],[Ulga]]=$K$30,$L$30,IF(DZIALKI[[#This Row],[Ulga]]=$K$31,$L$31,IF(DZIALKI[[#This Row],[Ulga]]=$K$32,$L$32))))</f>
        <v>0.9</v>
      </c>
      <c r="G3218">
        <f>ROUNDUP(DZIALKI[[#This Row],[StawkaPodatku]]*DZIALKI[[#This Row],[Powierzchnia]],2)</f>
        <v>230.22</v>
      </c>
      <c r="H3218">
        <f>DZIALKI[[#This Row],[Podatek]]*DZIALKI[[#This Row],[Procent Ulgi]]</f>
        <v>207.19800000000001</v>
      </c>
      <c r="I3218">
        <f>DZIALKI[[#This Row],[Podatek]]-DZIALKI[[#This Row],[KwotaUlgi]]</f>
        <v>23.021999999999991</v>
      </c>
    </row>
    <row r="3219" spans="1:9" x14ac:dyDescent="0.25">
      <c r="A3219" t="s">
        <v>3229</v>
      </c>
      <c r="B3219">
        <v>732.61</v>
      </c>
      <c r="C3219" t="s">
        <v>52</v>
      </c>
      <c r="D3219" t="s">
        <v>7</v>
      </c>
      <c r="E32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19">
        <f>IF(DZIALKI[[#This Row],[Ulga]]=$K$29,$L$29,IF(DZIALKI[[#This Row],[Ulga]]=$K$30,$L$30,IF(DZIALKI[[#This Row],[Ulga]]=$K$31,$L$31,IF(DZIALKI[[#This Row],[Ulga]]=$K$32,$L$32))))</f>
        <v>0.2</v>
      </c>
      <c r="G3219">
        <f>ROUNDUP(DZIALKI[[#This Row],[StawkaPodatku]]*DZIALKI[[#This Row],[Powierzchnia]],2)</f>
        <v>153.85</v>
      </c>
      <c r="H3219">
        <f>DZIALKI[[#This Row],[Podatek]]*DZIALKI[[#This Row],[Procent Ulgi]]</f>
        <v>30.77</v>
      </c>
      <c r="I3219">
        <f>DZIALKI[[#This Row],[Podatek]]-DZIALKI[[#This Row],[KwotaUlgi]]</f>
        <v>123.08</v>
      </c>
    </row>
    <row r="3220" spans="1:9" x14ac:dyDescent="0.25">
      <c r="A3220" t="s">
        <v>3230</v>
      </c>
      <c r="B3220">
        <v>1215.8900000000001</v>
      </c>
      <c r="C3220" t="s">
        <v>52</v>
      </c>
      <c r="D3220" t="s">
        <v>11</v>
      </c>
      <c r="E32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20">
        <f>IF(DZIALKI[[#This Row],[Ulga]]=$K$29,$L$29,IF(DZIALKI[[#This Row],[Ulga]]=$K$30,$L$30,IF(DZIALKI[[#This Row],[Ulga]]=$K$31,$L$31,IF(DZIALKI[[#This Row],[Ulga]]=$K$32,$L$32))))</f>
        <v>0.9</v>
      </c>
      <c r="G3220">
        <f>ROUNDUP(DZIALKI[[#This Row],[StawkaPodatku]]*DZIALKI[[#This Row],[Powierzchnia]],2)</f>
        <v>255.34</v>
      </c>
      <c r="H3220">
        <f>DZIALKI[[#This Row],[Podatek]]*DZIALKI[[#This Row],[Procent Ulgi]]</f>
        <v>229.80600000000001</v>
      </c>
      <c r="I3220">
        <f>DZIALKI[[#This Row],[Podatek]]-DZIALKI[[#This Row],[KwotaUlgi]]</f>
        <v>25.533999999999992</v>
      </c>
    </row>
    <row r="3221" spans="1:9" x14ac:dyDescent="0.25">
      <c r="A3221" t="s">
        <v>3231</v>
      </c>
      <c r="B3221">
        <v>1433.91</v>
      </c>
      <c r="C3221" t="s">
        <v>52</v>
      </c>
      <c r="D3221" t="s">
        <v>7</v>
      </c>
      <c r="E32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21">
        <f>IF(DZIALKI[[#This Row],[Ulga]]=$K$29,$L$29,IF(DZIALKI[[#This Row],[Ulga]]=$K$30,$L$30,IF(DZIALKI[[#This Row],[Ulga]]=$K$31,$L$31,IF(DZIALKI[[#This Row],[Ulga]]=$K$32,$L$32))))</f>
        <v>0.2</v>
      </c>
      <c r="G3221">
        <f>ROUNDUP(DZIALKI[[#This Row],[StawkaPodatku]]*DZIALKI[[#This Row],[Powierzchnia]],2)</f>
        <v>301.13</v>
      </c>
      <c r="H3221">
        <f>DZIALKI[[#This Row],[Podatek]]*DZIALKI[[#This Row],[Procent Ulgi]]</f>
        <v>60.225999999999999</v>
      </c>
      <c r="I3221">
        <f>DZIALKI[[#This Row],[Podatek]]-DZIALKI[[#This Row],[KwotaUlgi]]</f>
        <v>240.904</v>
      </c>
    </row>
    <row r="3222" spans="1:9" x14ac:dyDescent="0.25">
      <c r="A3222" t="s">
        <v>3232</v>
      </c>
      <c r="B3222">
        <v>607.55999999999995</v>
      </c>
      <c r="C3222" t="s">
        <v>52</v>
      </c>
      <c r="D3222" t="s">
        <v>11</v>
      </c>
      <c r="E32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22">
        <f>IF(DZIALKI[[#This Row],[Ulga]]=$K$29,$L$29,IF(DZIALKI[[#This Row],[Ulga]]=$K$30,$L$30,IF(DZIALKI[[#This Row],[Ulga]]=$K$31,$L$31,IF(DZIALKI[[#This Row],[Ulga]]=$K$32,$L$32))))</f>
        <v>0.9</v>
      </c>
      <c r="G3222">
        <f>ROUNDUP(DZIALKI[[#This Row],[StawkaPodatku]]*DZIALKI[[#This Row],[Powierzchnia]],2)</f>
        <v>127.59</v>
      </c>
      <c r="H3222">
        <f>DZIALKI[[#This Row],[Podatek]]*DZIALKI[[#This Row],[Procent Ulgi]]</f>
        <v>114.831</v>
      </c>
      <c r="I3222">
        <f>DZIALKI[[#This Row],[Podatek]]-DZIALKI[[#This Row],[KwotaUlgi]]</f>
        <v>12.759</v>
      </c>
    </row>
    <row r="3223" spans="1:9" x14ac:dyDescent="0.25">
      <c r="A3223" t="s">
        <v>3233</v>
      </c>
      <c r="B3223">
        <v>1064.23</v>
      </c>
      <c r="C3223" t="s">
        <v>9</v>
      </c>
      <c r="D3223" t="s">
        <v>11</v>
      </c>
      <c r="E32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23">
        <f>IF(DZIALKI[[#This Row],[Ulga]]=$K$29,$L$29,IF(DZIALKI[[#This Row],[Ulga]]=$K$30,$L$30,IF(DZIALKI[[#This Row],[Ulga]]=$K$31,$L$31,IF(DZIALKI[[#This Row],[Ulga]]=$K$32,$L$32))))</f>
        <v>0.9</v>
      </c>
      <c r="G3223">
        <f>ROUNDUP(DZIALKI[[#This Row],[StawkaPodatku]]*DZIALKI[[#This Row],[Powierzchnia]],2)</f>
        <v>691.75</v>
      </c>
      <c r="H3223">
        <f>DZIALKI[[#This Row],[Podatek]]*DZIALKI[[#This Row],[Procent Ulgi]]</f>
        <v>622.57500000000005</v>
      </c>
      <c r="I3223">
        <f>DZIALKI[[#This Row],[Podatek]]-DZIALKI[[#This Row],[KwotaUlgi]]</f>
        <v>69.174999999999955</v>
      </c>
    </row>
    <row r="3224" spans="1:9" x14ac:dyDescent="0.25">
      <c r="A3224" t="s">
        <v>3234</v>
      </c>
      <c r="B3224">
        <v>1038.6099999999999</v>
      </c>
      <c r="C3224" t="s">
        <v>9</v>
      </c>
      <c r="D3224" t="s">
        <v>21</v>
      </c>
      <c r="E32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24">
        <f>IF(DZIALKI[[#This Row],[Ulga]]=$K$29,$L$29,IF(DZIALKI[[#This Row],[Ulga]]=$K$30,$L$30,IF(DZIALKI[[#This Row],[Ulga]]=$K$31,$L$31,IF(DZIALKI[[#This Row],[Ulga]]=$K$32,$L$32))))</f>
        <v>0</v>
      </c>
      <c r="G3224">
        <f>ROUNDUP(DZIALKI[[#This Row],[StawkaPodatku]]*DZIALKI[[#This Row],[Powierzchnia]],2)</f>
        <v>675.1</v>
      </c>
      <c r="H3224">
        <f>DZIALKI[[#This Row],[Podatek]]*DZIALKI[[#This Row],[Procent Ulgi]]</f>
        <v>0</v>
      </c>
      <c r="I3224">
        <f>DZIALKI[[#This Row],[Podatek]]-DZIALKI[[#This Row],[KwotaUlgi]]</f>
        <v>675.1</v>
      </c>
    </row>
    <row r="3225" spans="1:9" x14ac:dyDescent="0.25">
      <c r="A3225" t="s">
        <v>3235</v>
      </c>
      <c r="B3225">
        <v>1364.55</v>
      </c>
      <c r="C3225" t="s">
        <v>9</v>
      </c>
      <c r="D3225" t="s">
        <v>7</v>
      </c>
      <c r="E32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25">
        <f>IF(DZIALKI[[#This Row],[Ulga]]=$K$29,$L$29,IF(DZIALKI[[#This Row],[Ulga]]=$K$30,$L$30,IF(DZIALKI[[#This Row],[Ulga]]=$K$31,$L$31,IF(DZIALKI[[#This Row],[Ulga]]=$K$32,$L$32))))</f>
        <v>0.2</v>
      </c>
      <c r="G3225">
        <f>ROUNDUP(DZIALKI[[#This Row],[StawkaPodatku]]*DZIALKI[[#This Row],[Powierzchnia]],2)</f>
        <v>886.96</v>
      </c>
      <c r="H3225">
        <f>DZIALKI[[#This Row],[Podatek]]*DZIALKI[[#This Row],[Procent Ulgi]]</f>
        <v>177.39200000000002</v>
      </c>
      <c r="I3225">
        <f>DZIALKI[[#This Row],[Podatek]]-DZIALKI[[#This Row],[KwotaUlgi]]</f>
        <v>709.56799999999998</v>
      </c>
    </row>
    <row r="3226" spans="1:9" x14ac:dyDescent="0.25">
      <c r="A3226" t="s">
        <v>3236</v>
      </c>
      <c r="B3226">
        <v>1408.44</v>
      </c>
      <c r="C3226" t="s">
        <v>9</v>
      </c>
      <c r="D3226" t="s">
        <v>7</v>
      </c>
      <c r="E32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26">
        <f>IF(DZIALKI[[#This Row],[Ulga]]=$K$29,$L$29,IF(DZIALKI[[#This Row],[Ulga]]=$K$30,$L$30,IF(DZIALKI[[#This Row],[Ulga]]=$K$31,$L$31,IF(DZIALKI[[#This Row],[Ulga]]=$K$32,$L$32))))</f>
        <v>0.2</v>
      </c>
      <c r="G3226">
        <f>ROUNDUP(DZIALKI[[#This Row],[StawkaPodatku]]*DZIALKI[[#This Row],[Powierzchnia]],2)</f>
        <v>915.49</v>
      </c>
      <c r="H3226">
        <f>DZIALKI[[#This Row],[Podatek]]*DZIALKI[[#This Row],[Procent Ulgi]]</f>
        <v>183.09800000000001</v>
      </c>
      <c r="I3226">
        <f>DZIALKI[[#This Row],[Podatek]]-DZIALKI[[#This Row],[KwotaUlgi]]</f>
        <v>732.39200000000005</v>
      </c>
    </row>
    <row r="3227" spans="1:9" x14ac:dyDescent="0.25">
      <c r="A3227" t="s">
        <v>3237</v>
      </c>
      <c r="B3227">
        <v>529.92999999999995</v>
      </c>
      <c r="C3227" t="s">
        <v>9</v>
      </c>
      <c r="D3227" t="s">
        <v>21</v>
      </c>
      <c r="E322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27">
        <f>IF(DZIALKI[[#This Row],[Ulga]]=$K$29,$L$29,IF(DZIALKI[[#This Row],[Ulga]]=$K$30,$L$30,IF(DZIALKI[[#This Row],[Ulga]]=$K$31,$L$31,IF(DZIALKI[[#This Row],[Ulga]]=$K$32,$L$32))))</f>
        <v>0</v>
      </c>
      <c r="G3227">
        <f>ROUNDUP(DZIALKI[[#This Row],[StawkaPodatku]]*DZIALKI[[#This Row],[Powierzchnia]],2)</f>
        <v>344.46</v>
      </c>
      <c r="H3227">
        <f>DZIALKI[[#This Row],[Podatek]]*DZIALKI[[#This Row],[Procent Ulgi]]</f>
        <v>0</v>
      </c>
      <c r="I3227">
        <f>DZIALKI[[#This Row],[Podatek]]-DZIALKI[[#This Row],[KwotaUlgi]]</f>
        <v>344.46</v>
      </c>
    </row>
    <row r="3228" spans="1:9" x14ac:dyDescent="0.25">
      <c r="A3228" t="s">
        <v>3238</v>
      </c>
      <c r="B3228">
        <v>698.11</v>
      </c>
      <c r="C3228" t="s">
        <v>31</v>
      </c>
      <c r="D3228" t="s">
        <v>21</v>
      </c>
      <c r="E32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28">
        <f>IF(DZIALKI[[#This Row],[Ulga]]=$K$29,$L$29,IF(DZIALKI[[#This Row],[Ulga]]=$K$30,$L$30,IF(DZIALKI[[#This Row],[Ulga]]=$K$31,$L$31,IF(DZIALKI[[#This Row],[Ulga]]=$K$32,$L$32))))</f>
        <v>0</v>
      </c>
      <c r="G3228">
        <f>ROUNDUP(DZIALKI[[#This Row],[StawkaPodatku]]*DZIALKI[[#This Row],[Powierzchnia]],2)</f>
        <v>300.19</v>
      </c>
      <c r="H3228">
        <f>DZIALKI[[#This Row],[Podatek]]*DZIALKI[[#This Row],[Procent Ulgi]]</f>
        <v>0</v>
      </c>
      <c r="I3228">
        <f>DZIALKI[[#This Row],[Podatek]]-DZIALKI[[#This Row],[KwotaUlgi]]</f>
        <v>300.19</v>
      </c>
    </row>
    <row r="3229" spans="1:9" x14ac:dyDescent="0.25">
      <c r="A3229" t="s">
        <v>3239</v>
      </c>
      <c r="B3229">
        <v>1310.32</v>
      </c>
      <c r="C3229" t="s">
        <v>31</v>
      </c>
      <c r="D3229" t="s">
        <v>5</v>
      </c>
      <c r="E32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29">
        <f>IF(DZIALKI[[#This Row],[Ulga]]=$K$29,$L$29,IF(DZIALKI[[#This Row],[Ulga]]=$K$30,$L$30,IF(DZIALKI[[#This Row],[Ulga]]=$K$31,$L$31,IF(DZIALKI[[#This Row],[Ulga]]=$K$32,$L$32))))</f>
        <v>0.5</v>
      </c>
      <c r="G3229">
        <f>ROUNDUP(DZIALKI[[#This Row],[StawkaPodatku]]*DZIALKI[[#This Row],[Powierzchnia]],2)</f>
        <v>563.43999999999994</v>
      </c>
      <c r="H3229">
        <f>DZIALKI[[#This Row],[Podatek]]*DZIALKI[[#This Row],[Procent Ulgi]]</f>
        <v>281.71999999999997</v>
      </c>
      <c r="I3229">
        <f>DZIALKI[[#This Row],[Podatek]]-DZIALKI[[#This Row],[KwotaUlgi]]</f>
        <v>281.71999999999997</v>
      </c>
    </row>
    <row r="3230" spans="1:9" x14ac:dyDescent="0.25">
      <c r="A3230" t="s">
        <v>3240</v>
      </c>
      <c r="B3230">
        <v>851.52</v>
      </c>
      <c r="C3230" t="s">
        <v>5</v>
      </c>
      <c r="D3230" t="s">
        <v>5</v>
      </c>
      <c r="E32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30">
        <f>IF(DZIALKI[[#This Row],[Ulga]]=$K$29,$L$29,IF(DZIALKI[[#This Row],[Ulga]]=$K$30,$L$30,IF(DZIALKI[[#This Row],[Ulga]]=$K$31,$L$31,IF(DZIALKI[[#This Row],[Ulga]]=$K$32,$L$32))))</f>
        <v>0.5</v>
      </c>
      <c r="G3230">
        <f>ROUNDUP(DZIALKI[[#This Row],[StawkaPodatku]]*DZIALKI[[#This Row],[Powierzchnia]],2)</f>
        <v>655.68</v>
      </c>
      <c r="H3230">
        <f>DZIALKI[[#This Row],[Podatek]]*DZIALKI[[#This Row],[Procent Ulgi]]</f>
        <v>327.84</v>
      </c>
      <c r="I3230">
        <f>DZIALKI[[#This Row],[Podatek]]-DZIALKI[[#This Row],[KwotaUlgi]]</f>
        <v>327.84</v>
      </c>
    </row>
    <row r="3231" spans="1:9" x14ac:dyDescent="0.25">
      <c r="A3231" t="s">
        <v>3241</v>
      </c>
      <c r="B3231">
        <v>974.72</v>
      </c>
      <c r="C3231" t="s">
        <v>5</v>
      </c>
      <c r="D3231" t="s">
        <v>5</v>
      </c>
      <c r="E32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31">
        <f>IF(DZIALKI[[#This Row],[Ulga]]=$K$29,$L$29,IF(DZIALKI[[#This Row],[Ulga]]=$K$30,$L$30,IF(DZIALKI[[#This Row],[Ulga]]=$K$31,$L$31,IF(DZIALKI[[#This Row],[Ulga]]=$K$32,$L$32))))</f>
        <v>0.5</v>
      </c>
      <c r="G3231">
        <f>ROUNDUP(DZIALKI[[#This Row],[StawkaPodatku]]*DZIALKI[[#This Row],[Powierzchnia]],2)</f>
        <v>750.54</v>
      </c>
      <c r="H3231">
        <f>DZIALKI[[#This Row],[Podatek]]*DZIALKI[[#This Row],[Procent Ulgi]]</f>
        <v>375.27</v>
      </c>
      <c r="I3231">
        <f>DZIALKI[[#This Row],[Podatek]]-DZIALKI[[#This Row],[KwotaUlgi]]</f>
        <v>375.27</v>
      </c>
    </row>
    <row r="3232" spans="1:9" x14ac:dyDescent="0.25">
      <c r="A3232" t="s">
        <v>3242</v>
      </c>
      <c r="B3232">
        <v>977.46</v>
      </c>
      <c r="C3232" t="s">
        <v>52</v>
      </c>
      <c r="D3232" t="s">
        <v>5</v>
      </c>
      <c r="E32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32">
        <f>IF(DZIALKI[[#This Row],[Ulga]]=$K$29,$L$29,IF(DZIALKI[[#This Row],[Ulga]]=$K$30,$L$30,IF(DZIALKI[[#This Row],[Ulga]]=$K$31,$L$31,IF(DZIALKI[[#This Row],[Ulga]]=$K$32,$L$32))))</f>
        <v>0.5</v>
      </c>
      <c r="G3232">
        <f>ROUNDUP(DZIALKI[[#This Row],[StawkaPodatku]]*DZIALKI[[#This Row],[Powierzchnia]],2)</f>
        <v>205.26999999999998</v>
      </c>
      <c r="H3232">
        <f>DZIALKI[[#This Row],[Podatek]]*DZIALKI[[#This Row],[Procent Ulgi]]</f>
        <v>102.63499999999999</v>
      </c>
      <c r="I3232">
        <f>DZIALKI[[#This Row],[Podatek]]-DZIALKI[[#This Row],[KwotaUlgi]]</f>
        <v>102.63499999999999</v>
      </c>
    </row>
    <row r="3233" spans="1:9" x14ac:dyDescent="0.25">
      <c r="A3233" t="s">
        <v>3243</v>
      </c>
      <c r="B3233">
        <v>854.13</v>
      </c>
      <c r="C3233" t="s">
        <v>94</v>
      </c>
      <c r="D3233" t="s">
        <v>7</v>
      </c>
      <c r="E323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33">
        <f>IF(DZIALKI[[#This Row],[Ulga]]=$K$29,$L$29,IF(DZIALKI[[#This Row],[Ulga]]=$K$30,$L$30,IF(DZIALKI[[#This Row],[Ulga]]=$K$31,$L$31,IF(DZIALKI[[#This Row],[Ulga]]=$K$32,$L$32))))</f>
        <v>0.2</v>
      </c>
      <c r="G3233">
        <f>ROUNDUP(DZIALKI[[#This Row],[StawkaPodatku]]*DZIALKI[[#This Row],[Powierzchnia]],2)</f>
        <v>34.169999999999995</v>
      </c>
      <c r="H3233">
        <f>DZIALKI[[#This Row],[Podatek]]*DZIALKI[[#This Row],[Procent Ulgi]]</f>
        <v>6.8339999999999996</v>
      </c>
      <c r="I3233">
        <f>DZIALKI[[#This Row],[Podatek]]-DZIALKI[[#This Row],[KwotaUlgi]]</f>
        <v>27.335999999999995</v>
      </c>
    </row>
    <row r="3234" spans="1:9" x14ac:dyDescent="0.25">
      <c r="A3234" t="s">
        <v>3244</v>
      </c>
      <c r="B3234">
        <v>583.08000000000004</v>
      </c>
      <c r="C3234" t="s">
        <v>94</v>
      </c>
      <c r="D3234" t="s">
        <v>5</v>
      </c>
      <c r="E323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34">
        <f>IF(DZIALKI[[#This Row],[Ulga]]=$K$29,$L$29,IF(DZIALKI[[#This Row],[Ulga]]=$K$30,$L$30,IF(DZIALKI[[#This Row],[Ulga]]=$K$31,$L$31,IF(DZIALKI[[#This Row],[Ulga]]=$K$32,$L$32))))</f>
        <v>0.5</v>
      </c>
      <c r="G3234">
        <f>ROUNDUP(DZIALKI[[#This Row],[StawkaPodatku]]*DZIALKI[[#This Row],[Powierzchnia]],2)</f>
        <v>23.330000000000002</v>
      </c>
      <c r="H3234">
        <f>DZIALKI[[#This Row],[Podatek]]*DZIALKI[[#This Row],[Procent Ulgi]]</f>
        <v>11.665000000000001</v>
      </c>
      <c r="I3234">
        <f>DZIALKI[[#This Row],[Podatek]]-DZIALKI[[#This Row],[KwotaUlgi]]</f>
        <v>11.665000000000001</v>
      </c>
    </row>
    <row r="3235" spans="1:9" x14ac:dyDescent="0.25">
      <c r="A3235" t="s">
        <v>3245</v>
      </c>
      <c r="B3235">
        <v>658.95</v>
      </c>
      <c r="C3235" t="s">
        <v>31</v>
      </c>
      <c r="D3235" t="s">
        <v>11</v>
      </c>
      <c r="E32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35">
        <f>IF(DZIALKI[[#This Row],[Ulga]]=$K$29,$L$29,IF(DZIALKI[[#This Row],[Ulga]]=$K$30,$L$30,IF(DZIALKI[[#This Row],[Ulga]]=$K$31,$L$31,IF(DZIALKI[[#This Row],[Ulga]]=$K$32,$L$32))))</f>
        <v>0.9</v>
      </c>
      <c r="G3235">
        <f>ROUNDUP(DZIALKI[[#This Row],[StawkaPodatku]]*DZIALKI[[#This Row],[Powierzchnia]],2)</f>
        <v>283.34999999999997</v>
      </c>
      <c r="H3235">
        <f>DZIALKI[[#This Row],[Podatek]]*DZIALKI[[#This Row],[Procent Ulgi]]</f>
        <v>255.01499999999999</v>
      </c>
      <c r="I3235">
        <f>DZIALKI[[#This Row],[Podatek]]-DZIALKI[[#This Row],[KwotaUlgi]]</f>
        <v>28.33499999999998</v>
      </c>
    </row>
    <row r="3236" spans="1:9" x14ac:dyDescent="0.25">
      <c r="A3236" t="s">
        <v>3246</v>
      </c>
      <c r="B3236">
        <v>714.28</v>
      </c>
      <c r="C3236" t="s">
        <v>94</v>
      </c>
      <c r="D3236" t="s">
        <v>5</v>
      </c>
      <c r="E323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36">
        <f>IF(DZIALKI[[#This Row],[Ulga]]=$K$29,$L$29,IF(DZIALKI[[#This Row],[Ulga]]=$K$30,$L$30,IF(DZIALKI[[#This Row],[Ulga]]=$K$31,$L$31,IF(DZIALKI[[#This Row],[Ulga]]=$K$32,$L$32))))</f>
        <v>0.5</v>
      </c>
      <c r="G3236">
        <f>ROUNDUP(DZIALKI[[#This Row],[StawkaPodatku]]*DZIALKI[[#This Row],[Powierzchnia]],2)</f>
        <v>28.580000000000002</v>
      </c>
      <c r="H3236">
        <f>DZIALKI[[#This Row],[Podatek]]*DZIALKI[[#This Row],[Procent Ulgi]]</f>
        <v>14.290000000000001</v>
      </c>
      <c r="I3236">
        <f>DZIALKI[[#This Row],[Podatek]]-DZIALKI[[#This Row],[KwotaUlgi]]</f>
        <v>14.290000000000001</v>
      </c>
    </row>
    <row r="3237" spans="1:9" x14ac:dyDescent="0.25">
      <c r="A3237" t="s">
        <v>3247</v>
      </c>
      <c r="B3237">
        <v>1168.8</v>
      </c>
      <c r="C3237" t="s">
        <v>52</v>
      </c>
      <c r="D3237" t="s">
        <v>5</v>
      </c>
      <c r="E32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37">
        <f>IF(DZIALKI[[#This Row],[Ulga]]=$K$29,$L$29,IF(DZIALKI[[#This Row],[Ulga]]=$K$30,$L$30,IF(DZIALKI[[#This Row],[Ulga]]=$K$31,$L$31,IF(DZIALKI[[#This Row],[Ulga]]=$K$32,$L$32))))</f>
        <v>0.5</v>
      </c>
      <c r="G3237">
        <f>ROUNDUP(DZIALKI[[#This Row],[StawkaPodatku]]*DZIALKI[[#This Row],[Powierzchnia]],2)</f>
        <v>245.45</v>
      </c>
      <c r="H3237">
        <f>DZIALKI[[#This Row],[Podatek]]*DZIALKI[[#This Row],[Procent Ulgi]]</f>
        <v>122.72499999999999</v>
      </c>
      <c r="I3237">
        <f>DZIALKI[[#This Row],[Podatek]]-DZIALKI[[#This Row],[KwotaUlgi]]</f>
        <v>122.72499999999999</v>
      </c>
    </row>
    <row r="3238" spans="1:9" x14ac:dyDescent="0.25">
      <c r="A3238" t="s">
        <v>3248</v>
      </c>
      <c r="B3238">
        <v>1003.12</v>
      </c>
      <c r="C3238" t="s">
        <v>52</v>
      </c>
      <c r="D3238" t="s">
        <v>21</v>
      </c>
      <c r="E32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38">
        <f>IF(DZIALKI[[#This Row],[Ulga]]=$K$29,$L$29,IF(DZIALKI[[#This Row],[Ulga]]=$K$30,$L$30,IF(DZIALKI[[#This Row],[Ulga]]=$K$31,$L$31,IF(DZIALKI[[#This Row],[Ulga]]=$K$32,$L$32))))</f>
        <v>0</v>
      </c>
      <c r="G3238">
        <f>ROUNDUP(DZIALKI[[#This Row],[StawkaPodatku]]*DZIALKI[[#This Row],[Powierzchnia]],2)</f>
        <v>210.66</v>
      </c>
      <c r="H3238">
        <f>DZIALKI[[#This Row],[Podatek]]*DZIALKI[[#This Row],[Procent Ulgi]]</f>
        <v>0</v>
      </c>
      <c r="I3238">
        <f>DZIALKI[[#This Row],[Podatek]]-DZIALKI[[#This Row],[KwotaUlgi]]</f>
        <v>210.66</v>
      </c>
    </row>
    <row r="3239" spans="1:9" x14ac:dyDescent="0.25">
      <c r="A3239" t="s">
        <v>3249</v>
      </c>
      <c r="B3239">
        <v>828.86</v>
      </c>
      <c r="C3239" t="s">
        <v>31</v>
      </c>
      <c r="D3239" t="s">
        <v>7</v>
      </c>
      <c r="E32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39">
        <f>IF(DZIALKI[[#This Row],[Ulga]]=$K$29,$L$29,IF(DZIALKI[[#This Row],[Ulga]]=$K$30,$L$30,IF(DZIALKI[[#This Row],[Ulga]]=$K$31,$L$31,IF(DZIALKI[[#This Row],[Ulga]]=$K$32,$L$32))))</f>
        <v>0.2</v>
      </c>
      <c r="G3239">
        <f>ROUNDUP(DZIALKI[[#This Row],[StawkaPodatku]]*DZIALKI[[#This Row],[Powierzchnia]],2)</f>
        <v>356.40999999999997</v>
      </c>
      <c r="H3239">
        <f>DZIALKI[[#This Row],[Podatek]]*DZIALKI[[#This Row],[Procent Ulgi]]</f>
        <v>71.281999999999996</v>
      </c>
      <c r="I3239">
        <f>DZIALKI[[#This Row],[Podatek]]-DZIALKI[[#This Row],[KwotaUlgi]]</f>
        <v>285.12799999999999</v>
      </c>
    </row>
    <row r="3240" spans="1:9" x14ac:dyDescent="0.25">
      <c r="A3240" t="s">
        <v>3250</v>
      </c>
      <c r="B3240">
        <v>1467.29</v>
      </c>
      <c r="C3240" t="s">
        <v>5</v>
      </c>
      <c r="D3240" t="s">
        <v>21</v>
      </c>
      <c r="E32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40">
        <f>IF(DZIALKI[[#This Row],[Ulga]]=$K$29,$L$29,IF(DZIALKI[[#This Row],[Ulga]]=$K$30,$L$30,IF(DZIALKI[[#This Row],[Ulga]]=$K$31,$L$31,IF(DZIALKI[[#This Row],[Ulga]]=$K$32,$L$32))))</f>
        <v>0</v>
      </c>
      <c r="G3240">
        <f>ROUNDUP(DZIALKI[[#This Row],[StawkaPodatku]]*DZIALKI[[#This Row],[Powierzchnia]],2)</f>
        <v>1129.82</v>
      </c>
      <c r="H3240">
        <f>DZIALKI[[#This Row],[Podatek]]*DZIALKI[[#This Row],[Procent Ulgi]]</f>
        <v>0</v>
      </c>
      <c r="I3240">
        <f>DZIALKI[[#This Row],[Podatek]]-DZIALKI[[#This Row],[KwotaUlgi]]</f>
        <v>1129.82</v>
      </c>
    </row>
    <row r="3241" spans="1:9" x14ac:dyDescent="0.25">
      <c r="A3241" t="s">
        <v>3251</v>
      </c>
      <c r="B3241">
        <v>1455.01</v>
      </c>
      <c r="C3241" t="s">
        <v>5</v>
      </c>
      <c r="D3241" t="s">
        <v>5</v>
      </c>
      <c r="E32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41">
        <f>IF(DZIALKI[[#This Row],[Ulga]]=$K$29,$L$29,IF(DZIALKI[[#This Row],[Ulga]]=$K$30,$L$30,IF(DZIALKI[[#This Row],[Ulga]]=$K$31,$L$31,IF(DZIALKI[[#This Row],[Ulga]]=$K$32,$L$32))))</f>
        <v>0.5</v>
      </c>
      <c r="G3241">
        <f>ROUNDUP(DZIALKI[[#This Row],[StawkaPodatku]]*DZIALKI[[#This Row],[Powierzchnia]],2)</f>
        <v>1120.3599999999999</v>
      </c>
      <c r="H3241">
        <f>DZIALKI[[#This Row],[Podatek]]*DZIALKI[[#This Row],[Procent Ulgi]]</f>
        <v>560.17999999999995</v>
      </c>
      <c r="I3241">
        <f>DZIALKI[[#This Row],[Podatek]]-DZIALKI[[#This Row],[KwotaUlgi]]</f>
        <v>560.17999999999995</v>
      </c>
    </row>
    <row r="3242" spans="1:9" x14ac:dyDescent="0.25">
      <c r="A3242" t="s">
        <v>3252</v>
      </c>
      <c r="B3242">
        <v>904.75</v>
      </c>
      <c r="C3242" t="s">
        <v>31</v>
      </c>
      <c r="D3242" t="s">
        <v>21</v>
      </c>
      <c r="E32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42">
        <f>IF(DZIALKI[[#This Row],[Ulga]]=$K$29,$L$29,IF(DZIALKI[[#This Row],[Ulga]]=$K$30,$L$30,IF(DZIALKI[[#This Row],[Ulga]]=$K$31,$L$31,IF(DZIALKI[[#This Row],[Ulga]]=$K$32,$L$32))))</f>
        <v>0</v>
      </c>
      <c r="G3242">
        <f>ROUNDUP(DZIALKI[[#This Row],[StawkaPodatku]]*DZIALKI[[#This Row],[Powierzchnia]],2)</f>
        <v>389.05</v>
      </c>
      <c r="H3242">
        <f>DZIALKI[[#This Row],[Podatek]]*DZIALKI[[#This Row],[Procent Ulgi]]</f>
        <v>0</v>
      </c>
      <c r="I3242">
        <f>DZIALKI[[#This Row],[Podatek]]-DZIALKI[[#This Row],[KwotaUlgi]]</f>
        <v>389.05</v>
      </c>
    </row>
    <row r="3243" spans="1:9" x14ac:dyDescent="0.25">
      <c r="A3243" t="s">
        <v>3253</v>
      </c>
      <c r="B3243">
        <v>808.05</v>
      </c>
      <c r="C3243" t="s">
        <v>52</v>
      </c>
      <c r="D3243" t="s">
        <v>11</v>
      </c>
      <c r="E32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43">
        <f>IF(DZIALKI[[#This Row],[Ulga]]=$K$29,$L$29,IF(DZIALKI[[#This Row],[Ulga]]=$K$30,$L$30,IF(DZIALKI[[#This Row],[Ulga]]=$K$31,$L$31,IF(DZIALKI[[#This Row],[Ulga]]=$K$32,$L$32))))</f>
        <v>0.9</v>
      </c>
      <c r="G3243">
        <f>ROUNDUP(DZIALKI[[#This Row],[StawkaPodatku]]*DZIALKI[[#This Row],[Powierzchnia]],2)</f>
        <v>169.7</v>
      </c>
      <c r="H3243">
        <f>DZIALKI[[#This Row],[Podatek]]*DZIALKI[[#This Row],[Procent Ulgi]]</f>
        <v>152.72999999999999</v>
      </c>
      <c r="I3243">
        <f>DZIALKI[[#This Row],[Podatek]]-DZIALKI[[#This Row],[KwotaUlgi]]</f>
        <v>16.97</v>
      </c>
    </row>
    <row r="3244" spans="1:9" x14ac:dyDescent="0.25">
      <c r="A3244" t="s">
        <v>3254</v>
      </c>
      <c r="B3244">
        <v>1042.6199999999999</v>
      </c>
      <c r="C3244" t="s">
        <v>5</v>
      </c>
      <c r="D3244" t="s">
        <v>11</v>
      </c>
      <c r="E32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44">
        <f>IF(DZIALKI[[#This Row],[Ulga]]=$K$29,$L$29,IF(DZIALKI[[#This Row],[Ulga]]=$K$30,$L$30,IF(DZIALKI[[#This Row],[Ulga]]=$K$31,$L$31,IF(DZIALKI[[#This Row],[Ulga]]=$K$32,$L$32))))</f>
        <v>0.9</v>
      </c>
      <c r="G3244">
        <f>ROUNDUP(DZIALKI[[#This Row],[StawkaPodatku]]*DZIALKI[[#This Row],[Powierzchnia]],2)</f>
        <v>802.81999999999994</v>
      </c>
      <c r="H3244">
        <f>DZIALKI[[#This Row],[Podatek]]*DZIALKI[[#This Row],[Procent Ulgi]]</f>
        <v>722.53800000000001</v>
      </c>
      <c r="I3244">
        <f>DZIALKI[[#This Row],[Podatek]]-DZIALKI[[#This Row],[KwotaUlgi]]</f>
        <v>80.281999999999925</v>
      </c>
    </row>
    <row r="3245" spans="1:9" x14ac:dyDescent="0.25">
      <c r="A3245" t="s">
        <v>3255</v>
      </c>
      <c r="B3245">
        <v>808.96</v>
      </c>
      <c r="C3245" t="s">
        <v>9</v>
      </c>
      <c r="D3245" t="s">
        <v>21</v>
      </c>
      <c r="E32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45">
        <f>IF(DZIALKI[[#This Row],[Ulga]]=$K$29,$L$29,IF(DZIALKI[[#This Row],[Ulga]]=$K$30,$L$30,IF(DZIALKI[[#This Row],[Ulga]]=$K$31,$L$31,IF(DZIALKI[[#This Row],[Ulga]]=$K$32,$L$32))))</f>
        <v>0</v>
      </c>
      <c r="G3245">
        <f>ROUNDUP(DZIALKI[[#This Row],[StawkaPodatku]]*DZIALKI[[#This Row],[Powierzchnia]],2)</f>
        <v>525.83000000000004</v>
      </c>
      <c r="H3245">
        <f>DZIALKI[[#This Row],[Podatek]]*DZIALKI[[#This Row],[Procent Ulgi]]</f>
        <v>0</v>
      </c>
      <c r="I3245">
        <f>DZIALKI[[#This Row],[Podatek]]-DZIALKI[[#This Row],[KwotaUlgi]]</f>
        <v>525.83000000000004</v>
      </c>
    </row>
    <row r="3246" spans="1:9" x14ac:dyDescent="0.25">
      <c r="A3246" t="s">
        <v>3256</v>
      </c>
      <c r="B3246">
        <v>983.44</v>
      </c>
      <c r="C3246" t="s">
        <v>52</v>
      </c>
      <c r="D3246" t="s">
        <v>21</v>
      </c>
      <c r="E324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46">
        <f>IF(DZIALKI[[#This Row],[Ulga]]=$K$29,$L$29,IF(DZIALKI[[#This Row],[Ulga]]=$K$30,$L$30,IF(DZIALKI[[#This Row],[Ulga]]=$K$31,$L$31,IF(DZIALKI[[#This Row],[Ulga]]=$K$32,$L$32))))</f>
        <v>0</v>
      </c>
      <c r="G3246">
        <f>ROUNDUP(DZIALKI[[#This Row],[StawkaPodatku]]*DZIALKI[[#This Row],[Powierzchnia]],2)</f>
        <v>206.53</v>
      </c>
      <c r="H3246">
        <f>DZIALKI[[#This Row],[Podatek]]*DZIALKI[[#This Row],[Procent Ulgi]]</f>
        <v>0</v>
      </c>
      <c r="I3246">
        <f>DZIALKI[[#This Row],[Podatek]]-DZIALKI[[#This Row],[KwotaUlgi]]</f>
        <v>206.53</v>
      </c>
    </row>
    <row r="3247" spans="1:9" x14ac:dyDescent="0.25">
      <c r="A3247" t="s">
        <v>3257</v>
      </c>
      <c r="B3247">
        <v>591.66</v>
      </c>
      <c r="C3247" t="s">
        <v>94</v>
      </c>
      <c r="D3247" t="s">
        <v>5</v>
      </c>
      <c r="E324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47">
        <f>IF(DZIALKI[[#This Row],[Ulga]]=$K$29,$L$29,IF(DZIALKI[[#This Row],[Ulga]]=$K$30,$L$30,IF(DZIALKI[[#This Row],[Ulga]]=$K$31,$L$31,IF(DZIALKI[[#This Row],[Ulga]]=$K$32,$L$32))))</f>
        <v>0.5</v>
      </c>
      <c r="G3247">
        <f>ROUNDUP(DZIALKI[[#This Row],[StawkaPodatku]]*DZIALKI[[#This Row],[Powierzchnia]],2)</f>
        <v>23.67</v>
      </c>
      <c r="H3247">
        <f>DZIALKI[[#This Row],[Podatek]]*DZIALKI[[#This Row],[Procent Ulgi]]</f>
        <v>11.835000000000001</v>
      </c>
      <c r="I3247">
        <f>DZIALKI[[#This Row],[Podatek]]-DZIALKI[[#This Row],[KwotaUlgi]]</f>
        <v>11.835000000000001</v>
      </c>
    </row>
    <row r="3248" spans="1:9" x14ac:dyDescent="0.25">
      <c r="A3248" t="s">
        <v>3258</v>
      </c>
      <c r="B3248">
        <v>925.99</v>
      </c>
      <c r="C3248" t="s">
        <v>5</v>
      </c>
      <c r="D3248" t="s">
        <v>11</v>
      </c>
      <c r="E32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48">
        <f>IF(DZIALKI[[#This Row],[Ulga]]=$K$29,$L$29,IF(DZIALKI[[#This Row],[Ulga]]=$K$30,$L$30,IF(DZIALKI[[#This Row],[Ulga]]=$K$31,$L$31,IF(DZIALKI[[#This Row],[Ulga]]=$K$32,$L$32))))</f>
        <v>0.9</v>
      </c>
      <c r="G3248">
        <f>ROUNDUP(DZIALKI[[#This Row],[StawkaPodatku]]*DZIALKI[[#This Row],[Powierzchnia]],2)</f>
        <v>713.02</v>
      </c>
      <c r="H3248">
        <f>DZIALKI[[#This Row],[Podatek]]*DZIALKI[[#This Row],[Procent Ulgi]]</f>
        <v>641.71799999999996</v>
      </c>
      <c r="I3248">
        <f>DZIALKI[[#This Row],[Podatek]]-DZIALKI[[#This Row],[KwotaUlgi]]</f>
        <v>71.302000000000021</v>
      </c>
    </row>
    <row r="3249" spans="1:9" x14ac:dyDescent="0.25">
      <c r="A3249" t="s">
        <v>3259</v>
      </c>
      <c r="B3249">
        <v>1312.95</v>
      </c>
      <c r="C3249" t="s">
        <v>9</v>
      </c>
      <c r="D3249" t="s">
        <v>5</v>
      </c>
      <c r="E32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49">
        <f>IF(DZIALKI[[#This Row],[Ulga]]=$K$29,$L$29,IF(DZIALKI[[#This Row],[Ulga]]=$K$30,$L$30,IF(DZIALKI[[#This Row],[Ulga]]=$K$31,$L$31,IF(DZIALKI[[#This Row],[Ulga]]=$K$32,$L$32))))</f>
        <v>0.5</v>
      </c>
      <c r="G3249">
        <f>ROUNDUP(DZIALKI[[#This Row],[StawkaPodatku]]*DZIALKI[[#This Row],[Powierzchnia]],2)</f>
        <v>853.42</v>
      </c>
      <c r="H3249">
        <f>DZIALKI[[#This Row],[Podatek]]*DZIALKI[[#This Row],[Procent Ulgi]]</f>
        <v>426.71</v>
      </c>
      <c r="I3249">
        <f>DZIALKI[[#This Row],[Podatek]]-DZIALKI[[#This Row],[KwotaUlgi]]</f>
        <v>426.71</v>
      </c>
    </row>
    <row r="3250" spans="1:9" x14ac:dyDescent="0.25">
      <c r="A3250" t="s">
        <v>3260</v>
      </c>
      <c r="B3250">
        <v>708.07</v>
      </c>
      <c r="C3250" t="s">
        <v>5</v>
      </c>
      <c r="D3250" t="s">
        <v>11</v>
      </c>
      <c r="E32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0">
        <f>IF(DZIALKI[[#This Row],[Ulga]]=$K$29,$L$29,IF(DZIALKI[[#This Row],[Ulga]]=$K$30,$L$30,IF(DZIALKI[[#This Row],[Ulga]]=$K$31,$L$31,IF(DZIALKI[[#This Row],[Ulga]]=$K$32,$L$32))))</f>
        <v>0.9</v>
      </c>
      <c r="G3250">
        <f>ROUNDUP(DZIALKI[[#This Row],[StawkaPodatku]]*DZIALKI[[#This Row],[Powierzchnia]],2)</f>
        <v>545.22</v>
      </c>
      <c r="H3250">
        <f>DZIALKI[[#This Row],[Podatek]]*DZIALKI[[#This Row],[Procent Ulgi]]</f>
        <v>490.69800000000004</v>
      </c>
      <c r="I3250">
        <f>DZIALKI[[#This Row],[Podatek]]-DZIALKI[[#This Row],[KwotaUlgi]]</f>
        <v>54.521999999999991</v>
      </c>
    </row>
    <row r="3251" spans="1:9" x14ac:dyDescent="0.25">
      <c r="A3251" t="s">
        <v>3261</v>
      </c>
      <c r="B3251">
        <v>1172.8699999999999</v>
      </c>
      <c r="C3251" t="s">
        <v>31</v>
      </c>
      <c r="D3251" t="s">
        <v>21</v>
      </c>
      <c r="E32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51">
        <f>IF(DZIALKI[[#This Row],[Ulga]]=$K$29,$L$29,IF(DZIALKI[[#This Row],[Ulga]]=$K$30,$L$30,IF(DZIALKI[[#This Row],[Ulga]]=$K$31,$L$31,IF(DZIALKI[[#This Row],[Ulga]]=$K$32,$L$32))))</f>
        <v>0</v>
      </c>
      <c r="G3251">
        <f>ROUNDUP(DZIALKI[[#This Row],[StawkaPodatku]]*DZIALKI[[#This Row],[Powierzchnia]],2)</f>
        <v>504.34</v>
      </c>
      <c r="H3251">
        <f>DZIALKI[[#This Row],[Podatek]]*DZIALKI[[#This Row],[Procent Ulgi]]</f>
        <v>0</v>
      </c>
      <c r="I3251">
        <f>DZIALKI[[#This Row],[Podatek]]-DZIALKI[[#This Row],[KwotaUlgi]]</f>
        <v>504.34</v>
      </c>
    </row>
    <row r="3252" spans="1:9" x14ac:dyDescent="0.25">
      <c r="A3252" t="s">
        <v>3262</v>
      </c>
      <c r="B3252">
        <v>997.72</v>
      </c>
      <c r="C3252" t="s">
        <v>5</v>
      </c>
      <c r="D3252" t="s">
        <v>21</v>
      </c>
      <c r="E32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2">
        <f>IF(DZIALKI[[#This Row],[Ulga]]=$K$29,$L$29,IF(DZIALKI[[#This Row],[Ulga]]=$K$30,$L$30,IF(DZIALKI[[#This Row],[Ulga]]=$K$31,$L$31,IF(DZIALKI[[#This Row],[Ulga]]=$K$32,$L$32))))</f>
        <v>0</v>
      </c>
      <c r="G3252">
        <f>ROUNDUP(DZIALKI[[#This Row],[StawkaPodatku]]*DZIALKI[[#This Row],[Powierzchnia]],2)</f>
        <v>768.25</v>
      </c>
      <c r="H3252">
        <f>DZIALKI[[#This Row],[Podatek]]*DZIALKI[[#This Row],[Procent Ulgi]]</f>
        <v>0</v>
      </c>
      <c r="I3252">
        <f>DZIALKI[[#This Row],[Podatek]]-DZIALKI[[#This Row],[KwotaUlgi]]</f>
        <v>768.25</v>
      </c>
    </row>
    <row r="3253" spans="1:9" x14ac:dyDescent="0.25">
      <c r="A3253" t="s">
        <v>3263</v>
      </c>
      <c r="B3253">
        <v>802.73</v>
      </c>
      <c r="C3253" t="s">
        <v>5</v>
      </c>
      <c r="D3253" t="s">
        <v>7</v>
      </c>
      <c r="E32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3">
        <f>IF(DZIALKI[[#This Row],[Ulga]]=$K$29,$L$29,IF(DZIALKI[[#This Row],[Ulga]]=$K$30,$L$30,IF(DZIALKI[[#This Row],[Ulga]]=$K$31,$L$31,IF(DZIALKI[[#This Row],[Ulga]]=$K$32,$L$32))))</f>
        <v>0.2</v>
      </c>
      <c r="G3253">
        <f>ROUNDUP(DZIALKI[[#This Row],[StawkaPodatku]]*DZIALKI[[#This Row],[Powierzchnia]],2)</f>
        <v>618.11</v>
      </c>
      <c r="H3253">
        <f>DZIALKI[[#This Row],[Podatek]]*DZIALKI[[#This Row],[Procent Ulgi]]</f>
        <v>123.62200000000001</v>
      </c>
      <c r="I3253">
        <f>DZIALKI[[#This Row],[Podatek]]-DZIALKI[[#This Row],[KwotaUlgi]]</f>
        <v>494.488</v>
      </c>
    </row>
    <row r="3254" spans="1:9" x14ac:dyDescent="0.25">
      <c r="A3254" t="s">
        <v>3264</v>
      </c>
      <c r="B3254">
        <v>829.86</v>
      </c>
      <c r="C3254" t="s">
        <v>5</v>
      </c>
      <c r="D3254" t="s">
        <v>21</v>
      </c>
      <c r="E32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4">
        <f>IF(DZIALKI[[#This Row],[Ulga]]=$K$29,$L$29,IF(DZIALKI[[#This Row],[Ulga]]=$K$30,$L$30,IF(DZIALKI[[#This Row],[Ulga]]=$K$31,$L$31,IF(DZIALKI[[#This Row],[Ulga]]=$K$32,$L$32))))</f>
        <v>0</v>
      </c>
      <c r="G3254">
        <f>ROUNDUP(DZIALKI[[#This Row],[StawkaPodatku]]*DZIALKI[[#This Row],[Powierzchnia]],2)</f>
        <v>639</v>
      </c>
      <c r="H3254">
        <f>DZIALKI[[#This Row],[Podatek]]*DZIALKI[[#This Row],[Procent Ulgi]]</f>
        <v>0</v>
      </c>
      <c r="I3254">
        <f>DZIALKI[[#This Row],[Podatek]]-DZIALKI[[#This Row],[KwotaUlgi]]</f>
        <v>639</v>
      </c>
    </row>
    <row r="3255" spans="1:9" x14ac:dyDescent="0.25">
      <c r="A3255" t="s">
        <v>3265</v>
      </c>
      <c r="B3255">
        <v>1258.3499999999999</v>
      </c>
      <c r="C3255" t="s">
        <v>9</v>
      </c>
      <c r="D3255" t="s">
        <v>7</v>
      </c>
      <c r="E32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55">
        <f>IF(DZIALKI[[#This Row],[Ulga]]=$K$29,$L$29,IF(DZIALKI[[#This Row],[Ulga]]=$K$30,$L$30,IF(DZIALKI[[#This Row],[Ulga]]=$K$31,$L$31,IF(DZIALKI[[#This Row],[Ulga]]=$K$32,$L$32))))</f>
        <v>0.2</v>
      </c>
      <c r="G3255">
        <f>ROUNDUP(DZIALKI[[#This Row],[StawkaPodatku]]*DZIALKI[[#This Row],[Powierzchnia]],2)</f>
        <v>817.93</v>
      </c>
      <c r="H3255">
        <f>DZIALKI[[#This Row],[Podatek]]*DZIALKI[[#This Row],[Procent Ulgi]]</f>
        <v>163.58600000000001</v>
      </c>
      <c r="I3255">
        <f>DZIALKI[[#This Row],[Podatek]]-DZIALKI[[#This Row],[KwotaUlgi]]</f>
        <v>654.34399999999994</v>
      </c>
    </row>
    <row r="3256" spans="1:9" x14ac:dyDescent="0.25">
      <c r="A3256" t="s">
        <v>3266</v>
      </c>
      <c r="B3256">
        <v>1468.9</v>
      </c>
      <c r="C3256" t="s">
        <v>94</v>
      </c>
      <c r="D3256" t="s">
        <v>11</v>
      </c>
      <c r="E32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56">
        <f>IF(DZIALKI[[#This Row],[Ulga]]=$K$29,$L$29,IF(DZIALKI[[#This Row],[Ulga]]=$K$30,$L$30,IF(DZIALKI[[#This Row],[Ulga]]=$K$31,$L$31,IF(DZIALKI[[#This Row],[Ulga]]=$K$32,$L$32))))</f>
        <v>0.9</v>
      </c>
      <c r="G3256">
        <f>ROUNDUP(DZIALKI[[#This Row],[StawkaPodatku]]*DZIALKI[[#This Row],[Powierzchnia]],2)</f>
        <v>58.76</v>
      </c>
      <c r="H3256">
        <f>DZIALKI[[#This Row],[Podatek]]*DZIALKI[[#This Row],[Procent Ulgi]]</f>
        <v>52.884</v>
      </c>
      <c r="I3256">
        <f>DZIALKI[[#This Row],[Podatek]]-DZIALKI[[#This Row],[KwotaUlgi]]</f>
        <v>5.8759999999999977</v>
      </c>
    </row>
    <row r="3257" spans="1:9" x14ac:dyDescent="0.25">
      <c r="A3257" t="s">
        <v>3267</v>
      </c>
      <c r="B3257">
        <v>1290.74</v>
      </c>
      <c r="C3257" t="s">
        <v>5</v>
      </c>
      <c r="D3257" t="s">
        <v>5</v>
      </c>
      <c r="E32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7">
        <f>IF(DZIALKI[[#This Row],[Ulga]]=$K$29,$L$29,IF(DZIALKI[[#This Row],[Ulga]]=$K$30,$L$30,IF(DZIALKI[[#This Row],[Ulga]]=$K$31,$L$31,IF(DZIALKI[[#This Row],[Ulga]]=$K$32,$L$32))))</f>
        <v>0.5</v>
      </c>
      <c r="G3257">
        <f>ROUNDUP(DZIALKI[[#This Row],[StawkaPodatku]]*DZIALKI[[#This Row],[Powierzchnia]],2)</f>
        <v>993.87</v>
      </c>
      <c r="H3257">
        <f>DZIALKI[[#This Row],[Podatek]]*DZIALKI[[#This Row],[Procent Ulgi]]</f>
        <v>496.935</v>
      </c>
      <c r="I3257">
        <f>DZIALKI[[#This Row],[Podatek]]-DZIALKI[[#This Row],[KwotaUlgi]]</f>
        <v>496.935</v>
      </c>
    </row>
    <row r="3258" spans="1:9" x14ac:dyDescent="0.25">
      <c r="A3258" t="s">
        <v>3268</v>
      </c>
      <c r="B3258">
        <v>594.66</v>
      </c>
      <c r="C3258" t="s">
        <v>94</v>
      </c>
      <c r="D3258" t="s">
        <v>21</v>
      </c>
      <c r="E32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58">
        <f>IF(DZIALKI[[#This Row],[Ulga]]=$K$29,$L$29,IF(DZIALKI[[#This Row],[Ulga]]=$K$30,$L$30,IF(DZIALKI[[#This Row],[Ulga]]=$K$31,$L$31,IF(DZIALKI[[#This Row],[Ulga]]=$K$32,$L$32))))</f>
        <v>0</v>
      </c>
      <c r="G3258">
        <f>ROUNDUP(DZIALKI[[#This Row],[StawkaPodatku]]*DZIALKI[[#This Row],[Powierzchnia]],2)</f>
        <v>23.790000000000003</v>
      </c>
      <c r="H3258">
        <f>DZIALKI[[#This Row],[Podatek]]*DZIALKI[[#This Row],[Procent Ulgi]]</f>
        <v>0</v>
      </c>
      <c r="I3258">
        <f>DZIALKI[[#This Row],[Podatek]]-DZIALKI[[#This Row],[KwotaUlgi]]</f>
        <v>23.790000000000003</v>
      </c>
    </row>
    <row r="3259" spans="1:9" x14ac:dyDescent="0.25">
      <c r="A3259" t="s">
        <v>3269</v>
      </c>
      <c r="B3259">
        <v>1388.56</v>
      </c>
      <c r="C3259" t="s">
        <v>94</v>
      </c>
      <c r="D3259" t="s">
        <v>5</v>
      </c>
      <c r="E32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59">
        <f>IF(DZIALKI[[#This Row],[Ulga]]=$K$29,$L$29,IF(DZIALKI[[#This Row],[Ulga]]=$K$30,$L$30,IF(DZIALKI[[#This Row],[Ulga]]=$K$31,$L$31,IF(DZIALKI[[#This Row],[Ulga]]=$K$32,$L$32))))</f>
        <v>0.5</v>
      </c>
      <c r="G3259">
        <f>ROUNDUP(DZIALKI[[#This Row],[StawkaPodatku]]*DZIALKI[[#This Row],[Powierzchnia]],2)</f>
        <v>55.55</v>
      </c>
      <c r="H3259">
        <f>DZIALKI[[#This Row],[Podatek]]*DZIALKI[[#This Row],[Procent Ulgi]]</f>
        <v>27.774999999999999</v>
      </c>
      <c r="I3259">
        <f>DZIALKI[[#This Row],[Podatek]]-DZIALKI[[#This Row],[KwotaUlgi]]</f>
        <v>27.774999999999999</v>
      </c>
    </row>
    <row r="3260" spans="1:9" x14ac:dyDescent="0.25">
      <c r="A3260" t="s">
        <v>3270</v>
      </c>
      <c r="B3260">
        <v>1282.48</v>
      </c>
      <c r="C3260" t="s">
        <v>52</v>
      </c>
      <c r="D3260" t="s">
        <v>21</v>
      </c>
      <c r="E32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60">
        <f>IF(DZIALKI[[#This Row],[Ulga]]=$K$29,$L$29,IF(DZIALKI[[#This Row],[Ulga]]=$K$30,$L$30,IF(DZIALKI[[#This Row],[Ulga]]=$K$31,$L$31,IF(DZIALKI[[#This Row],[Ulga]]=$K$32,$L$32))))</f>
        <v>0</v>
      </c>
      <c r="G3260">
        <f>ROUNDUP(DZIALKI[[#This Row],[StawkaPodatku]]*DZIALKI[[#This Row],[Powierzchnia]],2)</f>
        <v>269.33</v>
      </c>
      <c r="H3260">
        <f>DZIALKI[[#This Row],[Podatek]]*DZIALKI[[#This Row],[Procent Ulgi]]</f>
        <v>0</v>
      </c>
      <c r="I3260">
        <f>DZIALKI[[#This Row],[Podatek]]-DZIALKI[[#This Row],[KwotaUlgi]]</f>
        <v>269.33</v>
      </c>
    </row>
    <row r="3261" spans="1:9" x14ac:dyDescent="0.25">
      <c r="A3261" t="s">
        <v>3271</v>
      </c>
      <c r="B3261">
        <v>1413.72</v>
      </c>
      <c r="C3261" t="s">
        <v>94</v>
      </c>
      <c r="D3261" t="s">
        <v>5</v>
      </c>
      <c r="E32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61">
        <f>IF(DZIALKI[[#This Row],[Ulga]]=$K$29,$L$29,IF(DZIALKI[[#This Row],[Ulga]]=$K$30,$L$30,IF(DZIALKI[[#This Row],[Ulga]]=$K$31,$L$31,IF(DZIALKI[[#This Row],[Ulga]]=$K$32,$L$32))))</f>
        <v>0.5</v>
      </c>
      <c r="G3261">
        <f>ROUNDUP(DZIALKI[[#This Row],[StawkaPodatku]]*DZIALKI[[#This Row],[Powierzchnia]],2)</f>
        <v>56.55</v>
      </c>
      <c r="H3261">
        <f>DZIALKI[[#This Row],[Podatek]]*DZIALKI[[#This Row],[Procent Ulgi]]</f>
        <v>28.274999999999999</v>
      </c>
      <c r="I3261">
        <f>DZIALKI[[#This Row],[Podatek]]-DZIALKI[[#This Row],[KwotaUlgi]]</f>
        <v>28.274999999999999</v>
      </c>
    </row>
    <row r="3262" spans="1:9" x14ac:dyDescent="0.25">
      <c r="A3262" t="s">
        <v>3272</v>
      </c>
      <c r="B3262">
        <v>1364.04</v>
      </c>
      <c r="C3262" t="s">
        <v>94</v>
      </c>
      <c r="D3262" t="s">
        <v>11</v>
      </c>
      <c r="E326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62">
        <f>IF(DZIALKI[[#This Row],[Ulga]]=$K$29,$L$29,IF(DZIALKI[[#This Row],[Ulga]]=$K$30,$L$30,IF(DZIALKI[[#This Row],[Ulga]]=$K$31,$L$31,IF(DZIALKI[[#This Row],[Ulga]]=$K$32,$L$32))))</f>
        <v>0.9</v>
      </c>
      <c r="G3262">
        <f>ROUNDUP(DZIALKI[[#This Row],[StawkaPodatku]]*DZIALKI[[#This Row],[Powierzchnia]],2)</f>
        <v>54.57</v>
      </c>
      <c r="H3262">
        <f>DZIALKI[[#This Row],[Podatek]]*DZIALKI[[#This Row],[Procent Ulgi]]</f>
        <v>49.113</v>
      </c>
      <c r="I3262">
        <f>DZIALKI[[#This Row],[Podatek]]-DZIALKI[[#This Row],[KwotaUlgi]]</f>
        <v>5.4570000000000007</v>
      </c>
    </row>
    <row r="3263" spans="1:9" x14ac:dyDescent="0.25">
      <c r="A3263" t="s">
        <v>3273</v>
      </c>
      <c r="B3263">
        <v>1473.76</v>
      </c>
      <c r="C3263" t="s">
        <v>52</v>
      </c>
      <c r="D3263" t="s">
        <v>11</v>
      </c>
      <c r="E32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63">
        <f>IF(DZIALKI[[#This Row],[Ulga]]=$K$29,$L$29,IF(DZIALKI[[#This Row],[Ulga]]=$K$30,$L$30,IF(DZIALKI[[#This Row],[Ulga]]=$K$31,$L$31,IF(DZIALKI[[#This Row],[Ulga]]=$K$32,$L$32))))</f>
        <v>0.9</v>
      </c>
      <c r="G3263">
        <f>ROUNDUP(DZIALKI[[#This Row],[StawkaPodatku]]*DZIALKI[[#This Row],[Powierzchnia]],2)</f>
        <v>309.49</v>
      </c>
      <c r="H3263">
        <f>DZIALKI[[#This Row],[Podatek]]*DZIALKI[[#This Row],[Procent Ulgi]]</f>
        <v>278.541</v>
      </c>
      <c r="I3263">
        <f>DZIALKI[[#This Row],[Podatek]]-DZIALKI[[#This Row],[KwotaUlgi]]</f>
        <v>30.949000000000012</v>
      </c>
    </row>
    <row r="3264" spans="1:9" x14ac:dyDescent="0.25">
      <c r="A3264" t="s">
        <v>3274</v>
      </c>
      <c r="B3264">
        <v>995.47</v>
      </c>
      <c r="C3264" t="s">
        <v>9</v>
      </c>
      <c r="D3264" t="s">
        <v>11</v>
      </c>
      <c r="E32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64">
        <f>IF(DZIALKI[[#This Row],[Ulga]]=$K$29,$L$29,IF(DZIALKI[[#This Row],[Ulga]]=$K$30,$L$30,IF(DZIALKI[[#This Row],[Ulga]]=$K$31,$L$31,IF(DZIALKI[[#This Row],[Ulga]]=$K$32,$L$32))))</f>
        <v>0.9</v>
      </c>
      <c r="G3264">
        <f>ROUNDUP(DZIALKI[[#This Row],[StawkaPodatku]]*DZIALKI[[#This Row],[Powierzchnia]],2)</f>
        <v>647.05999999999995</v>
      </c>
      <c r="H3264">
        <f>DZIALKI[[#This Row],[Podatek]]*DZIALKI[[#This Row],[Procent Ulgi]]</f>
        <v>582.35399999999993</v>
      </c>
      <c r="I3264">
        <f>DZIALKI[[#This Row],[Podatek]]-DZIALKI[[#This Row],[KwotaUlgi]]</f>
        <v>64.706000000000017</v>
      </c>
    </row>
    <row r="3265" spans="1:9" x14ac:dyDescent="0.25">
      <c r="A3265" t="s">
        <v>3275</v>
      </c>
      <c r="B3265">
        <v>691.51</v>
      </c>
      <c r="C3265" t="s">
        <v>9</v>
      </c>
      <c r="D3265" t="s">
        <v>5</v>
      </c>
      <c r="E32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65">
        <f>IF(DZIALKI[[#This Row],[Ulga]]=$K$29,$L$29,IF(DZIALKI[[#This Row],[Ulga]]=$K$30,$L$30,IF(DZIALKI[[#This Row],[Ulga]]=$K$31,$L$31,IF(DZIALKI[[#This Row],[Ulga]]=$K$32,$L$32))))</f>
        <v>0.5</v>
      </c>
      <c r="G3265">
        <f>ROUNDUP(DZIALKI[[#This Row],[StawkaPodatku]]*DZIALKI[[#This Row],[Powierzchnia]],2)</f>
        <v>449.49</v>
      </c>
      <c r="H3265">
        <f>DZIALKI[[#This Row],[Podatek]]*DZIALKI[[#This Row],[Procent Ulgi]]</f>
        <v>224.745</v>
      </c>
      <c r="I3265">
        <f>DZIALKI[[#This Row],[Podatek]]-DZIALKI[[#This Row],[KwotaUlgi]]</f>
        <v>224.745</v>
      </c>
    </row>
    <row r="3266" spans="1:9" x14ac:dyDescent="0.25">
      <c r="A3266" t="s">
        <v>3276</v>
      </c>
      <c r="B3266">
        <v>553.85</v>
      </c>
      <c r="C3266" t="s">
        <v>9</v>
      </c>
      <c r="D3266" t="s">
        <v>5</v>
      </c>
      <c r="E32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66">
        <f>IF(DZIALKI[[#This Row],[Ulga]]=$K$29,$L$29,IF(DZIALKI[[#This Row],[Ulga]]=$K$30,$L$30,IF(DZIALKI[[#This Row],[Ulga]]=$K$31,$L$31,IF(DZIALKI[[#This Row],[Ulga]]=$K$32,$L$32))))</f>
        <v>0.5</v>
      </c>
      <c r="G3266">
        <f>ROUNDUP(DZIALKI[[#This Row],[StawkaPodatku]]*DZIALKI[[#This Row],[Powierzchnia]],2)</f>
        <v>360.01</v>
      </c>
      <c r="H3266">
        <f>DZIALKI[[#This Row],[Podatek]]*DZIALKI[[#This Row],[Procent Ulgi]]</f>
        <v>180.005</v>
      </c>
      <c r="I3266">
        <f>DZIALKI[[#This Row],[Podatek]]-DZIALKI[[#This Row],[KwotaUlgi]]</f>
        <v>180.005</v>
      </c>
    </row>
    <row r="3267" spans="1:9" x14ac:dyDescent="0.25">
      <c r="A3267" t="s">
        <v>3277</v>
      </c>
      <c r="B3267">
        <v>615.64</v>
      </c>
      <c r="C3267" t="s">
        <v>52</v>
      </c>
      <c r="D3267" t="s">
        <v>11</v>
      </c>
      <c r="E32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67">
        <f>IF(DZIALKI[[#This Row],[Ulga]]=$K$29,$L$29,IF(DZIALKI[[#This Row],[Ulga]]=$K$30,$L$30,IF(DZIALKI[[#This Row],[Ulga]]=$K$31,$L$31,IF(DZIALKI[[#This Row],[Ulga]]=$K$32,$L$32))))</f>
        <v>0.9</v>
      </c>
      <c r="G3267">
        <f>ROUNDUP(DZIALKI[[#This Row],[StawkaPodatku]]*DZIALKI[[#This Row],[Powierzchnia]],2)</f>
        <v>129.29</v>
      </c>
      <c r="H3267">
        <f>DZIALKI[[#This Row],[Podatek]]*DZIALKI[[#This Row],[Procent Ulgi]]</f>
        <v>116.36099999999999</v>
      </c>
      <c r="I3267">
        <f>DZIALKI[[#This Row],[Podatek]]-DZIALKI[[#This Row],[KwotaUlgi]]</f>
        <v>12.929000000000002</v>
      </c>
    </row>
    <row r="3268" spans="1:9" x14ac:dyDescent="0.25">
      <c r="A3268" t="s">
        <v>3278</v>
      </c>
      <c r="B3268">
        <v>1444.25</v>
      </c>
      <c r="C3268" t="s">
        <v>5</v>
      </c>
      <c r="D3268" t="s">
        <v>5</v>
      </c>
      <c r="E32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68">
        <f>IF(DZIALKI[[#This Row],[Ulga]]=$K$29,$L$29,IF(DZIALKI[[#This Row],[Ulga]]=$K$30,$L$30,IF(DZIALKI[[#This Row],[Ulga]]=$K$31,$L$31,IF(DZIALKI[[#This Row],[Ulga]]=$K$32,$L$32))))</f>
        <v>0.5</v>
      </c>
      <c r="G3268">
        <f>ROUNDUP(DZIALKI[[#This Row],[StawkaPodatku]]*DZIALKI[[#This Row],[Powierzchnia]],2)</f>
        <v>1112.08</v>
      </c>
      <c r="H3268">
        <f>DZIALKI[[#This Row],[Podatek]]*DZIALKI[[#This Row],[Procent Ulgi]]</f>
        <v>556.04</v>
      </c>
      <c r="I3268">
        <f>DZIALKI[[#This Row],[Podatek]]-DZIALKI[[#This Row],[KwotaUlgi]]</f>
        <v>556.04</v>
      </c>
    </row>
    <row r="3269" spans="1:9" x14ac:dyDescent="0.25">
      <c r="A3269" t="s">
        <v>3279</v>
      </c>
      <c r="B3269">
        <v>1155.58</v>
      </c>
      <c r="C3269" t="s">
        <v>31</v>
      </c>
      <c r="D3269" t="s">
        <v>5</v>
      </c>
      <c r="E32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69">
        <f>IF(DZIALKI[[#This Row],[Ulga]]=$K$29,$L$29,IF(DZIALKI[[#This Row],[Ulga]]=$K$30,$L$30,IF(DZIALKI[[#This Row],[Ulga]]=$K$31,$L$31,IF(DZIALKI[[#This Row],[Ulga]]=$K$32,$L$32))))</f>
        <v>0.5</v>
      </c>
      <c r="G3269">
        <f>ROUNDUP(DZIALKI[[#This Row],[StawkaPodatku]]*DZIALKI[[#This Row],[Powierzchnia]],2)</f>
        <v>496.9</v>
      </c>
      <c r="H3269">
        <f>DZIALKI[[#This Row],[Podatek]]*DZIALKI[[#This Row],[Procent Ulgi]]</f>
        <v>248.45</v>
      </c>
      <c r="I3269">
        <f>DZIALKI[[#This Row],[Podatek]]-DZIALKI[[#This Row],[KwotaUlgi]]</f>
        <v>248.45</v>
      </c>
    </row>
    <row r="3270" spans="1:9" x14ac:dyDescent="0.25">
      <c r="A3270" t="s">
        <v>3280</v>
      </c>
      <c r="B3270">
        <v>1170.7</v>
      </c>
      <c r="C3270" t="s">
        <v>31</v>
      </c>
      <c r="D3270" t="s">
        <v>11</v>
      </c>
      <c r="E32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70">
        <f>IF(DZIALKI[[#This Row],[Ulga]]=$K$29,$L$29,IF(DZIALKI[[#This Row],[Ulga]]=$K$30,$L$30,IF(DZIALKI[[#This Row],[Ulga]]=$K$31,$L$31,IF(DZIALKI[[#This Row],[Ulga]]=$K$32,$L$32))))</f>
        <v>0.9</v>
      </c>
      <c r="G3270">
        <f>ROUNDUP(DZIALKI[[#This Row],[StawkaPodatku]]*DZIALKI[[#This Row],[Powierzchnia]],2)</f>
        <v>503.40999999999997</v>
      </c>
      <c r="H3270">
        <f>DZIALKI[[#This Row],[Podatek]]*DZIALKI[[#This Row],[Procent Ulgi]]</f>
        <v>453.06899999999996</v>
      </c>
      <c r="I3270">
        <f>DZIALKI[[#This Row],[Podatek]]-DZIALKI[[#This Row],[KwotaUlgi]]</f>
        <v>50.341000000000008</v>
      </c>
    </row>
    <row r="3271" spans="1:9" x14ac:dyDescent="0.25">
      <c r="A3271" t="s">
        <v>3281</v>
      </c>
      <c r="B3271">
        <v>634.51</v>
      </c>
      <c r="C3271" t="s">
        <v>5</v>
      </c>
      <c r="D3271" t="s">
        <v>11</v>
      </c>
      <c r="E32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71">
        <f>IF(DZIALKI[[#This Row],[Ulga]]=$K$29,$L$29,IF(DZIALKI[[#This Row],[Ulga]]=$K$30,$L$30,IF(DZIALKI[[#This Row],[Ulga]]=$K$31,$L$31,IF(DZIALKI[[#This Row],[Ulga]]=$K$32,$L$32))))</f>
        <v>0.9</v>
      </c>
      <c r="G3271">
        <f>ROUNDUP(DZIALKI[[#This Row],[StawkaPodatku]]*DZIALKI[[#This Row],[Powierzchnia]],2)</f>
        <v>488.58</v>
      </c>
      <c r="H3271">
        <f>DZIALKI[[#This Row],[Podatek]]*DZIALKI[[#This Row],[Procent Ulgi]]</f>
        <v>439.72199999999998</v>
      </c>
      <c r="I3271">
        <f>DZIALKI[[#This Row],[Podatek]]-DZIALKI[[#This Row],[KwotaUlgi]]</f>
        <v>48.858000000000004</v>
      </c>
    </row>
    <row r="3272" spans="1:9" x14ac:dyDescent="0.25">
      <c r="A3272" t="s">
        <v>3282</v>
      </c>
      <c r="B3272">
        <v>696.84</v>
      </c>
      <c r="C3272" t="s">
        <v>9</v>
      </c>
      <c r="D3272" t="s">
        <v>21</v>
      </c>
      <c r="E32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72">
        <f>IF(DZIALKI[[#This Row],[Ulga]]=$K$29,$L$29,IF(DZIALKI[[#This Row],[Ulga]]=$K$30,$L$30,IF(DZIALKI[[#This Row],[Ulga]]=$K$31,$L$31,IF(DZIALKI[[#This Row],[Ulga]]=$K$32,$L$32))))</f>
        <v>0</v>
      </c>
      <c r="G3272">
        <f>ROUNDUP(DZIALKI[[#This Row],[StawkaPodatku]]*DZIALKI[[#This Row],[Powierzchnia]],2)</f>
        <v>452.95</v>
      </c>
      <c r="H3272">
        <f>DZIALKI[[#This Row],[Podatek]]*DZIALKI[[#This Row],[Procent Ulgi]]</f>
        <v>0</v>
      </c>
      <c r="I3272">
        <f>DZIALKI[[#This Row],[Podatek]]-DZIALKI[[#This Row],[KwotaUlgi]]</f>
        <v>452.95</v>
      </c>
    </row>
    <row r="3273" spans="1:9" x14ac:dyDescent="0.25">
      <c r="A3273" t="s">
        <v>3283</v>
      </c>
      <c r="B3273">
        <v>864.1</v>
      </c>
      <c r="C3273" t="s">
        <v>52</v>
      </c>
      <c r="D3273" t="s">
        <v>5</v>
      </c>
      <c r="E32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73">
        <f>IF(DZIALKI[[#This Row],[Ulga]]=$K$29,$L$29,IF(DZIALKI[[#This Row],[Ulga]]=$K$30,$L$30,IF(DZIALKI[[#This Row],[Ulga]]=$K$31,$L$31,IF(DZIALKI[[#This Row],[Ulga]]=$K$32,$L$32))))</f>
        <v>0.5</v>
      </c>
      <c r="G3273">
        <f>ROUNDUP(DZIALKI[[#This Row],[StawkaPodatku]]*DZIALKI[[#This Row],[Powierzchnia]],2)</f>
        <v>181.47</v>
      </c>
      <c r="H3273">
        <f>DZIALKI[[#This Row],[Podatek]]*DZIALKI[[#This Row],[Procent Ulgi]]</f>
        <v>90.734999999999999</v>
      </c>
      <c r="I3273">
        <f>DZIALKI[[#This Row],[Podatek]]-DZIALKI[[#This Row],[KwotaUlgi]]</f>
        <v>90.734999999999999</v>
      </c>
    </row>
    <row r="3274" spans="1:9" x14ac:dyDescent="0.25">
      <c r="A3274" t="s">
        <v>3284</v>
      </c>
      <c r="B3274">
        <v>1489.69</v>
      </c>
      <c r="C3274" t="s">
        <v>9</v>
      </c>
      <c r="D3274" t="s">
        <v>11</v>
      </c>
      <c r="E32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74">
        <f>IF(DZIALKI[[#This Row],[Ulga]]=$K$29,$L$29,IF(DZIALKI[[#This Row],[Ulga]]=$K$30,$L$30,IF(DZIALKI[[#This Row],[Ulga]]=$K$31,$L$31,IF(DZIALKI[[#This Row],[Ulga]]=$K$32,$L$32))))</f>
        <v>0.9</v>
      </c>
      <c r="G3274">
        <f>ROUNDUP(DZIALKI[[#This Row],[StawkaPodatku]]*DZIALKI[[#This Row],[Powierzchnia]],2)</f>
        <v>968.3</v>
      </c>
      <c r="H3274">
        <f>DZIALKI[[#This Row],[Podatek]]*DZIALKI[[#This Row],[Procent Ulgi]]</f>
        <v>871.47</v>
      </c>
      <c r="I3274">
        <f>DZIALKI[[#This Row],[Podatek]]-DZIALKI[[#This Row],[KwotaUlgi]]</f>
        <v>96.829999999999927</v>
      </c>
    </row>
    <row r="3275" spans="1:9" x14ac:dyDescent="0.25">
      <c r="A3275" t="s">
        <v>3285</v>
      </c>
      <c r="B3275">
        <v>1431.03</v>
      </c>
      <c r="C3275" t="s">
        <v>31</v>
      </c>
      <c r="D3275" t="s">
        <v>5</v>
      </c>
      <c r="E32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75">
        <f>IF(DZIALKI[[#This Row],[Ulga]]=$K$29,$L$29,IF(DZIALKI[[#This Row],[Ulga]]=$K$30,$L$30,IF(DZIALKI[[#This Row],[Ulga]]=$K$31,$L$31,IF(DZIALKI[[#This Row],[Ulga]]=$K$32,$L$32))))</f>
        <v>0.5</v>
      </c>
      <c r="G3275">
        <f>ROUNDUP(DZIALKI[[#This Row],[StawkaPodatku]]*DZIALKI[[#This Row],[Powierzchnia]],2)</f>
        <v>615.35</v>
      </c>
      <c r="H3275">
        <f>DZIALKI[[#This Row],[Podatek]]*DZIALKI[[#This Row],[Procent Ulgi]]</f>
        <v>307.67500000000001</v>
      </c>
      <c r="I3275">
        <f>DZIALKI[[#This Row],[Podatek]]-DZIALKI[[#This Row],[KwotaUlgi]]</f>
        <v>307.67500000000001</v>
      </c>
    </row>
    <row r="3276" spans="1:9" x14ac:dyDescent="0.25">
      <c r="A3276" t="s">
        <v>3286</v>
      </c>
      <c r="B3276">
        <v>1364.65</v>
      </c>
      <c r="C3276" t="s">
        <v>5</v>
      </c>
      <c r="D3276" t="s">
        <v>7</v>
      </c>
      <c r="E32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76">
        <f>IF(DZIALKI[[#This Row],[Ulga]]=$K$29,$L$29,IF(DZIALKI[[#This Row],[Ulga]]=$K$30,$L$30,IF(DZIALKI[[#This Row],[Ulga]]=$K$31,$L$31,IF(DZIALKI[[#This Row],[Ulga]]=$K$32,$L$32))))</f>
        <v>0.2</v>
      </c>
      <c r="G3276">
        <f>ROUNDUP(DZIALKI[[#This Row],[StawkaPodatku]]*DZIALKI[[#This Row],[Powierzchnia]],2)</f>
        <v>1050.79</v>
      </c>
      <c r="H3276">
        <f>DZIALKI[[#This Row],[Podatek]]*DZIALKI[[#This Row],[Procent Ulgi]]</f>
        <v>210.15800000000002</v>
      </c>
      <c r="I3276">
        <f>DZIALKI[[#This Row],[Podatek]]-DZIALKI[[#This Row],[KwotaUlgi]]</f>
        <v>840.63199999999995</v>
      </c>
    </row>
    <row r="3277" spans="1:9" x14ac:dyDescent="0.25">
      <c r="A3277" t="s">
        <v>3287</v>
      </c>
      <c r="B3277">
        <v>1432.57</v>
      </c>
      <c r="C3277" t="s">
        <v>9</v>
      </c>
      <c r="D3277" t="s">
        <v>11</v>
      </c>
      <c r="E32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77">
        <f>IF(DZIALKI[[#This Row],[Ulga]]=$K$29,$L$29,IF(DZIALKI[[#This Row],[Ulga]]=$K$30,$L$30,IF(DZIALKI[[#This Row],[Ulga]]=$K$31,$L$31,IF(DZIALKI[[#This Row],[Ulga]]=$K$32,$L$32))))</f>
        <v>0.9</v>
      </c>
      <c r="G3277">
        <f>ROUNDUP(DZIALKI[[#This Row],[StawkaPodatku]]*DZIALKI[[#This Row],[Powierzchnia]],2)</f>
        <v>931.18</v>
      </c>
      <c r="H3277">
        <f>DZIALKI[[#This Row],[Podatek]]*DZIALKI[[#This Row],[Procent Ulgi]]</f>
        <v>838.06200000000001</v>
      </c>
      <c r="I3277">
        <f>DZIALKI[[#This Row],[Podatek]]-DZIALKI[[#This Row],[KwotaUlgi]]</f>
        <v>93.117999999999938</v>
      </c>
    </row>
    <row r="3278" spans="1:9" x14ac:dyDescent="0.25">
      <c r="A3278" t="s">
        <v>3288</v>
      </c>
      <c r="B3278">
        <v>515.44000000000005</v>
      </c>
      <c r="C3278" t="s">
        <v>9</v>
      </c>
      <c r="D3278" t="s">
        <v>11</v>
      </c>
      <c r="E32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78">
        <f>IF(DZIALKI[[#This Row],[Ulga]]=$K$29,$L$29,IF(DZIALKI[[#This Row],[Ulga]]=$K$30,$L$30,IF(DZIALKI[[#This Row],[Ulga]]=$K$31,$L$31,IF(DZIALKI[[#This Row],[Ulga]]=$K$32,$L$32))))</f>
        <v>0.9</v>
      </c>
      <c r="G3278">
        <f>ROUNDUP(DZIALKI[[#This Row],[StawkaPodatku]]*DZIALKI[[#This Row],[Powierzchnia]],2)</f>
        <v>335.03999999999996</v>
      </c>
      <c r="H3278">
        <f>DZIALKI[[#This Row],[Podatek]]*DZIALKI[[#This Row],[Procent Ulgi]]</f>
        <v>301.536</v>
      </c>
      <c r="I3278">
        <f>DZIALKI[[#This Row],[Podatek]]-DZIALKI[[#This Row],[KwotaUlgi]]</f>
        <v>33.503999999999962</v>
      </c>
    </row>
    <row r="3279" spans="1:9" x14ac:dyDescent="0.25">
      <c r="A3279" t="s">
        <v>3289</v>
      </c>
      <c r="B3279">
        <v>1356.52</v>
      </c>
      <c r="C3279" t="s">
        <v>31</v>
      </c>
      <c r="D3279" t="s">
        <v>7</v>
      </c>
      <c r="E32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79">
        <f>IF(DZIALKI[[#This Row],[Ulga]]=$K$29,$L$29,IF(DZIALKI[[#This Row],[Ulga]]=$K$30,$L$30,IF(DZIALKI[[#This Row],[Ulga]]=$K$31,$L$31,IF(DZIALKI[[#This Row],[Ulga]]=$K$32,$L$32))))</f>
        <v>0.2</v>
      </c>
      <c r="G3279">
        <f>ROUNDUP(DZIALKI[[#This Row],[StawkaPodatku]]*DZIALKI[[#This Row],[Powierzchnia]],2)</f>
        <v>583.30999999999995</v>
      </c>
      <c r="H3279">
        <f>DZIALKI[[#This Row],[Podatek]]*DZIALKI[[#This Row],[Procent Ulgi]]</f>
        <v>116.66199999999999</v>
      </c>
      <c r="I3279">
        <f>DZIALKI[[#This Row],[Podatek]]-DZIALKI[[#This Row],[KwotaUlgi]]</f>
        <v>466.64799999999997</v>
      </c>
    </row>
    <row r="3280" spans="1:9" x14ac:dyDescent="0.25">
      <c r="A3280" t="s">
        <v>3290</v>
      </c>
      <c r="B3280">
        <v>550.29999999999995</v>
      </c>
      <c r="C3280" t="s">
        <v>5</v>
      </c>
      <c r="D3280" t="s">
        <v>21</v>
      </c>
      <c r="E32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80">
        <f>IF(DZIALKI[[#This Row],[Ulga]]=$K$29,$L$29,IF(DZIALKI[[#This Row],[Ulga]]=$K$30,$L$30,IF(DZIALKI[[#This Row],[Ulga]]=$K$31,$L$31,IF(DZIALKI[[#This Row],[Ulga]]=$K$32,$L$32))))</f>
        <v>0</v>
      </c>
      <c r="G3280">
        <f>ROUNDUP(DZIALKI[[#This Row],[StawkaPodatku]]*DZIALKI[[#This Row],[Powierzchnia]],2)</f>
        <v>423.74</v>
      </c>
      <c r="H3280">
        <f>DZIALKI[[#This Row],[Podatek]]*DZIALKI[[#This Row],[Procent Ulgi]]</f>
        <v>0</v>
      </c>
      <c r="I3280">
        <f>DZIALKI[[#This Row],[Podatek]]-DZIALKI[[#This Row],[KwotaUlgi]]</f>
        <v>423.74</v>
      </c>
    </row>
    <row r="3281" spans="1:9" x14ac:dyDescent="0.25">
      <c r="A3281" t="s">
        <v>3291</v>
      </c>
      <c r="B3281">
        <v>694.35</v>
      </c>
      <c r="C3281" t="s">
        <v>52</v>
      </c>
      <c r="D3281" t="s">
        <v>5</v>
      </c>
      <c r="E32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81">
        <f>IF(DZIALKI[[#This Row],[Ulga]]=$K$29,$L$29,IF(DZIALKI[[#This Row],[Ulga]]=$K$30,$L$30,IF(DZIALKI[[#This Row],[Ulga]]=$K$31,$L$31,IF(DZIALKI[[#This Row],[Ulga]]=$K$32,$L$32))))</f>
        <v>0.5</v>
      </c>
      <c r="G3281">
        <f>ROUNDUP(DZIALKI[[#This Row],[StawkaPodatku]]*DZIALKI[[#This Row],[Powierzchnia]],2)</f>
        <v>145.82</v>
      </c>
      <c r="H3281">
        <f>DZIALKI[[#This Row],[Podatek]]*DZIALKI[[#This Row],[Procent Ulgi]]</f>
        <v>72.91</v>
      </c>
      <c r="I3281">
        <f>DZIALKI[[#This Row],[Podatek]]-DZIALKI[[#This Row],[KwotaUlgi]]</f>
        <v>72.91</v>
      </c>
    </row>
    <row r="3282" spans="1:9" x14ac:dyDescent="0.25">
      <c r="A3282" t="s">
        <v>3292</v>
      </c>
      <c r="B3282">
        <v>1392.78</v>
      </c>
      <c r="C3282" t="s">
        <v>52</v>
      </c>
      <c r="D3282" t="s">
        <v>5</v>
      </c>
      <c r="E32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82">
        <f>IF(DZIALKI[[#This Row],[Ulga]]=$K$29,$L$29,IF(DZIALKI[[#This Row],[Ulga]]=$K$30,$L$30,IF(DZIALKI[[#This Row],[Ulga]]=$K$31,$L$31,IF(DZIALKI[[#This Row],[Ulga]]=$K$32,$L$32))))</f>
        <v>0.5</v>
      </c>
      <c r="G3282">
        <f>ROUNDUP(DZIALKI[[#This Row],[StawkaPodatku]]*DZIALKI[[#This Row],[Powierzchnia]],2)</f>
        <v>292.49</v>
      </c>
      <c r="H3282">
        <f>DZIALKI[[#This Row],[Podatek]]*DZIALKI[[#This Row],[Procent Ulgi]]</f>
        <v>146.245</v>
      </c>
      <c r="I3282">
        <f>DZIALKI[[#This Row],[Podatek]]-DZIALKI[[#This Row],[KwotaUlgi]]</f>
        <v>146.245</v>
      </c>
    </row>
    <row r="3283" spans="1:9" x14ac:dyDescent="0.25">
      <c r="A3283" t="s">
        <v>3293</v>
      </c>
      <c r="B3283">
        <v>699.1</v>
      </c>
      <c r="C3283" t="s">
        <v>9</v>
      </c>
      <c r="D3283" t="s">
        <v>11</v>
      </c>
      <c r="E32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83">
        <f>IF(DZIALKI[[#This Row],[Ulga]]=$K$29,$L$29,IF(DZIALKI[[#This Row],[Ulga]]=$K$30,$L$30,IF(DZIALKI[[#This Row],[Ulga]]=$K$31,$L$31,IF(DZIALKI[[#This Row],[Ulga]]=$K$32,$L$32))))</f>
        <v>0.9</v>
      </c>
      <c r="G3283">
        <f>ROUNDUP(DZIALKI[[#This Row],[StawkaPodatku]]*DZIALKI[[#This Row],[Powierzchnia]],2)</f>
        <v>454.42</v>
      </c>
      <c r="H3283">
        <f>DZIALKI[[#This Row],[Podatek]]*DZIALKI[[#This Row],[Procent Ulgi]]</f>
        <v>408.97800000000001</v>
      </c>
      <c r="I3283">
        <f>DZIALKI[[#This Row],[Podatek]]-DZIALKI[[#This Row],[KwotaUlgi]]</f>
        <v>45.442000000000007</v>
      </c>
    </row>
    <row r="3284" spans="1:9" x14ac:dyDescent="0.25">
      <c r="A3284" t="s">
        <v>3294</v>
      </c>
      <c r="B3284">
        <v>1031.56</v>
      </c>
      <c r="C3284" t="s">
        <v>9</v>
      </c>
      <c r="D3284" t="s">
        <v>7</v>
      </c>
      <c r="E32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84">
        <f>IF(DZIALKI[[#This Row],[Ulga]]=$K$29,$L$29,IF(DZIALKI[[#This Row],[Ulga]]=$K$30,$L$30,IF(DZIALKI[[#This Row],[Ulga]]=$K$31,$L$31,IF(DZIALKI[[#This Row],[Ulga]]=$K$32,$L$32))))</f>
        <v>0.2</v>
      </c>
      <c r="G3284">
        <f>ROUNDUP(DZIALKI[[#This Row],[StawkaPodatku]]*DZIALKI[[#This Row],[Powierzchnia]],2)</f>
        <v>670.52</v>
      </c>
      <c r="H3284">
        <f>DZIALKI[[#This Row],[Podatek]]*DZIALKI[[#This Row],[Procent Ulgi]]</f>
        <v>134.10400000000001</v>
      </c>
      <c r="I3284">
        <f>DZIALKI[[#This Row],[Podatek]]-DZIALKI[[#This Row],[KwotaUlgi]]</f>
        <v>536.41599999999994</v>
      </c>
    </row>
    <row r="3285" spans="1:9" x14ac:dyDescent="0.25">
      <c r="A3285" t="s">
        <v>3295</v>
      </c>
      <c r="B3285">
        <v>1198.07</v>
      </c>
      <c r="C3285" t="s">
        <v>5</v>
      </c>
      <c r="D3285" t="s">
        <v>11</v>
      </c>
      <c r="E32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85">
        <f>IF(DZIALKI[[#This Row],[Ulga]]=$K$29,$L$29,IF(DZIALKI[[#This Row],[Ulga]]=$K$30,$L$30,IF(DZIALKI[[#This Row],[Ulga]]=$K$31,$L$31,IF(DZIALKI[[#This Row],[Ulga]]=$K$32,$L$32))))</f>
        <v>0.9</v>
      </c>
      <c r="G3285">
        <f>ROUNDUP(DZIALKI[[#This Row],[StawkaPodatku]]*DZIALKI[[#This Row],[Powierzchnia]],2)</f>
        <v>922.52</v>
      </c>
      <c r="H3285">
        <f>DZIALKI[[#This Row],[Podatek]]*DZIALKI[[#This Row],[Procent Ulgi]]</f>
        <v>830.26800000000003</v>
      </c>
      <c r="I3285">
        <f>DZIALKI[[#This Row],[Podatek]]-DZIALKI[[#This Row],[KwotaUlgi]]</f>
        <v>92.251999999999953</v>
      </c>
    </row>
    <row r="3286" spans="1:9" x14ac:dyDescent="0.25">
      <c r="A3286" t="s">
        <v>3296</v>
      </c>
      <c r="B3286">
        <v>1475.01</v>
      </c>
      <c r="C3286" t="s">
        <v>5</v>
      </c>
      <c r="D3286" t="s">
        <v>5</v>
      </c>
      <c r="E32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86">
        <f>IF(DZIALKI[[#This Row],[Ulga]]=$K$29,$L$29,IF(DZIALKI[[#This Row],[Ulga]]=$K$30,$L$30,IF(DZIALKI[[#This Row],[Ulga]]=$K$31,$L$31,IF(DZIALKI[[#This Row],[Ulga]]=$K$32,$L$32))))</f>
        <v>0.5</v>
      </c>
      <c r="G3286">
        <f>ROUNDUP(DZIALKI[[#This Row],[StawkaPodatku]]*DZIALKI[[#This Row],[Powierzchnia]],2)</f>
        <v>1135.76</v>
      </c>
      <c r="H3286">
        <f>DZIALKI[[#This Row],[Podatek]]*DZIALKI[[#This Row],[Procent Ulgi]]</f>
        <v>567.88</v>
      </c>
      <c r="I3286">
        <f>DZIALKI[[#This Row],[Podatek]]-DZIALKI[[#This Row],[KwotaUlgi]]</f>
        <v>567.88</v>
      </c>
    </row>
    <row r="3287" spans="1:9" x14ac:dyDescent="0.25">
      <c r="A3287" t="s">
        <v>3297</v>
      </c>
      <c r="B3287">
        <v>1243.8900000000001</v>
      </c>
      <c r="C3287" t="s">
        <v>52</v>
      </c>
      <c r="D3287" t="s">
        <v>11</v>
      </c>
      <c r="E32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87">
        <f>IF(DZIALKI[[#This Row],[Ulga]]=$K$29,$L$29,IF(DZIALKI[[#This Row],[Ulga]]=$K$30,$L$30,IF(DZIALKI[[#This Row],[Ulga]]=$K$31,$L$31,IF(DZIALKI[[#This Row],[Ulga]]=$K$32,$L$32))))</f>
        <v>0.9</v>
      </c>
      <c r="G3287">
        <f>ROUNDUP(DZIALKI[[#This Row],[StawkaPodatku]]*DZIALKI[[#This Row],[Powierzchnia]],2)</f>
        <v>261.21999999999997</v>
      </c>
      <c r="H3287">
        <f>DZIALKI[[#This Row],[Podatek]]*DZIALKI[[#This Row],[Procent Ulgi]]</f>
        <v>235.09799999999998</v>
      </c>
      <c r="I3287">
        <f>DZIALKI[[#This Row],[Podatek]]-DZIALKI[[#This Row],[KwotaUlgi]]</f>
        <v>26.121999999999986</v>
      </c>
    </row>
    <row r="3288" spans="1:9" x14ac:dyDescent="0.25">
      <c r="A3288" t="s">
        <v>3298</v>
      </c>
      <c r="B3288">
        <v>1426.96</v>
      </c>
      <c r="C3288" t="s">
        <v>5</v>
      </c>
      <c r="D3288" t="s">
        <v>11</v>
      </c>
      <c r="E32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88">
        <f>IF(DZIALKI[[#This Row],[Ulga]]=$K$29,$L$29,IF(DZIALKI[[#This Row],[Ulga]]=$K$30,$L$30,IF(DZIALKI[[#This Row],[Ulga]]=$K$31,$L$31,IF(DZIALKI[[#This Row],[Ulga]]=$K$32,$L$32))))</f>
        <v>0.9</v>
      </c>
      <c r="G3288">
        <f>ROUNDUP(DZIALKI[[#This Row],[StawkaPodatku]]*DZIALKI[[#This Row],[Powierzchnia]],2)</f>
        <v>1098.76</v>
      </c>
      <c r="H3288">
        <f>DZIALKI[[#This Row],[Podatek]]*DZIALKI[[#This Row],[Procent Ulgi]]</f>
        <v>988.88400000000001</v>
      </c>
      <c r="I3288">
        <f>DZIALKI[[#This Row],[Podatek]]-DZIALKI[[#This Row],[KwotaUlgi]]</f>
        <v>109.87599999999998</v>
      </c>
    </row>
    <row r="3289" spans="1:9" x14ac:dyDescent="0.25">
      <c r="A3289" t="s">
        <v>3299</v>
      </c>
      <c r="B3289">
        <v>1351.67</v>
      </c>
      <c r="C3289" t="s">
        <v>9</v>
      </c>
      <c r="D3289" t="s">
        <v>11</v>
      </c>
      <c r="E328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89">
        <f>IF(DZIALKI[[#This Row],[Ulga]]=$K$29,$L$29,IF(DZIALKI[[#This Row],[Ulga]]=$K$30,$L$30,IF(DZIALKI[[#This Row],[Ulga]]=$K$31,$L$31,IF(DZIALKI[[#This Row],[Ulga]]=$K$32,$L$32))))</f>
        <v>0.9</v>
      </c>
      <c r="G3289">
        <f>ROUNDUP(DZIALKI[[#This Row],[StawkaPodatku]]*DZIALKI[[#This Row],[Powierzchnia]],2)</f>
        <v>878.59</v>
      </c>
      <c r="H3289">
        <f>DZIALKI[[#This Row],[Podatek]]*DZIALKI[[#This Row],[Procent Ulgi]]</f>
        <v>790.73099999999999</v>
      </c>
      <c r="I3289">
        <f>DZIALKI[[#This Row],[Podatek]]-DZIALKI[[#This Row],[KwotaUlgi]]</f>
        <v>87.859000000000037</v>
      </c>
    </row>
    <row r="3290" spans="1:9" x14ac:dyDescent="0.25">
      <c r="A3290" t="s">
        <v>3300</v>
      </c>
      <c r="B3290">
        <v>1011.24</v>
      </c>
      <c r="C3290" t="s">
        <v>31</v>
      </c>
      <c r="D3290" t="s">
        <v>21</v>
      </c>
      <c r="E32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90">
        <f>IF(DZIALKI[[#This Row],[Ulga]]=$K$29,$L$29,IF(DZIALKI[[#This Row],[Ulga]]=$K$30,$L$30,IF(DZIALKI[[#This Row],[Ulga]]=$K$31,$L$31,IF(DZIALKI[[#This Row],[Ulga]]=$K$32,$L$32))))</f>
        <v>0</v>
      </c>
      <c r="G3290">
        <f>ROUNDUP(DZIALKI[[#This Row],[StawkaPodatku]]*DZIALKI[[#This Row],[Powierzchnia]],2)</f>
        <v>434.84</v>
      </c>
      <c r="H3290">
        <f>DZIALKI[[#This Row],[Podatek]]*DZIALKI[[#This Row],[Procent Ulgi]]</f>
        <v>0</v>
      </c>
      <c r="I3290">
        <f>DZIALKI[[#This Row],[Podatek]]-DZIALKI[[#This Row],[KwotaUlgi]]</f>
        <v>434.84</v>
      </c>
    </row>
    <row r="3291" spans="1:9" x14ac:dyDescent="0.25">
      <c r="A3291" t="s">
        <v>3301</v>
      </c>
      <c r="B3291">
        <v>608.13</v>
      </c>
      <c r="C3291" t="s">
        <v>31</v>
      </c>
      <c r="D3291" t="s">
        <v>5</v>
      </c>
      <c r="E32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91">
        <f>IF(DZIALKI[[#This Row],[Ulga]]=$K$29,$L$29,IF(DZIALKI[[#This Row],[Ulga]]=$K$30,$L$30,IF(DZIALKI[[#This Row],[Ulga]]=$K$31,$L$31,IF(DZIALKI[[#This Row],[Ulga]]=$K$32,$L$32))))</f>
        <v>0.5</v>
      </c>
      <c r="G3291">
        <f>ROUNDUP(DZIALKI[[#This Row],[StawkaPodatku]]*DZIALKI[[#This Row],[Powierzchnia]],2)</f>
        <v>261.5</v>
      </c>
      <c r="H3291">
        <f>DZIALKI[[#This Row],[Podatek]]*DZIALKI[[#This Row],[Procent Ulgi]]</f>
        <v>130.75</v>
      </c>
      <c r="I3291">
        <f>DZIALKI[[#This Row],[Podatek]]-DZIALKI[[#This Row],[KwotaUlgi]]</f>
        <v>130.75</v>
      </c>
    </row>
    <row r="3292" spans="1:9" x14ac:dyDescent="0.25">
      <c r="A3292" t="s">
        <v>3302</v>
      </c>
      <c r="B3292">
        <v>646.24</v>
      </c>
      <c r="C3292" t="s">
        <v>9</v>
      </c>
      <c r="D3292" t="s">
        <v>5</v>
      </c>
      <c r="E32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92">
        <f>IF(DZIALKI[[#This Row],[Ulga]]=$K$29,$L$29,IF(DZIALKI[[#This Row],[Ulga]]=$K$30,$L$30,IF(DZIALKI[[#This Row],[Ulga]]=$K$31,$L$31,IF(DZIALKI[[#This Row],[Ulga]]=$K$32,$L$32))))</f>
        <v>0.5</v>
      </c>
      <c r="G3292">
        <f>ROUNDUP(DZIALKI[[#This Row],[StawkaPodatku]]*DZIALKI[[#This Row],[Powierzchnia]],2)</f>
        <v>420.06</v>
      </c>
      <c r="H3292">
        <f>DZIALKI[[#This Row],[Podatek]]*DZIALKI[[#This Row],[Procent Ulgi]]</f>
        <v>210.03</v>
      </c>
      <c r="I3292">
        <f>DZIALKI[[#This Row],[Podatek]]-DZIALKI[[#This Row],[KwotaUlgi]]</f>
        <v>210.03</v>
      </c>
    </row>
    <row r="3293" spans="1:9" x14ac:dyDescent="0.25">
      <c r="A3293" t="s">
        <v>3303</v>
      </c>
      <c r="B3293">
        <v>893.41</v>
      </c>
      <c r="C3293" t="s">
        <v>9</v>
      </c>
      <c r="D3293" t="s">
        <v>11</v>
      </c>
      <c r="E32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93">
        <f>IF(DZIALKI[[#This Row],[Ulga]]=$K$29,$L$29,IF(DZIALKI[[#This Row],[Ulga]]=$K$30,$L$30,IF(DZIALKI[[#This Row],[Ulga]]=$K$31,$L$31,IF(DZIALKI[[#This Row],[Ulga]]=$K$32,$L$32))))</f>
        <v>0.9</v>
      </c>
      <c r="G3293">
        <f>ROUNDUP(DZIALKI[[#This Row],[StawkaPodatku]]*DZIALKI[[#This Row],[Powierzchnia]],2)</f>
        <v>580.72</v>
      </c>
      <c r="H3293">
        <f>DZIALKI[[#This Row],[Podatek]]*DZIALKI[[#This Row],[Procent Ulgi]]</f>
        <v>522.64800000000002</v>
      </c>
      <c r="I3293">
        <f>DZIALKI[[#This Row],[Podatek]]-DZIALKI[[#This Row],[KwotaUlgi]]</f>
        <v>58.072000000000003</v>
      </c>
    </row>
    <row r="3294" spans="1:9" x14ac:dyDescent="0.25">
      <c r="A3294" t="s">
        <v>3304</v>
      </c>
      <c r="B3294">
        <v>1349.8</v>
      </c>
      <c r="C3294" t="s">
        <v>52</v>
      </c>
      <c r="D3294" t="s">
        <v>11</v>
      </c>
      <c r="E32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94">
        <f>IF(DZIALKI[[#This Row],[Ulga]]=$K$29,$L$29,IF(DZIALKI[[#This Row],[Ulga]]=$K$30,$L$30,IF(DZIALKI[[#This Row],[Ulga]]=$K$31,$L$31,IF(DZIALKI[[#This Row],[Ulga]]=$K$32,$L$32))))</f>
        <v>0.9</v>
      </c>
      <c r="G3294">
        <f>ROUNDUP(DZIALKI[[#This Row],[StawkaPodatku]]*DZIALKI[[#This Row],[Powierzchnia]],2)</f>
        <v>283.45999999999998</v>
      </c>
      <c r="H3294">
        <f>DZIALKI[[#This Row],[Podatek]]*DZIALKI[[#This Row],[Procent Ulgi]]</f>
        <v>255.11399999999998</v>
      </c>
      <c r="I3294">
        <f>DZIALKI[[#This Row],[Podatek]]-DZIALKI[[#This Row],[KwotaUlgi]]</f>
        <v>28.346000000000004</v>
      </c>
    </row>
    <row r="3295" spans="1:9" x14ac:dyDescent="0.25">
      <c r="A3295" t="s">
        <v>3305</v>
      </c>
      <c r="B3295">
        <v>579.03</v>
      </c>
      <c r="C3295" t="s">
        <v>5</v>
      </c>
      <c r="D3295" t="s">
        <v>5</v>
      </c>
      <c r="E32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95">
        <f>IF(DZIALKI[[#This Row],[Ulga]]=$K$29,$L$29,IF(DZIALKI[[#This Row],[Ulga]]=$K$30,$L$30,IF(DZIALKI[[#This Row],[Ulga]]=$K$31,$L$31,IF(DZIALKI[[#This Row],[Ulga]]=$K$32,$L$32))))</f>
        <v>0.5</v>
      </c>
      <c r="G3295">
        <f>ROUNDUP(DZIALKI[[#This Row],[StawkaPodatku]]*DZIALKI[[#This Row],[Powierzchnia]],2)</f>
        <v>445.86</v>
      </c>
      <c r="H3295">
        <f>DZIALKI[[#This Row],[Podatek]]*DZIALKI[[#This Row],[Procent Ulgi]]</f>
        <v>222.93</v>
      </c>
      <c r="I3295">
        <f>DZIALKI[[#This Row],[Podatek]]-DZIALKI[[#This Row],[KwotaUlgi]]</f>
        <v>222.93</v>
      </c>
    </row>
    <row r="3296" spans="1:9" x14ac:dyDescent="0.25">
      <c r="A3296" t="s">
        <v>3306</v>
      </c>
      <c r="B3296">
        <v>911.17</v>
      </c>
      <c r="C3296" t="s">
        <v>5</v>
      </c>
      <c r="D3296" t="s">
        <v>5</v>
      </c>
      <c r="E32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96">
        <f>IF(DZIALKI[[#This Row],[Ulga]]=$K$29,$L$29,IF(DZIALKI[[#This Row],[Ulga]]=$K$30,$L$30,IF(DZIALKI[[#This Row],[Ulga]]=$K$31,$L$31,IF(DZIALKI[[#This Row],[Ulga]]=$K$32,$L$32))))</f>
        <v>0.5</v>
      </c>
      <c r="G3296">
        <f>ROUNDUP(DZIALKI[[#This Row],[StawkaPodatku]]*DZIALKI[[#This Row],[Powierzchnia]],2)</f>
        <v>701.61</v>
      </c>
      <c r="H3296">
        <f>DZIALKI[[#This Row],[Podatek]]*DZIALKI[[#This Row],[Procent Ulgi]]</f>
        <v>350.80500000000001</v>
      </c>
      <c r="I3296">
        <f>DZIALKI[[#This Row],[Podatek]]-DZIALKI[[#This Row],[KwotaUlgi]]</f>
        <v>350.80500000000001</v>
      </c>
    </row>
    <row r="3297" spans="1:9" x14ac:dyDescent="0.25">
      <c r="A3297" t="s">
        <v>3307</v>
      </c>
      <c r="B3297">
        <v>831.38</v>
      </c>
      <c r="C3297" t="s">
        <v>52</v>
      </c>
      <c r="D3297" t="s">
        <v>5</v>
      </c>
      <c r="E32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97">
        <f>IF(DZIALKI[[#This Row],[Ulga]]=$K$29,$L$29,IF(DZIALKI[[#This Row],[Ulga]]=$K$30,$L$30,IF(DZIALKI[[#This Row],[Ulga]]=$K$31,$L$31,IF(DZIALKI[[#This Row],[Ulga]]=$K$32,$L$32))))</f>
        <v>0.5</v>
      </c>
      <c r="G3297">
        <f>ROUNDUP(DZIALKI[[#This Row],[StawkaPodatku]]*DZIALKI[[#This Row],[Powierzchnia]],2)</f>
        <v>174.59</v>
      </c>
      <c r="H3297">
        <f>DZIALKI[[#This Row],[Podatek]]*DZIALKI[[#This Row],[Procent Ulgi]]</f>
        <v>87.295000000000002</v>
      </c>
      <c r="I3297">
        <f>DZIALKI[[#This Row],[Podatek]]-DZIALKI[[#This Row],[KwotaUlgi]]</f>
        <v>87.295000000000002</v>
      </c>
    </row>
    <row r="3298" spans="1:9" x14ac:dyDescent="0.25">
      <c r="A3298" t="s">
        <v>3308</v>
      </c>
      <c r="B3298">
        <v>1149.69</v>
      </c>
      <c r="C3298" t="s">
        <v>5</v>
      </c>
      <c r="D3298" t="s">
        <v>5</v>
      </c>
      <c r="E32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98">
        <f>IF(DZIALKI[[#This Row],[Ulga]]=$K$29,$L$29,IF(DZIALKI[[#This Row],[Ulga]]=$K$30,$L$30,IF(DZIALKI[[#This Row],[Ulga]]=$K$31,$L$31,IF(DZIALKI[[#This Row],[Ulga]]=$K$32,$L$32))))</f>
        <v>0.5</v>
      </c>
      <c r="G3298">
        <f>ROUNDUP(DZIALKI[[#This Row],[StawkaPodatku]]*DZIALKI[[#This Row],[Powierzchnia]],2)</f>
        <v>885.27</v>
      </c>
      <c r="H3298">
        <f>DZIALKI[[#This Row],[Podatek]]*DZIALKI[[#This Row],[Procent Ulgi]]</f>
        <v>442.63499999999999</v>
      </c>
      <c r="I3298">
        <f>DZIALKI[[#This Row],[Podatek]]-DZIALKI[[#This Row],[KwotaUlgi]]</f>
        <v>442.63499999999999</v>
      </c>
    </row>
    <row r="3299" spans="1:9" x14ac:dyDescent="0.25">
      <c r="A3299" t="s">
        <v>3309</v>
      </c>
      <c r="B3299">
        <v>1316.34</v>
      </c>
      <c r="C3299" t="s">
        <v>9</v>
      </c>
      <c r="D3299" t="s">
        <v>7</v>
      </c>
      <c r="E32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99">
        <f>IF(DZIALKI[[#This Row],[Ulga]]=$K$29,$L$29,IF(DZIALKI[[#This Row],[Ulga]]=$K$30,$L$30,IF(DZIALKI[[#This Row],[Ulga]]=$K$31,$L$31,IF(DZIALKI[[#This Row],[Ulga]]=$K$32,$L$32))))</f>
        <v>0.2</v>
      </c>
      <c r="G3299">
        <f>ROUNDUP(DZIALKI[[#This Row],[StawkaPodatku]]*DZIALKI[[#This Row],[Powierzchnia]],2)</f>
        <v>855.63</v>
      </c>
      <c r="H3299">
        <f>DZIALKI[[#This Row],[Podatek]]*DZIALKI[[#This Row],[Procent Ulgi]]</f>
        <v>171.126</v>
      </c>
      <c r="I3299">
        <f>DZIALKI[[#This Row],[Podatek]]-DZIALKI[[#This Row],[KwotaUlgi]]</f>
        <v>684.50400000000002</v>
      </c>
    </row>
    <row r="3300" spans="1:9" x14ac:dyDescent="0.25">
      <c r="A3300" t="s">
        <v>3310</v>
      </c>
      <c r="B3300">
        <v>989.31</v>
      </c>
      <c r="C3300" t="s">
        <v>52</v>
      </c>
      <c r="D3300" t="s">
        <v>7</v>
      </c>
      <c r="E33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00">
        <f>IF(DZIALKI[[#This Row],[Ulga]]=$K$29,$L$29,IF(DZIALKI[[#This Row],[Ulga]]=$K$30,$L$30,IF(DZIALKI[[#This Row],[Ulga]]=$K$31,$L$31,IF(DZIALKI[[#This Row],[Ulga]]=$K$32,$L$32))))</f>
        <v>0.2</v>
      </c>
      <c r="G3300">
        <f>ROUNDUP(DZIALKI[[#This Row],[StawkaPodatku]]*DZIALKI[[#This Row],[Powierzchnia]],2)</f>
        <v>207.76</v>
      </c>
      <c r="H3300">
        <f>DZIALKI[[#This Row],[Podatek]]*DZIALKI[[#This Row],[Procent Ulgi]]</f>
        <v>41.552</v>
      </c>
      <c r="I3300">
        <f>DZIALKI[[#This Row],[Podatek]]-DZIALKI[[#This Row],[KwotaUlgi]]</f>
        <v>166.208</v>
      </c>
    </row>
    <row r="3301" spans="1:9" x14ac:dyDescent="0.25">
      <c r="A3301" t="s">
        <v>3311</v>
      </c>
      <c r="B3301">
        <v>1246.6199999999999</v>
      </c>
      <c r="C3301" t="s">
        <v>5</v>
      </c>
      <c r="D3301" t="s">
        <v>11</v>
      </c>
      <c r="E33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01">
        <f>IF(DZIALKI[[#This Row],[Ulga]]=$K$29,$L$29,IF(DZIALKI[[#This Row],[Ulga]]=$K$30,$L$30,IF(DZIALKI[[#This Row],[Ulga]]=$K$31,$L$31,IF(DZIALKI[[#This Row],[Ulga]]=$K$32,$L$32))))</f>
        <v>0.9</v>
      </c>
      <c r="G3301">
        <f>ROUNDUP(DZIALKI[[#This Row],[StawkaPodatku]]*DZIALKI[[#This Row],[Powierzchnia]],2)</f>
        <v>959.9</v>
      </c>
      <c r="H3301">
        <f>DZIALKI[[#This Row],[Podatek]]*DZIALKI[[#This Row],[Procent Ulgi]]</f>
        <v>863.91</v>
      </c>
      <c r="I3301">
        <f>DZIALKI[[#This Row],[Podatek]]-DZIALKI[[#This Row],[KwotaUlgi]]</f>
        <v>95.990000000000009</v>
      </c>
    </row>
    <row r="3302" spans="1:9" x14ac:dyDescent="0.25">
      <c r="A3302" t="s">
        <v>3312</v>
      </c>
      <c r="B3302">
        <v>1237.02</v>
      </c>
      <c r="C3302" t="s">
        <v>31</v>
      </c>
      <c r="D3302" t="s">
        <v>7</v>
      </c>
      <c r="E33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02">
        <f>IF(DZIALKI[[#This Row],[Ulga]]=$K$29,$L$29,IF(DZIALKI[[#This Row],[Ulga]]=$K$30,$L$30,IF(DZIALKI[[#This Row],[Ulga]]=$K$31,$L$31,IF(DZIALKI[[#This Row],[Ulga]]=$K$32,$L$32))))</f>
        <v>0.2</v>
      </c>
      <c r="G3302">
        <f>ROUNDUP(DZIALKI[[#This Row],[StawkaPodatku]]*DZIALKI[[#This Row],[Powierzchnia]],2)</f>
        <v>531.91999999999996</v>
      </c>
      <c r="H3302">
        <f>DZIALKI[[#This Row],[Podatek]]*DZIALKI[[#This Row],[Procent Ulgi]]</f>
        <v>106.384</v>
      </c>
      <c r="I3302">
        <f>DZIALKI[[#This Row],[Podatek]]-DZIALKI[[#This Row],[KwotaUlgi]]</f>
        <v>425.53599999999994</v>
      </c>
    </row>
    <row r="3303" spans="1:9" x14ac:dyDescent="0.25">
      <c r="A3303" t="s">
        <v>3313</v>
      </c>
      <c r="B3303">
        <v>1031.74</v>
      </c>
      <c r="C3303" t="s">
        <v>31</v>
      </c>
      <c r="D3303" t="s">
        <v>5</v>
      </c>
      <c r="E33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03">
        <f>IF(DZIALKI[[#This Row],[Ulga]]=$K$29,$L$29,IF(DZIALKI[[#This Row],[Ulga]]=$K$30,$L$30,IF(DZIALKI[[#This Row],[Ulga]]=$K$31,$L$31,IF(DZIALKI[[#This Row],[Ulga]]=$K$32,$L$32))))</f>
        <v>0.5</v>
      </c>
      <c r="G3303">
        <f>ROUNDUP(DZIALKI[[#This Row],[StawkaPodatku]]*DZIALKI[[#This Row],[Powierzchnia]],2)</f>
        <v>443.65</v>
      </c>
      <c r="H3303">
        <f>DZIALKI[[#This Row],[Podatek]]*DZIALKI[[#This Row],[Procent Ulgi]]</f>
        <v>221.82499999999999</v>
      </c>
      <c r="I3303">
        <f>DZIALKI[[#This Row],[Podatek]]-DZIALKI[[#This Row],[KwotaUlgi]]</f>
        <v>221.82499999999999</v>
      </c>
    </row>
    <row r="3304" spans="1:9" x14ac:dyDescent="0.25">
      <c r="A3304" t="s">
        <v>3314</v>
      </c>
      <c r="B3304">
        <v>886.51</v>
      </c>
      <c r="C3304" t="s">
        <v>9</v>
      </c>
      <c r="D3304" t="s">
        <v>11</v>
      </c>
      <c r="E330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04">
        <f>IF(DZIALKI[[#This Row],[Ulga]]=$K$29,$L$29,IF(DZIALKI[[#This Row],[Ulga]]=$K$30,$L$30,IF(DZIALKI[[#This Row],[Ulga]]=$K$31,$L$31,IF(DZIALKI[[#This Row],[Ulga]]=$K$32,$L$32))))</f>
        <v>0.9</v>
      </c>
      <c r="G3304">
        <f>ROUNDUP(DZIALKI[[#This Row],[StawkaPodatku]]*DZIALKI[[#This Row],[Powierzchnia]],2)</f>
        <v>576.24</v>
      </c>
      <c r="H3304">
        <f>DZIALKI[[#This Row],[Podatek]]*DZIALKI[[#This Row],[Procent Ulgi]]</f>
        <v>518.61599999999999</v>
      </c>
      <c r="I3304">
        <f>DZIALKI[[#This Row],[Podatek]]-DZIALKI[[#This Row],[KwotaUlgi]]</f>
        <v>57.624000000000024</v>
      </c>
    </row>
    <row r="3305" spans="1:9" x14ac:dyDescent="0.25">
      <c r="A3305" t="s">
        <v>3315</v>
      </c>
      <c r="B3305">
        <v>609.66</v>
      </c>
      <c r="C3305" t="s">
        <v>5</v>
      </c>
      <c r="D3305" t="s">
        <v>5</v>
      </c>
      <c r="E33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05">
        <f>IF(DZIALKI[[#This Row],[Ulga]]=$K$29,$L$29,IF(DZIALKI[[#This Row],[Ulga]]=$K$30,$L$30,IF(DZIALKI[[#This Row],[Ulga]]=$K$31,$L$31,IF(DZIALKI[[#This Row],[Ulga]]=$K$32,$L$32))))</f>
        <v>0.5</v>
      </c>
      <c r="G3305">
        <f>ROUNDUP(DZIALKI[[#This Row],[StawkaPodatku]]*DZIALKI[[#This Row],[Powierzchnia]],2)</f>
        <v>469.44</v>
      </c>
      <c r="H3305">
        <f>DZIALKI[[#This Row],[Podatek]]*DZIALKI[[#This Row],[Procent Ulgi]]</f>
        <v>234.72</v>
      </c>
      <c r="I3305">
        <f>DZIALKI[[#This Row],[Podatek]]-DZIALKI[[#This Row],[KwotaUlgi]]</f>
        <v>234.72</v>
      </c>
    </row>
    <row r="3306" spans="1:9" x14ac:dyDescent="0.25">
      <c r="A3306" t="s">
        <v>3316</v>
      </c>
      <c r="B3306">
        <v>698.91</v>
      </c>
      <c r="C3306" t="s">
        <v>9</v>
      </c>
      <c r="D3306" t="s">
        <v>5</v>
      </c>
      <c r="E33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06">
        <f>IF(DZIALKI[[#This Row],[Ulga]]=$K$29,$L$29,IF(DZIALKI[[#This Row],[Ulga]]=$K$30,$L$30,IF(DZIALKI[[#This Row],[Ulga]]=$K$31,$L$31,IF(DZIALKI[[#This Row],[Ulga]]=$K$32,$L$32))))</f>
        <v>0.5</v>
      </c>
      <c r="G3306">
        <f>ROUNDUP(DZIALKI[[#This Row],[StawkaPodatku]]*DZIALKI[[#This Row],[Powierzchnia]],2)</f>
        <v>454.3</v>
      </c>
      <c r="H3306">
        <f>DZIALKI[[#This Row],[Podatek]]*DZIALKI[[#This Row],[Procent Ulgi]]</f>
        <v>227.15</v>
      </c>
      <c r="I3306">
        <f>DZIALKI[[#This Row],[Podatek]]-DZIALKI[[#This Row],[KwotaUlgi]]</f>
        <v>227.15</v>
      </c>
    </row>
    <row r="3307" spans="1:9" x14ac:dyDescent="0.25">
      <c r="A3307" t="s">
        <v>3317</v>
      </c>
      <c r="B3307">
        <v>1180.9000000000001</v>
      </c>
      <c r="C3307" t="s">
        <v>31</v>
      </c>
      <c r="D3307" t="s">
        <v>11</v>
      </c>
      <c r="E33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07">
        <f>IF(DZIALKI[[#This Row],[Ulga]]=$K$29,$L$29,IF(DZIALKI[[#This Row],[Ulga]]=$K$30,$L$30,IF(DZIALKI[[#This Row],[Ulga]]=$K$31,$L$31,IF(DZIALKI[[#This Row],[Ulga]]=$K$32,$L$32))))</f>
        <v>0.9</v>
      </c>
      <c r="G3307">
        <f>ROUNDUP(DZIALKI[[#This Row],[StawkaPodatku]]*DZIALKI[[#This Row],[Powierzchnia]],2)</f>
        <v>507.78999999999996</v>
      </c>
      <c r="H3307">
        <f>DZIALKI[[#This Row],[Podatek]]*DZIALKI[[#This Row],[Procent Ulgi]]</f>
        <v>457.01099999999997</v>
      </c>
      <c r="I3307">
        <f>DZIALKI[[#This Row],[Podatek]]-DZIALKI[[#This Row],[KwotaUlgi]]</f>
        <v>50.778999999999996</v>
      </c>
    </row>
    <row r="3308" spans="1:9" x14ac:dyDescent="0.25">
      <c r="A3308" t="s">
        <v>3318</v>
      </c>
      <c r="B3308">
        <v>800.79</v>
      </c>
      <c r="C3308" t="s">
        <v>52</v>
      </c>
      <c r="D3308" t="s">
        <v>21</v>
      </c>
      <c r="E33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08">
        <f>IF(DZIALKI[[#This Row],[Ulga]]=$K$29,$L$29,IF(DZIALKI[[#This Row],[Ulga]]=$K$30,$L$30,IF(DZIALKI[[#This Row],[Ulga]]=$K$31,$L$31,IF(DZIALKI[[#This Row],[Ulga]]=$K$32,$L$32))))</f>
        <v>0</v>
      </c>
      <c r="G3308">
        <f>ROUNDUP(DZIALKI[[#This Row],[StawkaPodatku]]*DZIALKI[[#This Row],[Powierzchnia]],2)</f>
        <v>168.17</v>
      </c>
      <c r="H3308">
        <f>DZIALKI[[#This Row],[Podatek]]*DZIALKI[[#This Row],[Procent Ulgi]]</f>
        <v>0</v>
      </c>
      <c r="I3308">
        <f>DZIALKI[[#This Row],[Podatek]]-DZIALKI[[#This Row],[KwotaUlgi]]</f>
        <v>168.17</v>
      </c>
    </row>
    <row r="3309" spans="1:9" x14ac:dyDescent="0.25">
      <c r="A3309" t="s">
        <v>3319</v>
      </c>
      <c r="B3309">
        <v>764.62</v>
      </c>
      <c r="C3309" t="s">
        <v>5</v>
      </c>
      <c r="D3309" t="s">
        <v>11</v>
      </c>
      <c r="E33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09">
        <f>IF(DZIALKI[[#This Row],[Ulga]]=$K$29,$L$29,IF(DZIALKI[[#This Row],[Ulga]]=$K$30,$L$30,IF(DZIALKI[[#This Row],[Ulga]]=$K$31,$L$31,IF(DZIALKI[[#This Row],[Ulga]]=$K$32,$L$32))))</f>
        <v>0.9</v>
      </c>
      <c r="G3309">
        <f>ROUNDUP(DZIALKI[[#This Row],[StawkaPodatku]]*DZIALKI[[#This Row],[Powierzchnia]],2)</f>
        <v>588.76</v>
      </c>
      <c r="H3309">
        <f>DZIALKI[[#This Row],[Podatek]]*DZIALKI[[#This Row],[Procent Ulgi]]</f>
        <v>529.88400000000001</v>
      </c>
      <c r="I3309">
        <f>DZIALKI[[#This Row],[Podatek]]-DZIALKI[[#This Row],[KwotaUlgi]]</f>
        <v>58.875999999999976</v>
      </c>
    </row>
    <row r="3310" spans="1:9" x14ac:dyDescent="0.25">
      <c r="A3310" t="s">
        <v>3320</v>
      </c>
      <c r="B3310">
        <v>531</v>
      </c>
      <c r="C3310" t="s">
        <v>94</v>
      </c>
      <c r="D3310" t="s">
        <v>5</v>
      </c>
      <c r="E331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10">
        <f>IF(DZIALKI[[#This Row],[Ulga]]=$K$29,$L$29,IF(DZIALKI[[#This Row],[Ulga]]=$K$30,$L$30,IF(DZIALKI[[#This Row],[Ulga]]=$K$31,$L$31,IF(DZIALKI[[#This Row],[Ulga]]=$K$32,$L$32))))</f>
        <v>0.5</v>
      </c>
      <c r="G3310">
        <f>ROUNDUP(DZIALKI[[#This Row],[StawkaPodatku]]*DZIALKI[[#This Row],[Powierzchnia]],2)</f>
        <v>21.24</v>
      </c>
      <c r="H3310">
        <f>DZIALKI[[#This Row],[Podatek]]*DZIALKI[[#This Row],[Procent Ulgi]]</f>
        <v>10.62</v>
      </c>
      <c r="I3310">
        <f>DZIALKI[[#This Row],[Podatek]]-DZIALKI[[#This Row],[KwotaUlgi]]</f>
        <v>10.62</v>
      </c>
    </row>
    <row r="3311" spans="1:9" x14ac:dyDescent="0.25">
      <c r="A3311" t="s">
        <v>3321</v>
      </c>
      <c r="B3311">
        <v>1114.92</v>
      </c>
      <c r="C3311" t="s">
        <v>31</v>
      </c>
      <c r="D3311" t="s">
        <v>11</v>
      </c>
      <c r="E33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11">
        <f>IF(DZIALKI[[#This Row],[Ulga]]=$K$29,$L$29,IF(DZIALKI[[#This Row],[Ulga]]=$K$30,$L$30,IF(DZIALKI[[#This Row],[Ulga]]=$K$31,$L$31,IF(DZIALKI[[#This Row],[Ulga]]=$K$32,$L$32))))</f>
        <v>0.9</v>
      </c>
      <c r="G3311">
        <f>ROUNDUP(DZIALKI[[#This Row],[StawkaPodatku]]*DZIALKI[[#This Row],[Powierzchnia]],2)</f>
        <v>479.42</v>
      </c>
      <c r="H3311">
        <f>DZIALKI[[#This Row],[Podatek]]*DZIALKI[[#This Row],[Procent Ulgi]]</f>
        <v>431.47800000000001</v>
      </c>
      <c r="I3311">
        <f>DZIALKI[[#This Row],[Podatek]]-DZIALKI[[#This Row],[KwotaUlgi]]</f>
        <v>47.942000000000007</v>
      </c>
    </row>
    <row r="3312" spans="1:9" x14ac:dyDescent="0.25">
      <c r="A3312" t="s">
        <v>3322</v>
      </c>
      <c r="B3312">
        <v>807.39</v>
      </c>
      <c r="C3312" t="s">
        <v>31</v>
      </c>
      <c r="D3312" t="s">
        <v>11</v>
      </c>
      <c r="E33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12">
        <f>IF(DZIALKI[[#This Row],[Ulga]]=$K$29,$L$29,IF(DZIALKI[[#This Row],[Ulga]]=$K$30,$L$30,IF(DZIALKI[[#This Row],[Ulga]]=$K$31,$L$31,IF(DZIALKI[[#This Row],[Ulga]]=$K$32,$L$32))))</f>
        <v>0.9</v>
      </c>
      <c r="G3312">
        <f>ROUNDUP(DZIALKI[[#This Row],[StawkaPodatku]]*DZIALKI[[#This Row],[Powierzchnia]],2)</f>
        <v>347.18</v>
      </c>
      <c r="H3312">
        <f>DZIALKI[[#This Row],[Podatek]]*DZIALKI[[#This Row],[Procent Ulgi]]</f>
        <v>312.46199999999999</v>
      </c>
      <c r="I3312">
        <f>DZIALKI[[#This Row],[Podatek]]-DZIALKI[[#This Row],[KwotaUlgi]]</f>
        <v>34.718000000000018</v>
      </c>
    </row>
    <row r="3313" spans="1:9" x14ac:dyDescent="0.25">
      <c r="A3313" t="s">
        <v>3323</v>
      </c>
      <c r="B3313">
        <v>563.25</v>
      </c>
      <c r="C3313" t="s">
        <v>9</v>
      </c>
      <c r="D3313" t="s">
        <v>5</v>
      </c>
      <c r="E33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13">
        <f>IF(DZIALKI[[#This Row],[Ulga]]=$K$29,$L$29,IF(DZIALKI[[#This Row],[Ulga]]=$K$30,$L$30,IF(DZIALKI[[#This Row],[Ulga]]=$K$31,$L$31,IF(DZIALKI[[#This Row],[Ulga]]=$K$32,$L$32))))</f>
        <v>0.5</v>
      </c>
      <c r="G3313">
        <f>ROUNDUP(DZIALKI[[#This Row],[StawkaPodatku]]*DZIALKI[[#This Row],[Powierzchnia]],2)</f>
        <v>366.12</v>
      </c>
      <c r="H3313">
        <f>DZIALKI[[#This Row],[Podatek]]*DZIALKI[[#This Row],[Procent Ulgi]]</f>
        <v>183.06</v>
      </c>
      <c r="I3313">
        <f>DZIALKI[[#This Row],[Podatek]]-DZIALKI[[#This Row],[KwotaUlgi]]</f>
        <v>183.06</v>
      </c>
    </row>
    <row r="3314" spans="1:9" x14ac:dyDescent="0.25">
      <c r="A3314" t="s">
        <v>3324</v>
      </c>
      <c r="B3314">
        <v>917.56</v>
      </c>
      <c r="C3314" t="s">
        <v>5</v>
      </c>
      <c r="D3314" t="s">
        <v>11</v>
      </c>
      <c r="E33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14">
        <f>IF(DZIALKI[[#This Row],[Ulga]]=$K$29,$L$29,IF(DZIALKI[[#This Row],[Ulga]]=$K$30,$L$30,IF(DZIALKI[[#This Row],[Ulga]]=$K$31,$L$31,IF(DZIALKI[[#This Row],[Ulga]]=$K$32,$L$32))))</f>
        <v>0.9</v>
      </c>
      <c r="G3314">
        <f>ROUNDUP(DZIALKI[[#This Row],[StawkaPodatku]]*DZIALKI[[#This Row],[Powierzchnia]],2)</f>
        <v>706.53</v>
      </c>
      <c r="H3314">
        <f>DZIALKI[[#This Row],[Podatek]]*DZIALKI[[#This Row],[Procent Ulgi]]</f>
        <v>635.87699999999995</v>
      </c>
      <c r="I3314">
        <f>DZIALKI[[#This Row],[Podatek]]-DZIALKI[[#This Row],[KwotaUlgi]]</f>
        <v>70.65300000000002</v>
      </c>
    </row>
    <row r="3315" spans="1:9" x14ac:dyDescent="0.25">
      <c r="A3315" t="s">
        <v>3325</v>
      </c>
      <c r="B3315">
        <v>550.37</v>
      </c>
      <c r="C3315" t="s">
        <v>94</v>
      </c>
      <c r="D3315" t="s">
        <v>11</v>
      </c>
      <c r="E331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15">
        <f>IF(DZIALKI[[#This Row],[Ulga]]=$K$29,$L$29,IF(DZIALKI[[#This Row],[Ulga]]=$K$30,$L$30,IF(DZIALKI[[#This Row],[Ulga]]=$K$31,$L$31,IF(DZIALKI[[#This Row],[Ulga]]=$K$32,$L$32))))</f>
        <v>0.9</v>
      </c>
      <c r="G3315">
        <f>ROUNDUP(DZIALKI[[#This Row],[StawkaPodatku]]*DZIALKI[[#This Row],[Powierzchnia]],2)</f>
        <v>22.020000000000003</v>
      </c>
      <c r="H3315">
        <f>DZIALKI[[#This Row],[Podatek]]*DZIALKI[[#This Row],[Procent Ulgi]]</f>
        <v>19.818000000000005</v>
      </c>
      <c r="I3315">
        <f>DZIALKI[[#This Row],[Podatek]]-DZIALKI[[#This Row],[KwotaUlgi]]</f>
        <v>2.2019999999999982</v>
      </c>
    </row>
    <row r="3316" spans="1:9" x14ac:dyDescent="0.25">
      <c r="A3316" t="s">
        <v>3326</v>
      </c>
      <c r="B3316">
        <v>1431.61</v>
      </c>
      <c r="C3316" t="s">
        <v>5</v>
      </c>
      <c r="D3316" t="s">
        <v>11</v>
      </c>
      <c r="E33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16">
        <f>IF(DZIALKI[[#This Row],[Ulga]]=$K$29,$L$29,IF(DZIALKI[[#This Row],[Ulga]]=$K$30,$L$30,IF(DZIALKI[[#This Row],[Ulga]]=$K$31,$L$31,IF(DZIALKI[[#This Row],[Ulga]]=$K$32,$L$32))))</f>
        <v>0.9</v>
      </c>
      <c r="G3316">
        <f>ROUNDUP(DZIALKI[[#This Row],[StawkaPodatku]]*DZIALKI[[#This Row],[Powierzchnia]],2)</f>
        <v>1102.3399999999999</v>
      </c>
      <c r="H3316">
        <f>DZIALKI[[#This Row],[Podatek]]*DZIALKI[[#This Row],[Procent Ulgi]]</f>
        <v>992.10599999999999</v>
      </c>
      <c r="I3316">
        <f>DZIALKI[[#This Row],[Podatek]]-DZIALKI[[#This Row],[KwotaUlgi]]</f>
        <v>110.23399999999992</v>
      </c>
    </row>
    <row r="3317" spans="1:9" x14ac:dyDescent="0.25">
      <c r="A3317" t="s">
        <v>3327</v>
      </c>
      <c r="B3317">
        <v>1018.1</v>
      </c>
      <c r="C3317" t="s">
        <v>9</v>
      </c>
      <c r="D3317" t="s">
        <v>7</v>
      </c>
      <c r="E33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17">
        <f>IF(DZIALKI[[#This Row],[Ulga]]=$K$29,$L$29,IF(DZIALKI[[#This Row],[Ulga]]=$K$30,$L$30,IF(DZIALKI[[#This Row],[Ulga]]=$K$31,$L$31,IF(DZIALKI[[#This Row],[Ulga]]=$K$32,$L$32))))</f>
        <v>0.2</v>
      </c>
      <c r="G3317">
        <f>ROUNDUP(DZIALKI[[#This Row],[StawkaPodatku]]*DZIALKI[[#This Row],[Powierzchnia]],2)</f>
        <v>661.77</v>
      </c>
      <c r="H3317">
        <f>DZIALKI[[#This Row],[Podatek]]*DZIALKI[[#This Row],[Procent Ulgi]]</f>
        <v>132.35400000000001</v>
      </c>
      <c r="I3317">
        <f>DZIALKI[[#This Row],[Podatek]]-DZIALKI[[#This Row],[KwotaUlgi]]</f>
        <v>529.41599999999994</v>
      </c>
    </row>
    <row r="3318" spans="1:9" x14ac:dyDescent="0.25">
      <c r="A3318" t="s">
        <v>3328</v>
      </c>
      <c r="B3318">
        <v>958.24</v>
      </c>
      <c r="C3318" t="s">
        <v>5</v>
      </c>
      <c r="D3318" t="s">
        <v>11</v>
      </c>
      <c r="E33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18">
        <f>IF(DZIALKI[[#This Row],[Ulga]]=$K$29,$L$29,IF(DZIALKI[[#This Row],[Ulga]]=$K$30,$L$30,IF(DZIALKI[[#This Row],[Ulga]]=$K$31,$L$31,IF(DZIALKI[[#This Row],[Ulga]]=$K$32,$L$32))))</f>
        <v>0.9</v>
      </c>
      <c r="G3318">
        <f>ROUNDUP(DZIALKI[[#This Row],[StawkaPodatku]]*DZIALKI[[#This Row],[Powierzchnia]],2)</f>
        <v>737.85</v>
      </c>
      <c r="H3318">
        <f>DZIALKI[[#This Row],[Podatek]]*DZIALKI[[#This Row],[Procent Ulgi]]</f>
        <v>664.06500000000005</v>
      </c>
      <c r="I3318">
        <f>DZIALKI[[#This Row],[Podatek]]-DZIALKI[[#This Row],[KwotaUlgi]]</f>
        <v>73.784999999999968</v>
      </c>
    </row>
    <row r="3319" spans="1:9" x14ac:dyDescent="0.25">
      <c r="A3319" t="s">
        <v>3329</v>
      </c>
      <c r="B3319">
        <v>1058.1099999999999</v>
      </c>
      <c r="C3319" t="s">
        <v>52</v>
      </c>
      <c r="D3319" t="s">
        <v>5</v>
      </c>
      <c r="E33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19">
        <f>IF(DZIALKI[[#This Row],[Ulga]]=$K$29,$L$29,IF(DZIALKI[[#This Row],[Ulga]]=$K$30,$L$30,IF(DZIALKI[[#This Row],[Ulga]]=$K$31,$L$31,IF(DZIALKI[[#This Row],[Ulga]]=$K$32,$L$32))))</f>
        <v>0.5</v>
      </c>
      <c r="G3319">
        <f>ROUNDUP(DZIALKI[[#This Row],[StawkaPodatku]]*DZIALKI[[#This Row],[Powierzchnia]],2)</f>
        <v>222.20999999999998</v>
      </c>
      <c r="H3319">
        <f>DZIALKI[[#This Row],[Podatek]]*DZIALKI[[#This Row],[Procent Ulgi]]</f>
        <v>111.10499999999999</v>
      </c>
      <c r="I3319">
        <f>DZIALKI[[#This Row],[Podatek]]-DZIALKI[[#This Row],[KwotaUlgi]]</f>
        <v>111.10499999999999</v>
      </c>
    </row>
    <row r="3320" spans="1:9" x14ac:dyDescent="0.25">
      <c r="A3320" t="s">
        <v>3330</v>
      </c>
      <c r="B3320">
        <v>909.19</v>
      </c>
      <c r="C3320" t="s">
        <v>94</v>
      </c>
      <c r="D3320" t="s">
        <v>11</v>
      </c>
      <c r="E33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20">
        <f>IF(DZIALKI[[#This Row],[Ulga]]=$K$29,$L$29,IF(DZIALKI[[#This Row],[Ulga]]=$K$30,$L$30,IF(DZIALKI[[#This Row],[Ulga]]=$K$31,$L$31,IF(DZIALKI[[#This Row],[Ulga]]=$K$32,$L$32))))</f>
        <v>0.9</v>
      </c>
      <c r="G3320">
        <f>ROUNDUP(DZIALKI[[#This Row],[StawkaPodatku]]*DZIALKI[[#This Row],[Powierzchnia]],2)</f>
        <v>36.369999999999997</v>
      </c>
      <c r="H3320">
        <f>DZIALKI[[#This Row],[Podatek]]*DZIALKI[[#This Row],[Procent Ulgi]]</f>
        <v>32.732999999999997</v>
      </c>
      <c r="I3320">
        <f>DZIALKI[[#This Row],[Podatek]]-DZIALKI[[#This Row],[KwotaUlgi]]</f>
        <v>3.6370000000000005</v>
      </c>
    </row>
    <row r="3321" spans="1:9" x14ac:dyDescent="0.25">
      <c r="A3321" t="s">
        <v>3331</v>
      </c>
      <c r="B3321">
        <v>1411.01</v>
      </c>
      <c r="C3321" t="s">
        <v>94</v>
      </c>
      <c r="D3321" t="s">
        <v>7</v>
      </c>
      <c r="E33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21">
        <f>IF(DZIALKI[[#This Row],[Ulga]]=$K$29,$L$29,IF(DZIALKI[[#This Row],[Ulga]]=$K$30,$L$30,IF(DZIALKI[[#This Row],[Ulga]]=$K$31,$L$31,IF(DZIALKI[[#This Row],[Ulga]]=$K$32,$L$32))))</f>
        <v>0.2</v>
      </c>
      <c r="G3321">
        <f>ROUNDUP(DZIALKI[[#This Row],[StawkaPodatku]]*DZIALKI[[#This Row],[Powierzchnia]],2)</f>
        <v>56.449999999999996</v>
      </c>
      <c r="H3321">
        <f>DZIALKI[[#This Row],[Podatek]]*DZIALKI[[#This Row],[Procent Ulgi]]</f>
        <v>11.29</v>
      </c>
      <c r="I3321">
        <f>DZIALKI[[#This Row],[Podatek]]-DZIALKI[[#This Row],[KwotaUlgi]]</f>
        <v>45.16</v>
      </c>
    </row>
    <row r="3322" spans="1:9" x14ac:dyDescent="0.25">
      <c r="A3322" t="s">
        <v>3332</v>
      </c>
      <c r="B3322">
        <v>714.64</v>
      </c>
      <c r="C3322" t="s">
        <v>52</v>
      </c>
      <c r="D3322" t="s">
        <v>7</v>
      </c>
      <c r="E33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22">
        <f>IF(DZIALKI[[#This Row],[Ulga]]=$K$29,$L$29,IF(DZIALKI[[#This Row],[Ulga]]=$K$30,$L$30,IF(DZIALKI[[#This Row],[Ulga]]=$K$31,$L$31,IF(DZIALKI[[#This Row],[Ulga]]=$K$32,$L$32))))</f>
        <v>0.2</v>
      </c>
      <c r="G3322">
        <f>ROUNDUP(DZIALKI[[#This Row],[StawkaPodatku]]*DZIALKI[[#This Row],[Powierzchnia]],2)</f>
        <v>150.07999999999998</v>
      </c>
      <c r="H3322">
        <f>DZIALKI[[#This Row],[Podatek]]*DZIALKI[[#This Row],[Procent Ulgi]]</f>
        <v>30.015999999999998</v>
      </c>
      <c r="I3322">
        <f>DZIALKI[[#This Row],[Podatek]]-DZIALKI[[#This Row],[KwotaUlgi]]</f>
        <v>120.06399999999999</v>
      </c>
    </row>
    <row r="3323" spans="1:9" x14ac:dyDescent="0.25">
      <c r="A3323" t="s">
        <v>3333</v>
      </c>
      <c r="B3323">
        <v>654.41999999999996</v>
      </c>
      <c r="C3323" t="s">
        <v>31</v>
      </c>
      <c r="D3323" t="s">
        <v>11</v>
      </c>
      <c r="E33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23">
        <f>IF(DZIALKI[[#This Row],[Ulga]]=$K$29,$L$29,IF(DZIALKI[[#This Row],[Ulga]]=$K$30,$L$30,IF(DZIALKI[[#This Row],[Ulga]]=$K$31,$L$31,IF(DZIALKI[[#This Row],[Ulga]]=$K$32,$L$32))))</f>
        <v>0.9</v>
      </c>
      <c r="G3323">
        <f>ROUNDUP(DZIALKI[[#This Row],[StawkaPodatku]]*DZIALKI[[#This Row],[Powierzchnia]],2)</f>
        <v>281.40999999999997</v>
      </c>
      <c r="H3323">
        <f>DZIALKI[[#This Row],[Podatek]]*DZIALKI[[#This Row],[Procent Ulgi]]</f>
        <v>253.26899999999998</v>
      </c>
      <c r="I3323">
        <f>DZIALKI[[#This Row],[Podatek]]-DZIALKI[[#This Row],[KwotaUlgi]]</f>
        <v>28.140999999999991</v>
      </c>
    </row>
    <row r="3324" spans="1:9" x14ac:dyDescent="0.25">
      <c r="A3324" t="s">
        <v>3334</v>
      </c>
      <c r="B3324">
        <v>1256.4000000000001</v>
      </c>
      <c r="C3324" t="s">
        <v>5</v>
      </c>
      <c r="D3324" t="s">
        <v>5</v>
      </c>
      <c r="E33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24">
        <f>IF(DZIALKI[[#This Row],[Ulga]]=$K$29,$L$29,IF(DZIALKI[[#This Row],[Ulga]]=$K$30,$L$30,IF(DZIALKI[[#This Row],[Ulga]]=$K$31,$L$31,IF(DZIALKI[[#This Row],[Ulga]]=$K$32,$L$32))))</f>
        <v>0.5</v>
      </c>
      <c r="G3324">
        <f>ROUNDUP(DZIALKI[[#This Row],[StawkaPodatku]]*DZIALKI[[#This Row],[Powierzchnia]],2)</f>
        <v>967.43</v>
      </c>
      <c r="H3324">
        <f>DZIALKI[[#This Row],[Podatek]]*DZIALKI[[#This Row],[Procent Ulgi]]</f>
        <v>483.71499999999997</v>
      </c>
      <c r="I3324">
        <f>DZIALKI[[#This Row],[Podatek]]-DZIALKI[[#This Row],[KwotaUlgi]]</f>
        <v>483.71499999999997</v>
      </c>
    </row>
    <row r="3325" spans="1:9" x14ac:dyDescent="0.25">
      <c r="A3325" t="s">
        <v>3335</v>
      </c>
      <c r="B3325">
        <v>1302.0899999999999</v>
      </c>
      <c r="C3325" t="s">
        <v>5</v>
      </c>
      <c r="D3325" t="s">
        <v>11</v>
      </c>
      <c r="E33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25">
        <f>IF(DZIALKI[[#This Row],[Ulga]]=$K$29,$L$29,IF(DZIALKI[[#This Row],[Ulga]]=$K$30,$L$30,IF(DZIALKI[[#This Row],[Ulga]]=$K$31,$L$31,IF(DZIALKI[[#This Row],[Ulga]]=$K$32,$L$32))))</f>
        <v>0.9</v>
      </c>
      <c r="G3325">
        <f>ROUNDUP(DZIALKI[[#This Row],[StawkaPodatku]]*DZIALKI[[#This Row],[Powierzchnia]],2)</f>
        <v>1002.61</v>
      </c>
      <c r="H3325">
        <f>DZIALKI[[#This Row],[Podatek]]*DZIALKI[[#This Row],[Procent Ulgi]]</f>
        <v>902.34900000000005</v>
      </c>
      <c r="I3325">
        <f>DZIALKI[[#This Row],[Podatek]]-DZIALKI[[#This Row],[KwotaUlgi]]</f>
        <v>100.26099999999997</v>
      </c>
    </row>
    <row r="3326" spans="1:9" x14ac:dyDescent="0.25">
      <c r="A3326" t="s">
        <v>3336</v>
      </c>
      <c r="B3326">
        <v>989.84</v>
      </c>
      <c r="C3326" t="s">
        <v>9</v>
      </c>
      <c r="D3326" t="s">
        <v>5</v>
      </c>
      <c r="E33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26">
        <f>IF(DZIALKI[[#This Row],[Ulga]]=$K$29,$L$29,IF(DZIALKI[[#This Row],[Ulga]]=$K$30,$L$30,IF(DZIALKI[[#This Row],[Ulga]]=$K$31,$L$31,IF(DZIALKI[[#This Row],[Ulga]]=$K$32,$L$32))))</f>
        <v>0.5</v>
      </c>
      <c r="G3326">
        <f>ROUNDUP(DZIALKI[[#This Row],[StawkaPodatku]]*DZIALKI[[#This Row],[Powierzchnia]],2)</f>
        <v>643.4</v>
      </c>
      <c r="H3326">
        <f>DZIALKI[[#This Row],[Podatek]]*DZIALKI[[#This Row],[Procent Ulgi]]</f>
        <v>321.7</v>
      </c>
      <c r="I3326">
        <f>DZIALKI[[#This Row],[Podatek]]-DZIALKI[[#This Row],[KwotaUlgi]]</f>
        <v>321.7</v>
      </c>
    </row>
    <row r="3327" spans="1:9" x14ac:dyDescent="0.25">
      <c r="A3327" t="s">
        <v>3337</v>
      </c>
      <c r="B3327">
        <v>1401.57</v>
      </c>
      <c r="C3327" t="s">
        <v>5</v>
      </c>
      <c r="D3327" t="s">
        <v>5</v>
      </c>
      <c r="E33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27">
        <f>IF(DZIALKI[[#This Row],[Ulga]]=$K$29,$L$29,IF(DZIALKI[[#This Row],[Ulga]]=$K$30,$L$30,IF(DZIALKI[[#This Row],[Ulga]]=$K$31,$L$31,IF(DZIALKI[[#This Row],[Ulga]]=$K$32,$L$32))))</f>
        <v>0.5</v>
      </c>
      <c r="G3327">
        <f>ROUNDUP(DZIALKI[[#This Row],[StawkaPodatku]]*DZIALKI[[#This Row],[Powierzchnia]],2)</f>
        <v>1079.21</v>
      </c>
      <c r="H3327">
        <f>DZIALKI[[#This Row],[Podatek]]*DZIALKI[[#This Row],[Procent Ulgi]]</f>
        <v>539.60500000000002</v>
      </c>
      <c r="I3327">
        <f>DZIALKI[[#This Row],[Podatek]]-DZIALKI[[#This Row],[KwotaUlgi]]</f>
        <v>539.60500000000002</v>
      </c>
    </row>
    <row r="3328" spans="1:9" x14ac:dyDescent="0.25">
      <c r="A3328" t="s">
        <v>3338</v>
      </c>
      <c r="B3328">
        <v>1041.2</v>
      </c>
      <c r="C3328" t="s">
        <v>31</v>
      </c>
      <c r="D3328" t="s">
        <v>5</v>
      </c>
      <c r="E33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28">
        <f>IF(DZIALKI[[#This Row],[Ulga]]=$K$29,$L$29,IF(DZIALKI[[#This Row],[Ulga]]=$K$30,$L$30,IF(DZIALKI[[#This Row],[Ulga]]=$K$31,$L$31,IF(DZIALKI[[#This Row],[Ulga]]=$K$32,$L$32))))</f>
        <v>0.5</v>
      </c>
      <c r="G3328">
        <f>ROUNDUP(DZIALKI[[#This Row],[StawkaPodatku]]*DZIALKI[[#This Row],[Powierzchnia]],2)</f>
        <v>447.71999999999997</v>
      </c>
      <c r="H3328">
        <f>DZIALKI[[#This Row],[Podatek]]*DZIALKI[[#This Row],[Procent Ulgi]]</f>
        <v>223.85999999999999</v>
      </c>
      <c r="I3328">
        <f>DZIALKI[[#This Row],[Podatek]]-DZIALKI[[#This Row],[KwotaUlgi]]</f>
        <v>223.85999999999999</v>
      </c>
    </row>
    <row r="3329" spans="1:9" x14ac:dyDescent="0.25">
      <c r="A3329" t="s">
        <v>3339</v>
      </c>
      <c r="B3329">
        <v>875.33</v>
      </c>
      <c r="C3329" t="s">
        <v>52</v>
      </c>
      <c r="D3329" t="s">
        <v>5</v>
      </c>
      <c r="E33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29">
        <f>IF(DZIALKI[[#This Row],[Ulga]]=$K$29,$L$29,IF(DZIALKI[[#This Row],[Ulga]]=$K$30,$L$30,IF(DZIALKI[[#This Row],[Ulga]]=$K$31,$L$31,IF(DZIALKI[[#This Row],[Ulga]]=$K$32,$L$32))))</f>
        <v>0.5</v>
      </c>
      <c r="G3329">
        <f>ROUNDUP(DZIALKI[[#This Row],[StawkaPodatku]]*DZIALKI[[#This Row],[Powierzchnia]],2)</f>
        <v>183.82</v>
      </c>
      <c r="H3329">
        <f>DZIALKI[[#This Row],[Podatek]]*DZIALKI[[#This Row],[Procent Ulgi]]</f>
        <v>91.91</v>
      </c>
      <c r="I3329">
        <f>DZIALKI[[#This Row],[Podatek]]-DZIALKI[[#This Row],[KwotaUlgi]]</f>
        <v>91.91</v>
      </c>
    </row>
    <row r="3330" spans="1:9" x14ac:dyDescent="0.25">
      <c r="A3330" t="s">
        <v>3340</v>
      </c>
      <c r="B3330">
        <v>786.63</v>
      </c>
      <c r="C3330" t="s">
        <v>31</v>
      </c>
      <c r="D3330" t="s">
        <v>21</v>
      </c>
      <c r="E33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30">
        <f>IF(DZIALKI[[#This Row],[Ulga]]=$K$29,$L$29,IF(DZIALKI[[#This Row],[Ulga]]=$K$30,$L$30,IF(DZIALKI[[#This Row],[Ulga]]=$K$31,$L$31,IF(DZIALKI[[#This Row],[Ulga]]=$K$32,$L$32))))</f>
        <v>0</v>
      </c>
      <c r="G3330">
        <f>ROUNDUP(DZIALKI[[#This Row],[StawkaPodatku]]*DZIALKI[[#This Row],[Powierzchnia]],2)</f>
        <v>338.26</v>
      </c>
      <c r="H3330">
        <f>DZIALKI[[#This Row],[Podatek]]*DZIALKI[[#This Row],[Procent Ulgi]]</f>
        <v>0</v>
      </c>
      <c r="I3330">
        <f>DZIALKI[[#This Row],[Podatek]]-DZIALKI[[#This Row],[KwotaUlgi]]</f>
        <v>338.26</v>
      </c>
    </row>
    <row r="3331" spans="1:9" x14ac:dyDescent="0.25">
      <c r="A3331" t="s">
        <v>3341</v>
      </c>
      <c r="B3331">
        <v>746.04</v>
      </c>
      <c r="C3331" t="s">
        <v>94</v>
      </c>
      <c r="D3331" t="s">
        <v>11</v>
      </c>
      <c r="E33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31">
        <f>IF(DZIALKI[[#This Row],[Ulga]]=$K$29,$L$29,IF(DZIALKI[[#This Row],[Ulga]]=$K$30,$L$30,IF(DZIALKI[[#This Row],[Ulga]]=$K$31,$L$31,IF(DZIALKI[[#This Row],[Ulga]]=$K$32,$L$32))))</f>
        <v>0.9</v>
      </c>
      <c r="G3331">
        <f>ROUNDUP(DZIALKI[[#This Row],[StawkaPodatku]]*DZIALKI[[#This Row],[Powierzchnia]],2)</f>
        <v>29.85</v>
      </c>
      <c r="H3331">
        <f>DZIALKI[[#This Row],[Podatek]]*DZIALKI[[#This Row],[Procent Ulgi]]</f>
        <v>26.865000000000002</v>
      </c>
      <c r="I3331">
        <f>DZIALKI[[#This Row],[Podatek]]-DZIALKI[[#This Row],[KwotaUlgi]]</f>
        <v>2.9849999999999994</v>
      </c>
    </row>
    <row r="3332" spans="1:9" x14ac:dyDescent="0.25">
      <c r="A3332" t="s">
        <v>3342</v>
      </c>
      <c r="B3332">
        <v>1065.53</v>
      </c>
      <c r="C3332" t="s">
        <v>52</v>
      </c>
      <c r="D3332" t="s">
        <v>7</v>
      </c>
      <c r="E33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32">
        <f>IF(DZIALKI[[#This Row],[Ulga]]=$K$29,$L$29,IF(DZIALKI[[#This Row],[Ulga]]=$K$30,$L$30,IF(DZIALKI[[#This Row],[Ulga]]=$K$31,$L$31,IF(DZIALKI[[#This Row],[Ulga]]=$K$32,$L$32))))</f>
        <v>0.2</v>
      </c>
      <c r="G3332">
        <f>ROUNDUP(DZIALKI[[#This Row],[StawkaPodatku]]*DZIALKI[[#This Row],[Powierzchnia]],2)</f>
        <v>223.76999999999998</v>
      </c>
      <c r="H3332">
        <f>DZIALKI[[#This Row],[Podatek]]*DZIALKI[[#This Row],[Procent Ulgi]]</f>
        <v>44.753999999999998</v>
      </c>
      <c r="I3332">
        <f>DZIALKI[[#This Row],[Podatek]]-DZIALKI[[#This Row],[KwotaUlgi]]</f>
        <v>179.01599999999999</v>
      </c>
    </row>
    <row r="3333" spans="1:9" x14ac:dyDescent="0.25">
      <c r="A3333" t="s">
        <v>3343</v>
      </c>
      <c r="B3333">
        <v>791.81</v>
      </c>
      <c r="C3333" t="s">
        <v>5</v>
      </c>
      <c r="D3333" t="s">
        <v>5</v>
      </c>
      <c r="E33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33">
        <f>IF(DZIALKI[[#This Row],[Ulga]]=$K$29,$L$29,IF(DZIALKI[[#This Row],[Ulga]]=$K$30,$L$30,IF(DZIALKI[[#This Row],[Ulga]]=$K$31,$L$31,IF(DZIALKI[[#This Row],[Ulga]]=$K$32,$L$32))))</f>
        <v>0.5</v>
      </c>
      <c r="G3333">
        <f>ROUNDUP(DZIALKI[[#This Row],[StawkaPodatku]]*DZIALKI[[#This Row],[Powierzchnia]],2)</f>
        <v>609.70000000000005</v>
      </c>
      <c r="H3333">
        <f>DZIALKI[[#This Row],[Podatek]]*DZIALKI[[#This Row],[Procent Ulgi]]</f>
        <v>304.85000000000002</v>
      </c>
      <c r="I3333">
        <f>DZIALKI[[#This Row],[Podatek]]-DZIALKI[[#This Row],[KwotaUlgi]]</f>
        <v>304.85000000000002</v>
      </c>
    </row>
    <row r="3334" spans="1:9" x14ac:dyDescent="0.25">
      <c r="A3334" t="s">
        <v>3344</v>
      </c>
      <c r="B3334">
        <v>588.73</v>
      </c>
      <c r="C3334" t="s">
        <v>31</v>
      </c>
      <c r="D3334" t="s">
        <v>11</v>
      </c>
      <c r="E33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34">
        <f>IF(DZIALKI[[#This Row],[Ulga]]=$K$29,$L$29,IF(DZIALKI[[#This Row],[Ulga]]=$K$30,$L$30,IF(DZIALKI[[#This Row],[Ulga]]=$K$31,$L$31,IF(DZIALKI[[#This Row],[Ulga]]=$K$32,$L$32))))</f>
        <v>0.9</v>
      </c>
      <c r="G3334">
        <f>ROUNDUP(DZIALKI[[#This Row],[StawkaPodatku]]*DZIALKI[[#This Row],[Powierzchnia]],2)</f>
        <v>253.16</v>
      </c>
      <c r="H3334">
        <f>DZIALKI[[#This Row],[Podatek]]*DZIALKI[[#This Row],[Procent Ulgi]]</f>
        <v>227.84399999999999</v>
      </c>
      <c r="I3334">
        <f>DZIALKI[[#This Row],[Podatek]]-DZIALKI[[#This Row],[KwotaUlgi]]</f>
        <v>25.316000000000003</v>
      </c>
    </row>
    <row r="3335" spans="1:9" x14ac:dyDescent="0.25">
      <c r="A3335" t="s">
        <v>3345</v>
      </c>
      <c r="B3335">
        <v>1096.51</v>
      </c>
      <c r="C3335" t="s">
        <v>5</v>
      </c>
      <c r="D3335" t="s">
        <v>11</v>
      </c>
      <c r="E33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35">
        <f>IF(DZIALKI[[#This Row],[Ulga]]=$K$29,$L$29,IF(DZIALKI[[#This Row],[Ulga]]=$K$30,$L$30,IF(DZIALKI[[#This Row],[Ulga]]=$K$31,$L$31,IF(DZIALKI[[#This Row],[Ulga]]=$K$32,$L$32))))</f>
        <v>0.9</v>
      </c>
      <c r="G3335">
        <f>ROUNDUP(DZIALKI[[#This Row],[StawkaPodatku]]*DZIALKI[[#This Row],[Powierzchnia]],2)</f>
        <v>844.31999999999994</v>
      </c>
      <c r="H3335">
        <f>DZIALKI[[#This Row],[Podatek]]*DZIALKI[[#This Row],[Procent Ulgi]]</f>
        <v>759.88799999999992</v>
      </c>
      <c r="I3335">
        <f>DZIALKI[[#This Row],[Podatek]]-DZIALKI[[#This Row],[KwotaUlgi]]</f>
        <v>84.432000000000016</v>
      </c>
    </row>
    <row r="3336" spans="1:9" x14ac:dyDescent="0.25">
      <c r="A3336" t="s">
        <v>3346</v>
      </c>
      <c r="B3336">
        <v>1008.3</v>
      </c>
      <c r="C3336" t="s">
        <v>52</v>
      </c>
      <c r="D3336" t="s">
        <v>7</v>
      </c>
      <c r="E33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36">
        <f>IF(DZIALKI[[#This Row],[Ulga]]=$K$29,$L$29,IF(DZIALKI[[#This Row],[Ulga]]=$K$30,$L$30,IF(DZIALKI[[#This Row],[Ulga]]=$K$31,$L$31,IF(DZIALKI[[#This Row],[Ulga]]=$K$32,$L$32))))</f>
        <v>0.2</v>
      </c>
      <c r="G3336">
        <f>ROUNDUP(DZIALKI[[#This Row],[StawkaPodatku]]*DZIALKI[[#This Row],[Powierzchnia]],2)</f>
        <v>211.75</v>
      </c>
      <c r="H3336">
        <f>DZIALKI[[#This Row],[Podatek]]*DZIALKI[[#This Row],[Procent Ulgi]]</f>
        <v>42.35</v>
      </c>
      <c r="I3336">
        <f>DZIALKI[[#This Row],[Podatek]]-DZIALKI[[#This Row],[KwotaUlgi]]</f>
        <v>169.4</v>
      </c>
    </row>
    <row r="3337" spans="1:9" x14ac:dyDescent="0.25">
      <c r="A3337" t="s">
        <v>3347</v>
      </c>
      <c r="B3337">
        <v>685.71</v>
      </c>
      <c r="C3337" t="s">
        <v>52</v>
      </c>
      <c r="D3337" t="s">
        <v>21</v>
      </c>
      <c r="E33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37">
        <f>IF(DZIALKI[[#This Row],[Ulga]]=$K$29,$L$29,IF(DZIALKI[[#This Row],[Ulga]]=$K$30,$L$30,IF(DZIALKI[[#This Row],[Ulga]]=$K$31,$L$31,IF(DZIALKI[[#This Row],[Ulga]]=$K$32,$L$32))))</f>
        <v>0</v>
      </c>
      <c r="G3337">
        <f>ROUNDUP(DZIALKI[[#This Row],[StawkaPodatku]]*DZIALKI[[#This Row],[Powierzchnia]],2)</f>
        <v>144</v>
      </c>
      <c r="H3337">
        <f>DZIALKI[[#This Row],[Podatek]]*DZIALKI[[#This Row],[Procent Ulgi]]</f>
        <v>0</v>
      </c>
      <c r="I3337">
        <f>DZIALKI[[#This Row],[Podatek]]-DZIALKI[[#This Row],[KwotaUlgi]]</f>
        <v>144</v>
      </c>
    </row>
    <row r="3338" spans="1:9" x14ac:dyDescent="0.25">
      <c r="A3338" t="s">
        <v>3348</v>
      </c>
      <c r="B3338">
        <v>565.76</v>
      </c>
      <c r="C3338" t="s">
        <v>5</v>
      </c>
      <c r="D3338" t="s">
        <v>11</v>
      </c>
      <c r="E33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38">
        <f>IF(DZIALKI[[#This Row],[Ulga]]=$K$29,$L$29,IF(DZIALKI[[#This Row],[Ulga]]=$K$30,$L$30,IF(DZIALKI[[#This Row],[Ulga]]=$K$31,$L$31,IF(DZIALKI[[#This Row],[Ulga]]=$K$32,$L$32))))</f>
        <v>0.9</v>
      </c>
      <c r="G3338">
        <f>ROUNDUP(DZIALKI[[#This Row],[StawkaPodatku]]*DZIALKI[[#This Row],[Powierzchnia]],2)</f>
        <v>435.64</v>
      </c>
      <c r="H3338">
        <f>DZIALKI[[#This Row],[Podatek]]*DZIALKI[[#This Row],[Procent Ulgi]]</f>
        <v>392.07600000000002</v>
      </c>
      <c r="I3338">
        <f>DZIALKI[[#This Row],[Podatek]]-DZIALKI[[#This Row],[KwotaUlgi]]</f>
        <v>43.563999999999965</v>
      </c>
    </row>
    <row r="3339" spans="1:9" x14ac:dyDescent="0.25">
      <c r="A3339" t="s">
        <v>3349</v>
      </c>
      <c r="B3339">
        <v>545.19000000000005</v>
      </c>
      <c r="C3339" t="s">
        <v>94</v>
      </c>
      <c r="D3339" t="s">
        <v>21</v>
      </c>
      <c r="E33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39">
        <f>IF(DZIALKI[[#This Row],[Ulga]]=$K$29,$L$29,IF(DZIALKI[[#This Row],[Ulga]]=$K$30,$L$30,IF(DZIALKI[[#This Row],[Ulga]]=$K$31,$L$31,IF(DZIALKI[[#This Row],[Ulga]]=$K$32,$L$32))))</f>
        <v>0</v>
      </c>
      <c r="G3339">
        <f>ROUNDUP(DZIALKI[[#This Row],[StawkaPodatku]]*DZIALKI[[#This Row],[Powierzchnia]],2)</f>
        <v>21.810000000000002</v>
      </c>
      <c r="H3339">
        <f>DZIALKI[[#This Row],[Podatek]]*DZIALKI[[#This Row],[Procent Ulgi]]</f>
        <v>0</v>
      </c>
      <c r="I3339">
        <f>DZIALKI[[#This Row],[Podatek]]-DZIALKI[[#This Row],[KwotaUlgi]]</f>
        <v>21.810000000000002</v>
      </c>
    </row>
    <row r="3340" spans="1:9" x14ac:dyDescent="0.25">
      <c r="A3340" t="s">
        <v>3350</v>
      </c>
      <c r="B3340">
        <v>504.93</v>
      </c>
      <c r="C3340" t="s">
        <v>9</v>
      </c>
      <c r="D3340" t="s">
        <v>7</v>
      </c>
      <c r="E33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40">
        <f>IF(DZIALKI[[#This Row],[Ulga]]=$K$29,$L$29,IF(DZIALKI[[#This Row],[Ulga]]=$K$30,$L$30,IF(DZIALKI[[#This Row],[Ulga]]=$K$31,$L$31,IF(DZIALKI[[#This Row],[Ulga]]=$K$32,$L$32))))</f>
        <v>0.2</v>
      </c>
      <c r="G3340">
        <f>ROUNDUP(DZIALKI[[#This Row],[StawkaPodatku]]*DZIALKI[[#This Row],[Powierzchnia]],2)</f>
        <v>328.21</v>
      </c>
      <c r="H3340">
        <f>DZIALKI[[#This Row],[Podatek]]*DZIALKI[[#This Row],[Procent Ulgi]]</f>
        <v>65.641999999999996</v>
      </c>
      <c r="I3340">
        <f>DZIALKI[[#This Row],[Podatek]]-DZIALKI[[#This Row],[KwotaUlgi]]</f>
        <v>262.56799999999998</v>
      </c>
    </row>
    <row r="3341" spans="1:9" x14ac:dyDescent="0.25">
      <c r="A3341" t="s">
        <v>3351</v>
      </c>
      <c r="B3341">
        <v>1085.28</v>
      </c>
      <c r="C3341" t="s">
        <v>31</v>
      </c>
      <c r="D3341" t="s">
        <v>7</v>
      </c>
      <c r="E334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41">
        <f>IF(DZIALKI[[#This Row],[Ulga]]=$K$29,$L$29,IF(DZIALKI[[#This Row],[Ulga]]=$K$30,$L$30,IF(DZIALKI[[#This Row],[Ulga]]=$K$31,$L$31,IF(DZIALKI[[#This Row],[Ulga]]=$K$32,$L$32))))</f>
        <v>0.2</v>
      </c>
      <c r="G3341">
        <f>ROUNDUP(DZIALKI[[#This Row],[StawkaPodatku]]*DZIALKI[[#This Row],[Powierzchnia]],2)</f>
        <v>466.68</v>
      </c>
      <c r="H3341">
        <f>DZIALKI[[#This Row],[Podatek]]*DZIALKI[[#This Row],[Procent Ulgi]]</f>
        <v>93.336000000000013</v>
      </c>
      <c r="I3341">
        <f>DZIALKI[[#This Row],[Podatek]]-DZIALKI[[#This Row],[KwotaUlgi]]</f>
        <v>373.34399999999999</v>
      </c>
    </row>
    <row r="3342" spans="1:9" x14ac:dyDescent="0.25">
      <c r="A3342" t="s">
        <v>3352</v>
      </c>
      <c r="B3342">
        <v>716.97</v>
      </c>
      <c r="C3342" t="s">
        <v>5</v>
      </c>
      <c r="D3342" t="s">
        <v>5</v>
      </c>
      <c r="E33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2">
        <f>IF(DZIALKI[[#This Row],[Ulga]]=$K$29,$L$29,IF(DZIALKI[[#This Row],[Ulga]]=$K$30,$L$30,IF(DZIALKI[[#This Row],[Ulga]]=$K$31,$L$31,IF(DZIALKI[[#This Row],[Ulga]]=$K$32,$L$32))))</f>
        <v>0.5</v>
      </c>
      <c r="G3342">
        <f>ROUNDUP(DZIALKI[[#This Row],[StawkaPodatku]]*DZIALKI[[#This Row],[Powierzchnia]],2)</f>
        <v>552.06999999999994</v>
      </c>
      <c r="H3342">
        <f>DZIALKI[[#This Row],[Podatek]]*DZIALKI[[#This Row],[Procent Ulgi]]</f>
        <v>276.03499999999997</v>
      </c>
      <c r="I3342">
        <f>DZIALKI[[#This Row],[Podatek]]-DZIALKI[[#This Row],[KwotaUlgi]]</f>
        <v>276.03499999999997</v>
      </c>
    </row>
    <row r="3343" spans="1:9" x14ac:dyDescent="0.25">
      <c r="A3343" t="s">
        <v>3353</v>
      </c>
      <c r="B3343">
        <v>621.89</v>
      </c>
      <c r="C3343" t="s">
        <v>5</v>
      </c>
      <c r="D3343" t="s">
        <v>21</v>
      </c>
      <c r="E33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3">
        <f>IF(DZIALKI[[#This Row],[Ulga]]=$K$29,$L$29,IF(DZIALKI[[#This Row],[Ulga]]=$K$30,$L$30,IF(DZIALKI[[#This Row],[Ulga]]=$K$31,$L$31,IF(DZIALKI[[#This Row],[Ulga]]=$K$32,$L$32))))</f>
        <v>0</v>
      </c>
      <c r="G3343">
        <f>ROUNDUP(DZIALKI[[#This Row],[StawkaPodatku]]*DZIALKI[[#This Row],[Powierzchnia]],2)</f>
        <v>478.86</v>
      </c>
      <c r="H3343">
        <f>DZIALKI[[#This Row],[Podatek]]*DZIALKI[[#This Row],[Procent Ulgi]]</f>
        <v>0</v>
      </c>
      <c r="I3343">
        <f>DZIALKI[[#This Row],[Podatek]]-DZIALKI[[#This Row],[KwotaUlgi]]</f>
        <v>478.86</v>
      </c>
    </row>
    <row r="3344" spans="1:9" x14ac:dyDescent="0.25">
      <c r="A3344" t="s">
        <v>3354</v>
      </c>
      <c r="B3344">
        <v>830.94</v>
      </c>
      <c r="C3344" t="s">
        <v>5</v>
      </c>
      <c r="D3344" t="s">
        <v>7</v>
      </c>
      <c r="E33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4">
        <f>IF(DZIALKI[[#This Row],[Ulga]]=$K$29,$L$29,IF(DZIALKI[[#This Row],[Ulga]]=$K$30,$L$30,IF(DZIALKI[[#This Row],[Ulga]]=$K$31,$L$31,IF(DZIALKI[[#This Row],[Ulga]]=$K$32,$L$32))))</f>
        <v>0.2</v>
      </c>
      <c r="G3344">
        <f>ROUNDUP(DZIALKI[[#This Row],[StawkaPodatku]]*DZIALKI[[#This Row],[Powierzchnia]],2)</f>
        <v>639.83000000000004</v>
      </c>
      <c r="H3344">
        <f>DZIALKI[[#This Row],[Podatek]]*DZIALKI[[#This Row],[Procent Ulgi]]</f>
        <v>127.96600000000001</v>
      </c>
      <c r="I3344">
        <f>DZIALKI[[#This Row],[Podatek]]-DZIALKI[[#This Row],[KwotaUlgi]]</f>
        <v>511.86400000000003</v>
      </c>
    </row>
    <row r="3345" spans="1:9" x14ac:dyDescent="0.25">
      <c r="A3345" t="s">
        <v>3355</v>
      </c>
      <c r="B3345">
        <v>848.74</v>
      </c>
      <c r="C3345" t="s">
        <v>9</v>
      </c>
      <c r="D3345" t="s">
        <v>5</v>
      </c>
      <c r="E33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45">
        <f>IF(DZIALKI[[#This Row],[Ulga]]=$K$29,$L$29,IF(DZIALKI[[#This Row],[Ulga]]=$K$30,$L$30,IF(DZIALKI[[#This Row],[Ulga]]=$K$31,$L$31,IF(DZIALKI[[#This Row],[Ulga]]=$K$32,$L$32))))</f>
        <v>0.5</v>
      </c>
      <c r="G3345">
        <f>ROUNDUP(DZIALKI[[#This Row],[StawkaPodatku]]*DZIALKI[[#This Row],[Powierzchnia]],2)</f>
        <v>551.68999999999994</v>
      </c>
      <c r="H3345">
        <f>DZIALKI[[#This Row],[Podatek]]*DZIALKI[[#This Row],[Procent Ulgi]]</f>
        <v>275.84499999999997</v>
      </c>
      <c r="I3345">
        <f>DZIALKI[[#This Row],[Podatek]]-DZIALKI[[#This Row],[KwotaUlgi]]</f>
        <v>275.84499999999997</v>
      </c>
    </row>
    <row r="3346" spans="1:9" x14ac:dyDescent="0.25">
      <c r="A3346" t="s">
        <v>3356</v>
      </c>
      <c r="B3346">
        <v>696.68</v>
      </c>
      <c r="C3346" t="s">
        <v>5</v>
      </c>
      <c r="D3346" t="s">
        <v>7</v>
      </c>
      <c r="E33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6">
        <f>IF(DZIALKI[[#This Row],[Ulga]]=$K$29,$L$29,IF(DZIALKI[[#This Row],[Ulga]]=$K$30,$L$30,IF(DZIALKI[[#This Row],[Ulga]]=$K$31,$L$31,IF(DZIALKI[[#This Row],[Ulga]]=$K$32,$L$32))))</f>
        <v>0.2</v>
      </c>
      <c r="G3346">
        <f>ROUNDUP(DZIALKI[[#This Row],[StawkaPodatku]]*DZIALKI[[#This Row],[Powierzchnia]],2)</f>
        <v>536.45000000000005</v>
      </c>
      <c r="H3346">
        <f>DZIALKI[[#This Row],[Podatek]]*DZIALKI[[#This Row],[Procent Ulgi]]</f>
        <v>107.29000000000002</v>
      </c>
      <c r="I3346">
        <f>DZIALKI[[#This Row],[Podatek]]-DZIALKI[[#This Row],[KwotaUlgi]]</f>
        <v>429.16</v>
      </c>
    </row>
    <row r="3347" spans="1:9" x14ac:dyDescent="0.25">
      <c r="A3347" t="s">
        <v>3357</v>
      </c>
      <c r="B3347">
        <v>1276.99</v>
      </c>
      <c r="C3347" t="s">
        <v>5</v>
      </c>
      <c r="D3347" t="s">
        <v>5</v>
      </c>
      <c r="E33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7">
        <f>IF(DZIALKI[[#This Row],[Ulga]]=$K$29,$L$29,IF(DZIALKI[[#This Row],[Ulga]]=$K$30,$L$30,IF(DZIALKI[[#This Row],[Ulga]]=$K$31,$L$31,IF(DZIALKI[[#This Row],[Ulga]]=$K$32,$L$32))))</f>
        <v>0.5</v>
      </c>
      <c r="G3347">
        <f>ROUNDUP(DZIALKI[[#This Row],[StawkaPodatku]]*DZIALKI[[#This Row],[Powierzchnia]],2)</f>
        <v>983.29</v>
      </c>
      <c r="H3347">
        <f>DZIALKI[[#This Row],[Podatek]]*DZIALKI[[#This Row],[Procent Ulgi]]</f>
        <v>491.64499999999998</v>
      </c>
      <c r="I3347">
        <f>DZIALKI[[#This Row],[Podatek]]-DZIALKI[[#This Row],[KwotaUlgi]]</f>
        <v>491.64499999999998</v>
      </c>
    </row>
    <row r="3348" spans="1:9" x14ac:dyDescent="0.25">
      <c r="A3348" t="s">
        <v>3358</v>
      </c>
      <c r="B3348">
        <v>1497.01</v>
      </c>
      <c r="C3348" t="s">
        <v>9</v>
      </c>
      <c r="D3348" t="s">
        <v>5</v>
      </c>
      <c r="E334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48">
        <f>IF(DZIALKI[[#This Row],[Ulga]]=$K$29,$L$29,IF(DZIALKI[[#This Row],[Ulga]]=$K$30,$L$30,IF(DZIALKI[[#This Row],[Ulga]]=$K$31,$L$31,IF(DZIALKI[[#This Row],[Ulga]]=$K$32,$L$32))))</f>
        <v>0.5</v>
      </c>
      <c r="G3348">
        <f>ROUNDUP(DZIALKI[[#This Row],[StawkaPodatku]]*DZIALKI[[#This Row],[Powierzchnia]],2)</f>
        <v>973.06</v>
      </c>
      <c r="H3348">
        <f>DZIALKI[[#This Row],[Podatek]]*DZIALKI[[#This Row],[Procent Ulgi]]</f>
        <v>486.53</v>
      </c>
      <c r="I3348">
        <f>DZIALKI[[#This Row],[Podatek]]-DZIALKI[[#This Row],[KwotaUlgi]]</f>
        <v>486.53</v>
      </c>
    </row>
    <row r="3349" spans="1:9" x14ac:dyDescent="0.25">
      <c r="A3349" t="s">
        <v>3359</v>
      </c>
      <c r="B3349">
        <v>1318.29</v>
      </c>
      <c r="C3349" t="s">
        <v>5</v>
      </c>
      <c r="D3349" t="s">
        <v>5</v>
      </c>
      <c r="E33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9">
        <f>IF(DZIALKI[[#This Row],[Ulga]]=$K$29,$L$29,IF(DZIALKI[[#This Row],[Ulga]]=$K$30,$L$30,IF(DZIALKI[[#This Row],[Ulga]]=$K$31,$L$31,IF(DZIALKI[[#This Row],[Ulga]]=$K$32,$L$32))))</f>
        <v>0.5</v>
      </c>
      <c r="G3349">
        <f>ROUNDUP(DZIALKI[[#This Row],[StawkaPodatku]]*DZIALKI[[#This Row],[Powierzchnia]],2)</f>
        <v>1015.09</v>
      </c>
      <c r="H3349">
        <f>DZIALKI[[#This Row],[Podatek]]*DZIALKI[[#This Row],[Procent Ulgi]]</f>
        <v>507.54500000000002</v>
      </c>
      <c r="I3349">
        <f>DZIALKI[[#This Row],[Podatek]]-DZIALKI[[#This Row],[KwotaUlgi]]</f>
        <v>507.54500000000002</v>
      </c>
    </row>
    <row r="3350" spans="1:9" x14ac:dyDescent="0.25">
      <c r="A3350" t="s">
        <v>3360</v>
      </c>
      <c r="B3350">
        <v>1134.1300000000001</v>
      </c>
      <c r="C3350" t="s">
        <v>31</v>
      </c>
      <c r="D3350" t="s">
        <v>5</v>
      </c>
      <c r="E33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50">
        <f>IF(DZIALKI[[#This Row],[Ulga]]=$K$29,$L$29,IF(DZIALKI[[#This Row],[Ulga]]=$K$30,$L$30,IF(DZIALKI[[#This Row],[Ulga]]=$K$31,$L$31,IF(DZIALKI[[#This Row],[Ulga]]=$K$32,$L$32))))</f>
        <v>0.5</v>
      </c>
      <c r="G3350">
        <f>ROUNDUP(DZIALKI[[#This Row],[StawkaPodatku]]*DZIALKI[[#This Row],[Powierzchnia]],2)</f>
        <v>487.68</v>
      </c>
      <c r="H3350">
        <f>DZIALKI[[#This Row],[Podatek]]*DZIALKI[[#This Row],[Procent Ulgi]]</f>
        <v>243.84</v>
      </c>
      <c r="I3350">
        <f>DZIALKI[[#This Row],[Podatek]]-DZIALKI[[#This Row],[KwotaUlgi]]</f>
        <v>243.84</v>
      </c>
    </row>
    <row r="3351" spans="1:9" x14ac:dyDescent="0.25">
      <c r="A3351" t="s">
        <v>3361</v>
      </c>
      <c r="B3351">
        <v>550.45000000000005</v>
      </c>
      <c r="C3351" t="s">
        <v>9</v>
      </c>
      <c r="D3351" t="s">
        <v>5</v>
      </c>
      <c r="E33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51">
        <f>IF(DZIALKI[[#This Row],[Ulga]]=$K$29,$L$29,IF(DZIALKI[[#This Row],[Ulga]]=$K$30,$L$30,IF(DZIALKI[[#This Row],[Ulga]]=$K$31,$L$31,IF(DZIALKI[[#This Row],[Ulga]]=$K$32,$L$32))))</f>
        <v>0.5</v>
      </c>
      <c r="G3351">
        <f>ROUNDUP(DZIALKI[[#This Row],[StawkaPodatku]]*DZIALKI[[#This Row],[Powierzchnia]],2)</f>
        <v>357.8</v>
      </c>
      <c r="H3351">
        <f>DZIALKI[[#This Row],[Podatek]]*DZIALKI[[#This Row],[Procent Ulgi]]</f>
        <v>178.9</v>
      </c>
      <c r="I3351">
        <f>DZIALKI[[#This Row],[Podatek]]-DZIALKI[[#This Row],[KwotaUlgi]]</f>
        <v>178.9</v>
      </c>
    </row>
    <row r="3352" spans="1:9" x14ac:dyDescent="0.25">
      <c r="A3352" t="s">
        <v>3362</v>
      </c>
      <c r="B3352">
        <v>1141.3499999999999</v>
      </c>
      <c r="C3352" t="s">
        <v>52</v>
      </c>
      <c r="D3352" t="s">
        <v>7</v>
      </c>
      <c r="E33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52">
        <f>IF(DZIALKI[[#This Row],[Ulga]]=$K$29,$L$29,IF(DZIALKI[[#This Row],[Ulga]]=$K$30,$L$30,IF(DZIALKI[[#This Row],[Ulga]]=$K$31,$L$31,IF(DZIALKI[[#This Row],[Ulga]]=$K$32,$L$32))))</f>
        <v>0.2</v>
      </c>
      <c r="G3352">
        <f>ROUNDUP(DZIALKI[[#This Row],[StawkaPodatku]]*DZIALKI[[#This Row],[Powierzchnia]],2)</f>
        <v>239.69</v>
      </c>
      <c r="H3352">
        <f>DZIALKI[[#This Row],[Podatek]]*DZIALKI[[#This Row],[Procent Ulgi]]</f>
        <v>47.938000000000002</v>
      </c>
      <c r="I3352">
        <f>DZIALKI[[#This Row],[Podatek]]-DZIALKI[[#This Row],[KwotaUlgi]]</f>
        <v>191.75200000000001</v>
      </c>
    </row>
    <row r="3353" spans="1:9" x14ac:dyDescent="0.25">
      <c r="A3353" t="s">
        <v>3363</v>
      </c>
      <c r="B3353">
        <v>1455.13</v>
      </c>
      <c r="C3353" t="s">
        <v>31</v>
      </c>
      <c r="D3353" t="s">
        <v>11</v>
      </c>
      <c r="E33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53">
        <f>IF(DZIALKI[[#This Row],[Ulga]]=$K$29,$L$29,IF(DZIALKI[[#This Row],[Ulga]]=$K$30,$L$30,IF(DZIALKI[[#This Row],[Ulga]]=$K$31,$L$31,IF(DZIALKI[[#This Row],[Ulga]]=$K$32,$L$32))))</f>
        <v>0.9</v>
      </c>
      <c r="G3353">
        <f>ROUNDUP(DZIALKI[[#This Row],[StawkaPodatku]]*DZIALKI[[#This Row],[Powierzchnia]],2)</f>
        <v>625.71</v>
      </c>
      <c r="H3353">
        <f>DZIALKI[[#This Row],[Podatek]]*DZIALKI[[#This Row],[Procent Ulgi]]</f>
        <v>563.13900000000001</v>
      </c>
      <c r="I3353">
        <f>DZIALKI[[#This Row],[Podatek]]-DZIALKI[[#This Row],[KwotaUlgi]]</f>
        <v>62.571000000000026</v>
      </c>
    </row>
    <row r="3354" spans="1:9" x14ac:dyDescent="0.25">
      <c r="A3354" t="s">
        <v>3364</v>
      </c>
      <c r="B3354">
        <v>1054.8</v>
      </c>
      <c r="C3354" t="s">
        <v>5</v>
      </c>
      <c r="D3354" t="s">
        <v>7</v>
      </c>
      <c r="E33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54">
        <f>IF(DZIALKI[[#This Row],[Ulga]]=$K$29,$L$29,IF(DZIALKI[[#This Row],[Ulga]]=$K$30,$L$30,IF(DZIALKI[[#This Row],[Ulga]]=$K$31,$L$31,IF(DZIALKI[[#This Row],[Ulga]]=$K$32,$L$32))))</f>
        <v>0.2</v>
      </c>
      <c r="G3354">
        <f>ROUNDUP(DZIALKI[[#This Row],[StawkaPodatku]]*DZIALKI[[#This Row],[Powierzchnia]],2)</f>
        <v>812.2</v>
      </c>
      <c r="H3354">
        <f>DZIALKI[[#This Row],[Podatek]]*DZIALKI[[#This Row],[Procent Ulgi]]</f>
        <v>162.44000000000003</v>
      </c>
      <c r="I3354">
        <f>DZIALKI[[#This Row],[Podatek]]-DZIALKI[[#This Row],[KwotaUlgi]]</f>
        <v>649.76</v>
      </c>
    </row>
    <row r="3355" spans="1:9" x14ac:dyDescent="0.25">
      <c r="A3355" t="s">
        <v>3365</v>
      </c>
      <c r="B3355">
        <v>1361.71</v>
      </c>
      <c r="C3355" t="s">
        <v>9</v>
      </c>
      <c r="D3355" t="s">
        <v>5</v>
      </c>
      <c r="E33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55">
        <f>IF(DZIALKI[[#This Row],[Ulga]]=$K$29,$L$29,IF(DZIALKI[[#This Row],[Ulga]]=$K$30,$L$30,IF(DZIALKI[[#This Row],[Ulga]]=$K$31,$L$31,IF(DZIALKI[[#This Row],[Ulga]]=$K$32,$L$32))))</f>
        <v>0.5</v>
      </c>
      <c r="G3355">
        <f>ROUNDUP(DZIALKI[[#This Row],[StawkaPodatku]]*DZIALKI[[#This Row],[Powierzchnia]],2)</f>
        <v>885.12</v>
      </c>
      <c r="H3355">
        <f>DZIALKI[[#This Row],[Podatek]]*DZIALKI[[#This Row],[Procent Ulgi]]</f>
        <v>442.56</v>
      </c>
      <c r="I3355">
        <f>DZIALKI[[#This Row],[Podatek]]-DZIALKI[[#This Row],[KwotaUlgi]]</f>
        <v>442.56</v>
      </c>
    </row>
    <row r="3356" spans="1:9" x14ac:dyDescent="0.25">
      <c r="A3356" t="s">
        <v>3366</v>
      </c>
      <c r="B3356">
        <v>590.73</v>
      </c>
      <c r="C3356" t="s">
        <v>5</v>
      </c>
      <c r="D3356" t="s">
        <v>11</v>
      </c>
      <c r="E33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56">
        <f>IF(DZIALKI[[#This Row],[Ulga]]=$K$29,$L$29,IF(DZIALKI[[#This Row],[Ulga]]=$K$30,$L$30,IF(DZIALKI[[#This Row],[Ulga]]=$K$31,$L$31,IF(DZIALKI[[#This Row],[Ulga]]=$K$32,$L$32))))</f>
        <v>0.9</v>
      </c>
      <c r="G3356">
        <f>ROUNDUP(DZIALKI[[#This Row],[StawkaPodatku]]*DZIALKI[[#This Row],[Powierzchnia]],2)</f>
        <v>454.87</v>
      </c>
      <c r="H3356">
        <f>DZIALKI[[#This Row],[Podatek]]*DZIALKI[[#This Row],[Procent Ulgi]]</f>
        <v>409.38300000000004</v>
      </c>
      <c r="I3356">
        <f>DZIALKI[[#This Row],[Podatek]]-DZIALKI[[#This Row],[KwotaUlgi]]</f>
        <v>45.486999999999966</v>
      </c>
    </row>
    <row r="3357" spans="1:9" x14ac:dyDescent="0.25">
      <c r="A3357" t="s">
        <v>3367</v>
      </c>
      <c r="B3357">
        <v>730.2</v>
      </c>
      <c r="C3357" t="s">
        <v>5</v>
      </c>
      <c r="D3357" t="s">
        <v>7</v>
      </c>
      <c r="E33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57">
        <f>IF(DZIALKI[[#This Row],[Ulga]]=$K$29,$L$29,IF(DZIALKI[[#This Row],[Ulga]]=$K$30,$L$30,IF(DZIALKI[[#This Row],[Ulga]]=$K$31,$L$31,IF(DZIALKI[[#This Row],[Ulga]]=$K$32,$L$32))))</f>
        <v>0.2</v>
      </c>
      <c r="G3357">
        <f>ROUNDUP(DZIALKI[[#This Row],[StawkaPodatku]]*DZIALKI[[#This Row],[Powierzchnia]],2)</f>
        <v>562.26</v>
      </c>
      <c r="H3357">
        <f>DZIALKI[[#This Row],[Podatek]]*DZIALKI[[#This Row],[Procent Ulgi]]</f>
        <v>112.452</v>
      </c>
      <c r="I3357">
        <f>DZIALKI[[#This Row],[Podatek]]-DZIALKI[[#This Row],[KwotaUlgi]]</f>
        <v>449.80799999999999</v>
      </c>
    </row>
    <row r="3358" spans="1:9" x14ac:dyDescent="0.25">
      <c r="A3358" t="s">
        <v>3368</v>
      </c>
      <c r="B3358">
        <v>547.87</v>
      </c>
      <c r="C3358" t="s">
        <v>5</v>
      </c>
      <c r="D3358" t="s">
        <v>5</v>
      </c>
      <c r="E33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58">
        <f>IF(DZIALKI[[#This Row],[Ulga]]=$K$29,$L$29,IF(DZIALKI[[#This Row],[Ulga]]=$K$30,$L$30,IF(DZIALKI[[#This Row],[Ulga]]=$K$31,$L$31,IF(DZIALKI[[#This Row],[Ulga]]=$K$32,$L$32))))</f>
        <v>0.5</v>
      </c>
      <c r="G3358">
        <f>ROUNDUP(DZIALKI[[#This Row],[StawkaPodatku]]*DZIALKI[[#This Row],[Powierzchnia]],2)</f>
        <v>421.86</v>
      </c>
      <c r="H3358">
        <f>DZIALKI[[#This Row],[Podatek]]*DZIALKI[[#This Row],[Procent Ulgi]]</f>
        <v>210.93</v>
      </c>
      <c r="I3358">
        <f>DZIALKI[[#This Row],[Podatek]]-DZIALKI[[#This Row],[KwotaUlgi]]</f>
        <v>210.93</v>
      </c>
    </row>
    <row r="3359" spans="1:9" x14ac:dyDescent="0.25">
      <c r="A3359" t="s">
        <v>3369</v>
      </c>
      <c r="B3359">
        <v>823.32</v>
      </c>
      <c r="C3359" t="s">
        <v>52</v>
      </c>
      <c r="D3359" t="s">
        <v>21</v>
      </c>
      <c r="E335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59">
        <f>IF(DZIALKI[[#This Row],[Ulga]]=$K$29,$L$29,IF(DZIALKI[[#This Row],[Ulga]]=$K$30,$L$30,IF(DZIALKI[[#This Row],[Ulga]]=$K$31,$L$31,IF(DZIALKI[[#This Row],[Ulga]]=$K$32,$L$32))))</f>
        <v>0</v>
      </c>
      <c r="G3359">
        <f>ROUNDUP(DZIALKI[[#This Row],[StawkaPodatku]]*DZIALKI[[#This Row],[Powierzchnia]],2)</f>
        <v>172.89999999999998</v>
      </c>
      <c r="H3359">
        <f>DZIALKI[[#This Row],[Podatek]]*DZIALKI[[#This Row],[Procent Ulgi]]</f>
        <v>0</v>
      </c>
      <c r="I3359">
        <f>DZIALKI[[#This Row],[Podatek]]-DZIALKI[[#This Row],[KwotaUlgi]]</f>
        <v>172.89999999999998</v>
      </c>
    </row>
    <row r="3360" spans="1:9" x14ac:dyDescent="0.25">
      <c r="A3360" t="s">
        <v>3370</v>
      </c>
      <c r="B3360">
        <v>1028.06</v>
      </c>
      <c r="C3360" t="s">
        <v>5</v>
      </c>
      <c r="D3360" t="s">
        <v>5</v>
      </c>
      <c r="E33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60">
        <f>IF(DZIALKI[[#This Row],[Ulga]]=$K$29,$L$29,IF(DZIALKI[[#This Row],[Ulga]]=$K$30,$L$30,IF(DZIALKI[[#This Row],[Ulga]]=$K$31,$L$31,IF(DZIALKI[[#This Row],[Ulga]]=$K$32,$L$32))))</f>
        <v>0.5</v>
      </c>
      <c r="G3360">
        <f>ROUNDUP(DZIALKI[[#This Row],[StawkaPodatku]]*DZIALKI[[#This Row],[Powierzchnia]],2)</f>
        <v>791.61</v>
      </c>
      <c r="H3360">
        <f>DZIALKI[[#This Row],[Podatek]]*DZIALKI[[#This Row],[Procent Ulgi]]</f>
        <v>395.80500000000001</v>
      </c>
      <c r="I3360">
        <f>DZIALKI[[#This Row],[Podatek]]-DZIALKI[[#This Row],[KwotaUlgi]]</f>
        <v>395.80500000000001</v>
      </c>
    </row>
    <row r="3361" spans="1:9" x14ac:dyDescent="0.25">
      <c r="A3361" t="s">
        <v>3371</v>
      </c>
      <c r="B3361">
        <v>798.72</v>
      </c>
      <c r="C3361" t="s">
        <v>31</v>
      </c>
      <c r="D3361" t="s">
        <v>5</v>
      </c>
      <c r="E33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61">
        <f>IF(DZIALKI[[#This Row],[Ulga]]=$K$29,$L$29,IF(DZIALKI[[#This Row],[Ulga]]=$K$30,$L$30,IF(DZIALKI[[#This Row],[Ulga]]=$K$31,$L$31,IF(DZIALKI[[#This Row],[Ulga]]=$K$32,$L$32))))</f>
        <v>0.5</v>
      </c>
      <c r="G3361">
        <f>ROUNDUP(DZIALKI[[#This Row],[StawkaPodatku]]*DZIALKI[[#This Row],[Powierzchnia]],2)</f>
        <v>343.45</v>
      </c>
      <c r="H3361">
        <f>DZIALKI[[#This Row],[Podatek]]*DZIALKI[[#This Row],[Procent Ulgi]]</f>
        <v>171.72499999999999</v>
      </c>
      <c r="I3361">
        <f>DZIALKI[[#This Row],[Podatek]]-DZIALKI[[#This Row],[KwotaUlgi]]</f>
        <v>171.72499999999999</v>
      </c>
    </row>
    <row r="3362" spans="1:9" x14ac:dyDescent="0.25">
      <c r="A3362" t="s">
        <v>3372</v>
      </c>
      <c r="B3362">
        <v>1400.43</v>
      </c>
      <c r="C3362" t="s">
        <v>9</v>
      </c>
      <c r="D3362" t="s">
        <v>5</v>
      </c>
      <c r="E33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62">
        <f>IF(DZIALKI[[#This Row],[Ulga]]=$K$29,$L$29,IF(DZIALKI[[#This Row],[Ulga]]=$K$30,$L$30,IF(DZIALKI[[#This Row],[Ulga]]=$K$31,$L$31,IF(DZIALKI[[#This Row],[Ulga]]=$K$32,$L$32))))</f>
        <v>0.5</v>
      </c>
      <c r="G3362">
        <f>ROUNDUP(DZIALKI[[#This Row],[StawkaPodatku]]*DZIALKI[[#This Row],[Powierzchnia]],2)</f>
        <v>910.28</v>
      </c>
      <c r="H3362">
        <f>DZIALKI[[#This Row],[Podatek]]*DZIALKI[[#This Row],[Procent Ulgi]]</f>
        <v>455.14</v>
      </c>
      <c r="I3362">
        <f>DZIALKI[[#This Row],[Podatek]]-DZIALKI[[#This Row],[KwotaUlgi]]</f>
        <v>455.14</v>
      </c>
    </row>
    <row r="3363" spans="1:9" x14ac:dyDescent="0.25">
      <c r="A3363" t="s">
        <v>3373</v>
      </c>
      <c r="B3363">
        <v>812.64</v>
      </c>
      <c r="C3363" t="s">
        <v>5</v>
      </c>
      <c r="D3363" t="s">
        <v>7</v>
      </c>
      <c r="E33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63">
        <f>IF(DZIALKI[[#This Row],[Ulga]]=$K$29,$L$29,IF(DZIALKI[[#This Row],[Ulga]]=$K$30,$L$30,IF(DZIALKI[[#This Row],[Ulga]]=$K$31,$L$31,IF(DZIALKI[[#This Row],[Ulga]]=$K$32,$L$32))))</f>
        <v>0.2</v>
      </c>
      <c r="G3363">
        <f>ROUNDUP(DZIALKI[[#This Row],[StawkaPodatku]]*DZIALKI[[#This Row],[Powierzchnia]],2)</f>
        <v>625.74</v>
      </c>
      <c r="H3363">
        <f>DZIALKI[[#This Row],[Podatek]]*DZIALKI[[#This Row],[Procent Ulgi]]</f>
        <v>125.14800000000001</v>
      </c>
      <c r="I3363">
        <f>DZIALKI[[#This Row],[Podatek]]-DZIALKI[[#This Row],[KwotaUlgi]]</f>
        <v>500.59199999999998</v>
      </c>
    </row>
    <row r="3364" spans="1:9" x14ac:dyDescent="0.25">
      <c r="A3364" t="s">
        <v>3374</v>
      </c>
      <c r="B3364">
        <v>1125.01</v>
      </c>
      <c r="C3364" t="s">
        <v>52</v>
      </c>
      <c r="D3364" t="s">
        <v>7</v>
      </c>
      <c r="E33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64">
        <f>IF(DZIALKI[[#This Row],[Ulga]]=$K$29,$L$29,IF(DZIALKI[[#This Row],[Ulga]]=$K$30,$L$30,IF(DZIALKI[[#This Row],[Ulga]]=$K$31,$L$31,IF(DZIALKI[[#This Row],[Ulga]]=$K$32,$L$32))))</f>
        <v>0.2</v>
      </c>
      <c r="G3364">
        <f>ROUNDUP(DZIALKI[[#This Row],[StawkaPodatku]]*DZIALKI[[#This Row],[Powierzchnia]],2)</f>
        <v>236.26</v>
      </c>
      <c r="H3364">
        <f>DZIALKI[[#This Row],[Podatek]]*DZIALKI[[#This Row],[Procent Ulgi]]</f>
        <v>47.252000000000002</v>
      </c>
      <c r="I3364">
        <f>DZIALKI[[#This Row],[Podatek]]-DZIALKI[[#This Row],[KwotaUlgi]]</f>
        <v>189.00799999999998</v>
      </c>
    </row>
    <row r="3365" spans="1:9" x14ac:dyDescent="0.25">
      <c r="A3365" t="s">
        <v>3375</v>
      </c>
      <c r="B3365">
        <v>936.21</v>
      </c>
      <c r="C3365" t="s">
        <v>5</v>
      </c>
      <c r="D3365" t="s">
        <v>5</v>
      </c>
      <c r="E33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65">
        <f>IF(DZIALKI[[#This Row],[Ulga]]=$K$29,$L$29,IF(DZIALKI[[#This Row],[Ulga]]=$K$30,$L$30,IF(DZIALKI[[#This Row],[Ulga]]=$K$31,$L$31,IF(DZIALKI[[#This Row],[Ulga]]=$K$32,$L$32))))</f>
        <v>0.5</v>
      </c>
      <c r="G3365">
        <f>ROUNDUP(DZIALKI[[#This Row],[StawkaPodatku]]*DZIALKI[[#This Row],[Powierzchnia]],2)</f>
        <v>720.89</v>
      </c>
      <c r="H3365">
        <f>DZIALKI[[#This Row],[Podatek]]*DZIALKI[[#This Row],[Procent Ulgi]]</f>
        <v>360.44499999999999</v>
      </c>
      <c r="I3365">
        <f>DZIALKI[[#This Row],[Podatek]]-DZIALKI[[#This Row],[KwotaUlgi]]</f>
        <v>360.44499999999999</v>
      </c>
    </row>
    <row r="3366" spans="1:9" x14ac:dyDescent="0.25">
      <c r="A3366" t="s">
        <v>3376</v>
      </c>
      <c r="B3366">
        <v>776.12</v>
      </c>
      <c r="C3366" t="s">
        <v>9</v>
      </c>
      <c r="D3366" t="s">
        <v>11</v>
      </c>
      <c r="E33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66">
        <f>IF(DZIALKI[[#This Row],[Ulga]]=$K$29,$L$29,IF(DZIALKI[[#This Row],[Ulga]]=$K$30,$L$30,IF(DZIALKI[[#This Row],[Ulga]]=$K$31,$L$31,IF(DZIALKI[[#This Row],[Ulga]]=$K$32,$L$32))))</f>
        <v>0.9</v>
      </c>
      <c r="G3366">
        <f>ROUNDUP(DZIALKI[[#This Row],[StawkaPodatku]]*DZIALKI[[#This Row],[Powierzchnia]],2)</f>
        <v>504.48</v>
      </c>
      <c r="H3366">
        <f>DZIALKI[[#This Row],[Podatek]]*DZIALKI[[#This Row],[Procent Ulgi]]</f>
        <v>454.03200000000004</v>
      </c>
      <c r="I3366">
        <f>DZIALKI[[#This Row],[Podatek]]-DZIALKI[[#This Row],[KwotaUlgi]]</f>
        <v>50.447999999999979</v>
      </c>
    </row>
    <row r="3367" spans="1:9" x14ac:dyDescent="0.25">
      <c r="A3367" t="s">
        <v>3377</v>
      </c>
      <c r="B3367">
        <v>513.79999999999995</v>
      </c>
      <c r="C3367" t="s">
        <v>9</v>
      </c>
      <c r="D3367" t="s">
        <v>21</v>
      </c>
      <c r="E33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67">
        <f>IF(DZIALKI[[#This Row],[Ulga]]=$K$29,$L$29,IF(DZIALKI[[#This Row],[Ulga]]=$K$30,$L$30,IF(DZIALKI[[#This Row],[Ulga]]=$K$31,$L$31,IF(DZIALKI[[#This Row],[Ulga]]=$K$32,$L$32))))</f>
        <v>0</v>
      </c>
      <c r="G3367">
        <f>ROUNDUP(DZIALKI[[#This Row],[StawkaPodatku]]*DZIALKI[[#This Row],[Powierzchnia]],2)</f>
        <v>333.97</v>
      </c>
      <c r="H3367">
        <f>DZIALKI[[#This Row],[Podatek]]*DZIALKI[[#This Row],[Procent Ulgi]]</f>
        <v>0</v>
      </c>
      <c r="I3367">
        <f>DZIALKI[[#This Row],[Podatek]]-DZIALKI[[#This Row],[KwotaUlgi]]</f>
        <v>333.97</v>
      </c>
    </row>
    <row r="3368" spans="1:9" x14ac:dyDescent="0.25">
      <c r="A3368" t="s">
        <v>3378</v>
      </c>
      <c r="B3368">
        <v>1271.08</v>
      </c>
      <c r="C3368" t="s">
        <v>5</v>
      </c>
      <c r="D3368" t="s">
        <v>5</v>
      </c>
      <c r="E33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68">
        <f>IF(DZIALKI[[#This Row],[Ulga]]=$K$29,$L$29,IF(DZIALKI[[#This Row],[Ulga]]=$K$30,$L$30,IF(DZIALKI[[#This Row],[Ulga]]=$K$31,$L$31,IF(DZIALKI[[#This Row],[Ulga]]=$K$32,$L$32))))</f>
        <v>0.5</v>
      </c>
      <c r="G3368">
        <f>ROUNDUP(DZIALKI[[#This Row],[StawkaPodatku]]*DZIALKI[[#This Row],[Powierzchnia]],2)</f>
        <v>978.74</v>
      </c>
      <c r="H3368">
        <f>DZIALKI[[#This Row],[Podatek]]*DZIALKI[[#This Row],[Procent Ulgi]]</f>
        <v>489.37</v>
      </c>
      <c r="I3368">
        <f>DZIALKI[[#This Row],[Podatek]]-DZIALKI[[#This Row],[KwotaUlgi]]</f>
        <v>489.37</v>
      </c>
    </row>
    <row r="3369" spans="1:9" x14ac:dyDescent="0.25">
      <c r="A3369" t="s">
        <v>3379</v>
      </c>
      <c r="B3369">
        <v>1494.62</v>
      </c>
      <c r="C3369" t="s">
        <v>31</v>
      </c>
      <c r="D3369" t="s">
        <v>21</v>
      </c>
      <c r="E33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69">
        <f>IF(DZIALKI[[#This Row],[Ulga]]=$K$29,$L$29,IF(DZIALKI[[#This Row],[Ulga]]=$K$30,$L$30,IF(DZIALKI[[#This Row],[Ulga]]=$K$31,$L$31,IF(DZIALKI[[#This Row],[Ulga]]=$K$32,$L$32))))</f>
        <v>0</v>
      </c>
      <c r="G3369">
        <f>ROUNDUP(DZIALKI[[#This Row],[StawkaPodatku]]*DZIALKI[[#This Row],[Powierzchnia]],2)</f>
        <v>642.68999999999994</v>
      </c>
      <c r="H3369">
        <f>DZIALKI[[#This Row],[Podatek]]*DZIALKI[[#This Row],[Procent Ulgi]]</f>
        <v>0</v>
      </c>
      <c r="I3369">
        <f>DZIALKI[[#This Row],[Podatek]]-DZIALKI[[#This Row],[KwotaUlgi]]</f>
        <v>642.68999999999994</v>
      </c>
    </row>
    <row r="3370" spans="1:9" x14ac:dyDescent="0.25">
      <c r="A3370" t="s">
        <v>3380</v>
      </c>
      <c r="B3370">
        <v>833.76</v>
      </c>
      <c r="C3370" t="s">
        <v>52</v>
      </c>
      <c r="D3370" t="s">
        <v>11</v>
      </c>
      <c r="E33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70">
        <f>IF(DZIALKI[[#This Row],[Ulga]]=$K$29,$L$29,IF(DZIALKI[[#This Row],[Ulga]]=$K$30,$L$30,IF(DZIALKI[[#This Row],[Ulga]]=$K$31,$L$31,IF(DZIALKI[[#This Row],[Ulga]]=$K$32,$L$32))))</f>
        <v>0.9</v>
      </c>
      <c r="G3370">
        <f>ROUNDUP(DZIALKI[[#This Row],[StawkaPodatku]]*DZIALKI[[#This Row],[Powierzchnia]],2)</f>
        <v>175.09</v>
      </c>
      <c r="H3370">
        <f>DZIALKI[[#This Row],[Podatek]]*DZIALKI[[#This Row],[Procent Ulgi]]</f>
        <v>157.58100000000002</v>
      </c>
      <c r="I3370">
        <f>DZIALKI[[#This Row],[Podatek]]-DZIALKI[[#This Row],[KwotaUlgi]]</f>
        <v>17.508999999999986</v>
      </c>
    </row>
    <row r="3371" spans="1:9" x14ac:dyDescent="0.25">
      <c r="A3371" t="s">
        <v>3381</v>
      </c>
      <c r="B3371">
        <v>609.54</v>
      </c>
      <c r="C3371" t="s">
        <v>5</v>
      </c>
      <c r="D3371" t="s">
        <v>5</v>
      </c>
      <c r="E33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71">
        <f>IF(DZIALKI[[#This Row],[Ulga]]=$K$29,$L$29,IF(DZIALKI[[#This Row],[Ulga]]=$K$30,$L$30,IF(DZIALKI[[#This Row],[Ulga]]=$K$31,$L$31,IF(DZIALKI[[#This Row],[Ulga]]=$K$32,$L$32))))</f>
        <v>0.5</v>
      </c>
      <c r="G3371">
        <f>ROUNDUP(DZIALKI[[#This Row],[StawkaPodatku]]*DZIALKI[[#This Row],[Powierzchnia]],2)</f>
        <v>469.34999999999997</v>
      </c>
      <c r="H3371">
        <f>DZIALKI[[#This Row],[Podatek]]*DZIALKI[[#This Row],[Procent Ulgi]]</f>
        <v>234.67499999999998</v>
      </c>
      <c r="I3371">
        <f>DZIALKI[[#This Row],[Podatek]]-DZIALKI[[#This Row],[KwotaUlgi]]</f>
        <v>234.67499999999998</v>
      </c>
    </row>
    <row r="3372" spans="1:9" x14ac:dyDescent="0.25">
      <c r="A3372" t="s">
        <v>3382</v>
      </c>
      <c r="B3372">
        <v>532.98</v>
      </c>
      <c r="C3372" t="s">
        <v>9</v>
      </c>
      <c r="D3372" t="s">
        <v>11</v>
      </c>
      <c r="E33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72">
        <f>IF(DZIALKI[[#This Row],[Ulga]]=$K$29,$L$29,IF(DZIALKI[[#This Row],[Ulga]]=$K$30,$L$30,IF(DZIALKI[[#This Row],[Ulga]]=$K$31,$L$31,IF(DZIALKI[[#This Row],[Ulga]]=$K$32,$L$32))))</f>
        <v>0.9</v>
      </c>
      <c r="G3372">
        <f>ROUNDUP(DZIALKI[[#This Row],[StawkaPodatku]]*DZIALKI[[#This Row],[Powierzchnia]],2)</f>
        <v>346.44</v>
      </c>
      <c r="H3372">
        <f>DZIALKI[[#This Row],[Podatek]]*DZIALKI[[#This Row],[Procent Ulgi]]</f>
        <v>311.79599999999999</v>
      </c>
      <c r="I3372">
        <f>DZIALKI[[#This Row],[Podatek]]-DZIALKI[[#This Row],[KwotaUlgi]]</f>
        <v>34.644000000000005</v>
      </c>
    </row>
    <row r="3373" spans="1:9" x14ac:dyDescent="0.25">
      <c r="A3373" t="s">
        <v>3383</v>
      </c>
      <c r="B3373">
        <v>595.11</v>
      </c>
      <c r="C3373" t="s">
        <v>5</v>
      </c>
      <c r="D3373" t="s">
        <v>11</v>
      </c>
      <c r="E33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73">
        <f>IF(DZIALKI[[#This Row],[Ulga]]=$K$29,$L$29,IF(DZIALKI[[#This Row],[Ulga]]=$K$30,$L$30,IF(DZIALKI[[#This Row],[Ulga]]=$K$31,$L$31,IF(DZIALKI[[#This Row],[Ulga]]=$K$32,$L$32))))</f>
        <v>0.9</v>
      </c>
      <c r="G3373">
        <f>ROUNDUP(DZIALKI[[#This Row],[StawkaPodatku]]*DZIALKI[[#This Row],[Powierzchnia]],2)</f>
        <v>458.24</v>
      </c>
      <c r="H3373">
        <f>DZIALKI[[#This Row],[Podatek]]*DZIALKI[[#This Row],[Procent Ulgi]]</f>
        <v>412.416</v>
      </c>
      <c r="I3373">
        <f>DZIALKI[[#This Row],[Podatek]]-DZIALKI[[#This Row],[KwotaUlgi]]</f>
        <v>45.824000000000012</v>
      </c>
    </row>
    <row r="3374" spans="1:9" x14ac:dyDescent="0.25">
      <c r="A3374" t="s">
        <v>3384</v>
      </c>
      <c r="B3374">
        <v>817.5</v>
      </c>
      <c r="C3374" t="s">
        <v>9</v>
      </c>
      <c r="D3374" t="s">
        <v>21</v>
      </c>
      <c r="E33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74">
        <f>IF(DZIALKI[[#This Row],[Ulga]]=$K$29,$L$29,IF(DZIALKI[[#This Row],[Ulga]]=$K$30,$L$30,IF(DZIALKI[[#This Row],[Ulga]]=$K$31,$L$31,IF(DZIALKI[[#This Row],[Ulga]]=$K$32,$L$32))))</f>
        <v>0</v>
      </c>
      <c r="G3374">
        <f>ROUNDUP(DZIALKI[[#This Row],[StawkaPodatku]]*DZIALKI[[#This Row],[Powierzchnia]],2)</f>
        <v>531.38</v>
      </c>
      <c r="H3374">
        <f>DZIALKI[[#This Row],[Podatek]]*DZIALKI[[#This Row],[Procent Ulgi]]</f>
        <v>0</v>
      </c>
      <c r="I3374">
        <f>DZIALKI[[#This Row],[Podatek]]-DZIALKI[[#This Row],[KwotaUlgi]]</f>
        <v>531.38</v>
      </c>
    </row>
    <row r="3375" spans="1:9" x14ac:dyDescent="0.25">
      <c r="A3375" t="s">
        <v>3385</v>
      </c>
      <c r="B3375">
        <v>926.68</v>
      </c>
      <c r="C3375" t="s">
        <v>5</v>
      </c>
      <c r="D3375" t="s">
        <v>5</v>
      </c>
      <c r="E33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75">
        <f>IF(DZIALKI[[#This Row],[Ulga]]=$K$29,$L$29,IF(DZIALKI[[#This Row],[Ulga]]=$K$30,$L$30,IF(DZIALKI[[#This Row],[Ulga]]=$K$31,$L$31,IF(DZIALKI[[#This Row],[Ulga]]=$K$32,$L$32))))</f>
        <v>0.5</v>
      </c>
      <c r="G3375">
        <f>ROUNDUP(DZIALKI[[#This Row],[StawkaPodatku]]*DZIALKI[[#This Row],[Powierzchnia]],2)</f>
        <v>713.55</v>
      </c>
      <c r="H3375">
        <f>DZIALKI[[#This Row],[Podatek]]*DZIALKI[[#This Row],[Procent Ulgi]]</f>
        <v>356.77499999999998</v>
      </c>
      <c r="I3375">
        <f>DZIALKI[[#This Row],[Podatek]]-DZIALKI[[#This Row],[KwotaUlgi]]</f>
        <v>356.77499999999998</v>
      </c>
    </row>
    <row r="3376" spans="1:9" x14ac:dyDescent="0.25">
      <c r="A3376" t="s">
        <v>3386</v>
      </c>
      <c r="B3376">
        <v>1132.23</v>
      </c>
      <c r="C3376" t="s">
        <v>31</v>
      </c>
      <c r="D3376" t="s">
        <v>7</v>
      </c>
      <c r="E33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76">
        <f>IF(DZIALKI[[#This Row],[Ulga]]=$K$29,$L$29,IF(DZIALKI[[#This Row],[Ulga]]=$K$30,$L$30,IF(DZIALKI[[#This Row],[Ulga]]=$K$31,$L$31,IF(DZIALKI[[#This Row],[Ulga]]=$K$32,$L$32))))</f>
        <v>0.2</v>
      </c>
      <c r="G3376">
        <f>ROUNDUP(DZIALKI[[#This Row],[StawkaPodatku]]*DZIALKI[[#This Row],[Powierzchnia]],2)</f>
        <v>486.86</v>
      </c>
      <c r="H3376">
        <f>DZIALKI[[#This Row],[Podatek]]*DZIALKI[[#This Row],[Procent Ulgi]]</f>
        <v>97.372000000000014</v>
      </c>
      <c r="I3376">
        <f>DZIALKI[[#This Row],[Podatek]]-DZIALKI[[#This Row],[KwotaUlgi]]</f>
        <v>389.488</v>
      </c>
    </row>
    <row r="3377" spans="1:9" x14ac:dyDescent="0.25">
      <c r="A3377" t="s">
        <v>3387</v>
      </c>
      <c r="B3377">
        <v>808.67</v>
      </c>
      <c r="C3377" t="s">
        <v>31</v>
      </c>
      <c r="D3377" t="s">
        <v>5</v>
      </c>
      <c r="E33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77">
        <f>IF(DZIALKI[[#This Row],[Ulga]]=$K$29,$L$29,IF(DZIALKI[[#This Row],[Ulga]]=$K$30,$L$30,IF(DZIALKI[[#This Row],[Ulga]]=$K$31,$L$31,IF(DZIALKI[[#This Row],[Ulga]]=$K$32,$L$32))))</f>
        <v>0.5</v>
      </c>
      <c r="G3377">
        <f>ROUNDUP(DZIALKI[[#This Row],[StawkaPodatku]]*DZIALKI[[#This Row],[Powierzchnia]],2)</f>
        <v>347.73</v>
      </c>
      <c r="H3377">
        <f>DZIALKI[[#This Row],[Podatek]]*DZIALKI[[#This Row],[Procent Ulgi]]</f>
        <v>173.86500000000001</v>
      </c>
      <c r="I3377">
        <f>DZIALKI[[#This Row],[Podatek]]-DZIALKI[[#This Row],[KwotaUlgi]]</f>
        <v>173.86500000000001</v>
      </c>
    </row>
    <row r="3378" spans="1:9" x14ac:dyDescent="0.25">
      <c r="A3378" t="s">
        <v>3388</v>
      </c>
      <c r="B3378">
        <v>1168.32</v>
      </c>
      <c r="C3378" t="s">
        <v>31</v>
      </c>
      <c r="D3378" t="s">
        <v>11</v>
      </c>
      <c r="E33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78">
        <f>IF(DZIALKI[[#This Row],[Ulga]]=$K$29,$L$29,IF(DZIALKI[[#This Row],[Ulga]]=$K$30,$L$30,IF(DZIALKI[[#This Row],[Ulga]]=$K$31,$L$31,IF(DZIALKI[[#This Row],[Ulga]]=$K$32,$L$32))))</f>
        <v>0.9</v>
      </c>
      <c r="G3378">
        <f>ROUNDUP(DZIALKI[[#This Row],[StawkaPodatku]]*DZIALKI[[#This Row],[Powierzchnia]],2)</f>
        <v>502.38</v>
      </c>
      <c r="H3378">
        <f>DZIALKI[[#This Row],[Podatek]]*DZIALKI[[#This Row],[Procent Ulgi]]</f>
        <v>452.142</v>
      </c>
      <c r="I3378">
        <f>DZIALKI[[#This Row],[Podatek]]-DZIALKI[[#This Row],[KwotaUlgi]]</f>
        <v>50.238</v>
      </c>
    </row>
    <row r="3379" spans="1:9" x14ac:dyDescent="0.25">
      <c r="A3379" t="s">
        <v>3389</v>
      </c>
      <c r="B3379">
        <v>1295.28</v>
      </c>
      <c r="C3379" t="s">
        <v>9</v>
      </c>
      <c r="D3379" t="s">
        <v>7</v>
      </c>
      <c r="E33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79">
        <f>IF(DZIALKI[[#This Row],[Ulga]]=$K$29,$L$29,IF(DZIALKI[[#This Row],[Ulga]]=$K$30,$L$30,IF(DZIALKI[[#This Row],[Ulga]]=$K$31,$L$31,IF(DZIALKI[[#This Row],[Ulga]]=$K$32,$L$32))))</f>
        <v>0.2</v>
      </c>
      <c r="G3379">
        <f>ROUNDUP(DZIALKI[[#This Row],[StawkaPodatku]]*DZIALKI[[#This Row],[Powierzchnia]],2)</f>
        <v>841.93999999999994</v>
      </c>
      <c r="H3379">
        <f>DZIALKI[[#This Row],[Podatek]]*DZIALKI[[#This Row],[Procent Ulgi]]</f>
        <v>168.38800000000001</v>
      </c>
      <c r="I3379">
        <f>DZIALKI[[#This Row],[Podatek]]-DZIALKI[[#This Row],[KwotaUlgi]]</f>
        <v>673.55199999999991</v>
      </c>
    </row>
    <row r="3380" spans="1:9" x14ac:dyDescent="0.25">
      <c r="A3380" t="s">
        <v>3390</v>
      </c>
      <c r="B3380">
        <v>1204.0999999999999</v>
      </c>
      <c r="C3380" t="s">
        <v>9</v>
      </c>
      <c r="D3380" t="s">
        <v>21</v>
      </c>
      <c r="E33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80">
        <f>IF(DZIALKI[[#This Row],[Ulga]]=$K$29,$L$29,IF(DZIALKI[[#This Row],[Ulga]]=$K$30,$L$30,IF(DZIALKI[[#This Row],[Ulga]]=$K$31,$L$31,IF(DZIALKI[[#This Row],[Ulga]]=$K$32,$L$32))))</f>
        <v>0</v>
      </c>
      <c r="G3380">
        <f>ROUNDUP(DZIALKI[[#This Row],[StawkaPodatku]]*DZIALKI[[#This Row],[Powierzchnia]],2)</f>
        <v>782.67</v>
      </c>
      <c r="H3380">
        <f>DZIALKI[[#This Row],[Podatek]]*DZIALKI[[#This Row],[Procent Ulgi]]</f>
        <v>0</v>
      </c>
      <c r="I3380">
        <f>DZIALKI[[#This Row],[Podatek]]-DZIALKI[[#This Row],[KwotaUlgi]]</f>
        <v>782.67</v>
      </c>
    </row>
    <row r="3381" spans="1:9" x14ac:dyDescent="0.25">
      <c r="A3381" t="s">
        <v>3391</v>
      </c>
      <c r="B3381">
        <v>711.77</v>
      </c>
      <c r="C3381" t="s">
        <v>9</v>
      </c>
      <c r="D3381" t="s">
        <v>7</v>
      </c>
      <c r="E338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81">
        <f>IF(DZIALKI[[#This Row],[Ulga]]=$K$29,$L$29,IF(DZIALKI[[#This Row],[Ulga]]=$K$30,$L$30,IF(DZIALKI[[#This Row],[Ulga]]=$K$31,$L$31,IF(DZIALKI[[#This Row],[Ulga]]=$K$32,$L$32))))</f>
        <v>0.2</v>
      </c>
      <c r="G3381">
        <f>ROUNDUP(DZIALKI[[#This Row],[StawkaPodatku]]*DZIALKI[[#This Row],[Powierzchnia]],2)</f>
        <v>462.65999999999997</v>
      </c>
      <c r="H3381">
        <f>DZIALKI[[#This Row],[Podatek]]*DZIALKI[[#This Row],[Procent Ulgi]]</f>
        <v>92.531999999999996</v>
      </c>
      <c r="I3381">
        <f>DZIALKI[[#This Row],[Podatek]]-DZIALKI[[#This Row],[KwotaUlgi]]</f>
        <v>370.12799999999999</v>
      </c>
    </row>
    <row r="3382" spans="1:9" x14ac:dyDescent="0.25">
      <c r="A3382" t="s">
        <v>3392</v>
      </c>
      <c r="B3382">
        <v>1483.72</v>
      </c>
      <c r="C3382" t="s">
        <v>5</v>
      </c>
      <c r="D3382" t="s">
        <v>21</v>
      </c>
      <c r="E33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82">
        <f>IF(DZIALKI[[#This Row],[Ulga]]=$K$29,$L$29,IF(DZIALKI[[#This Row],[Ulga]]=$K$30,$L$30,IF(DZIALKI[[#This Row],[Ulga]]=$K$31,$L$31,IF(DZIALKI[[#This Row],[Ulga]]=$K$32,$L$32))))</f>
        <v>0</v>
      </c>
      <c r="G3382">
        <f>ROUNDUP(DZIALKI[[#This Row],[StawkaPodatku]]*DZIALKI[[#This Row],[Powierzchnia]],2)</f>
        <v>1142.47</v>
      </c>
      <c r="H3382">
        <f>DZIALKI[[#This Row],[Podatek]]*DZIALKI[[#This Row],[Procent Ulgi]]</f>
        <v>0</v>
      </c>
      <c r="I3382">
        <f>DZIALKI[[#This Row],[Podatek]]-DZIALKI[[#This Row],[KwotaUlgi]]</f>
        <v>1142.47</v>
      </c>
    </row>
    <row r="3383" spans="1:9" x14ac:dyDescent="0.25">
      <c r="A3383" t="s">
        <v>3393</v>
      </c>
      <c r="B3383">
        <v>807.99</v>
      </c>
      <c r="C3383" t="s">
        <v>31</v>
      </c>
      <c r="D3383" t="s">
        <v>11</v>
      </c>
      <c r="E33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83">
        <f>IF(DZIALKI[[#This Row],[Ulga]]=$K$29,$L$29,IF(DZIALKI[[#This Row],[Ulga]]=$K$30,$L$30,IF(DZIALKI[[#This Row],[Ulga]]=$K$31,$L$31,IF(DZIALKI[[#This Row],[Ulga]]=$K$32,$L$32))))</f>
        <v>0.9</v>
      </c>
      <c r="G3383">
        <f>ROUNDUP(DZIALKI[[#This Row],[StawkaPodatku]]*DZIALKI[[#This Row],[Powierzchnia]],2)</f>
        <v>347.44</v>
      </c>
      <c r="H3383">
        <f>DZIALKI[[#This Row],[Podatek]]*DZIALKI[[#This Row],[Procent Ulgi]]</f>
        <v>312.69600000000003</v>
      </c>
      <c r="I3383">
        <f>DZIALKI[[#This Row],[Podatek]]-DZIALKI[[#This Row],[KwotaUlgi]]</f>
        <v>34.743999999999971</v>
      </c>
    </row>
    <row r="3384" spans="1:9" x14ac:dyDescent="0.25">
      <c r="A3384" t="s">
        <v>3394</v>
      </c>
      <c r="B3384">
        <v>526.41999999999996</v>
      </c>
      <c r="C3384" t="s">
        <v>31</v>
      </c>
      <c r="D3384" t="s">
        <v>7</v>
      </c>
      <c r="E33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84">
        <f>IF(DZIALKI[[#This Row],[Ulga]]=$K$29,$L$29,IF(DZIALKI[[#This Row],[Ulga]]=$K$30,$L$30,IF(DZIALKI[[#This Row],[Ulga]]=$K$31,$L$31,IF(DZIALKI[[#This Row],[Ulga]]=$K$32,$L$32))))</f>
        <v>0.2</v>
      </c>
      <c r="G3384">
        <f>ROUNDUP(DZIALKI[[#This Row],[StawkaPodatku]]*DZIALKI[[#This Row],[Powierzchnia]],2)</f>
        <v>226.37</v>
      </c>
      <c r="H3384">
        <f>DZIALKI[[#This Row],[Podatek]]*DZIALKI[[#This Row],[Procent Ulgi]]</f>
        <v>45.274000000000001</v>
      </c>
      <c r="I3384">
        <f>DZIALKI[[#This Row],[Podatek]]-DZIALKI[[#This Row],[KwotaUlgi]]</f>
        <v>181.096</v>
      </c>
    </row>
    <row r="3385" spans="1:9" x14ac:dyDescent="0.25">
      <c r="A3385" t="s">
        <v>3395</v>
      </c>
      <c r="B3385">
        <v>1164.7</v>
      </c>
      <c r="C3385" t="s">
        <v>31</v>
      </c>
      <c r="D3385" t="s">
        <v>11</v>
      </c>
      <c r="E33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85">
        <f>IF(DZIALKI[[#This Row],[Ulga]]=$K$29,$L$29,IF(DZIALKI[[#This Row],[Ulga]]=$K$30,$L$30,IF(DZIALKI[[#This Row],[Ulga]]=$K$31,$L$31,IF(DZIALKI[[#This Row],[Ulga]]=$K$32,$L$32))))</f>
        <v>0.9</v>
      </c>
      <c r="G3385">
        <f>ROUNDUP(DZIALKI[[#This Row],[StawkaPodatku]]*DZIALKI[[#This Row],[Powierzchnia]],2)</f>
        <v>500.83</v>
      </c>
      <c r="H3385">
        <f>DZIALKI[[#This Row],[Podatek]]*DZIALKI[[#This Row],[Procent Ulgi]]</f>
        <v>450.74700000000001</v>
      </c>
      <c r="I3385">
        <f>DZIALKI[[#This Row],[Podatek]]-DZIALKI[[#This Row],[KwotaUlgi]]</f>
        <v>50.08299999999997</v>
      </c>
    </row>
    <row r="3386" spans="1:9" x14ac:dyDescent="0.25">
      <c r="A3386" t="s">
        <v>3396</v>
      </c>
      <c r="B3386">
        <v>769.51</v>
      </c>
      <c r="C3386" t="s">
        <v>9</v>
      </c>
      <c r="D3386" t="s">
        <v>5</v>
      </c>
      <c r="E33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86">
        <f>IF(DZIALKI[[#This Row],[Ulga]]=$K$29,$L$29,IF(DZIALKI[[#This Row],[Ulga]]=$K$30,$L$30,IF(DZIALKI[[#This Row],[Ulga]]=$K$31,$L$31,IF(DZIALKI[[#This Row],[Ulga]]=$K$32,$L$32))))</f>
        <v>0.5</v>
      </c>
      <c r="G3386">
        <f>ROUNDUP(DZIALKI[[#This Row],[StawkaPodatku]]*DZIALKI[[#This Row],[Powierzchnia]],2)</f>
        <v>500.19</v>
      </c>
      <c r="H3386">
        <f>DZIALKI[[#This Row],[Podatek]]*DZIALKI[[#This Row],[Procent Ulgi]]</f>
        <v>250.095</v>
      </c>
      <c r="I3386">
        <f>DZIALKI[[#This Row],[Podatek]]-DZIALKI[[#This Row],[KwotaUlgi]]</f>
        <v>250.095</v>
      </c>
    </row>
    <row r="3387" spans="1:9" x14ac:dyDescent="0.25">
      <c r="A3387" t="s">
        <v>3397</v>
      </c>
      <c r="B3387">
        <v>563.28</v>
      </c>
      <c r="C3387" t="s">
        <v>52</v>
      </c>
      <c r="D3387" t="s">
        <v>5</v>
      </c>
      <c r="E33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87">
        <f>IF(DZIALKI[[#This Row],[Ulga]]=$K$29,$L$29,IF(DZIALKI[[#This Row],[Ulga]]=$K$30,$L$30,IF(DZIALKI[[#This Row],[Ulga]]=$K$31,$L$31,IF(DZIALKI[[#This Row],[Ulga]]=$K$32,$L$32))))</f>
        <v>0.5</v>
      </c>
      <c r="G3387">
        <f>ROUNDUP(DZIALKI[[#This Row],[StawkaPodatku]]*DZIALKI[[#This Row],[Powierzchnia]],2)</f>
        <v>118.29</v>
      </c>
      <c r="H3387">
        <f>DZIALKI[[#This Row],[Podatek]]*DZIALKI[[#This Row],[Procent Ulgi]]</f>
        <v>59.145000000000003</v>
      </c>
      <c r="I3387">
        <f>DZIALKI[[#This Row],[Podatek]]-DZIALKI[[#This Row],[KwotaUlgi]]</f>
        <v>59.145000000000003</v>
      </c>
    </row>
    <row r="3388" spans="1:9" x14ac:dyDescent="0.25">
      <c r="A3388" t="s">
        <v>3398</v>
      </c>
      <c r="B3388">
        <v>1222.58</v>
      </c>
      <c r="C3388" t="s">
        <v>52</v>
      </c>
      <c r="D3388" t="s">
        <v>11</v>
      </c>
      <c r="E33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88">
        <f>IF(DZIALKI[[#This Row],[Ulga]]=$K$29,$L$29,IF(DZIALKI[[#This Row],[Ulga]]=$K$30,$L$30,IF(DZIALKI[[#This Row],[Ulga]]=$K$31,$L$31,IF(DZIALKI[[#This Row],[Ulga]]=$K$32,$L$32))))</f>
        <v>0.9</v>
      </c>
      <c r="G3388">
        <f>ROUNDUP(DZIALKI[[#This Row],[StawkaPodatku]]*DZIALKI[[#This Row],[Powierzchnia]],2)</f>
        <v>256.75</v>
      </c>
      <c r="H3388">
        <f>DZIALKI[[#This Row],[Podatek]]*DZIALKI[[#This Row],[Procent Ulgi]]</f>
        <v>231.07500000000002</v>
      </c>
      <c r="I3388">
        <f>DZIALKI[[#This Row],[Podatek]]-DZIALKI[[#This Row],[KwotaUlgi]]</f>
        <v>25.674999999999983</v>
      </c>
    </row>
    <row r="3389" spans="1:9" x14ac:dyDescent="0.25">
      <c r="A3389" t="s">
        <v>3399</v>
      </c>
      <c r="B3389">
        <v>1198.3900000000001</v>
      </c>
      <c r="C3389" t="s">
        <v>31</v>
      </c>
      <c r="D3389" t="s">
        <v>11</v>
      </c>
      <c r="E33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89">
        <f>IF(DZIALKI[[#This Row],[Ulga]]=$K$29,$L$29,IF(DZIALKI[[#This Row],[Ulga]]=$K$30,$L$30,IF(DZIALKI[[#This Row],[Ulga]]=$K$31,$L$31,IF(DZIALKI[[#This Row],[Ulga]]=$K$32,$L$32))))</f>
        <v>0.9</v>
      </c>
      <c r="G3389">
        <f>ROUNDUP(DZIALKI[[#This Row],[StawkaPodatku]]*DZIALKI[[#This Row],[Powierzchnia]],2)</f>
        <v>515.30999999999995</v>
      </c>
      <c r="H3389">
        <f>DZIALKI[[#This Row],[Podatek]]*DZIALKI[[#This Row],[Procent Ulgi]]</f>
        <v>463.77899999999994</v>
      </c>
      <c r="I3389">
        <f>DZIALKI[[#This Row],[Podatek]]-DZIALKI[[#This Row],[KwotaUlgi]]</f>
        <v>51.531000000000006</v>
      </c>
    </row>
    <row r="3390" spans="1:9" x14ac:dyDescent="0.25">
      <c r="A3390" t="s">
        <v>3400</v>
      </c>
      <c r="B3390">
        <v>627.98</v>
      </c>
      <c r="C3390" t="s">
        <v>9</v>
      </c>
      <c r="D3390" t="s">
        <v>11</v>
      </c>
      <c r="E33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90">
        <f>IF(DZIALKI[[#This Row],[Ulga]]=$K$29,$L$29,IF(DZIALKI[[#This Row],[Ulga]]=$K$30,$L$30,IF(DZIALKI[[#This Row],[Ulga]]=$K$31,$L$31,IF(DZIALKI[[#This Row],[Ulga]]=$K$32,$L$32))))</f>
        <v>0.9</v>
      </c>
      <c r="G3390">
        <f>ROUNDUP(DZIALKI[[#This Row],[StawkaPodatku]]*DZIALKI[[#This Row],[Powierzchnia]],2)</f>
        <v>408.19</v>
      </c>
      <c r="H3390">
        <f>DZIALKI[[#This Row],[Podatek]]*DZIALKI[[#This Row],[Procent Ulgi]]</f>
        <v>367.37099999999998</v>
      </c>
      <c r="I3390">
        <f>DZIALKI[[#This Row],[Podatek]]-DZIALKI[[#This Row],[KwotaUlgi]]</f>
        <v>40.819000000000017</v>
      </c>
    </row>
    <row r="3391" spans="1:9" x14ac:dyDescent="0.25">
      <c r="A3391" t="s">
        <v>3401</v>
      </c>
      <c r="B3391">
        <v>555.66</v>
      </c>
      <c r="C3391" t="s">
        <v>31</v>
      </c>
      <c r="D3391" t="s">
        <v>7</v>
      </c>
      <c r="E33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91">
        <f>IF(DZIALKI[[#This Row],[Ulga]]=$K$29,$L$29,IF(DZIALKI[[#This Row],[Ulga]]=$K$30,$L$30,IF(DZIALKI[[#This Row],[Ulga]]=$K$31,$L$31,IF(DZIALKI[[#This Row],[Ulga]]=$K$32,$L$32))))</f>
        <v>0.2</v>
      </c>
      <c r="G3391">
        <f>ROUNDUP(DZIALKI[[#This Row],[StawkaPodatku]]*DZIALKI[[#This Row],[Powierzchnia]],2)</f>
        <v>238.94</v>
      </c>
      <c r="H3391">
        <f>DZIALKI[[#This Row],[Podatek]]*DZIALKI[[#This Row],[Procent Ulgi]]</f>
        <v>47.788000000000004</v>
      </c>
      <c r="I3391">
        <f>DZIALKI[[#This Row],[Podatek]]-DZIALKI[[#This Row],[KwotaUlgi]]</f>
        <v>191.15199999999999</v>
      </c>
    </row>
    <row r="3392" spans="1:9" x14ac:dyDescent="0.25">
      <c r="A3392" t="s">
        <v>3402</v>
      </c>
      <c r="B3392">
        <v>1334.71</v>
      </c>
      <c r="C3392" t="s">
        <v>31</v>
      </c>
      <c r="D3392" t="s">
        <v>7</v>
      </c>
      <c r="E33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92">
        <f>IF(DZIALKI[[#This Row],[Ulga]]=$K$29,$L$29,IF(DZIALKI[[#This Row],[Ulga]]=$K$30,$L$30,IF(DZIALKI[[#This Row],[Ulga]]=$K$31,$L$31,IF(DZIALKI[[#This Row],[Ulga]]=$K$32,$L$32))))</f>
        <v>0.2</v>
      </c>
      <c r="G3392">
        <f>ROUNDUP(DZIALKI[[#This Row],[StawkaPodatku]]*DZIALKI[[#This Row],[Powierzchnia]],2)</f>
        <v>573.92999999999995</v>
      </c>
      <c r="H3392">
        <f>DZIALKI[[#This Row],[Podatek]]*DZIALKI[[#This Row],[Procent Ulgi]]</f>
        <v>114.786</v>
      </c>
      <c r="I3392">
        <f>DZIALKI[[#This Row],[Podatek]]-DZIALKI[[#This Row],[KwotaUlgi]]</f>
        <v>459.14399999999995</v>
      </c>
    </row>
    <row r="3393" spans="1:9" x14ac:dyDescent="0.25">
      <c r="A3393" t="s">
        <v>3403</v>
      </c>
      <c r="B3393">
        <v>1361.47</v>
      </c>
      <c r="C3393" t="s">
        <v>5</v>
      </c>
      <c r="D3393" t="s">
        <v>21</v>
      </c>
      <c r="E33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93">
        <f>IF(DZIALKI[[#This Row],[Ulga]]=$K$29,$L$29,IF(DZIALKI[[#This Row],[Ulga]]=$K$30,$L$30,IF(DZIALKI[[#This Row],[Ulga]]=$K$31,$L$31,IF(DZIALKI[[#This Row],[Ulga]]=$K$32,$L$32))))</f>
        <v>0</v>
      </c>
      <c r="G3393">
        <f>ROUNDUP(DZIALKI[[#This Row],[StawkaPodatku]]*DZIALKI[[#This Row],[Powierzchnia]],2)</f>
        <v>1048.3399999999999</v>
      </c>
      <c r="H3393">
        <f>DZIALKI[[#This Row],[Podatek]]*DZIALKI[[#This Row],[Procent Ulgi]]</f>
        <v>0</v>
      </c>
      <c r="I3393">
        <f>DZIALKI[[#This Row],[Podatek]]-DZIALKI[[#This Row],[KwotaUlgi]]</f>
        <v>1048.3399999999999</v>
      </c>
    </row>
    <row r="3394" spans="1:9" x14ac:dyDescent="0.25">
      <c r="A3394" t="s">
        <v>3404</v>
      </c>
      <c r="B3394">
        <v>1165.8800000000001</v>
      </c>
      <c r="C3394" t="s">
        <v>5</v>
      </c>
      <c r="D3394" t="s">
        <v>7</v>
      </c>
      <c r="E33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94">
        <f>IF(DZIALKI[[#This Row],[Ulga]]=$K$29,$L$29,IF(DZIALKI[[#This Row],[Ulga]]=$K$30,$L$30,IF(DZIALKI[[#This Row],[Ulga]]=$K$31,$L$31,IF(DZIALKI[[#This Row],[Ulga]]=$K$32,$L$32))))</f>
        <v>0.2</v>
      </c>
      <c r="G3394">
        <f>ROUNDUP(DZIALKI[[#This Row],[StawkaPodatku]]*DZIALKI[[#This Row],[Powierzchnia]],2)</f>
        <v>897.73</v>
      </c>
      <c r="H3394">
        <f>DZIALKI[[#This Row],[Podatek]]*DZIALKI[[#This Row],[Procent Ulgi]]</f>
        <v>179.54600000000002</v>
      </c>
      <c r="I3394">
        <f>DZIALKI[[#This Row],[Podatek]]-DZIALKI[[#This Row],[KwotaUlgi]]</f>
        <v>718.18399999999997</v>
      </c>
    </row>
    <row r="3395" spans="1:9" x14ac:dyDescent="0.25">
      <c r="A3395" t="s">
        <v>3405</v>
      </c>
      <c r="B3395">
        <v>1274.9100000000001</v>
      </c>
      <c r="C3395" t="s">
        <v>9</v>
      </c>
      <c r="D3395" t="s">
        <v>7</v>
      </c>
      <c r="E33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95">
        <f>IF(DZIALKI[[#This Row],[Ulga]]=$K$29,$L$29,IF(DZIALKI[[#This Row],[Ulga]]=$K$30,$L$30,IF(DZIALKI[[#This Row],[Ulga]]=$K$31,$L$31,IF(DZIALKI[[#This Row],[Ulga]]=$K$32,$L$32))))</f>
        <v>0.2</v>
      </c>
      <c r="G3395">
        <f>ROUNDUP(DZIALKI[[#This Row],[StawkaPodatku]]*DZIALKI[[#This Row],[Powierzchnia]],2)</f>
        <v>828.7</v>
      </c>
      <c r="H3395">
        <f>DZIALKI[[#This Row],[Podatek]]*DZIALKI[[#This Row],[Procent Ulgi]]</f>
        <v>165.74</v>
      </c>
      <c r="I3395">
        <f>DZIALKI[[#This Row],[Podatek]]-DZIALKI[[#This Row],[KwotaUlgi]]</f>
        <v>662.96</v>
      </c>
    </row>
    <row r="3396" spans="1:9" x14ac:dyDescent="0.25">
      <c r="A3396" t="s">
        <v>3406</v>
      </c>
      <c r="B3396">
        <v>1053.99</v>
      </c>
      <c r="C3396" t="s">
        <v>9</v>
      </c>
      <c r="D3396" t="s">
        <v>5</v>
      </c>
      <c r="E339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96">
        <f>IF(DZIALKI[[#This Row],[Ulga]]=$K$29,$L$29,IF(DZIALKI[[#This Row],[Ulga]]=$K$30,$L$30,IF(DZIALKI[[#This Row],[Ulga]]=$K$31,$L$31,IF(DZIALKI[[#This Row],[Ulga]]=$K$32,$L$32))))</f>
        <v>0.5</v>
      </c>
      <c r="G3396">
        <f>ROUNDUP(DZIALKI[[#This Row],[StawkaPodatku]]*DZIALKI[[#This Row],[Powierzchnia]],2)</f>
        <v>685.1</v>
      </c>
      <c r="H3396">
        <f>DZIALKI[[#This Row],[Podatek]]*DZIALKI[[#This Row],[Procent Ulgi]]</f>
        <v>342.55</v>
      </c>
      <c r="I3396">
        <f>DZIALKI[[#This Row],[Podatek]]-DZIALKI[[#This Row],[KwotaUlgi]]</f>
        <v>342.55</v>
      </c>
    </row>
    <row r="3397" spans="1:9" x14ac:dyDescent="0.25">
      <c r="A3397" t="s">
        <v>3407</v>
      </c>
      <c r="B3397">
        <v>1487.35</v>
      </c>
      <c r="C3397" t="s">
        <v>52</v>
      </c>
      <c r="D3397" t="s">
        <v>11</v>
      </c>
      <c r="E33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97">
        <f>IF(DZIALKI[[#This Row],[Ulga]]=$K$29,$L$29,IF(DZIALKI[[#This Row],[Ulga]]=$K$30,$L$30,IF(DZIALKI[[#This Row],[Ulga]]=$K$31,$L$31,IF(DZIALKI[[#This Row],[Ulga]]=$K$32,$L$32))))</f>
        <v>0.9</v>
      </c>
      <c r="G3397">
        <f>ROUNDUP(DZIALKI[[#This Row],[StawkaPodatku]]*DZIALKI[[#This Row],[Powierzchnia]],2)</f>
        <v>312.34999999999997</v>
      </c>
      <c r="H3397">
        <f>DZIALKI[[#This Row],[Podatek]]*DZIALKI[[#This Row],[Procent Ulgi]]</f>
        <v>281.11499999999995</v>
      </c>
      <c r="I3397">
        <f>DZIALKI[[#This Row],[Podatek]]-DZIALKI[[#This Row],[KwotaUlgi]]</f>
        <v>31.235000000000014</v>
      </c>
    </row>
    <row r="3398" spans="1:9" x14ac:dyDescent="0.25">
      <c r="A3398" t="s">
        <v>3408</v>
      </c>
      <c r="B3398">
        <v>1457.19</v>
      </c>
      <c r="C3398" t="s">
        <v>5</v>
      </c>
      <c r="D3398" t="s">
        <v>7</v>
      </c>
      <c r="E33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98">
        <f>IF(DZIALKI[[#This Row],[Ulga]]=$K$29,$L$29,IF(DZIALKI[[#This Row],[Ulga]]=$K$30,$L$30,IF(DZIALKI[[#This Row],[Ulga]]=$K$31,$L$31,IF(DZIALKI[[#This Row],[Ulga]]=$K$32,$L$32))))</f>
        <v>0.2</v>
      </c>
      <c r="G3398">
        <f>ROUNDUP(DZIALKI[[#This Row],[StawkaPodatku]]*DZIALKI[[#This Row],[Powierzchnia]],2)</f>
        <v>1122.04</v>
      </c>
      <c r="H3398">
        <f>DZIALKI[[#This Row],[Podatek]]*DZIALKI[[#This Row],[Procent Ulgi]]</f>
        <v>224.40800000000002</v>
      </c>
      <c r="I3398">
        <f>DZIALKI[[#This Row],[Podatek]]-DZIALKI[[#This Row],[KwotaUlgi]]</f>
        <v>897.63199999999995</v>
      </c>
    </row>
    <row r="3399" spans="1:9" x14ac:dyDescent="0.25">
      <c r="A3399" t="s">
        <v>3409</v>
      </c>
      <c r="B3399">
        <v>1241.78</v>
      </c>
      <c r="C3399" t="s">
        <v>5</v>
      </c>
      <c r="D3399" t="s">
        <v>11</v>
      </c>
      <c r="E33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99">
        <f>IF(DZIALKI[[#This Row],[Ulga]]=$K$29,$L$29,IF(DZIALKI[[#This Row],[Ulga]]=$K$30,$L$30,IF(DZIALKI[[#This Row],[Ulga]]=$K$31,$L$31,IF(DZIALKI[[#This Row],[Ulga]]=$K$32,$L$32))))</f>
        <v>0.9</v>
      </c>
      <c r="G3399">
        <f>ROUNDUP(DZIALKI[[#This Row],[StawkaPodatku]]*DZIALKI[[#This Row],[Powierzchnia]],2)</f>
        <v>956.18</v>
      </c>
      <c r="H3399">
        <f>DZIALKI[[#This Row],[Podatek]]*DZIALKI[[#This Row],[Procent Ulgi]]</f>
        <v>860.56200000000001</v>
      </c>
      <c r="I3399">
        <f>DZIALKI[[#This Row],[Podatek]]-DZIALKI[[#This Row],[KwotaUlgi]]</f>
        <v>95.617999999999938</v>
      </c>
    </row>
    <row r="3400" spans="1:9" x14ac:dyDescent="0.25">
      <c r="A3400" t="s">
        <v>3410</v>
      </c>
      <c r="B3400">
        <v>726.32</v>
      </c>
      <c r="C3400" t="s">
        <v>9</v>
      </c>
      <c r="D3400" t="s">
        <v>5</v>
      </c>
      <c r="E34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00">
        <f>IF(DZIALKI[[#This Row],[Ulga]]=$K$29,$L$29,IF(DZIALKI[[#This Row],[Ulga]]=$K$30,$L$30,IF(DZIALKI[[#This Row],[Ulga]]=$K$31,$L$31,IF(DZIALKI[[#This Row],[Ulga]]=$K$32,$L$32))))</f>
        <v>0.5</v>
      </c>
      <c r="G3400">
        <f>ROUNDUP(DZIALKI[[#This Row],[StawkaPodatku]]*DZIALKI[[#This Row],[Powierzchnia]],2)</f>
        <v>472.11</v>
      </c>
      <c r="H3400">
        <f>DZIALKI[[#This Row],[Podatek]]*DZIALKI[[#This Row],[Procent Ulgi]]</f>
        <v>236.05500000000001</v>
      </c>
      <c r="I3400">
        <f>DZIALKI[[#This Row],[Podatek]]-DZIALKI[[#This Row],[KwotaUlgi]]</f>
        <v>236.05500000000001</v>
      </c>
    </row>
    <row r="3401" spans="1:9" x14ac:dyDescent="0.25">
      <c r="A3401" t="s">
        <v>3411</v>
      </c>
      <c r="B3401">
        <v>1433.62</v>
      </c>
      <c r="C3401" t="s">
        <v>9</v>
      </c>
      <c r="D3401" t="s">
        <v>5</v>
      </c>
      <c r="E34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01">
        <f>IF(DZIALKI[[#This Row],[Ulga]]=$K$29,$L$29,IF(DZIALKI[[#This Row],[Ulga]]=$K$30,$L$30,IF(DZIALKI[[#This Row],[Ulga]]=$K$31,$L$31,IF(DZIALKI[[#This Row],[Ulga]]=$K$32,$L$32))))</f>
        <v>0.5</v>
      </c>
      <c r="G3401">
        <f>ROUNDUP(DZIALKI[[#This Row],[StawkaPodatku]]*DZIALKI[[#This Row],[Powierzchnia]],2)</f>
        <v>931.86</v>
      </c>
      <c r="H3401">
        <f>DZIALKI[[#This Row],[Podatek]]*DZIALKI[[#This Row],[Procent Ulgi]]</f>
        <v>465.93</v>
      </c>
      <c r="I3401">
        <f>DZIALKI[[#This Row],[Podatek]]-DZIALKI[[#This Row],[KwotaUlgi]]</f>
        <v>465.93</v>
      </c>
    </row>
    <row r="3402" spans="1:9" x14ac:dyDescent="0.25">
      <c r="A3402" t="s">
        <v>3412</v>
      </c>
      <c r="B3402">
        <v>746.96</v>
      </c>
      <c r="C3402" t="s">
        <v>5</v>
      </c>
      <c r="D3402" t="s">
        <v>11</v>
      </c>
      <c r="E34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02">
        <f>IF(DZIALKI[[#This Row],[Ulga]]=$K$29,$L$29,IF(DZIALKI[[#This Row],[Ulga]]=$K$30,$L$30,IF(DZIALKI[[#This Row],[Ulga]]=$K$31,$L$31,IF(DZIALKI[[#This Row],[Ulga]]=$K$32,$L$32))))</f>
        <v>0.9</v>
      </c>
      <c r="G3402">
        <f>ROUNDUP(DZIALKI[[#This Row],[StawkaPodatku]]*DZIALKI[[#This Row],[Powierzchnia]],2)</f>
        <v>575.16</v>
      </c>
      <c r="H3402">
        <f>DZIALKI[[#This Row],[Podatek]]*DZIALKI[[#This Row],[Procent Ulgi]]</f>
        <v>517.64400000000001</v>
      </c>
      <c r="I3402">
        <f>DZIALKI[[#This Row],[Podatek]]-DZIALKI[[#This Row],[KwotaUlgi]]</f>
        <v>57.515999999999963</v>
      </c>
    </row>
    <row r="3403" spans="1:9" x14ac:dyDescent="0.25">
      <c r="A3403" t="s">
        <v>3413</v>
      </c>
      <c r="B3403">
        <v>1126.01</v>
      </c>
      <c r="C3403" t="s">
        <v>31</v>
      </c>
      <c r="D3403" t="s">
        <v>7</v>
      </c>
      <c r="E34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03">
        <f>IF(DZIALKI[[#This Row],[Ulga]]=$K$29,$L$29,IF(DZIALKI[[#This Row],[Ulga]]=$K$30,$L$30,IF(DZIALKI[[#This Row],[Ulga]]=$K$31,$L$31,IF(DZIALKI[[#This Row],[Ulga]]=$K$32,$L$32))))</f>
        <v>0.2</v>
      </c>
      <c r="G3403">
        <f>ROUNDUP(DZIALKI[[#This Row],[StawkaPodatku]]*DZIALKI[[#This Row],[Powierzchnia]],2)</f>
        <v>484.19</v>
      </c>
      <c r="H3403">
        <f>DZIALKI[[#This Row],[Podatek]]*DZIALKI[[#This Row],[Procent Ulgi]]</f>
        <v>96.838000000000008</v>
      </c>
      <c r="I3403">
        <f>DZIALKI[[#This Row],[Podatek]]-DZIALKI[[#This Row],[KwotaUlgi]]</f>
        <v>387.35199999999998</v>
      </c>
    </row>
    <row r="3404" spans="1:9" x14ac:dyDescent="0.25">
      <c r="A3404" t="s">
        <v>3414</v>
      </c>
      <c r="B3404">
        <v>776.02</v>
      </c>
      <c r="C3404" t="s">
        <v>52</v>
      </c>
      <c r="D3404" t="s">
        <v>21</v>
      </c>
      <c r="E34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04">
        <f>IF(DZIALKI[[#This Row],[Ulga]]=$K$29,$L$29,IF(DZIALKI[[#This Row],[Ulga]]=$K$30,$L$30,IF(DZIALKI[[#This Row],[Ulga]]=$K$31,$L$31,IF(DZIALKI[[#This Row],[Ulga]]=$K$32,$L$32))))</f>
        <v>0</v>
      </c>
      <c r="G3404">
        <f>ROUNDUP(DZIALKI[[#This Row],[StawkaPodatku]]*DZIALKI[[#This Row],[Powierzchnia]],2)</f>
        <v>162.97</v>
      </c>
      <c r="H3404">
        <f>DZIALKI[[#This Row],[Podatek]]*DZIALKI[[#This Row],[Procent Ulgi]]</f>
        <v>0</v>
      </c>
      <c r="I3404">
        <f>DZIALKI[[#This Row],[Podatek]]-DZIALKI[[#This Row],[KwotaUlgi]]</f>
        <v>162.97</v>
      </c>
    </row>
    <row r="3405" spans="1:9" x14ac:dyDescent="0.25">
      <c r="A3405" t="s">
        <v>3415</v>
      </c>
      <c r="B3405">
        <v>501.73</v>
      </c>
      <c r="C3405" t="s">
        <v>5</v>
      </c>
      <c r="D3405" t="s">
        <v>11</v>
      </c>
      <c r="E34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05">
        <f>IF(DZIALKI[[#This Row],[Ulga]]=$K$29,$L$29,IF(DZIALKI[[#This Row],[Ulga]]=$K$30,$L$30,IF(DZIALKI[[#This Row],[Ulga]]=$K$31,$L$31,IF(DZIALKI[[#This Row],[Ulga]]=$K$32,$L$32))))</f>
        <v>0.9</v>
      </c>
      <c r="G3405">
        <f>ROUNDUP(DZIALKI[[#This Row],[StawkaPodatku]]*DZIALKI[[#This Row],[Powierzchnia]],2)</f>
        <v>386.34</v>
      </c>
      <c r="H3405">
        <f>DZIALKI[[#This Row],[Podatek]]*DZIALKI[[#This Row],[Procent Ulgi]]</f>
        <v>347.70599999999996</v>
      </c>
      <c r="I3405">
        <f>DZIALKI[[#This Row],[Podatek]]-DZIALKI[[#This Row],[KwotaUlgi]]</f>
        <v>38.634000000000015</v>
      </c>
    </row>
    <row r="3406" spans="1:9" x14ac:dyDescent="0.25">
      <c r="A3406" t="s">
        <v>3416</v>
      </c>
      <c r="B3406">
        <v>719.86</v>
      </c>
      <c r="C3406" t="s">
        <v>9</v>
      </c>
      <c r="D3406" t="s">
        <v>5</v>
      </c>
      <c r="E34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06">
        <f>IF(DZIALKI[[#This Row],[Ulga]]=$K$29,$L$29,IF(DZIALKI[[#This Row],[Ulga]]=$K$30,$L$30,IF(DZIALKI[[#This Row],[Ulga]]=$K$31,$L$31,IF(DZIALKI[[#This Row],[Ulga]]=$K$32,$L$32))))</f>
        <v>0.5</v>
      </c>
      <c r="G3406">
        <f>ROUNDUP(DZIALKI[[#This Row],[StawkaPodatku]]*DZIALKI[[#This Row],[Powierzchnia]],2)</f>
        <v>467.90999999999997</v>
      </c>
      <c r="H3406">
        <f>DZIALKI[[#This Row],[Podatek]]*DZIALKI[[#This Row],[Procent Ulgi]]</f>
        <v>233.95499999999998</v>
      </c>
      <c r="I3406">
        <f>DZIALKI[[#This Row],[Podatek]]-DZIALKI[[#This Row],[KwotaUlgi]]</f>
        <v>233.95499999999998</v>
      </c>
    </row>
    <row r="3407" spans="1:9" x14ac:dyDescent="0.25">
      <c r="A3407" t="s">
        <v>3417</v>
      </c>
      <c r="B3407">
        <v>993.26</v>
      </c>
      <c r="C3407" t="s">
        <v>9</v>
      </c>
      <c r="D3407" t="s">
        <v>11</v>
      </c>
      <c r="E34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07">
        <f>IF(DZIALKI[[#This Row],[Ulga]]=$K$29,$L$29,IF(DZIALKI[[#This Row],[Ulga]]=$K$30,$L$30,IF(DZIALKI[[#This Row],[Ulga]]=$K$31,$L$31,IF(DZIALKI[[#This Row],[Ulga]]=$K$32,$L$32))))</f>
        <v>0.9</v>
      </c>
      <c r="G3407">
        <f>ROUNDUP(DZIALKI[[#This Row],[StawkaPodatku]]*DZIALKI[[#This Row],[Powierzchnia]],2)</f>
        <v>645.62</v>
      </c>
      <c r="H3407">
        <f>DZIALKI[[#This Row],[Podatek]]*DZIALKI[[#This Row],[Procent Ulgi]]</f>
        <v>581.05799999999999</v>
      </c>
      <c r="I3407">
        <f>DZIALKI[[#This Row],[Podatek]]-DZIALKI[[#This Row],[KwotaUlgi]]</f>
        <v>64.562000000000012</v>
      </c>
    </row>
    <row r="3408" spans="1:9" x14ac:dyDescent="0.25">
      <c r="A3408" t="s">
        <v>3418</v>
      </c>
      <c r="B3408">
        <v>1066.8599999999999</v>
      </c>
      <c r="C3408" t="s">
        <v>52</v>
      </c>
      <c r="D3408" t="s">
        <v>21</v>
      </c>
      <c r="E34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08">
        <f>IF(DZIALKI[[#This Row],[Ulga]]=$K$29,$L$29,IF(DZIALKI[[#This Row],[Ulga]]=$K$30,$L$30,IF(DZIALKI[[#This Row],[Ulga]]=$K$31,$L$31,IF(DZIALKI[[#This Row],[Ulga]]=$K$32,$L$32))))</f>
        <v>0</v>
      </c>
      <c r="G3408">
        <f>ROUNDUP(DZIALKI[[#This Row],[StawkaPodatku]]*DZIALKI[[#This Row],[Powierzchnia]],2)</f>
        <v>224.04999999999998</v>
      </c>
      <c r="H3408">
        <f>DZIALKI[[#This Row],[Podatek]]*DZIALKI[[#This Row],[Procent Ulgi]]</f>
        <v>0</v>
      </c>
      <c r="I3408">
        <f>DZIALKI[[#This Row],[Podatek]]-DZIALKI[[#This Row],[KwotaUlgi]]</f>
        <v>224.04999999999998</v>
      </c>
    </row>
    <row r="3409" spans="1:9" x14ac:dyDescent="0.25">
      <c r="A3409" t="s">
        <v>3419</v>
      </c>
      <c r="B3409">
        <v>872.3</v>
      </c>
      <c r="C3409" t="s">
        <v>31</v>
      </c>
      <c r="D3409" t="s">
        <v>5</v>
      </c>
      <c r="E34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09">
        <f>IF(DZIALKI[[#This Row],[Ulga]]=$K$29,$L$29,IF(DZIALKI[[#This Row],[Ulga]]=$K$30,$L$30,IF(DZIALKI[[#This Row],[Ulga]]=$K$31,$L$31,IF(DZIALKI[[#This Row],[Ulga]]=$K$32,$L$32))))</f>
        <v>0.5</v>
      </c>
      <c r="G3409">
        <f>ROUNDUP(DZIALKI[[#This Row],[StawkaPodatku]]*DZIALKI[[#This Row],[Powierzchnia]],2)</f>
        <v>375.09</v>
      </c>
      <c r="H3409">
        <f>DZIALKI[[#This Row],[Podatek]]*DZIALKI[[#This Row],[Procent Ulgi]]</f>
        <v>187.54499999999999</v>
      </c>
      <c r="I3409">
        <f>DZIALKI[[#This Row],[Podatek]]-DZIALKI[[#This Row],[KwotaUlgi]]</f>
        <v>187.54499999999999</v>
      </c>
    </row>
    <row r="3410" spans="1:9" x14ac:dyDescent="0.25">
      <c r="A3410" t="s">
        <v>3420</v>
      </c>
      <c r="B3410">
        <v>1102.22</v>
      </c>
      <c r="C3410" t="s">
        <v>9</v>
      </c>
      <c r="D3410" t="s">
        <v>11</v>
      </c>
      <c r="E34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10">
        <f>IF(DZIALKI[[#This Row],[Ulga]]=$K$29,$L$29,IF(DZIALKI[[#This Row],[Ulga]]=$K$30,$L$30,IF(DZIALKI[[#This Row],[Ulga]]=$K$31,$L$31,IF(DZIALKI[[#This Row],[Ulga]]=$K$32,$L$32))))</f>
        <v>0.9</v>
      </c>
      <c r="G3410">
        <f>ROUNDUP(DZIALKI[[#This Row],[StawkaPodatku]]*DZIALKI[[#This Row],[Powierzchnia]],2)</f>
        <v>716.45</v>
      </c>
      <c r="H3410">
        <f>DZIALKI[[#This Row],[Podatek]]*DZIALKI[[#This Row],[Procent Ulgi]]</f>
        <v>644.80500000000006</v>
      </c>
      <c r="I3410">
        <f>DZIALKI[[#This Row],[Podatek]]-DZIALKI[[#This Row],[KwotaUlgi]]</f>
        <v>71.644999999999982</v>
      </c>
    </row>
    <row r="3411" spans="1:9" x14ac:dyDescent="0.25">
      <c r="A3411" t="s">
        <v>3421</v>
      </c>
      <c r="B3411">
        <v>1158.19</v>
      </c>
      <c r="C3411" t="s">
        <v>9</v>
      </c>
      <c r="D3411" t="s">
        <v>5</v>
      </c>
      <c r="E34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11">
        <f>IF(DZIALKI[[#This Row],[Ulga]]=$K$29,$L$29,IF(DZIALKI[[#This Row],[Ulga]]=$K$30,$L$30,IF(DZIALKI[[#This Row],[Ulga]]=$K$31,$L$31,IF(DZIALKI[[#This Row],[Ulga]]=$K$32,$L$32))))</f>
        <v>0.5</v>
      </c>
      <c r="G3411">
        <f>ROUNDUP(DZIALKI[[#This Row],[StawkaPodatku]]*DZIALKI[[#This Row],[Powierzchnia]],2)</f>
        <v>752.83</v>
      </c>
      <c r="H3411">
        <f>DZIALKI[[#This Row],[Podatek]]*DZIALKI[[#This Row],[Procent Ulgi]]</f>
        <v>376.41500000000002</v>
      </c>
      <c r="I3411">
        <f>DZIALKI[[#This Row],[Podatek]]-DZIALKI[[#This Row],[KwotaUlgi]]</f>
        <v>376.41500000000002</v>
      </c>
    </row>
    <row r="3412" spans="1:9" x14ac:dyDescent="0.25">
      <c r="A3412" t="s">
        <v>3422</v>
      </c>
      <c r="B3412">
        <v>808.06</v>
      </c>
      <c r="C3412" t="s">
        <v>5</v>
      </c>
      <c r="D3412" t="s">
        <v>7</v>
      </c>
      <c r="E34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12">
        <f>IF(DZIALKI[[#This Row],[Ulga]]=$K$29,$L$29,IF(DZIALKI[[#This Row],[Ulga]]=$K$30,$L$30,IF(DZIALKI[[#This Row],[Ulga]]=$K$31,$L$31,IF(DZIALKI[[#This Row],[Ulga]]=$K$32,$L$32))))</f>
        <v>0.2</v>
      </c>
      <c r="G3412">
        <f>ROUNDUP(DZIALKI[[#This Row],[StawkaPodatku]]*DZIALKI[[#This Row],[Powierzchnia]],2)</f>
        <v>622.21</v>
      </c>
      <c r="H3412">
        <f>DZIALKI[[#This Row],[Podatek]]*DZIALKI[[#This Row],[Procent Ulgi]]</f>
        <v>124.44200000000001</v>
      </c>
      <c r="I3412">
        <f>DZIALKI[[#This Row],[Podatek]]-DZIALKI[[#This Row],[KwotaUlgi]]</f>
        <v>497.76800000000003</v>
      </c>
    </row>
    <row r="3413" spans="1:9" x14ac:dyDescent="0.25">
      <c r="A3413" t="s">
        <v>3423</v>
      </c>
      <c r="B3413">
        <v>1195.77</v>
      </c>
      <c r="C3413" t="s">
        <v>31</v>
      </c>
      <c r="D3413" t="s">
        <v>7</v>
      </c>
      <c r="E34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13">
        <f>IF(DZIALKI[[#This Row],[Ulga]]=$K$29,$L$29,IF(DZIALKI[[#This Row],[Ulga]]=$K$30,$L$30,IF(DZIALKI[[#This Row],[Ulga]]=$K$31,$L$31,IF(DZIALKI[[#This Row],[Ulga]]=$K$32,$L$32))))</f>
        <v>0.2</v>
      </c>
      <c r="G3413">
        <f>ROUNDUP(DZIALKI[[#This Row],[StawkaPodatku]]*DZIALKI[[#This Row],[Powierzchnia]],2)</f>
        <v>514.18999999999994</v>
      </c>
      <c r="H3413">
        <f>DZIALKI[[#This Row],[Podatek]]*DZIALKI[[#This Row],[Procent Ulgi]]</f>
        <v>102.83799999999999</v>
      </c>
      <c r="I3413">
        <f>DZIALKI[[#This Row],[Podatek]]-DZIALKI[[#This Row],[KwotaUlgi]]</f>
        <v>411.35199999999998</v>
      </c>
    </row>
    <row r="3414" spans="1:9" x14ac:dyDescent="0.25">
      <c r="A3414" t="s">
        <v>3424</v>
      </c>
      <c r="B3414">
        <v>856.38</v>
      </c>
      <c r="C3414" t="s">
        <v>5</v>
      </c>
      <c r="D3414" t="s">
        <v>5</v>
      </c>
      <c r="E34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14">
        <f>IF(DZIALKI[[#This Row],[Ulga]]=$K$29,$L$29,IF(DZIALKI[[#This Row],[Ulga]]=$K$30,$L$30,IF(DZIALKI[[#This Row],[Ulga]]=$K$31,$L$31,IF(DZIALKI[[#This Row],[Ulga]]=$K$32,$L$32))))</f>
        <v>0.5</v>
      </c>
      <c r="G3414">
        <f>ROUNDUP(DZIALKI[[#This Row],[StawkaPodatku]]*DZIALKI[[#This Row],[Powierzchnia]],2)</f>
        <v>659.42</v>
      </c>
      <c r="H3414">
        <f>DZIALKI[[#This Row],[Podatek]]*DZIALKI[[#This Row],[Procent Ulgi]]</f>
        <v>329.71</v>
      </c>
      <c r="I3414">
        <f>DZIALKI[[#This Row],[Podatek]]-DZIALKI[[#This Row],[KwotaUlgi]]</f>
        <v>329.71</v>
      </c>
    </row>
    <row r="3415" spans="1:9" x14ac:dyDescent="0.25">
      <c r="A3415" t="s">
        <v>3425</v>
      </c>
      <c r="B3415">
        <v>762.1</v>
      </c>
      <c r="C3415" t="s">
        <v>31</v>
      </c>
      <c r="D3415" t="s">
        <v>11</v>
      </c>
      <c r="E34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15">
        <f>IF(DZIALKI[[#This Row],[Ulga]]=$K$29,$L$29,IF(DZIALKI[[#This Row],[Ulga]]=$K$30,$L$30,IF(DZIALKI[[#This Row],[Ulga]]=$K$31,$L$31,IF(DZIALKI[[#This Row],[Ulga]]=$K$32,$L$32))))</f>
        <v>0.9</v>
      </c>
      <c r="G3415">
        <f>ROUNDUP(DZIALKI[[#This Row],[StawkaPodatku]]*DZIALKI[[#This Row],[Powierzchnia]],2)</f>
        <v>327.71</v>
      </c>
      <c r="H3415">
        <f>DZIALKI[[#This Row],[Podatek]]*DZIALKI[[#This Row],[Procent Ulgi]]</f>
        <v>294.93899999999996</v>
      </c>
      <c r="I3415">
        <f>DZIALKI[[#This Row],[Podatek]]-DZIALKI[[#This Row],[KwotaUlgi]]</f>
        <v>32.771000000000015</v>
      </c>
    </row>
    <row r="3416" spans="1:9" x14ac:dyDescent="0.25">
      <c r="A3416" t="s">
        <v>3426</v>
      </c>
      <c r="B3416">
        <v>842.53</v>
      </c>
      <c r="C3416" t="s">
        <v>5</v>
      </c>
      <c r="D3416" t="s">
        <v>7</v>
      </c>
      <c r="E34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16">
        <f>IF(DZIALKI[[#This Row],[Ulga]]=$K$29,$L$29,IF(DZIALKI[[#This Row],[Ulga]]=$K$30,$L$30,IF(DZIALKI[[#This Row],[Ulga]]=$K$31,$L$31,IF(DZIALKI[[#This Row],[Ulga]]=$K$32,$L$32))))</f>
        <v>0.2</v>
      </c>
      <c r="G3416">
        <f>ROUNDUP(DZIALKI[[#This Row],[StawkaPodatku]]*DZIALKI[[#This Row],[Powierzchnia]],2)</f>
        <v>648.75</v>
      </c>
      <c r="H3416">
        <f>DZIALKI[[#This Row],[Podatek]]*DZIALKI[[#This Row],[Procent Ulgi]]</f>
        <v>129.75</v>
      </c>
      <c r="I3416">
        <f>DZIALKI[[#This Row],[Podatek]]-DZIALKI[[#This Row],[KwotaUlgi]]</f>
        <v>519</v>
      </c>
    </row>
    <row r="3417" spans="1:9" x14ac:dyDescent="0.25">
      <c r="A3417" t="s">
        <v>3427</v>
      </c>
      <c r="B3417">
        <v>652.03</v>
      </c>
      <c r="C3417" t="s">
        <v>9</v>
      </c>
      <c r="D3417" t="s">
        <v>11</v>
      </c>
      <c r="E34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17">
        <f>IF(DZIALKI[[#This Row],[Ulga]]=$K$29,$L$29,IF(DZIALKI[[#This Row],[Ulga]]=$K$30,$L$30,IF(DZIALKI[[#This Row],[Ulga]]=$K$31,$L$31,IF(DZIALKI[[#This Row],[Ulga]]=$K$32,$L$32))))</f>
        <v>0.9</v>
      </c>
      <c r="G3417">
        <f>ROUNDUP(DZIALKI[[#This Row],[StawkaPodatku]]*DZIALKI[[#This Row],[Powierzchnia]],2)</f>
        <v>423.82</v>
      </c>
      <c r="H3417">
        <f>DZIALKI[[#This Row],[Podatek]]*DZIALKI[[#This Row],[Procent Ulgi]]</f>
        <v>381.43799999999999</v>
      </c>
      <c r="I3417">
        <f>DZIALKI[[#This Row],[Podatek]]-DZIALKI[[#This Row],[KwotaUlgi]]</f>
        <v>42.382000000000005</v>
      </c>
    </row>
    <row r="3418" spans="1:9" x14ac:dyDescent="0.25">
      <c r="A3418" t="s">
        <v>3428</v>
      </c>
      <c r="B3418">
        <v>803.96</v>
      </c>
      <c r="C3418" t="s">
        <v>52</v>
      </c>
      <c r="D3418" t="s">
        <v>5</v>
      </c>
      <c r="E34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18">
        <f>IF(DZIALKI[[#This Row],[Ulga]]=$K$29,$L$29,IF(DZIALKI[[#This Row],[Ulga]]=$K$30,$L$30,IF(DZIALKI[[#This Row],[Ulga]]=$K$31,$L$31,IF(DZIALKI[[#This Row],[Ulga]]=$K$32,$L$32))))</f>
        <v>0.5</v>
      </c>
      <c r="G3418">
        <f>ROUNDUP(DZIALKI[[#This Row],[StawkaPodatku]]*DZIALKI[[#This Row],[Powierzchnia]],2)</f>
        <v>168.84</v>
      </c>
      <c r="H3418">
        <f>DZIALKI[[#This Row],[Podatek]]*DZIALKI[[#This Row],[Procent Ulgi]]</f>
        <v>84.42</v>
      </c>
      <c r="I3418">
        <f>DZIALKI[[#This Row],[Podatek]]-DZIALKI[[#This Row],[KwotaUlgi]]</f>
        <v>84.42</v>
      </c>
    </row>
    <row r="3419" spans="1:9" x14ac:dyDescent="0.25">
      <c r="A3419" t="s">
        <v>3429</v>
      </c>
      <c r="B3419">
        <v>882.99</v>
      </c>
      <c r="C3419" t="s">
        <v>52</v>
      </c>
      <c r="D3419" t="s">
        <v>21</v>
      </c>
      <c r="E34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19">
        <f>IF(DZIALKI[[#This Row],[Ulga]]=$K$29,$L$29,IF(DZIALKI[[#This Row],[Ulga]]=$K$30,$L$30,IF(DZIALKI[[#This Row],[Ulga]]=$K$31,$L$31,IF(DZIALKI[[#This Row],[Ulga]]=$K$32,$L$32))))</f>
        <v>0</v>
      </c>
      <c r="G3419">
        <f>ROUNDUP(DZIALKI[[#This Row],[StawkaPodatku]]*DZIALKI[[#This Row],[Powierzchnia]],2)</f>
        <v>185.42999999999998</v>
      </c>
      <c r="H3419">
        <f>DZIALKI[[#This Row],[Podatek]]*DZIALKI[[#This Row],[Procent Ulgi]]</f>
        <v>0</v>
      </c>
      <c r="I3419">
        <f>DZIALKI[[#This Row],[Podatek]]-DZIALKI[[#This Row],[KwotaUlgi]]</f>
        <v>185.42999999999998</v>
      </c>
    </row>
    <row r="3420" spans="1:9" x14ac:dyDescent="0.25">
      <c r="A3420" t="s">
        <v>3430</v>
      </c>
      <c r="B3420">
        <v>1076.31</v>
      </c>
      <c r="C3420" t="s">
        <v>5</v>
      </c>
      <c r="D3420" t="s">
        <v>11</v>
      </c>
      <c r="E34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20">
        <f>IF(DZIALKI[[#This Row],[Ulga]]=$K$29,$L$29,IF(DZIALKI[[#This Row],[Ulga]]=$K$30,$L$30,IF(DZIALKI[[#This Row],[Ulga]]=$K$31,$L$31,IF(DZIALKI[[#This Row],[Ulga]]=$K$32,$L$32))))</f>
        <v>0.9</v>
      </c>
      <c r="G3420">
        <f>ROUNDUP(DZIALKI[[#This Row],[StawkaPodatku]]*DZIALKI[[#This Row],[Powierzchnia]],2)</f>
        <v>828.76</v>
      </c>
      <c r="H3420">
        <f>DZIALKI[[#This Row],[Podatek]]*DZIALKI[[#This Row],[Procent Ulgi]]</f>
        <v>745.88400000000001</v>
      </c>
      <c r="I3420">
        <f>DZIALKI[[#This Row],[Podatek]]-DZIALKI[[#This Row],[KwotaUlgi]]</f>
        <v>82.875999999999976</v>
      </c>
    </row>
    <row r="3421" spans="1:9" x14ac:dyDescent="0.25">
      <c r="A3421" t="s">
        <v>3431</v>
      </c>
      <c r="B3421">
        <v>687.54</v>
      </c>
      <c r="C3421" t="s">
        <v>9</v>
      </c>
      <c r="D3421" t="s">
        <v>5</v>
      </c>
      <c r="E34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21">
        <f>IF(DZIALKI[[#This Row],[Ulga]]=$K$29,$L$29,IF(DZIALKI[[#This Row],[Ulga]]=$K$30,$L$30,IF(DZIALKI[[#This Row],[Ulga]]=$K$31,$L$31,IF(DZIALKI[[#This Row],[Ulga]]=$K$32,$L$32))))</f>
        <v>0.5</v>
      </c>
      <c r="G3421">
        <f>ROUNDUP(DZIALKI[[#This Row],[StawkaPodatku]]*DZIALKI[[#This Row],[Powierzchnia]],2)</f>
        <v>446.90999999999997</v>
      </c>
      <c r="H3421">
        <f>DZIALKI[[#This Row],[Podatek]]*DZIALKI[[#This Row],[Procent Ulgi]]</f>
        <v>223.45499999999998</v>
      </c>
      <c r="I3421">
        <f>DZIALKI[[#This Row],[Podatek]]-DZIALKI[[#This Row],[KwotaUlgi]]</f>
        <v>223.45499999999998</v>
      </c>
    </row>
    <row r="3422" spans="1:9" x14ac:dyDescent="0.25">
      <c r="A3422" t="s">
        <v>3432</v>
      </c>
      <c r="B3422">
        <v>555.94000000000005</v>
      </c>
      <c r="C3422" t="s">
        <v>52</v>
      </c>
      <c r="D3422" t="s">
        <v>5</v>
      </c>
      <c r="E34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22">
        <f>IF(DZIALKI[[#This Row],[Ulga]]=$K$29,$L$29,IF(DZIALKI[[#This Row],[Ulga]]=$K$30,$L$30,IF(DZIALKI[[#This Row],[Ulga]]=$K$31,$L$31,IF(DZIALKI[[#This Row],[Ulga]]=$K$32,$L$32))))</f>
        <v>0.5</v>
      </c>
      <c r="G3422">
        <f>ROUNDUP(DZIALKI[[#This Row],[StawkaPodatku]]*DZIALKI[[#This Row],[Powierzchnia]],2)</f>
        <v>116.75</v>
      </c>
      <c r="H3422">
        <f>DZIALKI[[#This Row],[Podatek]]*DZIALKI[[#This Row],[Procent Ulgi]]</f>
        <v>58.375</v>
      </c>
      <c r="I3422">
        <f>DZIALKI[[#This Row],[Podatek]]-DZIALKI[[#This Row],[KwotaUlgi]]</f>
        <v>58.375</v>
      </c>
    </row>
    <row r="3423" spans="1:9" x14ac:dyDescent="0.25">
      <c r="A3423" t="s">
        <v>3433</v>
      </c>
      <c r="B3423">
        <v>1094.93</v>
      </c>
      <c r="C3423" t="s">
        <v>52</v>
      </c>
      <c r="D3423" t="s">
        <v>21</v>
      </c>
      <c r="E34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23">
        <f>IF(DZIALKI[[#This Row],[Ulga]]=$K$29,$L$29,IF(DZIALKI[[#This Row],[Ulga]]=$K$30,$L$30,IF(DZIALKI[[#This Row],[Ulga]]=$K$31,$L$31,IF(DZIALKI[[#This Row],[Ulga]]=$K$32,$L$32))))</f>
        <v>0</v>
      </c>
      <c r="G3423">
        <f>ROUNDUP(DZIALKI[[#This Row],[StawkaPodatku]]*DZIALKI[[#This Row],[Powierzchnia]],2)</f>
        <v>229.94</v>
      </c>
      <c r="H3423">
        <f>DZIALKI[[#This Row],[Podatek]]*DZIALKI[[#This Row],[Procent Ulgi]]</f>
        <v>0</v>
      </c>
      <c r="I3423">
        <f>DZIALKI[[#This Row],[Podatek]]-DZIALKI[[#This Row],[KwotaUlgi]]</f>
        <v>229.94</v>
      </c>
    </row>
    <row r="3424" spans="1:9" x14ac:dyDescent="0.25">
      <c r="A3424" t="s">
        <v>3434</v>
      </c>
      <c r="B3424">
        <v>1496.76</v>
      </c>
      <c r="C3424" t="s">
        <v>9</v>
      </c>
      <c r="D3424" t="s">
        <v>11</v>
      </c>
      <c r="E34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24">
        <f>IF(DZIALKI[[#This Row],[Ulga]]=$K$29,$L$29,IF(DZIALKI[[#This Row],[Ulga]]=$K$30,$L$30,IF(DZIALKI[[#This Row],[Ulga]]=$K$31,$L$31,IF(DZIALKI[[#This Row],[Ulga]]=$K$32,$L$32))))</f>
        <v>0.9</v>
      </c>
      <c r="G3424">
        <f>ROUNDUP(DZIALKI[[#This Row],[StawkaPodatku]]*DZIALKI[[#This Row],[Powierzchnia]],2)</f>
        <v>972.9</v>
      </c>
      <c r="H3424">
        <f>DZIALKI[[#This Row],[Podatek]]*DZIALKI[[#This Row],[Procent Ulgi]]</f>
        <v>875.61</v>
      </c>
      <c r="I3424">
        <f>DZIALKI[[#This Row],[Podatek]]-DZIALKI[[#This Row],[KwotaUlgi]]</f>
        <v>97.289999999999964</v>
      </c>
    </row>
    <row r="3425" spans="1:9" x14ac:dyDescent="0.25">
      <c r="A3425" t="s">
        <v>3435</v>
      </c>
      <c r="B3425">
        <v>892.64</v>
      </c>
      <c r="C3425" t="s">
        <v>9</v>
      </c>
      <c r="D3425" t="s">
        <v>7</v>
      </c>
      <c r="E34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25">
        <f>IF(DZIALKI[[#This Row],[Ulga]]=$K$29,$L$29,IF(DZIALKI[[#This Row],[Ulga]]=$K$30,$L$30,IF(DZIALKI[[#This Row],[Ulga]]=$K$31,$L$31,IF(DZIALKI[[#This Row],[Ulga]]=$K$32,$L$32))))</f>
        <v>0.2</v>
      </c>
      <c r="G3425">
        <f>ROUNDUP(DZIALKI[[#This Row],[StawkaPodatku]]*DZIALKI[[#This Row],[Powierzchnia]],2)</f>
        <v>580.22</v>
      </c>
      <c r="H3425">
        <f>DZIALKI[[#This Row],[Podatek]]*DZIALKI[[#This Row],[Procent Ulgi]]</f>
        <v>116.04400000000001</v>
      </c>
      <c r="I3425">
        <f>DZIALKI[[#This Row],[Podatek]]-DZIALKI[[#This Row],[KwotaUlgi]]</f>
        <v>464.17600000000004</v>
      </c>
    </row>
    <row r="3426" spans="1:9" x14ac:dyDescent="0.25">
      <c r="A3426" t="s">
        <v>3436</v>
      </c>
      <c r="B3426">
        <v>789.05</v>
      </c>
      <c r="C3426" t="s">
        <v>5</v>
      </c>
      <c r="D3426" t="s">
        <v>21</v>
      </c>
      <c r="E34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26">
        <f>IF(DZIALKI[[#This Row],[Ulga]]=$K$29,$L$29,IF(DZIALKI[[#This Row],[Ulga]]=$K$30,$L$30,IF(DZIALKI[[#This Row],[Ulga]]=$K$31,$L$31,IF(DZIALKI[[#This Row],[Ulga]]=$K$32,$L$32))))</f>
        <v>0</v>
      </c>
      <c r="G3426">
        <f>ROUNDUP(DZIALKI[[#This Row],[StawkaPodatku]]*DZIALKI[[#This Row],[Powierzchnia]],2)</f>
        <v>607.56999999999994</v>
      </c>
      <c r="H3426">
        <f>DZIALKI[[#This Row],[Podatek]]*DZIALKI[[#This Row],[Procent Ulgi]]</f>
        <v>0</v>
      </c>
      <c r="I3426">
        <f>DZIALKI[[#This Row],[Podatek]]-DZIALKI[[#This Row],[KwotaUlgi]]</f>
        <v>607.56999999999994</v>
      </c>
    </row>
    <row r="3427" spans="1:9" x14ac:dyDescent="0.25">
      <c r="A3427" t="s">
        <v>3437</v>
      </c>
      <c r="B3427">
        <v>1497.69</v>
      </c>
      <c r="C3427" t="s">
        <v>31</v>
      </c>
      <c r="D3427" t="s">
        <v>21</v>
      </c>
      <c r="E34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27">
        <f>IF(DZIALKI[[#This Row],[Ulga]]=$K$29,$L$29,IF(DZIALKI[[#This Row],[Ulga]]=$K$30,$L$30,IF(DZIALKI[[#This Row],[Ulga]]=$K$31,$L$31,IF(DZIALKI[[#This Row],[Ulga]]=$K$32,$L$32))))</f>
        <v>0</v>
      </c>
      <c r="G3427">
        <f>ROUNDUP(DZIALKI[[#This Row],[StawkaPodatku]]*DZIALKI[[#This Row],[Powierzchnia]],2)</f>
        <v>644.01</v>
      </c>
      <c r="H3427">
        <f>DZIALKI[[#This Row],[Podatek]]*DZIALKI[[#This Row],[Procent Ulgi]]</f>
        <v>0</v>
      </c>
      <c r="I3427">
        <f>DZIALKI[[#This Row],[Podatek]]-DZIALKI[[#This Row],[KwotaUlgi]]</f>
        <v>644.01</v>
      </c>
    </row>
    <row r="3428" spans="1:9" x14ac:dyDescent="0.25">
      <c r="A3428" t="s">
        <v>3438</v>
      </c>
      <c r="B3428">
        <v>1061.03</v>
      </c>
      <c r="C3428" t="s">
        <v>5</v>
      </c>
      <c r="D3428" t="s">
        <v>21</v>
      </c>
      <c r="E34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28">
        <f>IF(DZIALKI[[#This Row],[Ulga]]=$K$29,$L$29,IF(DZIALKI[[#This Row],[Ulga]]=$K$30,$L$30,IF(DZIALKI[[#This Row],[Ulga]]=$K$31,$L$31,IF(DZIALKI[[#This Row],[Ulga]]=$K$32,$L$32))))</f>
        <v>0</v>
      </c>
      <c r="G3428">
        <f>ROUNDUP(DZIALKI[[#This Row],[StawkaPodatku]]*DZIALKI[[#This Row],[Powierzchnia]],2)</f>
        <v>817</v>
      </c>
      <c r="H3428">
        <f>DZIALKI[[#This Row],[Podatek]]*DZIALKI[[#This Row],[Procent Ulgi]]</f>
        <v>0</v>
      </c>
      <c r="I3428">
        <f>DZIALKI[[#This Row],[Podatek]]-DZIALKI[[#This Row],[KwotaUlgi]]</f>
        <v>817</v>
      </c>
    </row>
    <row r="3429" spans="1:9" x14ac:dyDescent="0.25">
      <c r="A3429" t="s">
        <v>3439</v>
      </c>
      <c r="B3429">
        <v>610.29999999999995</v>
      </c>
      <c r="C3429" t="s">
        <v>31</v>
      </c>
      <c r="D3429" t="s">
        <v>5</v>
      </c>
      <c r="E34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29">
        <f>IF(DZIALKI[[#This Row],[Ulga]]=$K$29,$L$29,IF(DZIALKI[[#This Row],[Ulga]]=$K$30,$L$30,IF(DZIALKI[[#This Row],[Ulga]]=$K$31,$L$31,IF(DZIALKI[[#This Row],[Ulga]]=$K$32,$L$32))))</f>
        <v>0.5</v>
      </c>
      <c r="G3429">
        <f>ROUNDUP(DZIALKI[[#This Row],[StawkaPodatku]]*DZIALKI[[#This Row],[Powierzchnia]],2)</f>
        <v>262.43</v>
      </c>
      <c r="H3429">
        <f>DZIALKI[[#This Row],[Podatek]]*DZIALKI[[#This Row],[Procent Ulgi]]</f>
        <v>131.215</v>
      </c>
      <c r="I3429">
        <f>DZIALKI[[#This Row],[Podatek]]-DZIALKI[[#This Row],[KwotaUlgi]]</f>
        <v>131.215</v>
      </c>
    </row>
    <row r="3430" spans="1:9" x14ac:dyDescent="0.25">
      <c r="A3430" t="s">
        <v>3440</v>
      </c>
      <c r="B3430">
        <v>990.34</v>
      </c>
      <c r="C3430" t="s">
        <v>94</v>
      </c>
      <c r="D3430" t="s">
        <v>21</v>
      </c>
      <c r="E343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30">
        <f>IF(DZIALKI[[#This Row],[Ulga]]=$K$29,$L$29,IF(DZIALKI[[#This Row],[Ulga]]=$K$30,$L$30,IF(DZIALKI[[#This Row],[Ulga]]=$K$31,$L$31,IF(DZIALKI[[#This Row],[Ulga]]=$K$32,$L$32))))</f>
        <v>0</v>
      </c>
      <c r="G3430">
        <f>ROUNDUP(DZIALKI[[#This Row],[StawkaPodatku]]*DZIALKI[[#This Row],[Powierzchnia]],2)</f>
        <v>39.619999999999997</v>
      </c>
      <c r="H3430">
        <f>DZIALKI[[#This Row],[Podatek]]*DZIALKI[[#This Row],[Procent Ulgi]]</f>
        <v>0</v>
      </c>
      <c r="I3430">
        <f>DZIALKI[[#This Row],[Podatek]]-DZIALKI[[#This Row],[KwotaUlgi]]</f>
        <v>39.619999999999997</v>
      </c>
    </row>
    <row r="3431" spans="1:9" x14ac:dyDescent="0.25">
      <c r="A3431" t="s">
        <v>3441</v>
      </c>
      <c r="B3431">
        <v>1298.99</v>
      </c>
      <c r="C3431" t="s">
        <v>5</v>
      </c>
      <c r="D3431" t="s">
        <v>5</v>
      </c>
      <c r="E34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1">
        <f>IF(DZIALKI[[#This Row],[Ulga]]=$K$29,$L$29,IF(DZIALKI[[#This Row],[Ulga]]=$K$30,$L$30,IF(DZIALKI[[#This Row],[Ulga]]=$K$31,$L$31,IF(DZIALKI[[#This Row],[Ulga]]=$K$32,$L$32))))</f>
        <v>0.5</v>
      </c>
      <c r="G3431">
        <f>ROUNDUP(DZIALKI[[#This Row],[StawkaPodatku]]*DZIALKI[[#This Row],[Powierzchnia]],2)</f>
        <v>1000.23</v>
      </c>
      <c r="H3431">
        <f>DZIALKI[[#This Row],[Podatek]]*DZIALKI[[#This Row],[Procent Ulgi]]</f>
        <v>500.11500000000001</v>
      </c>
      <c r="I3431">
        <f>DZIALKI[[#This Row],[Podatek]]-DZIALKI[[#This Row],[KwotaUlgi]]</f>
        <v>500.11500000000001</v>
      </c>
    </row>
    <row r="3432" spans="1:9" x14ac:dyDescent="0.25">
      <c r="A3432" t="s">
        <v>3442</v>
      </c>
      <c r="B3432">
        <v>567.33000000000004</v>
      </c>
      <c r="C3432" t="s">
        <v>5</v>
      </c>
      <c r="D3432" t="s">
        <v>5</v>
      </c>
      <c r="E34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2">
        <f>IF(DZIALKI[[#This Row],[Ulga]]=$K$29,$L$29,IF(DZIALKI[[#This Row],[Ulga]]=$K$30,$L$30,IF(DZIALKI[[#This Row],[Ulga]]=$K$31,$L$31,IF(DZIALKI[[#This Row],[Ulga]]=$K$32,$L$32))))</f>
        <v>0.5</v>
      </c>
      <c r="G3432">
        <f>ROUNDUP(DZIALKI[[#This Row],[StawkaPodatku]]*DZIALKI[[#This Row],[Powierzchnia]],2)</f>
        <v>436.84999999999997</v>
      </c>
      <c r="H3432">
        <f>DZIALKI[[#This Row],[Podatek]]*DZIALKI[[#This Row],[Procent Ulgi]]</f>
        <v>218.42499999999998</v>
      </c>
      <c r="I3432">
        <f>DZIALKI[[#This Row],[Podatek]]-DZIALKI[[#This Row],[KwotaUlgi]]</f>
        <v>218.42499999999998</v>
      </c>
    </row>
    <row r="3433" spans="1:9" x14ac:dyDescent="0.25">
      <c r="A3433" t="s">
        <v>3443</v>
      </c>
      <c r="B3433">
        <v>913.08</v>
      </c>
      <c r="C3433" t="s">
        <v>31</v>
      </c>
      <c r="D3433" t="s">
        <v>5</v>
      </c>
      <c r="E34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33">
        <f>IF(DZIALKI[[#This Row],[Ulga]]=$K$29,$L$29,IF(DZIALKI[[#This Row],[Ulga]]=$K$30,$L$30,IF(DZIALKI[[#This Row],[Ulga]]=$K$31,$L$31,IF(DZIALKI[[#This Row],[Ulga]]=$K$32,$L$32))))</f>
        <v>0.5</v>
      </c>
      <c r="G3433">
        <f>ROUNDUP(DZIALKI[[#This Row],[StawkaPodatku]]*DZIALKI[[#This Row],[Powierzchnia]],2)</f>
        <v>392.63</v>
      </c>
      <c r="H3433">
        <f>DZIALKI[[#This Row],[Podatek]]*DZIALKI[[#This Row],[Procent Ulgi]]</f>
        <v>196.315</v>
      </c>
      <c r="I3433">
        <f>DZIALKI[[#This Row],[Podatek]]-DZIALKI[[#This Row],[KwotaUlgi]]</f>
        <v>196.315</v>
      </c>
    </row>
    <row r="3434" spans="1:9" x14ac:dyDescent="0.25">
      <c r="A3434" t="s">
        <v>3444</v>
      </c>
      <c r="B3434">
        <v>605.4</v>
      </c>
      <c r="C3434" t="s">
        <v>94</v>
      </c>
      <c r="D3434" t="s">
        <v>5</v>
      </c>
      <c r="E343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34">
        <f>IF(DZIALKI[[#This Row],[Ulga]]=$K$29,$L$29,IF(DZIALKI[[#This Row],[Ulga]]=$K$30,$L$30,IF(DZIALKI[[#This Row],[Ulga]]=$K$31,$L$31,IF(DZIALKI[[#This Row],[Ulga]]=$K$32,$L$32))))</f>
        <v>0.5</v>
      </c>
      <c r="G3434">
        <f>ROUNDUP(DZIALKI[[#This Row],[StawkaPodatku]]*DZIALKI[[#This Row],[Powierzchnia]],2)</f>
        <v>24.220000000000002</v>
      </c>
      <c r="H3434">
        <f>DZIALKI[[#This Row],[Podatek]]*DZIALKI[[#This Row],[Procent Ulgi]]</f>
        <v>12.110000000000001</v>
      </c>
      <c r="I3434">
        <f>DZIALKI[[#This Row],[Podatek]]-DZIALKI[[#This Row],[KwotaUlgi]]</f>
        <v>12.110000000000001</v>
      </c>
    </row>
    <row r="3435" spans="1:9" x14ac:dyDescent="0.25">
      <c r="A3435" t="s">
        <v>3445</v>
      </c>
      <c r="B3435">
        <v>824.83</v>
      </c>
      <c r="C3435" t="s">
        <v>5</v>
      </c>
      <c r="D3435" t="s">
        <v>11</v>
      </c>
      <c r="E34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5">
        <f>IF(DZIALKI[[#This Row],[Ulga]]=$K$29,$L$29,IF(DZIALKI[[#This Row],[Ulga]]=$K$30,$L$30,IF(DZIALKI[[#This Row],[Ulga]]=$K$31,$L$31,IF(DZIALKI[[#This Row],[Ulga]]=$K$32,$L$32))))</f>
        <v>0.9</v>
      </c>
      <c r="G3435">
        <f>ROUNDUP(DZIALKI[[#This Row],[StawkaPodatku]]*DZIALKI[[#This Row],[Powierzchnia]],2)</f>
        <v>635.12</v>
      </c>
      <c r="H3435">
        <f>DZIALKI[[#This Row],[Podatek]]*DZIALKI[[#This Row],[Procent Ulgi]]</f>
        <v>571.60800000000006</v>
      </c>
      <c r="I3435">
        <f>DZIALKI[[#This Row],[Podatek]]-DZIALKI[[#This Row],[KwotaUlgi]]</f>
        <v>63.511999999999944</v>
      </c>
    </row>
    <row r="3436" spans="1:9" x14ac:dyDescent="0.25">
      <c r="A3436" t="s">
        <v>3446</v>
      </c>
      <c r="B3436">
        <v>819.91</v>
      </c>
      <c r="C3436" t="s">
        <v>5</v>
      </c>
      <c r="D3436" t="s">
        <v>11</v>
      </c>
      <c r="E34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6">
        <f>IF(DZIALKI[[#This Row],[Ulga]]=$K$29,$L$29,IF(DZIALKI[[#This Row],[Ulga]]=$K$30,$L$30,IF(DZIALKI[[#This Row],[Ulga]]=$K$31,$L$31,IF(DZIALKI[[#This Row],[Ulga]]=$K$32,$L$32))))</f>
        <v>0.9</v>
      </c>
      <c r="G3436">
        <f>ROUNDUP(DZIALKI[[#This Row],[StawkaPodatku]]*DZIALKI[[#This Row],[Powierzchnia]],2)</f>
        <v>631.34</v>
      </c>
      <c r="H3436">
        <f>DZIALKI[[#This Row],[Podatek]]*DZIALKI[[#This Row],[Procent Ulgi]]</f>
        <v>568.20600000000002</v>
      </c>
      <c r="I3436">
        <f>DZIALKI[[#This Row],[Podatek]]-DZIALKI[[#This Row],[KwotaUlgi]]</f>
        <v>63.134000000000015</v>
      </c>
    </row>
    <row r="3437" spans="1:9" x14ac:dyDescent="0.25">
      <c r="A3437" t="s">
        <v>3447</v>
      </c>
      <c r="B3437">
        <v>516.07000000000005</v>
      </c>
      <c r="C3437" t="s">
        <v>9</v>
      </c>
      <c r="D3437" t="s">
        <v>11</v>
      </c>
      <c r="E343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37">
        <f>IF(DZIALKI[[#This Row],[Ulga]]=$K$29,$L$29,IF(DZIALKI[[#This Row],[Ulga]]=$K$30,$L$30,IF(DZIALKI[[#This Row],[Ulga]]=$K$31,$L$31,IF(DZIALKI[[#This Row],[Ulga]]=$K$32,$L$32))))</f>
        <v>0.9</v>
      </c>
      <c r="G3437">
        <f>ROUNDUP(DZIALKI[[#This Row],[StawkaPodatku]]*DZIALKI[[#This Row],[Powierzchnia]],2)</f>
        <v>335.45</v>
      </c>
      <c r="H3437">
        <f>DZIALKI[[#This Row],[Podatek]]*DZIALKI[[#This Row],[Procent Ulgi]]</f>
        <v>301.90499999999997</v>
      </c>
      <c r="I3437">
        <f>DZIALKI[[#This Row],[Podatek]]-DZIALKI[[#This Row],[KwotaUlgi]]</f>
        <v>33.545000000000016</v>
      </c>
    </row>
    <row r="3438" spans="1:9" x14ac:dyDescent="0.25">
      <c r="A3438" t="s">
        <v>3448</v>
      </c>
      <c r="B3438">
        <v>1488.49</v>
      </c>
      <c r="C3438" t="s">
        <v>5</v>
      </c>
      <c r="D3438" t="s">
        <v>5</v>
      </c>
      <c r="E34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8">
        <f>IF(DZIALKI[[#This Row],[Ulga]]=$K$29,$L$29,IF(DZIALKI[[#This Row],[Ulga]]=$K$30,$L$30,IF(DZIALKI[[#This Row],[Ulga]]=$K$31,$L$31,IF(DZIALKI[[#This Row],[Ulga]]=$K$32,$L$32))))</f>
        <v>0.5</v>
      </c>
      <c r="G3438">
        <f>ROUNDUP(DZIALKI[[#This Row],[StawkaPodatku]]*DZIALKI[[#This Row],[Powierzchnia]],2)</f>
        <v>1146.1400000000001</v>
      </c>
      <c r="H3438">
        <f>DZIALKI[[#This Row],[Podatek]]*DZIALKI[[#This Row],[Procent Ulgi]]</f>
        <v>573.07000000000005</v>
      </c>
      <c r="I3438">
        <f>DZIALKI[[#This Row],[Podatek]]-DZIALKI[[#This Row],[KwotaUlgi]]</f>
        <v>573.07000000000005</v>
      </c>
    </row>
    <row r="3439" spans="1:9" x14ac:dyDescent="0.25">
      <c r="A3439" t="s">
        <v>3449</v>
      </c>
      <c r="B3439">
        <v>670.58</v>
      </c>
      <c r="C3439" t="s">
        <v>5</v>
      </c>
      <c r="D3439" t="s">
        <v>21</v>
      </c>
      <c r="E34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9">
        <f>IF(DZIALKI[[#This Row],[Ulga]]=$K$29,$L$29,IF(DZIALKI[[#This Row],[Ulga]]=$K$30,$L$30,IF(DZIALKI[[#This Row],[Ulga]]=$K$31,$L$31,IF(DZIALKI[[#This Row],[Ulga]]=$K$32,$L$32))))</f>
        <v>0</v>
      </c>
      <c r="G3439">
        <f>ROUNDUP(DZIALKI[[#This Row],[StawkaPodatku]]*DZIALKI[[#This Row],[Powierzchnia]],2)</f>
        <v>516.35</v>
      </c>
      <c r="H3439">
        <f>DZIALKI[[#This Row],[Podatek]]*DZIALKI[[#This Row],[Procent Ulgi]]</f>
        <v>0</v>
      </c>
      <c r="I3439">
        <f>DZIALKI[[#This Row],[Podatek]]-DZIALKI[[#This Row],[KwotaUlgi]]</f>
        <v>516.35</v>
      </c>
    </row>
    <row r="3440" spans="1:9" x14ac:dyDescent="0.25">
      <c r="A3440" t="s">
        <v>3450</v>
      </c>
      <c r="B3440">
        <v>1003.43</v>
      </c>
      <c r="C3440" t="s">
        <v>52</v>
      </c>
      <c r="D3440" t="s">
        <v>11</v>
      </c>
      <c r="E34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40">
        <f>IF(DZIALKI[[#This Row],[Ulga]]=$K$29,$L$29,IF(DZIALKI[[#This Row],[Ulga]]=$K$30,$L$30,IF(DZIALKI[[#This Row],[Ulga]]=$K$31,$L$31,IF(DZIALKI[[#This Row],[Ulga]]=$K$32,$L$32))))</f>
        <v>0.9</v>
      </c>
      <c r="G3440">
        <f>ROUNDUP(DZIALKI[[#This Row],[StawkaPodatku]]*DZIALKI[[#This Row],[Powierzchnia]],2)</f>
        <v>210.73</v>
      </c>
      <c r="H3440">
        <f>DZIALKI[[#This Row],[Podatek]]*DZIALKI[[#This Row],[Procent Ulgi]]</f>
        <v>189.65699999999998</v>
      </c>
      <c r="I3440">
        <f>DZIALKI[[#This Row],[Podatek]]-DZIALKI[[#This Row],[KwotaUlgi]]</f>
        <v>21.073000000000008</v>
      </c>
    </row>
    <row r="3441" spans="1:9" x14ac:dyDescent="0.25">
      <c r="A3441" t="s">
        <v>3451</v>
      </c>
      <c r="B3441">
        <v>905.08</v>
      </c>
      <c r="C3441" t="s">
        <v>5</v>
      </c>
      <c r="D3441" t="s">
        <v>21</v>
      </c>
      <c r="E34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41">
        <f>IF(DZIALKI[[#This Row],[Ulga]]=$K$29,$L$29,IF(DZIALKI[[#This Row],[Ulga]]=$K$30,$L$30,IF(DZIALKI[[#This Row],[Ulga]]=$K$31,$L$31,IF(DZIALKI[[#This Row],[Ulga]]=$K$32,$L$32))))</f>
        <v>0</v>
      </c>
      <c r="G3441">
        <f>ROUNDUP(DZIALKI[[#This Row],[StawkaPodatku]]*DZIALKI[[#This Row],[Powierzchnia]],2)</f>
        <v>696.92</v>
      </c>
      <c r="H3441">
        <f>DZIALKI[[#This Row],[Podatek]]*DZIALKI[[#This Row],[Procent Ulgi]]</f>
        <v>0</v>
      </c>
      <c r="I3441">
        <f>DZIALKI[[#This Row],[Podatek]]-DZIALKI[[#This Row],[KwotaUlgi]]</f>
        <v>696.92</v>
      </c>
    </row>
    <row r="3442" spans="1:9" x14ac:dyDescent="0.25">
      <c r="A3442" t="s">
        <v>3452</v>
      </c>
      <c r="B3442">
        <v>960.94</v>
      </c>
      <c r="C3442" t="s">
        <v>94</v>
      </c>
      <c r="D3442" t="s">
        <v>5</v>
      </c>
      <c r="E344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42">
        <f>IF(DZIALKI[[#This Row],[Ulga]]=$K$29,$L$29,IF(DZIALKI[[#This Row],[Ulga]]=$K$30,$L$30,IF(DZIALKI[[#This Row],[Ulga]]=$K$31,$L$31,IF(DZIALKI[[#This Row],[Ulga]]=$K$32,$L$32))))</f>
        <v>0.5</v>
      </c>
      <c r="G3442">
        <f>ROUNDUP(DZIALKI[[#This Row],[StawkaPodatku]]*DZIALKI[[#This Row],[Powierzchnia]],2)</f>
        <v>38.44</v>
      </c>
      <c r="H3442">
        <f>DZIALKI[[#This Row],[Podatek]]*DZIALKI[[#This Row],[Procent Ulgi]]</f>
        <v>19.22</v>
      </c>
      <c r="I3442">
        <f>DZIALKI[[#This Row],[Podatek]]-DZIALKI[[#This Row],[KwotaUlgi]]</f>
        <v>19.22</v>
      </c>
    </row>
    <row r="3443" spans="1:9" x14ac:dyDescent="0.25">
      <c r="A3443" t="s">
        <v>3453</v>
      </c>
      <c r="B3443">
        <v>600.53</v>
      </c>
      <c r="C3443" t="s">
        <v>5</v>
      </c>
      <c r="D3443" t="s">
        <v>5</v>
      </c>
      <c r="E34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43">
        <f>IF(DZIALKI[[#This Row],[Ulga]]=$K$29,$L$29,IF(DZIALKI[[#This Row],[Ulga]]=$K$30,$L$30,IF(DZIALKI[[#This Row],[Ulga]]=$K$31,$L$31,IF(DZIALKI[[#This Row],[Ulga]]=$K$32,$L$32))))</f>
        <v>0.5</v>
      </c>
      <c r="G3443">
        <f>ROUNDUP(DZIALKI[[#This Row],[StawkaPodatku]]*DZIALKI[[#This Row],[Powierzchnia]],2)</f>
        <v>462.40999999999997</v>
      </c>
      <c r="H3443">
        <f>DZIALKI[[#This Row],[Podatek]]*DZIALKI[[#This Row],[Procent Ulgi]]</f>
        <v>231.20499999999998</v>
      </c>
      <c r="I3443">
        <f>DZIALKI[[#This Row],[Podatek]]-DZIALKI[[#This Row],[KwotaUlgi]]</f>
        <v>231.20499999999998</v>
      </c>
    </row>
    <row r="3444" spans="1:9" x14ac:dyDescent="0.25">
      <c r="A3444" t="s">
        <v>3454</v>
      </c>
      <c r="B3444">
        <v>1058.3499999999999</v>
      </c>
      <c r="C3444" t="s">
        <v>31</v>
      </c>
      <c r="D3444" t="s">
        <v>21</v>
      </c>
      <c r="E34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44">
        <f>IF(DZIALKI[[#This Row],[Ulga]]=$K$29,$L$29,IF(DZIALKI[[#This Row],[Ulga]]=$K$30,$L$30,IF(DZIALKI[[#This Row],[Ulga]]=$K$31,$L$31,IF(DZIALKI[[#This Row],[Ulga]]=$K$32,$L$32))))</f>
        <v>0</v>
      </c>
      <c r="G3444">
        <f>ROUNDUP(DZIALKI[[#This Row],[StawkaPodatku]]*DZIALKI[[#This Row],[Powierzchnia]],2)</f>
        <v>455.09999999999997</v>
      </c>
      <c r="H3444">
        <f>DZIALKI[[#This Row],[Podatek]]*DZIALKI[[#This Row],[Procent Ulgi]]</f>
        <v>0</v>
      </c>
      <c r="I3444">
        <f>DZIALKI[[#This Row],[Podatek]]-DZIALKI[[#This Row],[KwotaUlgi]]</f>
        <v>455.09999999999997</v>
      </c>
    </row>
    <row r="3445" spans="1:9" x14ac:dyDescent="0.25">
      <c r="A3445" t="s">
        <v>3455</v>
      </c>
      <c r="B3445">
        <v>1254.57</v>
      </c>
      <c r="C3445" t="s">
        <v>52</v>
      </c>
      <c r="D3445" t="s">
        <v>11</v>
      </c>
      <c r="E34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45">
        <f>IF(DZIALKI[[#This Row],[Ulga]]=$K$29,$L$29,IF(DZIALKI[[#This Row],[Ulga]]=$K$30,$L$30,IF(DZIALKI[[#This Row],[Ulga]]=$K$31,$L$31,IF(DZIALKI[[#This Row],[Ulga]]=$K$32,$L$32))))</f>
        <v>0.9</v>
      </c>
      <c r="G3445">
        <f>ROUNDUP(DZIALKI[[#This Row],[StawkaPodatku]]*DZIALKI[[#This Row],[Powierzchnia]],2)</f>
        <v>263.45999999999998</v>
      </c>
      <c r="H3445">
        <f>DZIALKI[[#This Row],[Podatek]]*DZIALKI[[#This Row],[Procent Ulgi]]</f>
        <v>237.11399999999998</v>
      </c>
      <c r="I3445">
        <f>DZIALKI[[#This Row],[Podatek]]-DZIALKI[[#This Row],[KwotaUlgi]]</f>
        <v>26.346000000000004</v>
      </c>
    </row>
    <row r="3446" spans="1:9" x14ac:dyDescent="0.25">
      <c r="A3446" t="s">
        <v>3456</v>
      </c>
      <c r="B3446">
        <v>1387.41</v>
      </c>
      <c r="C3446" t="s">
        <v>94</v>
      </c>
      <c r="D3446" t="s">
        <v>21</v>
      </c>
      <c r="E34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46">
        <f>IF(DZIALKI[[#This Row],[Ulga]]=$K$29,$L$29,IF(DZIALKI[[#This Row],[Ulga]]=$K$30,$L$30,IF(DZIALKI[[#This Row],[Ulga]]=$K$31,$L$31,IF(DZIALKI[[#This Row],[Ulga]]=$K$32,$L$32))))</f>
        <v>0</v>
      </c>
      <c r="G3446">
        <f>ROUNDUP(DZIALKI[[#This Row],[StawkaPodatku]]*DZIALKI[[#This Row],[Powierzchnia]],2)</f>
        <v>55.5</v>
      </c>
      <c r="H3446">
        <f>DZIALKI[[#This Row],[Podatek]]*DZIALKI[[#This Row],[Procent Ulgi]]</f>
        <v>0</v>
      </c>
      <c r="I3446">
        <f>DZIALKI[[#This Row],[Podatek]]-DZIALKI[[#This Row],[KwotaUlgi]]</f>
        <v>55.5</v>
      </c>
    </row>
    <row r="3447" spans="1:9" x14ac:dyDescent="0.25">
      <c r="A3447" t="s">
        <v>3457</v>
      </c>
      <c r="B3447">
        <v>1012.02</v>
      </c>
      <c r="C3447" t="s">
        <v>94</v>
      </c>
      <c r="D3447" t="s">
        <v>11</v>
      </c>
      <c r="E344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47">
        <f>IF(DZIALKI[[#This Row],[Ulga]]=$K$29,$L$29,IF(DZIALKI[[#This Row],[Ulga]]=$K$30,$L$30,IF(DZIALKI[[#This Row],[Ulga]]=$K$31,$L$31,IF(DZIALKI[[#This Row],[Ulga]]=$K$32,$L$32))))</f>
        <v>0.9</v>
      </c>
      <c r="G3447">
        <f>ROUNDUP(DZIALKI[[#This Row],[StawkaPodatku]]*DZIALKI[[#This Row],[Powierzchnia]],2)</f>
        <v>40.489999999999995</v>
      </c>
      <c r="H3447">
        <f>DZIALKI[[#This Row],[Podatek]]*DZIALKI[[#This Row],[Procent Ulgi]]</f>
        <v>36.440999999999995</v>
      </c>
      <c r="I3447">
        <f>DZIALKI[[#This Row],[Podatek]]-DZIALKI[[#This Row],[KwotaUlgi]]</f>
        <v>4.0489999999999995</v>
      </c>
    </row>
    <row r="3448" spans="1:9" x14ac:dyDescent="0.25">
      <c r="A3448" t="s">
        <v>3458</v>
      </c>
      <c r="B3448">
        <v>1258.8800000000001</v>
      </c>
      <c r="C3448" t="s">
        <v>52</v>
      </c>
      <c r="D3448" t="s">
        <v>11</v>
      </c>
      <c r="E34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48">
        <f>IF(DZIALKI[[#This Row],[Ulga]]=$K$29,$L$29,IF(DZIALKI[[#This Row],[Ulga]]=$K$30,$L$30,IF(DZIALKI[[#This Row],[Ulga]]=$K$31,$L$31,IF(DZIALKI[[#This Row],[Ulga]]=$K$32,$L$32))))</f>
        <v>0.9</v>
      </c>
      <c r="G3448">
        <f>ROUNDUP(DZIALKI[[#This Row],[StawkaPodatku]]*DZIALKI[[#This Row],[Powierzchnia]],2)</f>
        <v>264.37</v>
      </c>
      <c r="H3448">
        <f>DZIALKI[[#This Row],[Podatek]]*DZIALKI[[#This Row],[Procent Ulgi]]</f>
        <v>237.93300000000002</v>
      </c>
      <c r="I3448">
        <f>DZIALKI[[#This Row],[Podatek]]-DZIALKI[[#This Row],[KwotaUlgi]]</f>
        <v>26.436999999999983</v>
      </c>
    </row>
    <row r="3449" spans="1:9" x14ac:dyDescent="0.25">
      <c r="A3449" t="s">
        <v>3459</v>
      </c>
      <c r="B3449">
        <v>650.16</v>
      </c>
      <c r="C3449" t="s">
        <v>31</v>
      </c>
      <c r="D3449" t="s">
        <v>21</v>
      </c>
      <c r="E34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49">
        <f>IF(DZIALKI[[#This Row],[Ulga]]=$K$29,$L$29,IF(DZIALKI[[#This Row],[Ulga]]=$K$30,$L$30,IF(DZIALKI[[#This Row],[Ulga]]=$K$31,$L$31,IF(DZIALKI[[#This Row],[Ulga]]=$K$32,$L$32))))</f>
        <v>0</v>
      </c>
      <c r="G3449">
        <f>ROUNDUP(DZIALKI[[#This Row],[StawkaPodatku]]*DZIALKI[[#This Row],[Powierzchnia]],2)</f>
        <v>279.57</v>
      </c>
      <c r="H3449">
        <f>DZIALKI[[#This Row],[Podatek]]*DZIALKI[[#This Row],[Procent Ulgi]]</f>
        <v>0</v>
      </c>
      <c r="I3449">
        <f>DZIALKI[[#This Row],[Podatek]]-DZIALKI[[#This Row],[KwotaUlgi]]</f>
        <v>279.57</v>
      </c>
    </row>
    <row r="3450" spans="1:9" x14ac:dyDescent="0.25">
      <c r="A3450" t="s">
        <v>3460</v>
      </c>
      <c r="B3450">
        <v>1460.73</v>
      </c>
      <c r="C3450" t="s">
        <v>5</v>
      </c>
      <c r="D3450" t="s">
        <v>7</v>
      </c>
      <c r="E34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0">
        <f>IF(DZIALKI[[#This Row],[Ulga]]=$K$29,$L$29,IF(DZIALKI[[#This Row],[Ulga]]=$K$30,$L$30,IF(DZIALKI[[#This Row],[Ulga]]=$K$31,$L$31,IF(DZIALKI[[#This Row],[Ulga]]=$K$32,$L$32))))</f>
        <v>0.2</v>
      </c>
      <c r="G3450">
        <f>ROUNDUP(DZIALKI[[#This Row],[StawkaPodatku]]*DZIALKI[[#This Row],[Powierzchnia]],2)</f>
        <v>1124.77</v>
      </c>
      <c r="H3450">
        <f>DZIALKI[[#This Row],[Podatek]]*DZIALKI[[#This Row],[Procent Ulgi]]</f>
        <v>224.95400000000001</v>
      </c>
      <c r="I3450">
        <f>DZIALKI[[#This Row],[Podatek]]-DZIALKI[[#This Row],[KwotaUlgi]]</f>
        <v>899.81600000000003</v>
      </c>
    </row>
    <row r="3451" spans="1:9" x14ac:dyDescent="0.25">
      <c r="A3451" t="s">
        <v>3461</v>
      </c>
      <c r="B3451">
        <v>997.09</v>
      </c>
      <c r="C3451" t="s">
        <v>52</v>
      </c>
      <c r="D3451" t="s">
        <v>5</v>
      </c>
      <c r="E34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51">
        <f>IF(DZIALKI[[#This Row],[Ulga]]=$K$29,$L$29,IF(DZIALKI[[#This Row],[Ulga]]=$K$30,$L$30,IF(DZIALKI[[#This Row],[Ulga]]=$K$31,$L$31,IF(DZIALKI[[#This Row],[Ulga]]=$K$32,$L$32))))</f>
        <v>0.5</v>
      </c>
      <c r="G3451">
        <f>ROUNDUP(DZIALKI[[#This Row],[StawkaPodatku]]*DZIALKI[[#This Row],[Powierzchnia]],2)</f>
        <v>209.39</v>
      </c>
      <c r="H3451">
        <f>DZIALKI[[#This Row],[Podatek]]*DZIALKI[[#This Row],[Procent Ulgi]]</f>
        <v>104.69499999999999</v>
      </c>
      <c r="I3451">
        <f>DZIALKI[[#This Row],[Podatek]]-DZIALKI[[#This Row],[KwotaUlgi]]</f>
        <v>104.69499999999999</v>
      </c>
    </row>
    <row r="3452" spans="1:9" x14ac:dyDescent="0.25">
      <c r="A3452" t="s">
        <v>3462</v>
      </c>
      <c r="B3452">
        <v>590.80999999999995</v>
      </c>
      <c r="C3452" t="s">
        <v>5</v>
      </c>
      <c r="D3452" t="s">
        <v>21</v>
      </c>
      <c r="E34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2">
        <f>IF(DZIALKI[[#This Row],[Ulga]]=$K$29,$L$29,IF(DZIALKI[[#This Row],[Ulga]]=$K$30,$L$30,IF(DZIALKI[[#This Row],[Ulga]]=$K$31,$L$31,IF(DZIALKI[[#This Row],[Ulga]]=$K$32,$L$32))))</f>
        <v>0</v>
      </c>
      <c r="G3452">
        <f>ROUNDUP(DZIALKI[[#This Row],[StawkaPodatku]]*DZIALKI[[#This Row],[Powierzchnia]],2)</f>
        <v>454.93</v>
      </c>
      <c r="H3452">
        <f>DZIALKI[[#This Row],[Podatek]]*DZIALKI[[#This Row],[Procent Ulgi]]</f>
        <v>0</v>
      </c>
      <c r="I3452">
        <f>DZIALKI[[#This Row],[Podatek]]-DZIALKI[[#This Row],[KwotaUlgi]]</f>
        <v>454.93</v>
      </c>
    </row>
    <row r="3453" spans="1:9" x14ac:dyDescent="0.25">
      <c r="A3453" t="s">
        <v>3463</v>
      </c>
      <c r="B3453">
        <v>573.70000000000005</v>
      </c>
      <c r="C3453" t="s">
        <v>5</v>
      </c>
      <c r="D3453" t="s">
        <v>11</v>
      </c>
      <c r="E34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3">
        <f>IF(DZIALKI[[#This Row],[Ulga]]=$K$29,$L$29,IF(DZIALKI[[#This Row],[Ulga]]=$K$30,$L$30,IF(DZIALKI[[#This Row],[Ulga]]=$K$31,$L$31,IF(DZIALKI[[#This Row],[Ulga]]=$K$32,$L$32))))</f>
        <v>0.9</v>
      </c>
      <c r="G3453">
        <f>ROUNDUP(DZIALKI[[#This Row],[StawkaPodatku]]*DZIALKI[[#This Row],[Powierzchnia]],2)</f>
        <v>441.75</v>
      </c>
      <c r="H3453">
        <f>DZIALKI[[#This Row],[Podatek]]*DZIALKI[[#This Row],[Procent Ulgi]]</f>
        <v>397.57499999999999</v>
      </c>
      <c r="I3453">
        <f>DZIALKI[[#This Row],[Podatek]]-DZIALKI[[#This Row],[KwotaUlgi]]</f>
        <v>44.175000000000011</v>
      </c>
    </row>
    <row r="3454" spans="1:9" x14ac:dyDescent="0.25">
      <c r="A3454" t="s">
        <v>3464</v>
      </c>
      <c r="B3454">
        <v>1491.83</v>
      </c>
      <c r="C3454" t="s">
        <v>52</v>
      </c>
      <c r="D3454" t="s">
        <v>11</v>
      </c>
      <c r="E34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54">
        <f>IF(DZIALKI[[#This Row],[Ulga]]=$K$29,$L$29,IF(DZIALKI[[#This Row],[Ulga]]=$K$30,$L$30,IF(DZIALKI[[#This Row],[Ulga]]=$K$31,$L$31,IF(DZIALKI[[#This Row],[Ulga]]=$K$32,$L$32))))</f>
        <v>0.9</v>
      </c>
      <c r="G3454">
        <f>ROUNDUP(DZIALKI[[#This Row],[StawkaPodatku]]*DZIALKI[[#This Row],[Powierzchnia]],2)</f>
        <v>313.28999999999996</v>
      </c>
      <c r="H3454">
        <f>DZIALKI[[#This Row],[Podatek]]*DZIALKI[[#This Row],[Procent Ulgi]]</f>
        <v>281.96099999999996</v>
      </c>
      <c r="I3454">
        <f>DZIALKI[[#This Row],[Podatek]]-DZIALKI[[#This Row],[KwotaUlgi]]</f>
        <v>31.329000000000008</v>
      </c>
    </row>
    <row r="3455" spans="1:9" x14ac:dyDescent="0.25">
      <c r="A3455" t="s">
        <v>3465</v>
      </c>
      <c r="B3455">
        <v>1450.13</v>
      </c>
      <c r="C3455" t="s">
        <v>5</v>
      </c>
      <c r="D3455" t="s">
        <v>21</v>
      </c>
      <c r="E34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5">
        <f>IF(DZIALKI[[#This Row],[Ulga]]=$K$29,$L$29,IF(DZIALKI[[#This Row],[Ulga]]=$K$30,$L$30,IF(DZIALKI[[#This Row],[Ulga]]=$K$31,$L$31,IF(DZIALKI[[#This Row],[Ulga]]=$K$32,$L$32))))</f>
        <v>0</v>
      </c>
      <c r="G3455">
        <f>ROUNDUP(DZIALKI[[#This Row],[StawkaPodatku]]*DZIALKI[[#This Row],[Powierzchnia]],2)</f>
        <v>1116.6099999999999</v>
      </c>
      <c r="H3455">
        <f>DZIALKI[[#This Row],[Podatek]]*DZIALKI[[#This Row],[Procent Ulgi]]</f>
        <v>0</v>
      </c>
      <c r="I3455">
        <f>DZIALKI[[#This Row],[Podatek]]-DZIALKI[[#This Row],[KwotaUlgi]]</f>
        <v>1116.6099999999999</v>
      </c>
    </row>
    <row r="3456" spans="1:9" x14ac:dyDescent="0.25">
      <c r="A3456" t="s">
        <v>3466</v>
      </c>
      <c r="B3456">
        <v>905.84</v>
      </c>
      <c r="C3456" t="s">
        <v>5</v>
      </c>
      <c r="D3456" t="s">
        <v>5</v>
      </c>
      <c r="E34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6">
        <f>IF(DZIALKI[[#This Row],[Ulga]]=$K$29,$L$29,IF(DZIALKI[[#This Row],[Ulga]]=$K$30,$L$30,IF(DZIALKI[[#This Row],[Ulga]]=$K$31,$L$31,IF(DZIALKI[[#This Row],[Ulga]]=$K$32,$L$32))))</f>
        <v>0.5</v>
      </c>
      <c r="G3456">
        <f>ROUNDUP(DZIALKI[[#This Row],[StawkaPodatku]]*DZIALKI[[#This Row],[Powierzchnia]],2)</f>
        <v>697.5</v>
      </c>
      <c r="H3456">
        <f>DZIALKI[[#This Row],[Podatek]]*DZIALKI[[#This Row],[Procent Ulgi]]</f>
        <v>348.75</v>
      </c>
      <c r="I3456">
        <f>DZIALKI[[#This Row],[Podatek]]-DZIALKI[[#This Row],[KwotaUlgi]]</f>
        <v>348.75</v>
      </c>
    </row>
    <row r="3457" spans="1:9" x14ac:dyDescent="0.25">
      <c r="A3457" t="s">
        <v>3467</v>
      </c>
      <c r="B3457">
        <v>513.39</v>
      </c>
      <c r="C3457" t="s">
        <v>94</v>
      </c>
      <c r="D3457" t="s">
        <v>11</v>
      </c>
      <c r="E34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57">
        <f>IF(DZIALKI[[#This Row],[Ulga]]=$K$29,$L$29,IF(DZIALKI[[#This Row],[Ulga]]=$K$30,$L$30,IF(DZIALKI[[#This Row],[Ulga]]=$K$31,$L$31,IF(DZIALKI[[#This Row],[Ulga]]=$K$32,$L$32))))</f>
        <v>0.9</v>
      </c>
      <c r="G3457">
        <f>ROUNDUP(DZIALKI[[#This Row],[StawkaPodatku]]*DZIALKI[[#This Row],[Powierzchnia]],2)</f>
        <v>20.540000000000003</v>
      </c>
      <c r="H3457">
        <f>DZIALKI[[#This Row],[Podatek]]*DZIALKI[[#This Row],[Procent Ulgi]]</f>
        <v>18.486000000000004</v>
      </c>
      <c r="I3457">
        <f>DZIALKI[[#This Row],[Podatek]]-DZIALKI[[#This Row],[KwotaUlgi]]</f>
        <v>2.0539999999999985</v>
      </c>
    </row>
    <row r="3458" spans="1:9" x14ac:dyDescent="0.25">
      <c r="A3458" t="s">
        <v>3468</v>
      </c>
      <c r="B3458">
        <v>1225.72</v>
      </c>
      <c r="C3458" t="s">
        <v>94</v>
      </c>
      <c r="D3458" t="s">
        <v>5</v>
      </c>
      <c r="E34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58">
        <f>IF(DZIALKI[[#This Row],[Ulga]]=$K$29,$L$29,IF(DZIALKI[[#This Row],[Ulga]]=$K$30,$L$30,IF(DZIALKI[[#This Row],[Ulga]]=$K$31,$L$31,IF(DZIALKI[[#This Row],[Ulga]]=$K$32,$L$32))))</f>
        <v>0.5</v>
      </c>
      <c r="G3458">
        <f>ROUNDUP(DZIALKI[[#This Row],[StawkaPodatku]]*DZIALKI[[#This Row],[Powierzchnia]],2)</f>
        <v>49.03</v>
      </c>
      <c r="H3458">
        <f>DZIALKI[[#This Row],[Podatek]]*DZIALKI[[#This Row],[Procent Ulgi]]</f>
        <v>24.515000000000001</v>
      </c>
      <c r="I3458">
        <f>DZIALKI[[#This Row],[Podatek]]-DZIALKI[[#This Row],[KwotaUlgi]]</f>
        <v>24.515000000000001</v>
      </c>
    </row>
    <row r="3459" spans="1:9" x14ac:dyDescent="0.25">
      <c r="A3459" t="s">
        <v>3469</v>
      </c>
      <c r="B3459">
        <v>1045.43</v>
      </c>
      <c r="C3459" t="s">
        <v>94</v>
      </c>
      <c r="D3459" t="s">
        <v>5</v>
      </c>
      <c r="E34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59">
        <f>IF(DZIALKI[[#This Row],[Ulga]]=$K$29,$L$29,IF(DZIALKI[[#This Row],[Ulga]]=$K$30,$L$30,IF(DZIALKI[[#This Row],[Ulga]]=$K$31,$L$31,IF(DZIALKI[[#This Row],[Ulga]]=$K$32,$L$32))))</f>
        <v>0.5</v>
      </c>
      <c r="G3459">
        <f>ROUNDUP(DZIALKI[[#This Row],[StawkaPodatku]]*DZIALKI[[#This Row],[Powierzchnia]],2)</f>
        <v>41.82</v>
      </c>
      <c r="H3459">
        <f>DZIALKI[[#This Row],[Podatek]]*DZIALKI[[#This Row],[Procent Ulgi]]</f>
        <v>20.91</v>
      </c>
      <c r="I3459">
        <f>DZIALKI[[#This Row],[Podatek]]-DZIALKI[[#This Row],[KwotaUlgi]]</f>
        <v>20.91</v>
      </c>
    </row>
    <row r="3460" spans="1:9" x14ac:dyDescent="0.25">
      <c r="A3460" t="s">
        <v>3470</v>
      </c>
      <c r="B3460">
        <v>1341.53</v>
      </c>
      <c r="C3460" t="s">
        <v>9</v>
      </c>
      <c r="D3460" t="s">
        <v>21</v>
      </c>
      <c r="E34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60">
        <f>IF(DZIALKI[[#This Row],[Ulga]]=$K$29,$L$29,IF(DZIALKI[[#This Row],[Ulga]]=$K$30,$L$30,IF(DZIALKI[[#This Row],[Ulga]]=$K$31,$L$31,IF(DZIALKI[[#This Row],[Ulga]]=$K$32,$L$32))))</f>
        <v>0</v>
      </c>
      <c r="G3460">
        <f>ROUNDUP(DZIALKI[[#This Row],[StawkaPodatku]]*DZIALKI[[#This Row],[Powierzchnia]],2)</f>
        <v>872</v>
      </c>
      <c r="H3460">
        <f>DZIALKI[[#This Row],[Podatek]]*DZIALKI[[#This Row],[Procent Ulgi]]</f>
        <v>0</v>
      </c>
      <c r="I3460">
        <f>DZIALKI[[#This Row],[Podatek]]-DZIALKI[[#This Row],[KwotaUlgi]]</f>
        <v>872</v>
      </c>
    </row>
    <row r="3461" spans="1:9" x14ac:dyDescent="0.25">
      <c r="A3461" t="s">
        <v>3471</v>
      </c>
      <c r="B3461">
        <v>1414.35</v>
      </c>
      <c r="C3461" t="s">
        <v>9</v>
      </c>
      <c r="D3461" t="s">
        <v>21</v>
      </c>
      <c r="E34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61">
        <f>IF(DZIALKI[[#This Row],[Ulga]]=$K$29,$L$29,IF(DZIALKI[[#This Row],[Ulga]]=$K$30,$L$30,IF(DZIALKI[[#This Row],[Ulga]]=$K$31,$L$31,IF(DZIALKI[[#This Row],[Ulga]]=$K$32,$L$32))))</f>
        <v>0</v>
      </c>
      <c r="G3461">
        <f>ROUNDUP(DZIALKI[[#This Row],[StawkaPodatku]]*DZIALKI[[#This Row],[Powierzchnia]],2)</f>
        <v>919.33</v>
      </c>
      <c r="H3461">
        <f>DZIALKI[[#This Row],[Podatek]]*DZIALKI[[#This Row],[Procent Ulgi]]</f>
        <v>0</v>
      </c>
      <c r="I3461">
        <f>DZIALKI[[#This Row],[Podatek]]-DZIALKI[[#This Row],[KwotaUlgi]]</f>
        <v>919.33</v>
      </c>
    </row>
    <row r="3462" spans="1:9" x14ac:dyDescent="0.25">
      <c r="A3462" t="s">
        <v>3472</v>
      </c>
      <c r="B3462">
        <v>561.41999999999996</v>
      </c>
      <c r="C3462" t="s">
        <v>5</v>
      </c>
      <c r="D3462" t="s">
        <v>11</v>
      </c>
      <c r="E34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62">
        <f>IF(DZIALKI[[#This Row],[Ulga]]=$K$29,$L$29,IF(DZIALKI[[#This Row],[Ulga]]=$K$30,$L$30,IF(DZIALKI[[#This Row],[Ulga]]=$K$31,$L$31,IF(DZIALKI[[#This Row],[Ulga]]=$K$32,$L$32))))</f>
        <v>0.9</v>
      </c>
      <c r="G3462">
        <f>ROUNDUP(DZIALKI[[#This Row],[StawkaPodatku]]*DZIALKI[[#This Row],[Powierzchnia]],2)</f>
        <v>432.3</v>
      </c>
      <c r="H3462">
        <f>DZIALKI[[#This Row],[Podatek]]*DZIALKI[[#This Row],[Procent Ulgi]]</f>
        <v>389.07</v>
      </c>
      <c r="I3462">
        <f>DZIALKI[[#This Row],[Podatek]]-DZIALKI[[#This Row],[KwotaUlgi]]</f>
        <v>43.230000000000018</v>
      </c>
    </row>
    <row r="3463" spans="1:9" x14ac:dyDescent="0.25">
      <c r="A3463" t="s">
        <v>3473</v>
      </c>
      <c r="B3463">
        <v>909.21</v>
      </c>
      <c r="C3463" t="s">
        <v>5</v>
      </c>
      <c r="D3463" t="s">
        <v>11</v>
      </c>
      <c r="E34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63">
        <f>IF(DZIALKI[[#This Row],[Ulga]]=$K$29,$L$29,IF(DZIALKI[[#This Row],[Ulga]]=$K$30,$L$30,IF(DZIALKI[[#This Row],[Ulga]]=$K$31,$L$31,IF(DZIALKI[[#This Row],[Ulga]]=$K$32,$L$32))))</f>
        <v>0.9</v>
      </c>
      <c r="G3463">
        <f>ROUNDUP(DZIALKI[[#This Row],[StawkaPodatku]]*DZIALKI[[#This Row],[Powierzchnia]],2)</f>
        <v>700.1</v>
      </c>
      <c r="H3463">
        <f>DZIALKI[[#This Row],[Podatek]]*DZIALKI[[#This Row],[Procent Ulgi]]</f>
        <v>630.09</v>
      </c>
      <c r="I3463">
        <f>DZIALKI[[#This Row],[Podatek]]-DZIALKI[[#This Row],[KwotaUlgi]]</f>
        <v>70.009999999999991</v>
      </c>
    </row>
    <row r="3464" spans="1:9" x14ac:dyDescent="0.25">
      <c r="A3464" t="s">
        <v>3474</v>
      </c>
      <c r="B3464">
        <v>595.9</v>
      </c>
      <c r="C3464" t="s">
        <v>31</v>
      </c>
      <c r="D3464" t="s">
        <v>11</v>
      </c>
      <c r="E34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64">
        <f>IF(DZIALKI[[#This Row],[Ulga]]=$K$29,$L$29,IF(DZIALKI[[#This Row],[Ulga]]=$K$30,$L$30,IF(DZIALKI[[#This Row],[Ulga]]=$K$31,$L$31,IF(DZIALKI[[#This Row],[Ulga]]=$K$32,$L$32))))</f>
        <v>0.9</v>
      </c>
      <c r="G3464">
        <f>ROUNDUP(DZIALKI[[#This Row],[StawkaPodatku]]*DZIALKI[[#This Row],[Powierzchnia]],2)</f>
        <v>256.24</v>
      </c>
      <c r="H3464">
        <f>DZIALKI[[#This Row],[Podatek]]*DZIALKI[[#This Row],[Procent Ulgi]]</f>
        <v>230.61600000000001</v>
      </c>
      <c r="I3464">
        <f>DZIALKI[[#This Row],[Podatek]]-DZIALKI[[#This Row],[KwotaUlgi]]</f>
        <v>25.623999999999995</v>
      </c>
    </row>
    <row r="3465" spans="1:9" x14ac:dyDescent="0.25">
      <c r="A3465" t="s">
        <v>3475</v>
      </c>
      <c r="B3465">
        <v>565.16999999999996</v>
      </c>
      <c r="C3465" t="s">
        <v>31</v>
      </c>
      <c r="D3465" t="s">
        <v>5</v>
      </c>
      <c r="E34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65">
        <f>IF(DZIALKI[[#This Row],[Ulga]]=$K$29,$L$29,IF(DZIALKI[[#This Row],[Ulga]]=$K$30,$L$30,IF(DZIALKI[[#This Row],[Ulga]]=$K$31,$L$31,IF(DZIALKI[[#This Row],[Ulga]]=$K$32,$L$32))))</f>
        <v>0.5</v>
      </c>
      <c r="G3465">
        <f>ROUNDUP(DZIALKI[[#This Row],[StawkaPodatku]]*DZIALKI[[#This Row],[Powierzchnia]],2)</f>
        <v>243.03</v>
      </c>
      <c r="H3465">
        <f>DZIALKI[[#This Row],[Podatek]]*DZIALKI[[#This Row],[Procent Ulgi]]</f>
        <v>121.515</v>
      </c>
      <c r="I3465">
        <f>DZIALKI[[#This Row],[Podatek]]-DZIALKI[[#This Row],[KwotaUlgi]]</f>
        <v>121.515</v>
      </c>
    </row>
    <row r="3466" spans="1:9" x14ac:dyDescent="0.25">
      <c r="A3466" t="s">
        <v>3476</v>
      </c>
      <c r="B3466">
        <v>774.46</v>
      </c>
      <c r="C3466" t="s">
        <v>94</v>
      </c>
      <c r="D3466" t="s">
        <v>21</v>
      </c>
      <c r="E346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66">
        <f>IF(DZIALKI[[#This Row],[Ulga]]=$K$29,$L$29,IF(DZIALKI[[#This Row],[Ulga]]=$K$30,$L$30,IF(DZIALKI[[#This Row],[Ulga]]=$K$31,$L$31,IF(DZIALKI[[#This Row],[Ulga]]=$K$32,$L$32))))</f>
        <v>0</v>
      </c>
      <c r="G3466">
        <f>ROUNDUP(DZIALKI[[#This Row],[StawkaPodatku]]*DZIALKI[[#This Row],[Powierzchnia]],2)</f>
        <v>30.98</v>
      </c>
      <c r="H3466">
        <f>DZIALKI[[#This Row],[Podatek]]*DZIALKI[[#This Row],[Procent Ulgi]]</f>
        <v>0</v>
      </c>
      <c r="I3466">
        <f>DZIALKI[[#This Row],[Podatek]]-DZIALKI[[#This Row],[KwotaUlgi]]</f>
        <v>30.98</v>
      </c>
    </row>
    <row r="3467" spans="1:9" x14ac:dyDescent="0.25">
      <c r="A3467" t="s">
        <v>3477</v>
      </c>
      <c r="B3467">
        <v>1183.5999999999999</v>
      </c>
      <c r="C3467" t="s">
        <v>5</v>
      </c>
      <c r="D3467" t="s">
        <v>7</v>
      </c>
      <c r="E34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67">
        <f>IF(DZIALKI[[#This Row],[Ulga]]=$K$29,$L$29,IF(DZIALKI[[#This Row],[Ulga]]=$K$30,$L$30,IF(DZIALKI[[#This Row],[Ulga]]=$K$31,$L$31,IF(DZIALKI[[#This Row],[Ulga]]=$K$32,$L$32))))</f>
        <v>0.2</v>
      </c>
      <c r="G3467">
        <f>ROUNDUP(DZIALKI[[#This Row],[StawkaPodatku]]*DZIALKI[[#This Row],[Powierzchnia]],2)</f>
        <v>911.38</v>
      </c>
      <c r="H3467">
        <f>DZIALKI[[#This Row],[Podatek]]*DZIALKI[[#This Row],[Procent Ulgi]]</f>
        <v>182.27600000000001</v>
      </c>
      <c r="I3467">
        <f>DZIALKI[[#This Row],[Podatek]]-DZIALKI[[#This Row],[KwotaUlgi]]</f>
        <v>729.10400000000004</v>
      </c>
    </row>
    <row r="3468" spans="1:9" x14ac:dyDescent="0.25">
      <c r="A3468" t="s">
        <v>3478</v>
      </c>
      <c r="B3468">
        <v>1383.56</v>
      </c>
      <c r="C3468" t="s">
        <v>5</v>
      </c>
      <c r="D3468" t="s">
        <v>5</v>
      </c>
      <c r="E34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68">
        <f>IF(DZIALKI[[#This Row],[Ulga]]=$K$29,$L$29,IF(DZIALKI[[#This Row],[Ulga]]=$K$30,$L$30,IF(DZIALKI[[#This Row],[Ulga]]=$K$31,$L$31,IF(DZIALKI[[#This Row],[Ulga]]=$K$32,$L$32))))</f>
        <v>0.5</v>
      </c>
      <c r="G3468">
        <f>ROUNDUP(DZIALKI[[#This Row],[StawkaPodatku]]*DZIALKI[[#This Row],[Powierzchnia]],2)</f>
        <v>1065.3499999999999</v>
      </c>
      <c r="H3468">
        <f>DZIALKI[[#This Row],[Podatek]]*DZIALKI[[#This Row],[Procent Ulgi]]</f>
        <v>532.67499999999995</v>
      </c>
      <c r="I3468">
        <f>DZIALKI[[#This Row],[Podatek]]-DZIALKI[[#This Row],[KwotaUlgi]]</f>
        <v>532.67499999999995</v>
      </c>
    </row>
    <row r="3469" spans="1:9" x14ac:dyDescent="0.25">
      <c r="A3469" t="s">
        <v>3479</v>
      </c>
      <c r="B3469">
        <v>1194.9000000000001</v>
      </c>
      <c r="C3469" t="s">
        <v>31</v>
      </c>
      <c r="D3469" t="s">
        <v>11</v>
      </c>
      <c r="E34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69">
        <f>IF(DZIALKI[[#This Row],[Ulga]]=$K$29,$L$29,IF(DZIALKI[[#This Row],[Ulga]]=$K$30,$L$30,IF(DZIALKI[[#This Row],[Ulga]]=$K$31,$L$31,IF(DZIALKI[[#This Row],[Ulga]]=$K$32,$L$32))))</f>
        <v>0.9</v>
      </c>
      <c r="G3469">
        <f>ROUNDUP(DZIALKI[[#This Row],[StawkaPodatku]]*DZIALKI[[#This Row],[Powierzchnia]],2)</f>
        <v>513.80999999999995</v>
      </c>
      <c r="H3469">
        <f>DZIALKI[[#This Row],[Podatek]]*DZIALKI[[#This Row],[Procent Ulgi]]</f>
        <v>462.42899999999997</v>
      </c>
      <c r="I3469">
        <f>DZIALKI[[#This Row],[Podatek]]-DZIALKI[[#This Row],[KwotaUlgi]]</f>
        <v>51.380999999999972</v>
      </c>
    </row>
    <row r="3470" spans="1:9" x14ac:dyDescent="0.25">
      <c r="A3470" t="s">
        <v>3480</v>
      </c>
      <c r="B3470">
        <v>1351.29</v>
      </c>
      <c r="C3470" t="s">
        <v>52</v>
      </c>
      <c r="D3470" t="s">
        <v>21</v>
      </c>
      <c r="E34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70">
        <f>IF(DZIALKI[[#This Row],[Ulga]]=$K$29,$L$29,IF(DZIALKI[[#This Row],[Ulga]]=$K$30,$L$30,IF(DZIALKI[[#This Row],[Ulga]]=$K$31,$L$31,IF(DZIALKI[[#This Row],[Ulga]]=$K$32,$L$32))))</f>
        <v>0</v>
      </c>
      <c r="G3470">
        <f>ROUNDUP(DZIALKI[[#This Row],[StawkaPodatku]]*DZIALKI[[#This Row],[Powierzchnia]],2)</f>
        <v>283.77999999999997</v>
      </c>
      <c r="H3470">
        <f>DZIALKI[[#This Row],[Podatek]]*DZIALKI[[#This Row],[Procent Ulgi]]</f>
        <v>0</v>
      </c>
      <c r="I3470">
        <f>DZIALKI[[#This Row],[Podatek]]-DZIALKI[[#This Row],[KwotaUlgi]]</f>
        <v>283.77999999999997</v>
      </c>
    </row>
    <row r="3471" spans="1:9" x14ac:dyDescent="0.25">
      <c r="A3471" t="s">
        <v>3481</v>
      </c>
      <c r="B3471">
        <v>1255.3900000000001</v>
      </c>
      <c r="C3471" t="s">
        <v>31</v>
      </c>
      <c r="D3471" t="s">
        <v>5</v>
      </c>
      <c r="E34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71">
        <f>IF(DZIALKI[[#This Row],[Ulga]]=$K$29,$L$29,IF(DZIALKI[[#This Row],[Ulga]]=$K$30,$L$30,IF(DZIALKI[[#This Row],[Ulga]]=$K$31,$L$31,IF(DZIALKI[[#This Row],[Ulga]]=$K$32,$L$32))))</f>
        <v>0.5</v>
      </c>
      <c r="G3471">
        <f>ROUNDUP(DZIALKI[[#This Row],[StawkaPodatku]]*DZIALKI[[#This Row],[Powierzchnia]],2)</f>
        <v>539.81999999999994</v>
      </c>
      <c r="H3471">
        <f>DZIALKI[[#This Row],[Podatek]]*DZIALKI[[#This Row],[Procent Ulgi]]</f>
        <v>269.90999999999997</v>
      </c>
      <c r="I3471">
        <f>DZIALKI[[#This Row],[Podatek]]-DZIALKI[[#This Row],[KwotaUlgi]]</f>
        <v>269.90999999999997</v>
      </c>
    </row>
    <row r="3472" spans="1:9" x14ac:dyDescent="0.25">
      <c r="A3472" t="s">
        <v>3482</v>
      </c>
      <c r="B3472">
        <v>1357.69</v>
      </c>
      <c r="C3472" t="s">
        <v>52</v>
      </c>
      <c r="D3472" t="s">
        <v>11</v>
      </c>
      <c r="E34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72">
        <f>IF(DZIALKI[[#This Row],[Ulga]]=$K$29,$L$29,IF(DZIALKI[[#This Row],[Ulga]]=$K$30,$L$30,IF(DZIALKI[[#This Row],[Ulga]]=$K$31,$L$31,IF(DZIALKI[[#This Row],[Ulga]]=$K$32,$L$32))))</f>
        <v>0.9</v>
      </c>
      <c r="G3472">
        <f>ROUNDUP(DZIALKI[[#This Row],[StawkaPodatku]]*DZIALKI[[#This Row],[Powierzchnia]],2)</f>
        <v>285.12</v>
      </c>
      <c r="H3472">
        <f>DZIALKI[[#This Row],[Podatek]]*DZIALKI[[#This Row],[Procent Ulgi]]</f>
        <v>256.608</v>
      </c>
      <c r="I3472">
        <f>DZIALKI[[#This Row],[Podatek]]-DZIALKI[[#This Row],[KwotaUlgi]]</f>
        <v>28.512</v>
      </c>
    </row>
    <row r="3473" spans="1:9" x14ac:dyDescent="0.25">
      <c r="A3473" t="s">
        <v>3483</v>
      </c>
      <c r="B3473">
        <v>1096.51</v>
      </c>
      <c r="C3473" t="s">
        <v>94</v>
      </c>
      <c r="D3473" t="s">
        <v>7</v>
      </c>
      <c r="E34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73">
        <f>IF(DZIALKI[[#This Row],[Ulga]]=$K$29,$L$29,IF(DZIALKI[[#This Row],[Ulga]]=$K$30,$L$30,IF(DZIALKI[[#This Row],[Ulga]]=$K$31,$L$31,IF(DZIALKI[[#This Row],[Ulga]]=$K$32,$L$32))))</f>
        <v>0.2</v>
      </c>
      <c r="G3473">
        <f>ROUNDUP(DZIALKI[[#This Row],[StawkaPodatku]]*DZIALKI[[#This Row],[Powierzchnia]],2)</f>
        <v>43.87</v>
      </c>
      <c r="H3473">
        <f>DZIALKI[[#This Row],[Podatek]]*DZIALKI[[#This Row],[Procent Ulgi]]</f>
        <v>8.7739999999999991</v>
      </c>
      <c r="I3473">
        <f>DZIALKI[[#This Row],[Podatek]]-DZIALKI[[#This Row],[KwotaUlgi]]</f>
        <v>35.095999999999997</v>
      </c>
    </row>
    <row r="3474" spans="1:9" x14ac:dyDescent="0.25">
      <c r="A3474" t="s">
        <v>3484</v>
      </c>
      <c r="B3474">
        <v>1004.92</v>
      </c>
      <c r="C3474" t="s">
        <v>5</v>
      </c>
      <c r="D3474" t="s">
        <v>11</v>
      </c>
      <c r="E34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74">
        <f>IF(DZIALKI[[#This Row],[Ulga]]=$K$29,$L$29,IF(DZIALKI[[#This Row],[Ulga]]=$K$30,$L$30,IF(DZIALKI[[#This Row],[Ulga]]=$K$31,$L$31,IF(DZIALKI[[#This Row],[Ulga]]=$K$32,$L$32))))</f>
        <v>0.9</v>
      </c>
      <c r="G3474">
        <f>ROUNDUP(DZIALKI[[#This Row],[StawkaPodatku]]*DZIALKI[[#This Row],[Powierzchnia]],2)</f>
        <v>773.79</v>
      </c>
      <c r="H3474">
        <f>DZIALKI[[#This Row],[Podatek]]*DZIALKI[[#This Row],[Procent Ulgi]]</f>
        <v>696.41099999999994</v>
      </c>
      <c r="I3474">
        <f>DZIALKI[[#This Row],[Podatek]]-DZIALKI[[#This Row],[KwotaUlgi]]</f>
        <v>77.379000000000019</v>
      </c>
    </row>
    <row r="3475" spans="1:9" x14ac:dyDescent="0.25">
      <c r="A3475" t="s">
        <v>3485</v>
      </c>
      <c r="B3475">
        <v>1485.56</v>
      </c>
      <c r="C3475" t="s">
        <v>94</v>
      </c>
      <c r="D3475" t="s">
        <v>11</v>
      </c>
      <c r="E34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75">
        <f>IF(DZIALKI[[#This Row],[Ulga]]=$K$29,$L$29,IF(DZIALKI[[#This Row],[Ulga]]=$K$30,$L$30,IF(DZIALKI[[#This Row],[Ulga]]=$K$31,$L$31,IF(DZIALKI[[#This Row],[Ulga]]=$K$32,$L$32))))</f>
        <v>0.9</v>
      </c>
      <c r="G3475">
        <f>ROUNDUP(DZIALKI[[#This Row],[StawkaPodatku]]*DZIALKI[[#This Row],[Powierzchnia]],2)</f>
        <v>59.43</v>
      </c>
      <c r="H3475">
        <f>DZIALKI[[#This Row],[Podatek]]*DZIALKI[[#This Row],[Procent Ulgi]]</f>
        <v>53.487000000000002</v>
      </c>
      <c r="I3475">
        <f>DZIALKI[[#This Row],[Podatek]]-DZIALKI[[#This Row],[KwotaUlgi]]</f>
        <v>5.9429999999999978</v>
      </c>
    </row>
    <row r="3476" spans="1:9" x14ac:dyDescent="0.25">
      <c r="A3476" t="s">
        <v>3486</v>
      </c>
      <c r="B3476">
        <v>888.91</v>
      </c>
      <c r="C3476" t="s">
        <v>52</v>
      </c>
      <c r="D3476" t="s">
        <v>7</v>
      </c>
      <c r="E34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76">
        <f>IF(DZIALKI[[#This Row],[Ulga]]=$K$29,$L$29,IF(DZIALKI[[#This Row],[Ulga]]=$K$30,$L$30,IF(DZIALKI[[#This Row],[Ulga]]=$K$31,$L$31,IF(DZIALKI[[#This Row],[Ulga]]=$K$32,$L$32))))</f>
        <v>0.2</v>
      </c>
      <c r="G3476">
        <f>ROUNDUP(DZIALKI[[#This Row],[StawkaPodatku]]*DZIALKI[[#This Row],[Powierzchnia]],2)</f>
        <v>186.67999999999998</v>
      </c>
      <c r="H3476">
        <f>DZIALKI[[#This Row],[Podatek]]*DZIALKI[[#This Row],[Procent Ulgi]]</f>
        <v>37.335999999999999</v>
      </c>
      <c r="I3476">
        <f>DZIALKI[[#This Row],[Podatek]]-DZIALKI[[#This Row],[KwotaUlgi]]</f>
        <v>149.34399999999999</v>
      </c>
    </row>
    <row r="3477" spans="1:9" x14ac:dyDescent="0.25">
      <c r="A3477" t="s">
        <v>3487</v>
      </c>
      <c r="B3477">
        <v>1221.93</v>
      </c>
      <c r="C3477" t="s">
        <v>5</v>
      </c>
      <c r="D3477" t="s">
        <v>11</v>
      </c>
      <c r="E34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77">
        <f>IF(DZIALKI[[#This Row],[Ulga]]=$K$29,$L$29,IF(DZIALKI[[#This Row],[Ulga]]=$K$30,$L$30,IF(DZIALKI[[#This Row],[Ulga]]=$K$31,$L$31,IF(DZIALKI[[#This Row],[Ulga]]=$K$32,$L$32))))</f>
        <v>0.9</v>
      </c>
      <c r="G3477">
        <f>ROUNDUP(DZIALKI[[#This Row],[StawkaPodatku]]*DZIALKI[[#This Row],[Powierzchnia]],2)</f>
        <v>940.89</v>
      </c>
      <c r="H3477">
        <f>DZIALKI[[#This Row],[Podatek]]*DZIALKI[[#This Row],[Procent Ulgi]]</f>
        <v>846.80100000000004</v>
      </c>
      <c r="I3477">
        <f>DZIALKI[[#This Row],[Podatek]]-DZIALKI[[#This Row],[KwotaUlgi]]</f>
        <v>94.088999999999942</v>
      </c>
    </row>
    <row r="3478" spans="1:9" x14ac:dyDescent="0.25">
      <c r="A3478" t="s">
        <v>3488</v>
      </c>
      <c r="B3478">
        <v>739.13</v>
      </c>
      <c r="C3478" t="s">
        <v>52</v>
      </c>
      <c r="D3478" t="s">
        <v>5</v>
      </c>
      <c r="E34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78">
        <f>IF(DZIALKI[[#This Row],[Ulga]]=$K$29,$L$29,IF(DZIALKI[[#This Row],[Ulga]]=$K$30,$L$30,IF(DZIALKI[[#This Row],[Ulga]]=$K$31,$L$31,IF(DZIALKI[[#This Row],[Ulga]]=$K$32,$L$32))))</f>
        <v>0.5</v>
      </c>
      <c r="G3478">
        <f>ROUNDUP(DZIALKI[[#This Row],[StawkaPodatku]]*DZIALKI[[#This Row],[Powierzchnia]],2)</f>
        <v>155.22</v>
      </c>
      <c r="H3478">
        <f>DZIALKI[[#This Row],[Podatek]]*DZIALKI[[#This Row],[Procent Ulgi]]</f>
        <v>77.61</v>
      </c>
      <c r="I3478">
        <f>DZIALKI[[#This Row],[Podatek]]-DZIALKI[[#This Row],[KwotaUlgi]]</f>
        <v>77.61</v>
      </c>
    </row>
    <row r="3479" spans="1:9" x14ac:dyDescent="0.25">
      <c r="A3479" t="s">
        <v>3489</v>
      </c>
      <c r="B3479">
        <v>1158.81</v>
      </c>
      <c r="C3479" t="s">
        <v>94</v>
      </c>
      <c r="D3479" t="s">
        <v>5</v>
      </c>
      <c r="E34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79">
        <f>IF(DZIALKI[[#This Row],[Ulga]]=$K$29,$L$29,IF(DZIALKI[[#This Row],[Ulga]]=$K$30,$L$30,IF(DZIALKI[[#This Row],[Ulga]]=$K$31,$L$31,IF(DZIALKI[[#This Row],[Ulga]]=$K$32,$L$32))))</f>
        <v>0.5</v>
      </c>
      <c r="G3479">
        <f>ROUNDUP(DZIALKI[[#This Row],[StawkaPodatku]]*DZIALKI[[#This Row],[Powierzchnia]],2)</f>
        <v>46.36</v>
      </c>
      <c r="H3479">
        <f>DZIALKI[[#This Row],[Podatek]]*DZIALKI[[#This Row],[Procent Ulgi]]</f>
        <v>23.18</v>
      </c>
      <c r="I3479">
        <f>DZIALKI[[#This Row],[Podatek]]-DZIALKI[[#This Row],[KwotaUlgi]]</f>
        <v>23.18</v>
      </c>
    </row>
    <row r="3480" spans="1:9" x14ac:dyDescent="0.25">
      <c r="A3480" t="s">
        <v>3490</v>
      </c>
      <c r="B3480">
        <v>881.01</v>
      </c>
      <c r="C3480" t="s">
        <v>52</v>
      </c>
      <c r="D3480" t="s">
        <v>5</v>
      </c>
      <c r="E34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80">
        <f>IF(DZIALKI[[#This Row],[Ulga]]=$K$29,$L$29,IF(DZIALKI[[#This Row],[Ulga]]=$K$30,$L$30,IF(DZIALKI[[#This Row],[Ulga]]=$K$31,$L$31,IF(DZIALKI[[#This Row],[Ulga]]=$K$32,$L$32))))</f>
        <v>0.5</v>
      </c>
      <c r="G3480">
        <f>ROUNDUP(DZIALKI[[#This Row],[StawkaPodatku]]*DZIALKI[[#This Row],[Powierzchnia]],2)</f>
        <v>185.01999999999998</v>
      </c>
      <c r="H3480">
        <f>DZIALKI[[#This Row],[Podatek]]*DZIALKI[[#This Row],[Procent Ulgi]]</f>
        <v>92.509999999999991</v>
      </c>
      <c r="I3480">
        <f>DZIALKI[[#This Row],[Podatek]]-DZIALKI[[#This Row],[KwotaUlgi]]</f>
        <v>92.509999999999991</v>
      </c>
    </row>
    <row r="3481" spans="1:9" x14ac:dyDescent="0.25">
      <c r="A3481" t="s">
        <v>3491</v>
      </c>
      <c r="B3481">
        <v>619.01</v>
      </c>
      <c r="C3481" t="s">
        <v>52</v>
      </c>
      <c r="D3481" t="s">
        <v>7</v>
      </c>
      <c r="E34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81">
        <f>IF(DZIALKI[[#This Row],[Ulga]]=$K$29,$L$29,IF(DZIALKI[[#This Row],[Ulga]]=$K$30,$L$30,IF(DZIALKI[[#This Row],[Ulga]]=$K$31,$L$31,IF(DZIALKI[[#This Row],[Ulga]]=$K$32,$L$32))))</f>
        <v>0.2</v>
      </c>
      <c r="G3481">
        <f>ROUNDUP(DZIALKI[[#This Row],[StawkaPodatku]]*DZIALKI[[#This Row],[Powierzchnia]],2)</f>
        <v>130</v>
      </c>
      <c r="H3481">
        <f>DZIALKI[[#This Row],[Podatek]]*DZIALKI[[#This Row],[Procent Ulgi]]</f>
        <v>26</v>
      </c>
      <c r="I3481">
        <f>DZIALKI[[#This Row],[Podatek]]-DZIALKI[[#This Row],[KwotaUlgi]]</f>
        <v>104</v>
      </c>
    </row>
    <row r="3482" spans="1:9" x14ac:dyDescent="0.25">
      <c r="A3482" t="s">
        <v>3492</v>
      </c>
      <c r="B3482">
        <v>509.29</v>
      </c>
      <c r="C3482" t="s">
        <v>94</v>
      </c>
      <c r="D3482" t="s">
        <v>11</v>
      </c>
      <c r="E348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82">
        <f>IF(DZIALKI[[#This Row],[Ulga]]=$K$29,$L$29,IF(DZIALKI[[#This Row],[Ulga]]=$K$30,$L$30,IF(DZIALKI[[#This Row],[Ulga]]=$K$31,$L$31,IF(DZIALKI[[#This Row],[Ulga]]=$K$32,$L$32))))</f>
        <v>0.9</v>
      </c>
      <c r="G3482">
        <f>ROUNDUP(DZIALKI[[#This Row],[StawkaPodatku]]*DZIALKI[[#This Row],[Powierzchnia]],2)</f>
        <v>20.380000000000003</v>
      </c>
      <c r="H3482">
        <f>DZIALKI[[#This Row],[Podatek]]*DZIALKI[[#This Row],[Procent Ulgi]]</f>
        <v>18.342000000000002</v>
      </c>
      <c r="I3482">
        <f>DZIALKI[[#This Row],[Podatek]]-DZIALKI[[#This Row],[KwotaUlgi]]</f>
        <v>2.0380000000000003</v>
      </c>
    </row>
    <row r="3483" spans="1:9" x14ac:dyDescent="0.25">
      <c r="A3483" t="s">
        <v>3493</v>
      </c>
      <c r="B3483">
        <v>925.97</v>
      </c>
      <c r="C3483" t="s">
        <v>31</v>
      </c>
      <c r="D3483" t="s">
        <v>21</v>
      </c>
      <c r="E34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83">
        <f>IF(DZIALKI[[#This Row],[Ulga]]=$K$29,$L$29,IF(DZIALKI[[#This Row],[Ulga]]=$K$30,$L$30,IF(DZIALKI[[#This Row],[Ulga]]=$K$31,$L$31,IF(DZIALKI[[#This Row],[Ulga]]=$K$32,$L$32))))</f>
        <v>0</v>
      </c>
      <c r="G3483">
        <f>ROUNDUP(DZIALKI[[#This Row],[StawkaPodatku]]*DZIALKI[[#This Row],[Powierzchnia]],2)</f>
        <v>398.17</v>
      </c>
      <c r="H3483">
        <f>DZIALKI[[#This Row],[Podatek]]*DZIALKI[[#This Row],[Procent Ulgi]]</f>
        <v>0</v>
      </c>
      <c r="I3483">
        <f>DZIALKI[[#This Row],[Podatek]]-DZIALKI[[#This Row],[KwotaUlgi]]</f>
        <v>398.17</v>
      </c>
    </row>
    <row r="3484" spans="1:9" x14ac:dyDescent="0.25">
      <c r="A3484" t="s">
        <v>3494</v>
      </c>
      <c r="B3484">
        <v>1120.3800000000001</v>
      </c>
      <c r="C3484" t="s">
        <v>9</v>
      </c>
      <c r="D3484" t="s">
        <v>5</v>
      </c>
      <c r="E34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84">
        <f>IF(DZIALKI[[#This Row],[Ulga]]=$K$29,$L$29,IF(DZIALKI[[#This Row],[Ulga]]=$K$30,$L$30,IF(DZIALKI[[#This Row],[Ulga]]=$K$31,$L$31,IF(DZIALKI[[#This Row],[Ulga]]=$K$32,$L$32))))</f>
        <v>0.5</v>
      </c>
      <c r="G3484">
        <f>ROUNDUP(DZIALKI[[#This Row],[StawkaPodatku]]*DZIALKI[[#This Row],[Powierzchnia]],2)</f>
        <v>728.25</v>
      </c>
      <c r="H3484">
        <f>DZIALKI[[#This Row],[Podatek]]*DZIALKI[[#This Row],[Procent Ulgi]]</f>
        <v>364.125</v>
      </c>
      <c r="I3484">
        <f>DZIALKI[[#This Row],[Podatek]]-DZIALKI[[#This Row],[KwotaUlgi]]</f>
        <v>364.125</v>
      </c>
    </row>
    <row r="3485" spans="1:9" x14ac:dyDescent="0.25">
      <c r="A3485" t="s">
        <v>3495</v>
      </c>
      <c r="B3485">
        <v>1452.22</v>
      </c>
      <c r="C3485" t="s">
        <v>52</v>
      </c>
      <c r="D3485" t="s">
        <v>11</v>
      </c>
      <c r="E34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85">
        <f>IF(DZIALKI[[#This Row],[Ulga]]=$K$29,$L$29,IF(DZIALKI[[#This Row],[Ulga]]=$K$30,$L$30,IF(DZIALKI[[#This Row],[Ulga]]=$K$31,$L$31,IF(DZIALKI[[#This Row],[Ulga]]=$K$32,$L$32))))</f>
        <v>0.9</v>
      </c>
      <c r="G3485">
        <f>ROUNDUP(DZIALKI[[#This Row],[StawkaPodatku]]*DZIALKI[[#This Row],[Powierzchnia]],2)</f>
        <v>304.96999999999997</v>
      </c>
      <c r="H3485">
        <f>DZIALKI[[#This Row],[Podatek]]*DZIALKI[[#This Row],[Procent Ulgi]]</f>
        <v>274.47299999999996</v>
      </c>
      <c r="I3485">
        <f>DZIALKI[[#This Row],[Podatek]]-DZIALKI[[#This Row],[KwotaUlgi]]</f>
        <v>30.497000000000014</v>
      </c>
    </row>
    <row r="3486" spans="1:9" x14ac:dyDescent="0.25">
      <c r="A3486" t="s">
        <v>3496</v>
      </c>
      <c r="B3486">
        <v>1426.55</v>
      </c>
      <c r="C3486" t="s">
        <v>52</v>
      </c>
      <c r="D3486" t="s">
        <v>21</v>
      </c>
      <c r="E34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86">
        <f>IF(DZIALKI[[#This Row],[Ulga]]=$K$29,$L$29,IF(DZIALKI[[#This Row],[Ulga]]=$K$30,$L$30,IF(DZIALKI[[#This Row],[Ulga]]=$K$31,$L$31,IF(DZIALKI[[#This Row],[Ulga]]=$K$32,$L$32))))</f>
        <v>0</v>
      </c>
      <c r="G3486">
        <f>ROUNDUP(DZIALKI[[#This Row],[StawkaPodatku]]*DZIALKI[[#This Row],[Powierzchnia]],2)</f>
        <v>299.58</v>
      </c>
      <c r="H3486">
        <f>DZIALKI[[#This Row],[Podatek]]*DZIALKI[[#This Row],[Procent Ulgi]]</f>
        <v>0</v>
      </c>
      <c r="I3486">
        <f>DZIALKI[[#This Row],[Podatek]]-DZIALKI[[#This Row],[KwotaUlgi]]</f>
        <v>299.58</v>
      </c>
    </row>
    <row r="3487" spans="1:9" x14ac:dyDescent="0.25">
      <c r="A3487" t="s">
        <v>3497</v>
      </c>
      <c r="B3487">
        <v>1349.77</v>
      </c>
      <c r="C3487" t="s">
        <v>52</v>
      </c>
      <c r="D3487" t="s">
        <v>5</v>
      </c>
      <c r="E34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87">
        <f>IF(DZIALKI[[#This Row],[Ulga]]=$K$29,$L$29,IF(DZIALKI[[#This Row],[Ulga]]=$K$30,$L$30,IF(DZIALKI[[#This Row],[Ulga]]=$K$31,$L$31,IF(DZIALKI[[#This Row],[Ulga]]=$K$32,$L$32))))</f>
        <v>0.5</v>
      </c>
      <c r="G3487">
        <f>ROUNDUP(DZIALKI[[#This Row],[StawkaPodatku]]*DZIALKI[[#This Row],[Powierzchnia]],2)</f>
        <v>283.45999999999998</v>
      </c>
      <c r="H3487">
        <f>DZIALKI[[#This Row],[Podatek]]*DZIALKI[[#This Row],[Procent Ulgi]]</f>
        <v>141.72999999999999</v>
      </c>
      <c r="I3487">
        <f>DZIALKI[[#This Row],[Podatek]]-DZIALKI[[#This Row],[KwotaUlgi]]</f>
        <v>141.72999999999999</v>
      </c>
    </row>
    <row r="3488" spans="1:9" x14ac:dyDescent="0.25">
      <c r="A3488" t="s">
        <v>3498</v>
      </c>
      <c r="B3488">
        <v>1346.17</v>
      </c>
      <c r="C3488" t="s">
        <v>94</v>
      </c>
      <c r="D3488" t="s">
        <v>11</v>
      </c>
      <c r="E34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88">
        <f>IF(DZIALKI[[#This Row],[Ulga]]=$K$29,$L$29,IF(DZIALKI[[#This Row],[Ulga]]=$K$30,$L$30,IF(DZIALKI[[#This Row],[Ulga]]=$K$31,$L$31,IF(DZIALKI[[#This Row],[Ulga]]=$K$32,$L$32))))</f>
        <v>0.9</v>
      </c>
      <c r="G3488">
        <f>ROUNDUP(DZIALKI[[#This Row],[StawkaPodatku]]*DZIALKI[[#This Row],[Powierzchnia]],2)</f>
        <v>53.85</v>
      </c>
      <c r="H3488">
        <f>DZIALKI[[#This Row],[Podatek]]*DZIALKI[[#This Row],[Procent Ulgi]]</f>
        <v>48.465000000000003</v>
      </c>
      <c r="I3488">
        <f>DZIALKI[[#This Row],[Podatek]]-DZIALKI[[#This Row],[KwotaUlgi]]</f>
        <v>5.384999999999998</v>
      </c>
    </row>
    <row r="3489" spans="1:9" x14ac:dyDescent="0.25">
      <c r="A3489" t="s">
        <v>3499</v>
      </c>
      <c r="B3489">
        <v>950.08</v>
      </c>
      <c r="C3489" t="s">
        <v>9</v>
      </c>
      <c r="D3489" t="s">
        <v>21</v>
      </c>
      <c r="E348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89">
        <f>IF(DZIALKI[[#This Row],[Ulga]]=$K$29,$L$29,IF(DZIALKI[[#This Row],[Ulga]]=$K$30,$L$30,IF(DZIALKI[[#This Row],[Ulga]]=$K$31,$L$31,IF(DZIALKI[[#This Row],[Ulga]]=$K$32,$L$32))))</f>
        <v>0</v>
      </c>
      <c r="G3489">
        <f>ROUNDUP(DZIALKI[[#This Row],[StawkaPodatku]]*DZIALKI[[#This Row],[Powierzchnia]],2)</f>
        <v>617.55999999999995</v>
      </c>
      <c r="H3489">
        <f>DZIALKI[[#This Row],[Podatek]]*DZIALKI[[#This Row],[Procent Ulgi]]</f>
        <v>0</v>
      </c>
      <c r="I3489">
        <f>DZIALKI[[#This Row],[Podatek]]-DZIALKI[[#This Row],[KwotaUlgi]]</f>
        <v>617.55999999999995</v>
      </c>
    </row>
    <row r="3490" spans="1:9" x14ac:dyDescent="0.25">
      <c r="A3490" t="s">
        <v>3500</v>
      </c>
      <c r="B3490">
        <v>937.54</v>
      </c>
      <c r="C3490" t="s">
        <v>9</v>
      </c>
      <c r="D3490" t="s">
        <v>7</v>
      </c>
      <c r="E34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90">
        <f>IF(DZIALKI[[#This Row],[Ulga]]=$K$29,$L$29,IF(DZIALKI[[#This Row],[Ulga]]=$K$30,$L$30,IF(DZIALKI[[#This Row],[Ulga]]=$K$31,$L$31,IF(DZIALKI[[#This Row],[Ulga]]=$K$32,$L$32))))</f>
        <v>0.2</v>
      </c>
      <c r="G3490">
        <f>ROUNDUP(DZIALKI[[#This Row],[StawkaPodatku]]*DZIALKI[[#This Row],[Powierzchnia]],2)</f>
        <v>609.41</v>
      </c>
      <c r="H3490">
        <f>DZIALKI[[#This Row],[Podatek]]*DZIALKI[[#This Row],[Procent Ulgi]]</f>
        <v>121.88200000000001</v>
      </c>
      <c r="I3490">
        <f>DZIALKI[[#This Row],[Podatek]]-DZIALKI[[#This Row],[KwotaUlgi]]</f>
        <v>487.52799999999996</v>
      </c>
    </row>
    <row r="3491" spans="1:9" x14ac:dyDescent="0.25">
      <c r="A3491" t="s">
        <v>3501</v>
      </c>
      <c r="B3491">
        <v>807.91</v>
      </c>
      <c r="C3491" t="s">
        <v>9</v>
      </c>
      <c r="D3491" t="s">
        <v>11</v>
      </c>
      <c r="E34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91">
        <f>IF(DZIALKI[[#This Row],[Ulga]]=$K$29,$L$29,IF(DZIALKI[[#This Row],[Ulga]]=$K$30,$L$30,IF(DZIALKI[[#This Row],[Ulga]]=$K$31,$L$31,IF(DZIALKI[[#This Row],[Ulga]]=$K$32,$L$32))))</f>
        <v>0.9</v>
      </c>
      <c r="G3491">
        <f>ROUNDUP(DZIALKI[[#This Row],[StawkaPodatku]]*DZIALKI[[#This Row],[Powierzchnia]],2)</f>
        <v>525.15</v>
      </c>
      <c r="H3491">
        <f>DZIALKI[[#This Row],[Podatek]]*DZIALKI[[#This Row],[Procent Ulgi]]</f>
        <v>472.63499999999999</v>
      </c>
      <c r="I3491">
        <f>DZIALKI[[#This Row],[Podatek]]-DZIALKI[[#This Row],[KwotaUlgi]]</f>
        <v>52.514999999999986</v>
      </c>
    </row>
    <row r="3492" spans="1:9" x14ac:dyDescent="0.25">
      <c r="A3492" t="s">
        <v>3502</v>
      </c>
      <c r="B3492">
        <v>670.87</v>
      </c>
      <c r="C3492" t="s">
        <v>52</v>
      </c>
      <c r="D3492" t="s">
        <v>7</v>
      </c>
      <c r="E34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92">
        <f>IF(DZIALKI[[#This Row],[Ulga]]=$K$29,$L$29,IF(DZIALKI[[#This Row],[Ulga]]=$K$30,$L$30,IF(DZIALKI[[#This Row],[Ulga]]=$K$31,$L$31,IF(DZIALKI[[#This Row],[Ulga]]=$K$32,$L$32))))</f>
        <v>0.2</v>
      </c>
      <c r="G3492">
        <f>ROUNDUP(DZIALKI[[#This Row],[StawkaPodatku]]*DZIALKI[[#This Row],[Powierzchnia]],2)</f>
        <v>140.88999999999999</v>
      </c>
      <c r="H3492">
        <f>DZIALKI[[#This Row],[Podatek]]*DZIALKI[[#This Row],[Procent Ulgi]]</f>
        <v>28.177999999999997</v>
      </c>
      <c r="I3492">
        <f>DZIALKI[[#This Row],[Podatek]]-DZIALKI[[#This Row],[KwotaUlgi]]</f>
        <v>112.71199999999999</v>
      </c>
    </row>
    <row r="3493" spans="1:9" x14ac:dyDescent="0.25">
      <c r="A3493" t="s">
        <v>3503</v>
      </c>
      <c r="B3493">
        <v>800.82</v>
      </c>
      <c r="C3493" t="s">
        <v>94</v>
      </c>
      <c r="D3493" t="s">
        <v>5</v>
      </c>
      <c r="E349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93">
        <f>IF(DZIALKI[[#This Row],[Ulga]]=$K$29,$L$29,IF(DZIALKI[[#This Row],[Ulga]]=$K$30,$L$30,IF(DZIALKI[[#This Row],[Ulga]]=$K$31,$L$31,IF(DZIALKI[[#This Row],[Ulga]]=$K$32,$L$32))))</f>
        <v>0.5</v>
      </c>
      <c r="G3493">
        <f>ROUNDUP(DZIALKI[[#This Row],[StawkaPodatku]]*DZIALKI[[#This Row],[Powierzchnia]],2)</f>
        <v>32.04</v>
      </c>
      <c r="H3493">
        <f>DZIALKI[[#This Row],[Podatek]]*DZIALKI[[#This Row],[Procent Ulgi]]</f>
        <v>16.02</v>
      </c>
      <c r="I3493">
        <f>DZIALKI[[#This Row],[Podatek]]-DZIALKI[[#This Row],[KwotaUlgi]]</f>
        <v>16.02</v>
      </c>
    </row>
    <row r="3494" spans="1:9" x14ac:dyDescent="0.25">
      <c r="A3494" t="s">
        <v>3504</v>
      </c>
      <c r="B3494">
        <v>1099.72</v>
      </c>
      <c r="C3494" t="s">
        <v>94</v>
      </c>
      <c r="D3494" t="s">
        <v>21</v>
      </c>
      <c r="E34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94">
        <f>IF(DZIALKI[[#This Row],[Ulga]]=$K$29,$L$29,IF(DZIALKI[[#This Row],[Ulga]]=$K$30,$L$30,IF(DZIALKI[[#This Row],[Ulga]]=$K$31,$L$31,IF(DZIALKI[[#This Row],[Ulga]]=$K$32,$L$32))))</f>
        <v>0</v>
      </c>
      <c r="G3494">
        <f>ROUNDUP(DZIALKI[[#This Row],[StawkaPodatku]]*DZIALKI[[#This Row],[Powierzchnia]],2)</f>
        <v>43.989999999999995</v>
      </c>
      <c r="H3494">
        <f>DZIALKI[[#This Row],[Podatek]]*DZIALKI[[#This Row],[Procent Ulgi]]</f>
        <v>0</v>
      </c>
      <c r="I3494">
        <f>DZIALKI[[#This Row],[Podatek]]-DZIALKI[[#This Row],[KwotaUlgi]]</f>
        <v>43.989999999999995</v>
      </c>
    </row>
    <row r="3495" spans="1:9" x14ac:dyDescent="0.25">
      <c r="A3495" t="s">
        <v>3505</v>
      </c>
      <c r="B3495">
        <v>529.53</v>
      </c>
      <c r="C3495" t="s">
        <v>31</v>
      </c>
      <c r="D3495" t="s">
        <v>11</v>
      </c>
      <c r="E34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95">
        <f>IF(DZIALKI[[#This Row],[Ulga]]=$K$29,$L$29,IF(DZIALKI[[#This Row],[Ulga]]=$K$30,$L$30,IF(DZIALKI[[#This Row],[Ulga]]=$K$31,$L$31,IF(DZIALKI[[#This Row],[Ulga]]=$K$32,$L$32))))</f>
        <v>0.9</v>
      </c>
      <c r="G3495">
        <f>ROUNDUP(DZIALKI[[#This Row],[StawkaPodatku]]*DZIALKI[[#This Row],[Powierzchnia]],2)</f>
        <v>227.7</v>
      </c>
      <c r="H3495">
        <f>DZIALKI[[#This Row],[Podatek]]*DZIALKI[[#This Row],[Procent Ulgi]]</f>
        <v>204.93</v>
      </c>
      <c r="I3495">
        <f>DZIALKI[[#This Row],[Podatek]]-DZIALKI[[#This Row],[KwotaUlgi]]</f>
        <v>22.769999999999982</v>
      </c>
    </row>
    <row r="3496" spans="1:9" x14ac:dyDescent="0.25">
      <c r="A3496" t="s">
        <v>3506</v>
      </c>
      <c r="B3496">
        <v>737.6</v>
      </c>
      <c r="C3496" t="s">
        <v>52</v>
      </c>
      <c r="D3496" t="s">
        <v>11</v>
      </c>
      <c r="E34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96">
        <f>IF(DZIALKI[[#This Row],[Ulga]]=$K$29,$L$29,IF(DZIALKI[[#This Row],[Ulga]]=$K$30,$L$30,IF(DZIALKI[[#This Row],[Ulga]]=$K$31,$L$31,IF(DZIALKI[[#This Row],[Ulga]]=$K$32,$L$32))))</f>
        <v>0.9</v>
      </c>
      <c r="G3496">
        <f>ROUNDUP(DZIALKI[[#This Row],[StawkaPodatku]]*DZIALKI[[#This Row],[Powierzchnia]],2)</f>
        <v>154.89999999999998</v>
      </c>
      <c r="H3496">
        <f>DZIALKI[[#This Row],[Podatek]]*DZIALKI[[#This Row],[Procent Ulgi]]</f>
        <v>139.41</v>
      </c>
      <c r="I3496">
        <f>DZIALKI[[#This Row],[Podatek]]-DZIALKI[[#This Row],[KwotaUlgi]]</f>
        <v>15.489999999999981</v>
      </c>
    </row>
    <row r="3497" spans="1:9" x14ac:dyDescent="0.25">
      <c r="A3497" t="s">
        <v>3507</v>
      </c>
      <c r="B3497">
        <v>1176.52</v>
      </c>
      <c r="C3497" t="s">
        <v>52</v>
      </c>
      <c r="D3497" t="s">
        <v>11</v>
      </c>
      <c r="E34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97">
        <f>IF(DZIALKI[[#This Row],[Ulga]]=$K$29,$L$29,IF(DZIALKI[[#This Row],[Ulga]]=$K$30,$L$30,IF(DZIALKI[[#This Row],[Ulga]]=$K$31,$L$31,IF(DZIALKI[[#This Row],[Ulga]]=$K$32,$L$32))))</f>
        <v>0.9</v>
      </c>
      <c r="G3497">
        <f>ROUNDUP(DZIALKI[[#This Row],[StawkaPodatku]]*DZIALKI[[#This Row],[Powierzchnia]],2)</f>
        <v>247.07</v>
      </c>
      <c r="H3497">
        <f>DZIALKI[[#This Row],[Podatek]]*DZIALKI[[#This Row],[Procent Ulgi]]</f>
        <v>222.363</v>
      </c>
      <c r="I3497">
        <f>DZIALKI[[#This Row],[Podatek]]-DZIALKI[[#This Row],[KwotaUlgi]]</f>
        <v>24.706999999999994</v>
      </c>
    </row>
    <row r="3498" spans="1:9" x14ac:dyDescent="0.25">
      <c r="A3498" t="s">
        <v>3508</v>
      </c>
      <c r="B3498">
        <v>811.77</v>
      </c>
      <c r="C3498" t="s">
        <v>9</v>
      </c>
      <c r="D3498" t="s">
        <v>11</v>
      </c>
      <c r="E34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98">
        <f>IF(DZIALKI[[#This Row],[Ulga]]=$K$29,$L$29,IF(DZIALKI[[#This Row],[Ulga]]=$K$30,$L$30,IF(DZIALKI[[#This Row],[Ulga]]=$K$31,$L$31,IF(DZIALKI[[#This Row],[Ulga]]=$K$32,$L$32))))</f>
        <v>0.9</v>
      </c>
      <c r="G3498">
        <f>ROUNDUP(DZIALKI[[#This Row],[StawkaPodatku]]*DZIALKI[[#This Row],[Powierzchnia]],2)</f>
        <v>527.66</v>
      </c>
      <c r="H3498">
        <f>DZIALKI[[#This Row],[Podatek]]*DZIALKI[[#This Row],[Procent Ulgi]]</f>
        <v>474.89400000000001</v>
      </c>
      <c r="I3498">
        <f>DZIALKI[[#This Row],[Podatek]]-DZIALKI[[#This Row],[KwotaUlgi]]</f>
        <v>52.765999999999963</v>
      </c>
    </row>
    <row r="3499" spans="1:9" x14ac:dyDescent="0.25">
      <c r="A3499" t="s">
        <v>3509</v>
      </c>
      <c r="B3499">
        <v>624.91999999999996</v>
      </c>
      <c r="C3499" t="s">
        <v>9</v>
      </c>
      <c r="D3499" t="s">
        <v>21</v>
      </c>
      <c r="E34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99">
        <f>IF(DZIALKI[[#This Row],[Ulga]]=$K$29,$L$29,IF(DZIALKI[[#This Row],[Ulga]]=$K$30,$L$30,IF(DZIALKI[[#This Row],[Ulga]]=$K$31,$L$31,IF(DZIALKI[[#This Row],[Ulga]]=$K$32,$L$32))))</f>
        <v>0</v>
      </c>
      <c r="G3499">
        <f>ROUNDUP(DZIALKI[[#This Row],[StawkaPodatku]]*DZIALKI[[#This Row],[Powierzchnia]],2)</f>
        <v>406.2</v>
      </c>
      <c r="H3499">
        <f>DZIALKI[[#This Row],[Podatek]]*DZIALKI[[#This Row],[Procent Ulgi]]</f>
        <v>0</v>
      </c>
      <c r="I3499">
        <f>DZIALKI[[#This Row],[Podatek]]-DZIALKI[[#This Row],[KwotaUlgi]]</f>
        <v>406.2</v>
      </c>
    </row>
    <row r="3500" spans="1:9" x14ac:dyDescent="0.25">
      <c r="A3500" t="s">
        <v>3510</v>
      </c>
      <c r="B3500">
        <v>519.42999999999995</v>
      </c>
      <c r="C3500" t="s">
        <v>5</v>
      </c>
      <c r="D3500" t="s">
        <v>5</v>
      </c>
      <c r="E35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00">
        <f>IF(DZIALKI[[#This Row],[Ulga]]=$K$29,$L$29,IF(DZIALKI[[#This Row],[Ulga]]=$K$30,$L$30,IF(DZIALKI[[#This Row],[Ulga]]=$K$31,$L$31,IF(DZIALKI[[#This Row],[Ulga]]=$K$32,$L$32))))</f>
        <v>0.5</v>
      </c>
      <c r="G3500">
        <f>ROUNDUP(DZIALKI[[#This Row],[StawkaPodatku]]*DZIALKI[[#This Row],[Powierzchnia]],2)</f>
        <v>399.96999999999997</v>
      </c>
      <c r="H3500">
        <f>DZIALKI[[#This Row],[Podatek]]*DZIALKI[[#This Row],[Procent Ulgi]]</f>
        <v>199.98499999999999</v>
      </c>
      <c r="I3500">
        <f>DZIALKI[[#This Row],[Podatek]]-DZIALKI[[#This Row],[KwotaUlgi]]</f>
        <v>199.98499999999999</v>
      </c>
    </row>
    <row r="3501" spans="1:9" x14ac:dyDescent="0.25">
      <c r="A3501" t="s">
        <v>3511</v>
      </c>
      <c r="B3501">
        <v>523.94000000000005</v>
      </c>
      <c r="C3501" t="s">
        <v>52</v>
      </c>
      <c r="D3501" t="s">
        <v>11</v>
      </c>
      <c r="E35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01">
        <f>IF(DZIALKI[[#This Row],[Ulga]]=$K$29,$L$29,IF(DZIALKI[[#This Row],[Ulga]]=$K$30,$L$30,IF(DZIALKI[[#This Row],[Ulga]]=$K$31,$L$31,IF(DZIALKI[[#This Row],[Ulga]]=$K$32,$L$32))))</f>
        <v>0.9</v>
      </c>
      <c r="G3501">
        <f>ROUNDUP(DZIALKI[[#This Row],[StawkaPodatku]]*DZIALKI[[#This Row],[Powierzchnia]],2)</f>
        <v>110.03</v>
      </c>
      <c r="H3501">
        <f>DZIALKI[[#This Row],[Podatek]]*DZIALKI[[#This Row],[Procent Ulgi]]</f>
        <v>99.027000000000001</v>
      </c>
      <c r="I3501">
        <f>DZIALKI[[#This Row],[Podatek]]-DZIALKI[[#This Row],[KwotaUlgi]]</f>
        <v>11.003</v>
      </c>
    </row>
    <row r="3502" spans="1:9" x14ac:dyDescent="0.25">
      <c r="A3502" t="s">
        <v>3512</v>
      </c>
      <c r="B3502">
        <v>824.91</v>
      </c>
      <c r="C3502" t="s">
        <v>9</v>
      </c>
      <c r="D3502" t="s">
        <v>11</v>
      </c>
      <c r="E35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02">
        <f>IF(DZIALKI[[#This Row],[Ulga]]=$K$29,$L$29,IF(DZIALKI[[#This Row],[Ulga]]=$K$30,$L$30,IF(DZIALKI[[#This Row],[Ulga]]=$K$31,$L$31,IF(DZIALKI[[#This Row],[Ulga]]=$K$32,$L$32))))</f>
        <v>0.9</v>
      </c>
      <c r="G3502">
        <f>ROUNDUP(DZIALKI[[#This Row],[StawkaPodatku]]*DZIALKI[[#This Row],[Powierzchnia]],2)</f>
        <v>536.20000000000005</v>
      </c>
      <c r="H3502">
        <f>DZIALKI[[#This Row],[Podatek]]*DZIALKI[[#This Row],[Procent Ulgi]]</f>
        <v>482.58000000000004</v>
      </c>
      <c r="I3502">
        <f>DZIALKI[[#This Row],[Podatek]]-DZIALKI[[#This Row],[KwotaUlgi]]</f>
        <v>53.620000000000005</v>
      </c>
    </row>
    <row r="3503" spans="1:9" x14ac:dyDescent="0.25">
      <c r="A3503" t="s">
        <v>3513</v>
      </c>
      <c r="B3503">
        <v>697.93</v>
      </c>
      <c r="C3503" t="s">
        <v>5</v>
      </c>
      <c r="D3503" t="s">
        <v>21</v>
      </c>
      <c r="E35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03">
        <f>IF(DZIALKI[[#This Row],[Ulga]]=$K$29,$L$29,IF(DZIALKI[[#This Row],[Ulga]]=$K$30,$L$30,IF(DZIALKI[[#This Row],[Ulga]]=$K$31,$L$31,IF(DZIALKI[[#This Row],[Ulga]]=$K$32,$L$32))))</f>
        <v>0</v>
      </c>
      <c r="G3503">
        <f>ROUNDUP(DZIALKI[[#This Row],[StawkaPodatku]]*DZIALKI[[#This Row],[Powierzchnia]],2)</f>
        <v>537.41</v>
      </c>
      <c r="H3503">
        <f>DZIALKI[[#This Row],[Podatek]]*DZIALKI[[#This Row],[Procent Ulgi]]</f>
        <v>0</v>
      </c>
      <c r="I3503">
        <f>DZIALKI[[#This Row],[Podatek]]-DZIALKI[[#This Row],[KwotaUlgi]]</f>
        <v>537.41</v>
      </c>
    </row>
    <row r="3504" spans="1:9" x14ac:dyDescent="0.25">
      <c r="A3504" t="s">
        <v>3514</v>
      </c>
      <c r="B3504">
        <v>568.79</v>
      </c>
      <c r="C3504" t="s">
        <v>5</v>
      </c>
      <c r="D3504" t="s">
        <v>5</v>
      </c>
      <c r="E35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04">
        <f>IF(DZIALKI[[#This Row],[Ulga]]=$K$29,$L$29,IF(DZIALKI[[#This Row],[Ulga]]=$K$30,$L$30,IF(DZIALKI[[#This Row],[Ulga]]=$K$31,$L$31,IF(DZIALKI[[#This Row],[Ulga]]=$K$32,$L$32))))</f>
        <v>0.5</v>
      </c>
      <c r="G3504">
        <f>ROUNDUP(DZIALKI[[#This Row],[StawkaPodatku]]*DZIALKI[[#This Row],[Powierzchnia]],2)</f>
        <v>437.96999999999997</v>
      </c>
      <c r="H3504">
        <f>DZIALKI[[#This Row],[Podatek]]*DZIALKI[[#This Row],[Procent Ulgi]]</f>
        <v>218.98499999999999</v>
      </c>
      <c r="I3504">
        <f>DZIALKI[[#This Row],[Podatek]]-DZIALKI[[#This Row],[KwotaUlgi]]</f>
        <v>218.98499999999999</v>
      </c>
    </row>
    <row r="3505" spans="1:9" x14ac:dyDescent="0.25">
      <c r="A3505" t="s">
        <v>3515</v>
      </c>
      <c r="B3505">
        <v>1301.67</v>
      </c>
      <c r="C3505" t="s">
        <v>5</v>
      </c>
      <c r="D3505" t="s">
        <v>5</v>
      </c>
      <c r="E35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05">
        <f>IF(DZIALKI[[#This Row],[Ulga]]=$K$29,$L$29,IF(DZIALKI[[#This Row],[Ulga]]=$K$30,$L$30,IF(DZIALKI[[#This Row],[Ulga]]=$K$31,$L$31,IF(DZIALKI[[#This Row],[Ulga]]=$K$32,$L$32))))</f>
        <v>0.5</v>
      </c>
      <c r="G3505">
        <f>ROUNDUP(DZIALKI[[#This Row],[StawkaPodatku]]*DZIALKI[[#This Row],[Powierzchnia]],2)</f>
        <v>1002.29</v>
      </c>
      <c r="H3505">
        <f>DZIALKI[[#This Row],[Podatek]]*DZIALKI[[#This Row],[Procent Ulgi]]</f>
        <v>501.14499999999998</v>
      </c>
      <c r="I3505">
        <f>DZIALKI[[#This Row],[Podatek]]-DZIALKI[[#This Row],[KwotaUlgi]]</f>
        <v>501.14499999999998</v>
      </c>
    </row>
    <row r="3506" spans="1:9" x14ac:dyDescent="0.25">
      <c r="A3506" t="s">
        <v>3516</v>
      </c>
      <c r="B3506">
        <v>955.55</v>
      </c>
      <c r="C3506" t="s">
        <v>31</v>
      </c>
      <c r="D3506" t="s">
        <v>21</v>
      </c>
      <c r="E35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06">
        <f>IF(DZIALKI[[#This Row],[Ulga]]=$K$29,$L$29,IF(DZIALKI[[#This Row],[Ulga]]=$K$30,$L$30,IF(DZIALKI[[#This Row],[Ulga]]=$K$31,$L$31,IF(DZIALKI[[#This Row],[Ulga]]=$K$32,$L$32))))</f>
        <v>0</v>
      </c>
      <c r="G3506">
        <f>ROUNDUP(DZIALKI[[#This Row],[StawkaPodatku]]*DZIALKI[[#This Row],[Powierzchnia]],2)</f>
        <v>410.89</v>
      </c>
      <c r="H3506">
        <f>DZIALKI[[#This Row],[Podatek]]*DZIALKI[[#This Row],[Procent Ulgi]]</f>
        <v>0</v>
      </c>
      <c r="I3506">
        <f>DZIALKI[[#This Row],[Podatek]]-DZIALKI[[#This Row],[KwotaUlgi]]</f>
        <v>410.89</v>
      </c>
    </row>
    <row r="3507" spans="1:9" x14ac:dyDescent="0.25">
      <c r="A3507" t="s">
        <v>3517</v>
      </c>
      <c r="B3507">
        <v>628.25</v>
      </c>
      <c r="C3507" t="s">
        <v>31</v>
      </c>
      <c r="D3507" t="s">
        <v>11</v>
      </c>
      <c r="E35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07">
        <f>IF(DZIALKI[[#This Row],[Ulga]]=$K$29,$L$29,IF(DZIALKI[[#This Row],[Ulga]]=$K$30,$L$30,IF(DZIALKI[[#This Row],[Ulga]]=$K$31,$L$31,IF(DZIALKI[[#This Row],[Ulga]]=$K$32,$L$32))))</f>
        <v>0.9</v>
      </c>
      <c r="G3507">
        <f>ROUNDUP(DZIALKI[[#This Row],[StawkaPodatku]]*DZIALKI[[#This Row],[Powierzchnia]],2)</f>
        <v>270.14999999999998</v>
      </c>
      <c r="H3507">
        <f>DZIALKI[[#This Row],[Podatek]]*DZIALKI[[#This Row],[Procent Ulgi]]</f>
        <v>243.13499999999999</v>
      </c>
      <c r="I3507">
        <f>DZIALKI[[#This Row],[Podatek]]-DZIALKI[[#This Row],[KwotaUlgi]]</f>
        <v>27.014999999999986</v>
      </c>
    </row>
    <row r="3508" spans="1:9" x14ac:dyDescent="0.25">
      <c r="A3508" t="s">
        <v>3518</v>
      </c>
      <c r="B3508">
        <v>1302.3499999999999</v>
      </c>
      <c r="C3508" t="s">
        <v>9</v>
      </c>
      <c r="D3508" t="s">
        <v>5</v>
      </c>
      <c r="E35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08">
        <f>IF(DZIALKI[[#This Row],[Ulga]]=$K$29,$L$29,IF(DZIALKI[[#This Row],[Ulga]]=$K$30,$L$30,IF(DZIALKI[[#This Row],[Ulga]]=$K$31,$L$31,IF(DZIALKI[[#This Row],[Ulga]]=$K$32,$L$32))))</f>
        <v>0.5</v>
      </c>
      <c r="G3508">
        <f>ROUNDUP(DZIALKI[[#This Row],[StawkaPodatku]]*DZIALKI[[#This Row],[Powierzchnia]],2)</f>
        <v>846.53</v>
      </c>
      <c r="H3508">
        <f>DZIALKI[[#This Row],[Podatek]]*DZIALKI[[#This Row],[Procent Ulgi]]</f>
        <v>423.26499999999999</v>
      </c>
      <c r="I3508">
        <f>DZIALKI[[#This Row],[Podatek]]-DZIALKI[[#This Row],[KwotaUlgi]]</f>
        <v>423.26499999999999</v>
      </c>
    </row>
    <row r="3509" spans="1:9" x14ac:dyDescent="0.25">
      <c r="A3509" t="s">
        <v>3519</v>
      </c>
      <c r="B3509">
        <v>555.38</v>
      </c>
      <c r="C3509" t="s">
        <v>52</v>
      </c>
      <c r="D3509" t="s">
        <v>21</v>
      </c>
      <c r="E35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09">
        <f>IF(DZIALKI[[#This Row],[Ulga]]=$K$29,$L$29,IF(DZIALKI[[#This Row],[Ulga]]=$K$30,$L$30,IF(DZIALKI[[#This Row],[Ulga]]=$K$31,$L$31,IF(DZIALKI[[#This Row],[Ulga]]=$K$32,$L$32))))</f>
        <v>0</v>
      </c>
      <c r="G3509">
        <f>ROUNDUP(DZIALKI[[#This Row],[StawkaPodatku]]*DZIALKI[[#This Row],[Powierzchnia]],2)</f>
        <v>116.63000000000001</v>
      </c>
      <c r="H3509">
        <f>DZIALKI[[#This Row],[Podatek]]*DZIALKI[[#This Row],[Procent Ulgi]]</f>
        <v>0</v>
      </c>
      <c r="I3509">
        <f>DZIALKI[[#This Row],[Podatek]]-DZIALKI[[#This Row],[KwotaUlgi]]</f>
        <v>116.63000000000001</v>
      </c>
    </row>
    <row r="3510" spans="1:9" x14ac:dyDescent="0.25">
      <c r="A3510" t="s">
        <v>3520</v>
      </c>
      <c r="B3510">
        <v>558.41999999999996</v>
      </c>
      <c r="C3510" t="s">
        <v>31</v>
      </c>
      <c r="D3510" t="s">
        <v>5</v>
      </c>
      <c r="E35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10">
        <f>IF(DZIALKI[[#This Row],[Ulga]]=$K$29,$L$29,IF(DZIALKI[[#This Row],[Ulga]]=$K$30,$L$30,IF(DZIALKI[[#This Row],[Ulga]]=$K$31,$L$31,IF(DZIALKI[[#This Row],[Ulga]]=$K$32,$L$32))))</f>
        <v>0.5</v>
      </c>
      <c r="G3510">
        <f>ROUNDUP(DZIALKI[[#This Row],[StawkaPodatku]]*DZIALKI[[#This Row],[Powierzchnia]],2)</f>
        <v>240.13</v>
      </c>
      <c r="H3510">
        <f>DZIALKI[[#This Row],[Podatek]]*DZIALKI[[#This Row],[Procent Ulgi]]</f>
        <v>120.065</v>
      </c>
      <c r="I3510">
        <f>DZIALKI[[#This Row],[Podatek]]-DZIALKI[[#This Row],[KwotaUlgi]]</f>
        <v>120.065</v>
      </c>
    </row>
    <row r="3511" spans="1:9" x14ac:dyDescent="0.25">
      <c r="A3511" t="s">
        <v>3521</v>
      </c>
      <c r="B3511">
        <v>1413.46</v>
      </c>
      <c r="C3511" t="s">
        <v>52</v>
      </c>
      <c r="D3511" t="s">
        <v>7</v>
      </c>
      <c r="E35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11">
        <f>IF(DZIALKI[[#This Row],[Ulga]]=$K$29,$L$29,IF(DZIALKI[[#This Row],[Ulga]]=$K$30,$L$30,IF(DZIALKI[[#This Row],[Ulga]]=$K$31,$L$31,IF(DZIALKI[[#This Row],[Ulga]]=$K$32,$L$32))))</f>
        <v>0.2</v>
      </c>
      <c r="G3511">
        <f>ROUNDUP(DZIALKI[[#This Row],[StawkaPodatku]]*DZIALKI[[#This Row],[Powierzchnia]],2)</f>
        <v>296.83</v>
      </c>
      <c r="H3511">
        <f>DZIALKI[[#This Row],[Podatek]]*DZIALKI[[#This Row],[Procent Ulgi]]</f>
        <v>59.366</v>
      </c>
      <c r="I3511">
        <f>DZIALKI[[#This Row],[Podatek]]-DZIALKI[[#This Row],[KwotaUlgi]]</f>
        <v>237.464</v>
      </c>
    </row>
    <row r="3512" spans="1:9" x14ac:dyDescent="0.25">
      <c r="A3512" t="s">
        <v>3522</v>
      </c>
      <c r="B3512">
        <v>849.33</v>
      </c>
      <c r="C3512" t="s">
        <v>9</v>
      </c>
      <c r="D3512" t="s">
        <v>5</v>
      </c>
      <c r="E35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12">
        <f>IF(DZIALKI[[#This Row],[Ulga]]=$K$29,$L$29,IF(DZIALKI[[#This Row],[Ulga]]=$K$30,$L$30,IF(DZIALKI[[#This Row],[Ulga]]=$K$31,$L$31,IF(DZIALKI[[#This Row],[Ulga]]=$K$32,$L$32))))</f>
        <v>0.5</v>
      </c>
      <c r="G3512">
        <f>ROUNDUP(DZIALKI[[#This Row],[StawkaPodatku]]*DZIALKI[[#This Row],[Powierzchnia]],2)</f>
        <v>552.06999999999994</v>
      </c>
      <c r="H3512">
        <f>DZIALKI[[#This Row],[Podatek]]*DZIALKI[[#This Row],[Procent Ulgi]]</f>
        <v>276.03499999999997</v>
      </c>
      <c r="I3512">
        <f>DZIALKI[[#This Row],[Podatek]]-DZIALKI[[#This Row],[KwotaUlgi]]</f>
        <v>276.03499999999997</v>
      </c>
    </row>
    <row r="3513" spans="1:9" x14ac:dyDescent="0.25">
      <c r="A3513" t="s">
        <v>3523</v>
      </c>
      <c r="B3513">
        <v>505.64</v>
      </c>
      <c r="C3513" t="s">
        <v>52</v>
      </c>
      <c r="D3513" t="s">
        <v>7</v>
      </c>
      <c r="E35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13">
        <f>IF(DZIALKI[[#This Row],[Ulga]]=$K$29,$L$29,IF(DZIALKI[[#This Row],[Ulga]]=$K$30,$L$30,IF(DZIALKI[[#This Row],[Ulga]]=$K$31,$L$31,IF(DZIALKI[[#This Row],[Ulga]]=$K$32,$L$32))))</f>
        <v>0.2</v>
      </c>
      <c r="G3513">
        <f>ROUNDUP(DZIALKI[[#This Row],[StawkaPodatku]]*DZIALKI[[#This Row],[Powierzchnia]],2)</f>
        <v>106.19000000000001</v>
      </c>
      <c r="H3513">
        <f>DZIALKI[[#This Row],[Podatek]]*DZIALKI[[#This Row],[Procent Ulgi]]</f>
        <v>21.238000000000003</v>
      </c>
      <c r="I3513">
        <f>DZIALKI[[#This Row],[Podatek]]-DZIALKI[[#This Row],[KwotaUlgi]]</f>
        <v>84.952000000000012</v>
      </c>
    </row>
    <row r="3514" spans="1:9" x14ac:dyDescent="0.25">
      <c r="A3514" t="s">
        <v>3524</v>
      </c>
      <c r="B3514">
        <v>1113.94</v>
      </c>
      <c r="C3514" t="s">
        <v>52</v>
      </c>
      <c r="D3514" t="s">
        <v>11</v>
      </c>
      <c r="E35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14">
        <f>IF(DZIALKI[[#This Row],[Ulga]]=$K$29,$L$29,IF(DZIALKI[[#This Row],[Ulga]]=$K$30,$L$30,IF(DZIALKI[[#This Row],[Ulga]]=$K$31,$L$31,IF(DZIALKI[[#This Row],[Ulga]]=$K$32,$L$32))))</f>
        <v>0.9</v>
      </c>
      <c r="G3514">
        <f>ROUNDUP(DZIALKI[[#This Row],[StawkaPodatku]]*DZIALKI[[#This Row],[Powierzchnia]],2)</f>
        <v>233.92999999999998</v>
      </c>
      <c r="H3514">
        <f>DZIALKI[[#This Row],[Podatek]]*DZIALKI[[#This Row],[Procent Ulgi]]</f>
        <v>210.53699999999998</v>
      </c>
      <c r="I3514">
        <f>DZIALKI[[#This Row],[Podatek]]-DZIALKI[[#This Row],[KwotaUlgi]]</f>
        <v>23.393000000000001</v>
      </c>
    </row>
    <row r="3515" spans="1:9" x14ac:dyDescent="0.25">
      <c r="A3515" t="s">
        <v>3525</v>
      </c>
      <c r="B3515">
        <v>1221.06</v>
      </c>
      <c r="C3515" t="s">
        <v>9</v>
      </c>
      <c r="D3515" t="s">
        <v>7</v>
      </c>
      <c r="E35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15">
        <f>IF(DZIALKI[[#This Row],[Ulga]]=$K$29,$L$29,IF(DZIALKI[[#This Row],[Ulga]]=$K$30,$L$30,IF(DZIALKI[[#This Row],[Ulga]]=$K$31,$L$31,IF(DZIALKI[[#This Row],[Ulga]]=$K$32,$L$32))))</f>
        <v>0.2</v>
      </c>
      <c r="G3515">
        <f>ROUNDUP(DZIALKI[[#This Row],[StawkaPodatku]]*DZIALKI[[#This Row],[Powierzchnia]],2)</f>
        <v>793.68999999999994</v>
      </c>
      <c r="H3515">
        <f>DZIALKI[[#This Row],[Podatek]]*DZIALKI[[#This Row],[Procent Ulgi]]</f>
        <v>158.738</v>
      </c>
      <c r="I3515">
        <f>DZIALKI[[#This Row],[Podatek]]-DZIALKI[[#This Row],[KwotaUlgi]]</f>
        <v>634.952</v>
      </c>
    </row>
    <row r="3516" spans="1:9" x14ac:dyDescent="0.25">
      <c r="A3516" t="s">
        <v>3526</v>
      </c>
      <c r="B3516">
        <v>1252.8499999999999</v>
      </c>
      <c r="C3516" t="s">
        <v>9</v>
      </c>
      <c r="D3516" t="s">
        <v>5</v>
      </c>
      <c r="E351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16">
        <f>IF(DZIALKI[[#This Row],[Ulga]]=$K$29,$L$29,IF(DZIALKI[[#This Row],[Ulga]]=$K$30,$L$30,IF(DZIALKI[[#This Row],[Ulga]]=$K$31,$L$31,IF(DZIALKI[[#This Row],[Ulga]]=$K$32,$L$32))))</f>
        <v>0.5</v>
      </c>
      <c r="G3516">
        <f>ROUNDUP(DZIALKI[[#This Row],[StawkaPodatku]]*DZIALKI[[#This Row],[Powierzchnia]],2)</f>
        <v>814.36</v>
      </c>
      <c r="H3516">
        <f>DZIALKI[[#This Row],[Podatek]]*DZIALKI[[#This Row],[Procent Ulgi]]</f>
        <v>407.18</v>
      </c>
      <c r="I3516">
        <f>DZIALKI[[#This Row],[Podatek]]-DZIALKI[[#This Row],[KwotaUlgi]]</f>
        <v>407.18</v>
      </c>
    </row>
    <row r="3517" spans="1:9" x14ac:dyDescent="0.25">
      <c r="A3517" t="s">
        <v>3527</v>
      </c>
      <c r="B3517">
        <v>1488.02</v>
      </c>
      <c r="C3517" t="s">
        <v>5</v>
      </c>
      <c r="D3517" t="s">
        <v>7</v>
      </c>
      <c r="E35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17">
        <f>IF(DZIALKI[[#This Row],[Ulga]]=$K$29,$L$29,IF(DZIALKI[[#This Row],[Ulga]]=$K$30,$L$30,IF(DZIALKI[[#This Row],[Ulga]]=$K$31,$L$31,IF(DZIALKI[[#This Row],[Ulga]]=$K$32,$L$32))))</f>
        <v>0.2</v>
      </c>
      <c r="G3517">
        <f>ROUNDUP(DZIALKI[[#This Row],[StawkaPodatku]]*DZIALKI[[#This Row],[Powierzchnia]],2)</f>
        <v>1145.78</v>
      </c>
      <c r="H3517">
        <f>DZIALKI[[#This Row],[Podatek]]*DZIALKI[[#This Row],[Procent Ulgi]]</f>
        <v>229.15600000000001</v>
      </c>
      <c r="I3517">
        <f>DZIALKI[[#This Row],[Podatek]]-DZIALKI[[#This Row],[KwotaUlgi]]</f>
        <v>916.62400000000002</v>
      </c>
    </row>
    <row r="3518" spans="1:9" x14ac:dyDescent="0.25">
      <c r="A3518" t="s">
        <v>3528</v>
      </c>
      <c r="B3518">
        <v>1073.3499999999999</v>
      </c>
      <c r="C3518" t="s">
        <v>5</v>
      </c>
      <c r="D3518" t="s">
        <v>7</v>
      </c>
      <c r="E35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18">
        <f>IF(DZIALKI[[#This Row],[Ulga]]=$K$29,$L$29,IF(DZIALKI[[#This Row],[Ulga]]=$K$30,$L$30,IF(DZIALKI[[#This Row],[Ulga]]=$K$31,$L$31,IF(DZIALKI[[#This Row],[Ulga]]=$K$32,$L$32))))</f>
        <v>0.2</v>
      </c>
      <c r="G3518">
        <f>ROUNDUP(DZIALKI[[#This Row],[StawkaPodatku]]*DZIALKI[[#This Row],[Powierzchnia]],2)</f>
        <v>826.48</v>
      </c>
      <c r="H3518">
        <f>DZIALKI[[#This Row],[Podatek]]*DZIALKI[[#This Row],[Procent Ulgi]]</f>
        <v>165.29600000000002</v>
      </c>
      <c r="I3518">
        <f>DZIALKI[[#This Row],[Podatek]]-DZIALKI[[#This Row],[KwotaUlgi]]</f>
        <v>661.18399999999997</v>
      </c>
    </row>
    <row r="3519" spans="1:9" x14ac:dyDescent="0.25">
      <c r="A3519" t="s">
        <v>3529</v>
      </c>
      <c r="B3519">
        <v>627.16</v>
      </c>
      <c r="C3519" t="s">
        <v>52</v>
      </c>
      <c r="D3519" t="s">
        <v>11</v>
      </c>
      <c r="E35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19">
        <f>IF(DZIALKI[[#This Row],[Ulga]]=$K$29,$L$29,IF(DZIALKI[[#This Row],[Ulga]]=$K$30,$L$30,IF(DZIALKI[[#This Row],[Ulga]]=$K$31,$L$31,IF(DZIALKI[[#This Row],[Ulga]]=$K$32,$L$32))))</f>
        <v>0.9</v>
      </c>
      <c r="G3519">
        <f>ROUNDUP(DZIALKI[[#This Row],[StawkaPodatku]]*DZIALKI[[#This Row],[Powierzchnia]],2)</f>
        <v>131.70999999999998</v>
      </c>
      <c r="H3519">
        <f>DZIALKI[[#This Row],[Podatek]]*DZIALKI[[#This Row],[Procent Ulgi]]</f>
        <v>118.53899999999999</v>
      </c>
      <c r="I3519">
        <f>DZIALKI[[#This Row],[Podatek]]-DZIALKI[[#This Row],[KwotaUlgi]]</f>
        <v>13.170999999999992</v>
      </c>
    </row>
    <row r="3520" spans="1:9" x14ac:dyDescent="0.25">
      <c r="A3520" t="s">
        <v>3530</v>
      </c>
      <c r="B3520">
        <v>592.98</v>
      </c>
      <c r="C3520" t="s">
        <v>31</v>
      </c>
      <c r="D3520" t="s">
        <v>11</v>
      </c>
      <c r="E35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20">
        <f>IF(DZIALKI[[#This Row],[Ulga]]=$K$29,$L$29,IF(DZIALKI[[#This Row],[Ulga]]=$K$30,$L$30,IF(DZIALKI[[#This Row],[Ulga]]=$K$31,$L$31,IF(DZIALKI[[#This Row],[Ulga]]=$K$32,$L$32))))</f>
        <v>0.9</v>
      </c>
      <c r="G3520">
        <f>ROUNDUP(DZIALKI[[#This Row],[StawkaPodatku]]*DZIALKI[[#This Row],[Powierzchnia]],2)</f>
        <v>254.98999999999998</v>
      </c>
      <c r="H3520">
        <f>DZIALKI[[#This Row],[Podatek]]*DZIALKI[[#This Row],[Procent Ulgi]]</f>
        <v>229.49099999999999</v>
      </c>
      <c r="I3520">
        <f>DZIALKI[[#This Row],[Podatek]]-DZIALKI[[#This Row],[KwotaUlgi]]</f>
        <v>25.498999999999995</v>
      </c>
    </row>
    <row r="3521" spans="1:9" x14ac:dyDescent="0.25">
      <c r="A3521" t="s">
        <v>3531</v>
      </c>
      <c r="B3521">
        <v>880.1</v>
      </c>
      <c r="C3521" t="s">
        <v>5</v>
      </c>
      <c r="D3521" t="s">
        <v>11</v>
      </c>
      <c r="E35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21">
        <f>IF(DZIALKI[[#This Row],[Ulga]]=$K$29,$L$29,IF(DZIALKI[[#This Row],[Ulga]]=$K$30,$L$30,IF(DZIALKI[[#This Row],[Ulga]]=$K$31,$L$31,IF(DZIALKI[[#This Row],[Ulga]]=$K$32,$L$32))))</f>
        <v>0.9</v>
      </c>
      <c r="G3521">
        <f>ROUNDUP(DZIALKI[[#This Row],[StawkaPodatku]]*DZIALKI[[#This Row],[Powierzchnia]],2)</f>
        <v>677.68</v>
      </c>
      <c r="H3521">
        <f>DZIALKI[[#This Row],[Podatek]]*DZIALKI[[#This Row],[Procent Ulgi]]</f>
        <v>609.91199999999992</v>
      </c>
      <c r="I3521">
        <f>DZIALKI[[#This Row],[Podatek]]-DZIALKI[[#This Row],[KwotaUlgi]]</f>
        <v>67.768000000000029</v>
      </c>
    </row>
    <row r="3522" spans="1:9" x14ac:dyDescent="0.25">
      <c r="A3522" t="s">
        <v>3532</v>
      </c>
      <c r="B3522">
        <v>682.72</v>
      </c>
      <c r="C3522" t="s">
        <v>5</v>
      </c>
      <c r="D3522" t="s">
        <v>11</v>
      </c>
      <c r="E35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22">
        <f>IF(DZIALKI[[#This Row],[Ulga]]=$K$29,$L$29,IF(DZIALKI[[#This Row],[Ulga]]=$K$30,$L$30,IF(DZIALKI[[#This Row],[Ulga]]=$K$31,$L$31,IF(DZIALKI[[#This Row],[Ulga]]=$K$32,$L$32))))</f>
        <v>0.9</v>
      </c>
      <c r="G3522">
        <f>ROUNDUP(DZIALKI[[#This Row],[StawkaPodatku]]*DZIALKI[[#This Row],[Powierzchnia]],2)</f>
        <v>525.70000000000005</v>
      </c>
      <c r="H3522">
        <f>DZIALKI[[#This Row],[Podatek]]*DZIALKI[[#This Row],[Procent Ulgi]]</f>
        <v>473.13000000000005</v>
      </c>
      <c r="I3522">
        <f>DZIALKI[[#This Row],[Podatek]]-DZIALKI[[#This Row],[KwotaUlgi]]</f>
        <v>52.569999999999993</v>
      </c>
    </row>
    <row r="3523" spans="1:9" x14ac:dyDescent="0.25">
      <c r="A3523" t="s">
        <v>3533</v>
      </c>
      <c r="B3523">
        <v>1163.52</v>
      </c>
      <c r="C3523" t="s">
        <v>5</v>
      </c>
      <c r="D3523" t="s">
        <v>21</v>
      </c>
      <c r="E35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23">
        <f>IF(DZIALKI[[#This Row],[Ulga]]=$K$29,$L$29,IF(DZIALKI[[#This Row],[Ulga]]=$K$30,$L$30,IF(DZIALKI[[#This Row],[Ulga]]=$K$31,$L$31,IF(DZIALKI[[#This Row],[Ulga]]=$K$32,$L$32))))</f>
        <v>0</v>
      </c>
      <c r="G3523">
        <f>ROUNDUP(DZIALKI[[#This Row],[StawkaPodatku]]*DZIALKI[[#This Row],[Powierzchnia]],2)</f>
        <v>895.92</v>
      </c>
      <c r="H3523">
        <f>DZIALKI[[#This Row],[Podatek]]*DZIALKI[[#This Row],[Procent Ulgi]]</f>
        <v>0</v>
      </c>
      <c r="I3523">
        <f>DZIALKI[[#This Row],[Podatek]]-DZIALKI[[#This Row],[KwotaUlgi]]</f>
        <v>895.92</v>
      </c>
    </row>
    <row r="3524" spans="1:9" x14ac:dyDescent="0.25">
      <c r="A3524" t="s">
        <v>3534</v>
      </c>
      <c r="B3524">
        <v>1125.17</v>
      </c>
      <c r="C3524" t="s">
        <v>31</v>
      </c>
      <c r="D3524" t="s">
        <v>7</v>
      </c>
      <c r="E35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24">
        <f>IF(DZIALKI[[#This Row],[Ulga]]=$K$29,$L$29,IF(DZIALKI[[#This Row],[Ulga]]=$K$30,$L$30,IF(DZIALKI[[#This Row],[Ulga]]=$K$31,$L$31,IF(DZIALKI[[#This Row],[Ulga]]=$K$32,$L$32))))</f>
        <v>0.2</v>
      </c>
      <c r="G3524">
        <f>ROUNDUP(DZIALKI[[#This Row],[StawkaPodatku]]*DZIALKI[[#This Row],[Powierzchnia]],2)</f>
        <v>483.83</v>
      </c>
      <c r="H3524">
        <f>DZIALKI[[#This Row],[Podatek]]*DZIALKI[[#This Row],[Procent Ulgi]]</f>
        <v>96.766000000000005</v>
      </c>
      <c r="I3524">
        <f>DZIALKI[[#This Row],[Podatek]]-DZIALKI[[#This Row],[KwotaUlgi]]</f>
        <v>387.06399999999996</v>
      </c>
    </row>
    <row r="3525" spans="1:9" x14ac:dyDescent="0.25">
      <c r="A3525" t="s">
        <v>3535</v>
      </c>
      <c r="B3525">
        <v>517.23</v>
      </c>
      <c r="C3525" t="s">
        <v>52</v>
      </c>
      <c r="D3525" t="s">
        <v>5</v>
      </c>
      <c r="E35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25">
        <f>IF(DZIALKI[[#This Row],[Ulga]]=$K$29,$L$29,IF(DZIALKI[[#This Row],[Ulga]]=$K$30,$L$30,IF(DZIALKI[[#This Row],[Ulga]]=$K$31,$L$31,IF(DZIALKI[[#This Row],[Ulga]]=$K$32,$L$32))))</f>
        <v>0.5</v>
      </c>
      <c r="G3525">
        <f>ROUNDUP(DZIALKI[[#This Row],[StawkaPodatku]]*DZIALKI[[#This Row],[Powierzchnia]],2)</f>
        <v>108.62</v>
      </c>
      <c r="H3525">
        <f>DZIALKI[[#This Row],[Podatek]]*DZIALKI[[#This Row],[Procent Ulgi]]</f>
        <v>54.31</v>
      </c>
      <c r="I3525">
        <f>DZIALKI[[#This Row],[Podatek]]-DZIALKI[[#This Row],[KwotaUlgi]]</f>
        <v>54.31</v>
      </c>
    </row>
    <row r="3526" spans="1:9" x14ac:dyDescent="0.25">
      <c r="A3526" t="s">
        <v>3536</v>
      </c>
      <c r="B3526">
        <v>882.35</v>
      </c>
      <c r="C3526" t="s">
        <v>31</v>
      </c>
      <c r="D3526" t="s">
        <v>5</v>
      </c>
      <c r="E35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26">
        <f>IF(DZIALKI[[#This Row],[Ulga]]=$K$29,$L$29,IF(DZIALKI[[#This Row],[Ulga]]=$K$30,$L$30,IF(DZIALKI[[#This Row],[Ulga]]=$K$31,$L$31,IF(DZIALKI[[#This Row],[Ulga]]=$K$32,$L$32))))</f>
        <v>0.5</v>
      </c>
      <c r="G3526">
        <f>ROUNDUP(DZIALKI[[#This Row],[StawkaPodatku]]*DZIALKI[[#This Row],[Powierzchnia]],2)</f>
        <v>379.42</v>
      </c>
      <c r="H3526">
        <f>DZIALKI[[#This Row],[Podatek]]*DZIALKI[[#This Row],[Procent Ulgi]]</f>
        <v>189.71</v>
      </c>
      <c r="I3526">
        <f>DZIALKI[[#This Row],[Podatek]]-DZIALKI[[#This Row],[KwotaUlgi]]</f>
        <v>189.71</v>
      </c>
    </row>
    <row r="3527" spans="1:9" x14ac:dyDescent="0.25">
      <c r="A3527" t="s">
        <v>3537</v>
      </c>
      <c r="B3527">
        <v>780.86</v>
      </c>
      <c r="C3527" t="s">
        <v>52</v>
      </c>
      <c r="D3527" t="s">
        <v>7</v>
      </c>
      <c r="E35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27">
        <f>IF(DZIALKI[[#This Row],[Ulga]]=$K$29,$L$29,IF(DZIALKI[[#This Row],[Ulga]]=$K$30,$L$30,IF(DZIALKI[[#This Row],[Ulga]]=$K$31,$L$31,IF(DZIALKI[[#This Row],[Ulga]]=$K$32,$L$32))))</f>
        <v>0.2</v>
      </c>
      <c r="G3527">
        <f>ROUNDUP(DZIALKI[[#This Row],[StawkaPodatku]]*DZIALKI[[#This Row],[Powierzchnia]],2)</f>
        <v>163.98999999999998</v>
      </c>
      <c r="H3527">
        <f>DZIALKI[[#This Row],[Podatek]]*DZIALKI[[#This Row],[Procent Ulgi]]</f>
        <v>32.797999999999995</v>
      </c>
      <c r="I3527">
        <f>DZIALKI[[#This Row],[Podatek]]-DZIALKI[[#This Row],[KwotaUlgi]]</f>
        <v>131.19199999999998</v>
      </c>
    </row>
    <row r="3528" spans="1:9" x14ac:dyDescent="0.25">
      <c r="A3528" t="s">
        <v>3538</v>
      </c>
      <c r="B3528">
        <v>1084.55</v>
      </c>
      <c r="C3528" t="s">
        <v>31</v>
      </c>
      <c r="D3528" t="s">
        <v>11</v>
      </c>
      <c r="E35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28">
        <f>IF(DZIALKI[[#This Row],[Ulga]]=$K$29,$L$29,IF(DZIALKI[[#This Row],[Ulga]]=$K$30,$L$30,IF(DZIALKI[[#This Row],[Ulga]]=$K$31,$L$31,IF(DZIALKI[[#This Row],[Ulga]]=$K$32,$L$32))))</f>
        <v>0.9</v>
      </c>
      <c r="G3528">
        <f>ROUNDUP(DZIALKI[[#This Row],[StawkaPodatku]]*DZIALKI[[#This Row],[Powierzchnia]],2)</f>
        <v>466.36</v>
      </c>
      <c r="H3528">
        <f>DZIALKI[[#This Row],[Podatek]]*DZIALKI[[#This Row],[Procent Ulgi]]</f>
        <v>419.72400000000005</v>
      </c>
      <c r="I3528">
        <f>DZIALKI[[#This Row],[Podatek]]-DZIALKI[[#This Row],[KwotaUlgi]]</f>
        <v>46.635999999999967</v>
      </c>
    </row>
    <row r="3529" spans="1:9" x14ac:dyDescent="0.25">
      <c r="A3529" t="s">
        <v>3539</v>
      </c>
      <c r="B3529">
        <v>560.48</v>
      </c>
      <c r="C3529" t="s">
        <v>9</v>
      </c>
      <c r="D3529" t="s">
        <v>5</v>
      </c>
      <c r="E35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29">
        <f>IF(DZIALKI[[#This Row],[Ulga]]=$K$29,$L$29,IF(DZIALKI[[#This Row],[Ulga]]=$K$30,$L$30,IF(DZIALKI[[#This Row],[Ulga]]=$K$31,$L$31,IF(DZIALKI[[#This Row],[Ulga]]=$K$32,$L$32))))</f>
        <v>0.5</v>
      </c>
      <c r="G3529">
        <f>ROUNDUP(DZIALKI[[#This Row],[StawkaPodatku]]*DZIALKI[[#This Row],[Powierzchnia]],2)</f>
        <v>364.32</v>
      </c>
      <c r="H3529">
        <f>DZIALKI[[#This Row],[Podatek]]*DZIALKI[[#This Row],[Procent Ulgi]]</f>
        <v>182.16</v>
      </c>
      <c r="I3529">
        <f>DZIALKI[[#This Row],[Podatek]]-DZIALKI[[#This Row],[KwotaUlgi]]</f>
        <v>182.16</v>
      </c>
    </row>
    <row r="3530" spans="1:9" x14ac:dyDescent="0.25">
      <c r="A3530" t="s">
        <v>3540</v>
      </c>
      <c r="B3530">
        <v>661.04</v>
      </c>
      <c r="C3530" t="s">
        <v>5</v>
      </c>
      <c r="D3530" t="s">
        <v>11</v>
      </c>
      <c r="E35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30">
        <f>IF(DZIALKI[[#This Row],[Ulga]]=$K$29,$L$29,IF(DZIALKI[[#This Row],[Ulga]]=$K$30,$L$30,IF(DZIALKI[[#This Row],[Ulga]]=$K$31,$L$31,IF(DZIALKI[[#This Row],[Ulga]]=$K$32,$L$32))))</f>
        <v>0.9</v>
      </c>
      <c r="G3530">
        <f>ROUNDUP(DZIALKI[[#This Row],[StawkaPodatku]]*DZIALKI[[#This Row],[Powierzchnia]],2)</f>
        <v>509.01</v>
      </c>
      <c r="H3530">
        <f>DZIALKI[[#This Row],[Podatek]]*DZIALKI[[#This Row],[Procent Ulgi]]</f>
        <v>458.10899999999998</v>
      </c>
      <c r="I3530">
        <f>DZIALKI[[#This Row],[Podatek]]-DZIALKI[[#This Row],[KwotaUlgi]]</f>
        <v>50.90100000000001</v>
      </c>
    </row>
    <row r="3531" spans="1:9" x14ac:dyDescent="0.25">
      <c r="A3531" t="s">
        <v>3541</v>
      </c>
      <c r="B3531">
        <v>1261.72</v>
      </c>
      <c r="C3531" t="s">
        <v>31</v>
      </c>
      <c r="D3531" t="s">
        <v>5</v>
      </c>
      <c r="E35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31">
        <f>IF(DZIALKI[[#This Row],[Ulga]]=$K$29,$L$29,IF(DZIALKI[[#This Row],[Ulga]]=$K$30,$L$30,IF(DZIALKI[[#This Row],[Ulga]]=$K$31,$L$31,IF(DZIALKI[[#This Row],[Ulga]]=$K$32,$L$32))))</f>
        <v>0.5</v>
      </c>
      <c r="G3531">
        <f>ROUNDUP(DZIALKI[[#This Row],[StawkaPodatku]]*DZIALKI[[#This Row],[Powierzchnia]],2)</f>
        <v>542.54</v>
      </c>
      <c r="H3531">
        <f>DZIALKI[[#This Row],[Podatek]]*DZIALKI[[#This Row],[Procent Ulgi]]</f>
        <v>271.27</v>
      </c>
      <c r="I3531">
        <f>DZIALKI[[#This Row],[Podatek]]-DZIALKI[[#This Row],[KwotaUlgi]]</f>
        <v>271.27</v>
      </c>
    </row>
    <row r="3532" spans="1:9" x14ac:dyDescent="0.25">
      <c r="A3532" t="s">
        <v>3542</v>
      </c>
      <c r="B3532">
        <v>515.63</v>
      </c>
      <c r="C3532" t="s">
        <v>5</v>
      </c>
      <c r="D3532" t="s">
        <v>11</v>
      </c>
      <c r="E35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32">
        <f>IF(DZIALKI[[#This Row],[Ulga]]=$K$29,$L$29,IF(DZIALKI[[#This Row],[Ulga]]=$K$30,$L$30,IF(DZIALKI[[#This Row],[Ulga]]=$K$31,$L$31,IF(DZIALKI[[#This Row],[Ulga]]=$K$32,$L$32))))</f>
        <v>0.9</v>
      </c>
      <c r="G3532">
        <f>ROUNDUP(DZIALKI[[#This Row],[StawkaPodatku]]*DZIALKI[[#This Row],[Powierzchnia]],2)</f>
        <v>397.03999999999996</v>
      </c>
      <c r="H3532">
        <f>DZIALKI[[#This Row],[Podatek]]*DZIALKI[[#This Row],[Procent Ulgi]]</f>
        <v>357.33599999999996</v>
      </c>
      <c r="I3532">
        <f>DZIALKI[[#This Row],[Podatek]]-DZIALKI[[#This Row],[KwotaUlgi]]</f>
        <v>39.704000000000008</v>
      </c>
    </row>
    <row r="3533" spans="1:9" x14ac:dyDescent="0.25">
      <c r="A3533" t="s">
        <v>3543</v>
      </c>
      <c r="B3533">
        <v>1181.31</v>
      </c>
      <c r="C3533" t="s">
        <v>9</v>
      </c>
      <c r="D3533" t="s">
        <v>5</v>
      </c>
      <c r="E35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33">
        <f>IF(DZIALKI[[#This Row],[Ulga]]=$K$29,$L$29,IF(DZIALKI[[#This Row],[Ulga]]=$K$30,$L$30,IF(DZIALKI[[#This Row],[Ulga]]=$K$31,$L$31,IF(DZIALKI[[#This Row],[Ulga]]=$K$32,$L$32))))</f>
        <v>0.5</v>
      </c>
      <c r="G3533">
        <f>ROUNDUP(DZIALKI[[#This Row],[StawkaPodatku]]*DZIALKI[[#This Row],[Powierzchnia]],2)</f>
        <v>767.86</v>
      </c>
      <c r="H3533">
        <f>DZIALKI[[#This Row],[Podatek]]*DZIALKI[[#This Row],[Procent Ulgi]]</f>
        <v>383.93</v>
      </c>
      <c r="I3533">
        <f>DZIALKI[[#This Row],[Podatek]]-DZIALKI[[#This Row],[KwotaUlgi]]</f>
        <v>383.93</v>
      </c>
    </row>
    <row r="3534" spans="1:9" x14ac:dyDescent="0.25">
      <c r="A3534" t="s">
        <v>3544</v>
      </c>
      <c r="B3534">
        <v>838.8</v>
      </c>
      <c r="C3534" t="s">
        <v>5</v>
      </c>
      <c r="D3534" t="s">
        <v>7</v>
      </c>
      <c r="E35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34">
        <f>IF(DZIALKI[[#This Row],[Ulga]]=$K$29,$L$29,IF(DZIALKI[[#This Row],[Ulga]]=$K$30,$L$30,IF(DZIALKI[[#This Row],[Ulga]]=$K$31,$L$31,IF(DZIALKI[[#This Row],[Ulga]]=$K$32,$L$32))))</f>
        <v>0.2</v>
      </c>
      <c r="G3534">
        <f>ROUNDUP(DZIALKI[[#This Row],[StawkaPodatku]]*DZIALKI[[#This Row],[Powierzchnia]],2)</f>
        <v>645.88</v>
      </c>
      <c r="H3534">
        <f>DZIALKI[[#This Row],[Podatek]]*DZIALKI[[#This Row],[Procent Ulgi]]</f>
        <v>129.17600000000002</v>
      </c>
      <c r="I3534">
        <f>DZIALKI[[#This Row],[Podatek]]-DZIALKI[[#This Row],[KwotaUlgi]]</f>
        <v>516.70399999999995</v>
      </c>
    </row>
    <row r="3535" spans="1:9" x14ac:dyDescent="0.25">
      <c r="A3535" t="s">
        <v>3545</v>
      </c>
      <c r="B3535">
        <v>1033.22</v>
      </c>
      <c r="C3535" t="s">
        <v>9</v>
      </c>
      <c r="D3535" t="s">
        <v>5</v>
      </c>
      <c r="E35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35">
        <f>IF(DZIALKI[[#This Row],[Ulga]]=$K$29,$L$29,IF(DZIALKI[[#This Row],[Ulga]]=$K$30,$L$30,IF(DZIALKI[[#This Row],[Ulga]]=$K$31,$L$31,IF(DZIALKI[[#This Row],[Ulga]]=$K$32,$L$32))))</f>
        <v>0.5</v>
      </c>
      <c r="G3535">
        <f>ROUNDUP(DZIALKI[[#This Row],[StawkaPodatku]]*DZIALKI[[#This Row],[Powierzchnia]],2)</f>
        <v>671.6</v>
      </c>
      <c r="H3535">
        <f>DZIALKI[[#This Row],[Podatek]]*DZIALKI[[#This Row],[Procent Ulgi]]</f>
        <v>335.8</v>
      </c>
      <c r="I3535">
        <f>DZIALKI[[#This Row],[Podatek]]-DZIALKI[[#This Row],[KwotaUlgi]]</f>
        <v>335.8</v>
      </c>
    </row>
    <row r="3536" spans="1:9" x14ac:dyDescent="0.25">
      <c r="A3536" t="s">
        <v>3546</v>
      </c>
      <c r="B3536">
        <v>1455.34</v>
      </c>
      <c r="C3536" t="s">
        <v>31</v>
      </c>
      <c r="D3536" t="s">
        <v>11</v>
      </c>
      <c r="E35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36">
        <f>IF(DZIALKI[[#This Row],[Ulga]]=$K$29,$L$29,IF(DZIALKI[[#This Row],[Ulga]]=$K$30,$L$30,IF(DZIALKI[[#This Row],[Ulga]]=$K$31,$L$31,IF(DZIALKI[[#This Row],[Ulga]]=$K$32,$L$32))))</f>
        <v>0.9</v>
      </c>
      <c r="G3536">
        <f>ROUNDUP(DZIALKI[[#This Row],[StawkaPodatku]]*DZIALKI[[#This Row],[Powierzchnia]],2)</f>
        <v>625.79999999999995</v>
      </c>
      <c r="H3536">
        <f>DZIALKI[[#This Row],[Podatek]]*DZIALKI[[#This Row],[Procent Ulgi]]</f>
        <v>563.22</v>
      </c>
      <c r="I3536">
        <f>DZIALKI[[#This Row],[Podatek]]-DZIALKI[[#This Row],[KwotaUlgi]]</f>
        <v>62.579999999999927</v>
      </c>
    </row>
    <row r="3537" spans="1:9" x14ac:dyDescent="0.25">
      <c r="A3537" t="s">
        <v>3547</v>
      </c>
      <c r="B3537">
        <v>1140.6300000000001</v>
      </c>
      <c r="C3537" t="s">
        <v>9</v>
      </c>
      <c r="D3537" t="s">
        <v>11</v>
      </c>
      <c r="E353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37">
        <f>IF(DZIALKI[[#This Row],[Ulga]]=$K$29,$L$29,IF(DZIALKI[[#This Row],[Ulga]]=$K$30,$L$30,IF(DZIALKI[[#This Row],[Ulga]]=$K$31,$L$31,IF(DZIALKI[[#This Row],[Ulga]]=$K$32,$L$32))))</f>
        <v>0.9</v>
      </c>
      <c r="G3537">
        <f>ROUNDUP(DZIALKI[[#This Row],[StawkaPodatku]]*DZIALKI[[#This Row],[Powierzchnia]],2)</f>
        <v>741.41</v>
      </c>
      <c r="H3537">
        <f>DZIALKI[[#This Row],[Podatek]]*DZIALKI[[#This Row],[Procent Ulgi]]</f>
        <v>667.26900000000001</v>
      </c>
      <c r="I3537">
        <f>DZIALKI[[#This Row],[Podatek]]-DZIALKI[[#This Row],[KwotaUlgi]]</f>
        <v>74.140999999999963</v>
      </c>
    </row>
    <row r="3538" spans="1:9" x14ac:dyDescent="0.25">
      <c r="A3538" t="s">
        <v>3548</v>
      </c>
      <c r="B3538">
        <v>1370.44</v>
      </c>
      <c r="C3538" t="s">
        <v>9</v>
      </c>
      <c r="D3538" t="s">
        <v>7</v>
      </c>
      <c r="E353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38">
        <f>IF(DZIALKI[[#This Row],[Ulga]]=$K$29,$L$29,IF(DZIALKI[[#This Row],[Ulga]]=$K$30,$L$30,IF(DZIALKI[[#This Row],[Ulga]]=$K$31,$L$31,IF(DZIALKI[[#This Row],[Ulga]]=$K$32,$L$32))))</f>
        <v>0.2</v>
      </c>
      <c r="G3538">
        <f>ROUNDUP(DZIALKI[[#This Row],[StawkaPodatku]]*DZIALKI[[#This Row],[Powierzchnia]],2)</f>
        <v>890.79</v>
      </c>
      <c r="H3538">
        <f>DZIALKI[[#This Row],[Podatek]]*DZIALKI[[#This Row],[Procent Ulgi]]</f>
        <v>178.15800000000002</v>
      </c>
      <c r="I3538">
        <f>DZIALKI[[#This Row],[Podatek]]-DZIALKI[[#This Row],[KwotaUlgi]]</f>
        <v>712.63199999999995</v>
      </c>
    </row>
    <row r="3539" spans="1:9" x14ac:dyDescent="0.25">
      <c r="A3539" t="s">
        <v>3549</v>
      </c>
      <c r="B3539">
        <v>1318.58</v>
      </c>
      <c r="C3539" t="s">
        <v>52</v>
      </c>
      <c r="D3539" t="s">
        <v>5</v>
      </c>
      <c r="E35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39">
        <f>IF(DZIALKI[[#This Row],[Ulga]]=$K$29,$L$29,IF(DZIALKI[[#This Row],[Ulga]]=$K$30,$L$30,IF(DZIALKI[[#This Row],[Ulga]]=$K$31,$L$31,IF(DZIALKI[[#This Row],[Ulga]]=$K$32,$L$32))))</f>
        <v>0.5</v>
      </c>
      <c r="G3539">
        <f>ROUNDUP(DZIALKI[[#This Row],[StawkaPodatku]]*DZIALKI[[#This Row],[Powierzchnia]],2)</f>
        <v>276.90999999999997</v>
      </c>
      <c r="H3539">
        <f>DZIALKI[[#This Row],[Podatek]]*DZIALKI[[#This Row],[Procent Ulgi]]</f>
        <v>138.45499999999998</v>
      </c>
      <c r="I3539">
        <f>DZIALKI[[#This Row],[Podatek]]-DZIALKI[[#This Row],[KwotaUlgi]]</f>
        <v>138.45499999999998</v>
      </c>
    </row>
    <row r="3540" spans="1:9" x14ac:dyDescent="0.25">
      <c r="A3540" t="s">
        <v>3550</v>
      </c>
      <c r="B3540">
        <v>1013.04</v>
      </c>
      <c r="C3540" t="s">
        <v>52</v>
      </c>
      <c r="D3540" t="s">
        <v>5</v>
      </c>
      <c r="E35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40">
        <f>IF(DZIALKI[[#This Row],[Ulga]]=$K$29,$L$29,IF(DZIALKI[[#This Row],[Ulga]]=$K$30,$L$30,IF(DZIALKI[[#This Row],[Ulga]]=$K$31,$L$31,IF(DZIALKI[[#This Row],[Ulga]]=$K$32,$L$32))))</f>
        <v>0.5</v>
      </c>
      <c r="G3540">
        <f>ROUNDUP(DZIALKI[[#This Row],[StawkaPodatku]]*DZIALKI[[#This Row],[Powierzchnia]],2)</f>
        <v>212.73999999999998</v>
      </c>
      <c r="H3540">
        <f>DZIALKI[[#This Row],[Podatek]]*DZIALKI[[#This Row],[Procent Ulgi]]</f>
        <v>106.36999999999999</v>
      </c>
      <c r="I3540">
        <f>DZIALKI[[#This Row],[Podatek]]-DZIALKI[[#This Row],[KwotaUlgi]]</f>
        <v>106.36999999999999</v>
      </c>
    </row>
    <row r="3541" spans="1:9" x14ac:dyDescent="0.25">
      <c r="A3541" t="s">
        <v>3551</v>
      </c>
      <c r="B3541">
        <v>1322.95</v>
      </c>
      <c r="C3541" t="s">
        <v>52</v>
      </c>
      <c r="D3541" t="s">
        <v>5</v>
      </c>
      <c r="E35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41">
        <f>IF(DZIALKI[[#This Row],[Ulga]]=$K$29,$L$29,IF(DZIALKI[[#This Row],[Ulga]]=$K$30,$L$30,IF(DZIALKI[[#This Row],[Ulga]]=$K$31,$L$31,IF(DZIALKI[[#This Row],[Ulga]]=$K$32,$L$32))))</f>
        <v>0.5</v>
      </c>
      <c r="G3541">
        <f>ROUNDUP(DZIALKI[[#This Row],[StawkaPodatku]]*DZIALKI[[#This Row],[Powierzchnia]],2)</f>
        <v>277.82</v>
      </c>
      <c r="H3541">
        <f>DZIALKI[[#This Row],[Podatek]]*DZIALKI[[#This Row],[Procent Ulgi]]</f>
        <v>138.91</v>
      </c>
      <c r="I3541">
        <f>DZIALKI[[#This Row],[Podatek]]-DZIALKI[[#This Row],[KwotaUlgi]]</f>
        <v>138.91</v>
      </c>
    </row>
    <row r="3542" spans="1:9" x14ac:dyDescent="0.25">
      <c r="A3542" t="s">
        <v>3552</v>
      </c>
      <c r="B3542">
        <v>877.39</v>
      </c>
      <c r="C3542" t="s">
        <v>9</v>
      </c>
      <c r="D3542" t="s">
        <v>21</v>
      </c>
      <c r="E354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42">
        <f>IF(DZIALKI[[#This Row],[Ulga]]=$K$29,$L$29,IF(DZIALKI[[#This Row],[Ulga]]=$K$30,$L$30,IF(DZIALKI[[#This Row],[Ulga]]=$K$31,$L$31,IF(DZIALKI[[#This Row],[Ulga]]=$K$32,$L$32))))</f>
        <v>0</v>
      </c>
      <c r="G3542">
        <f>ROUNDUP(DZIALKI[[#This Row],[StawkaPodatku]]*DZIALKI[[#This Row],[Powierzchnia]],2)</f>
        <v>570.30999999999995</v>
      </c>
      <c r="H3542">
        <f>DZIALKI[[#This Row],[Podatek]]*DZIALKI[[#This Row],[Procent Ulgi]]</f>
        <v>0</v>
      </c>
      <c r="I3542">
        <f>DZIALKI[[#This Row],[Podatek]]-DZIALKI[[#This Row],[KwotaUlgi]]</f>
        <v>570.30999999999995</v>
      </c>
    </row>
    <row r="3543" spans="1:9" x14ac:dyDescent="0.25">
      <c r="A3543" t="s">
        <v>3553</v>
      </c>
      <c r="B3543">
        <v>1009.73</v>
      </c>
      <c r="C3543" t="s">
        <v>31</v>
      </c>
      <c r="D3543" t="s">
        <v>11</v>
      </c>
      <c r="E35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43">
        <f>IF(DZIALKI[[#This Row],[Ulga]]=$K$29,$L$29,IF(DZIALKI[[#This Row],[Ulga]]=$K$30,$L$30,IF(DZIALKI[[#This Row],[Ulga]]=$K$31,$L$31,IF(DZIALKI[[#This Row],[Ulga]]=$K$32,$L$32))))</f>
        <v>0.9</v>
      </c>
      <c r="G3543">
        <f>ROUNDUP(DZIALKI[[#This Row],[StawkaPodatku]]*DZIALKI[[#This Row],[Powierzchnia]],2)</f>
        <v>434.19</v>
      </c>
      <c r="H3543">
        <f>DZIALKI[[#This Row],[Podatek]]*DZIALKI[[#This Row],[Procent Ulgi]]</f>
        <v>390.77100000000002</v>
      </c>
      <c r="I3543">
        <f>DZIALKI[[#This Row],[Podatek]]-DZIALKI[[#This Row],[KwotaUlgi]]</f>
        <v>43.418999999999983</v>
      </c>
    </row>
    <row r="3544" spans="1:9" x14ac:dyDescent="0.25">
      <c r="A3544" t="s">
        <v>3554</v>
      </c>
      <c r="B3544">
        <v>801.73</v>
      </c>
      <c r="C3544" t="s">
        <v>5</v>
      </c>
      <c r="D3544" t="s">
        <v>5</v>
      </c>
      <c r="E35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44">
        <f>IF(DZIALKI[[#This Row],[Ulga]]=$K$29,$L$29,IF(DZIALKI[[#This Row],[Ulga]]=$K$30,$L$30,IF(DZIALKI[[#This Row],[Ulga]]=$K$31,$L$31,IF(DZIALKI[[#This Row],[Ulga]]=$K$32,$L$32))))</f>
        <v>0.5</v>
      </c>
      <c r="G3544">
        <f>ROUNDUP(DZIALKI[[#This Row],[StawkaPodatku]]*DZIALKI[[#This Row],[Powierzchnia]],2)</f>
        <v>617.34</v>
      </c>
      <c r="H3544">
        <f>DZIALKI[[#This Row],[Podatek]]*DZIALKI[[#This Row],[Procent Ulgi]]</f>
        <v>308.67</v>
      </c>
      <c r="I3544">
        <f>DZIALKI[[#This Row],[Podatek]]-DZIALKI[[#This Row],[KwotaUlgi]]</f>
        <v>308.67</v>
      </c>
    </row>
    <row r="3545" spans="1:9" x14ac:dyDescent="0.25">
      <c r="A3545" t="s">
        <v>3555</v>
      </c>
      <c r="B3545">
        <v>1012.12</v>
      </c>
      <c r="C3545" t="s">
        <v>52</v>
      </c>
      <c r="D3545" t="s">
        <v>11</v>
      </c>
      <c r="E35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45">
        <f>IF(DZIALKI[[#This Row],[Ulga]]=$K$29,$L$29,IF(DZIALKI[[#This Row],[Ulga]]=$K$30,$L$30,IF(DZIALKI[[#This Row],[Ulga]]=$K$31,$L$31,IF(DZIALKI[[#This Row],[Ulga]]=$K$32,$L$32))))</f>
        <v>0.9</v>
      </c>
      <c r="G3545">
        <f>ROUNDUP(DZIALKI[[#This Row],[StawkaPodatku]]*DZIALKI[[#This Row],[Powierzchnia]],2)</f>
        <v>212.54999999999998</v>
      </c>
      <c r="H3545">
        <f>DZIALKI[[#This Row],[Podatek]]*DZIALKI[[#This Row],[Procent Ulgi]]</f>
        <v>191.29499999999999</v>
      </c>
      <c r="I3545">
        <f>DZIALKI[[#This Row],[Podatek]]-DZIALKI[[#This Row],[KwotaUlgi]]</f>
        <v>21.254999999999995</v>
      </c>
    </row>
    <row r="3546" spans="1:9" x14ac:dyDescent="0.25">
      <c r="A3546" t="s">
        <v>3556</v>
      </c>
      <c r="B3546">
        <v>1269.22</v>
      </c>
      <c r="C3546" t="s">
        <v>9</v>
      </c>
      <c r="D3546" t="s">
        <v>7</v>
      </c>
      <c r="E35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46">
        <f>IF(DZIALKI[[#This Row],[Ulga]]=$K$29,$L$29,IF(DZIALKI[[#This Row],[Ulga]]=$K$30,$L$30,IF(DZIALKI[[#This Row],[Ulga]]=$K$31,$L$31,IF(DZIALKI[[#This Row],[Ulga]]=$K$32,$L$32))))</f>
        <v>0.2</v>
      </c>
      <c r="G3546">
        <f>ROUNDUP(DZIALKI[[#This Row],[StawkaPodatku]]*DZIALKI[[#This Row],[Powierzchnia]],2)</f>
        <v>825</v>
      </c>
      <c r="H3546">
        <f>DZIALKI[[#This Row],[Podatek]]*DZIALKI[[#This Row],[Procent Ulgi]]</f>
        <v>165</v>
      </c>
      <c r="I3546">
        <f>DZIALKI[[#This Row],[Podatek]]-DZIALKI[[#This Row],[KwotaUlgi]]</f>
        <v>660</v>
      </c>
    </row>
    <row r="3547" spans="1:9" x14ac:dyDescent="0.25">
      <c r="A3547" t="s">
        <v>3557</v>
      </c>
      <c r="B3547">
        <v>1188.93</v>
      </c>
      <c r="C3547" t="s">
        <v>31</v>
      </c>
      <c r="D3547" t="s">
        <v>5</v>
      </c>
      <c r="E35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47">
        <f>IF(DZIALKI[[#This Row],[Ulga]]=$K$29,$L$29,IF(DZIALKI[[#This Row],[Ulga]]=$K$30,$L$30,IF(DZIALKI[[#This Row],[Ulga]]=$K$31,$L$31,IF(DZIALKI[[#This Row],[Ulga]]=$K$32,$L$32))))</f>
        <v>0.5</v>
      </c>
      <c r="G3547">
        <f>ROUNDUP(DZIALKI[[#This Row],[StawkaPodatku]]*DZIALKI[[#This Row],[Powierzchnia]],2)</f>
        <v>511.24</v>
      </c>
      <c r="H3547">
        <f>DZIALKI[[#This Row],[Podatek]]*DZIALKI[[#This Row],[Procent Ulgi]]</f>
        <v>255.62</v>
      </c>
      <c r="I3547">
        <f>DZIALKI[[#This Row],[Podatek]]-DZIALKI[[#This Row],[KwotaUlgi]]</f>
        <v>255.62</v>
      </c>
    </row>
    <row r="3548" spans="1:9" x14ac:dyDescent="0.25">
      <c r="A3548" t="s">
        <v>3558</v>
      </c>
      <c r="B3548">
        <v>701.4</v>
      </c>
      <c r="C3548" t="s">
        <v>5</v>
      </c>
      <c r="D3548" t="s">
        <v>7</v>
      </c>
      <c r="E35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48">
        <f>IF(DZIALKI[[#This Row],[Ulga]]=$K$29,$L$29,IF(DZIALKI[[#This Row],[Ulga]]=$K$30,$L$30,IF(DZIALKI[[#This Row],[Ulga]]=$K$31,$L$31,IF(DZIALKI[[#This Row],[Ulga]]=$K$32,$L$32))))</f>
        <v>0.2</v>
      </c>
      <c r="G3548">
        <f>ROUNDUP(DZIALKI[[#This Row],[StawkaPodatku]]*DZIALKI[[#This Row],[Powierzchnia]],2)</f>
        <v>540.08000000000004</v>
      </c>
      <c r="H3548">
        <f>DZIALKI[[#This Row],[Podatek]]*DZIALKI[[#This Row],[Procent Ulgi]]</f>
        <v>108.01600000000002</v>
      </c>
      <c r="I3548">
        <f>DZIALKI[[#This Row],[Podatek]]-DZIALKI[[#This Row],[KwotaUlgi]]</f>
        <v>432.06400000000002</v>
      </c>
    </row>
    <row r="3549" spans="1:9" x14ac:dyDescent="0.25">
      <c r="A3549" t="s">
        <v>3559</v>
      </c>
      <c r="B3549">
        <v>632.13</v>
      </c>
      <c r="C3549" t="s">
        <v>52</v>
      </c>
      <c r="D3549" t="s">
        <v>5</v>
      </c>
      <c r="E35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49">
        <f>IF(DZIALKI[[#This Row],[Ulga]]=$K$29,$L$29,IF(DZIALKI[[#This Row],[Ulga]]=$K$30,$L$30,IF(DZIALKI[[#This Row],[Ulga]]=$K$31,$L$31,IF(DZIALKI[[#This Row],[Ulga]]=$K$32,$L$32))))</f>
        <v>0.5</v>
      </c>
      <c r="G3549">
        <f>ROUNDUP(DZIALKI[[#This Row],[StawkaPodatku]]*DZIALKI[[#This Row],[Powierzchnia]],2)</f>
        <v>132.75</v>
      </c>
      <c r="H3549">
        <f>DZIALKI[[#This Row],[Podatek]]*DZIALKI[[#This Row],[Procent Ulgi]]</f>
        <v>66.375</v>
      </c>
      <c r="I3549">
        <f>DZIALKI[[#This Row],[Podatek]]-DZIALKI[[#This Row],[KwotaUlgi]]</f>
        <v>66.375</v>
      </c>
    </row>
    <row r="3550" spans="1:9" x14ac:dyDescent="0.25">
      <c r="A3550" t="s">
        <v>3560</v>
      </c>
      <c r="B3550">
        <v>1368.33</v>
      </c>
      <c r="C3550" t="s">
        <v>9</v>
      </c>
      <c r="D3550" t="s">
        <v>7</v>
      </c>
      <c r="E35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50">
        <f>IF(DZIALKI[[#This Row],[Ulga]]=$K$29,$L$29,IF(DZIALKI[[#This Row],[Ulga]]=$K$30,$L$30,IF(DZIALKI[[#This Row],[Ulga]]=$K$31,$L$31,IF(DZIALKI[[#This Row],[Ulga]]=$K$32,$L$32))))</f>
        <v>0.2</v>
      </c>
      <c r="G3550">
        <f>ROUNDUP(DZIALKI[[#This Row],[StawkaPodatku]]*DZIALKI[[#This Row],[Powierzchnia]],2)</f>
        <v>889.42</v>
      </c>
      <c r="H3550">
        <f>DZIALKI[[#This Row],[Podatek]]*DZIALKI[[#This Row],[Procent Ulgi]]</f>
        <v>177.88400000000001</v>
      </c>
      <c r="I3550">
        <f>DZIALKI[[#This Row],[Podatek]]-DZIALKI[[#This Row],[KwotaUlgi]]</f>
        <v>711.53599999999994</v>
      </c>
    </row>
    <row r="3551" spans="1:9" x14ac:dyDescent="0.25">
      <c r="A3551" t="s">
        <v>3561</v>
      </c>
      <c r="B3551">
        <v>623.41</v>
      </c>
      <c r="C3551" t="s">
        <v>52</v>
      </c>
      <c r="D3551" t="s">
        <v>21</v>
      </c>
      <c r="E35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51">
        <f>IF(DZIALKI[[#This Row],[Ulga]]=$K$29,$L$29,IF(DZIALKI[[#This Row],[Ulga]]=$K$30,$L$30,IF(DZIALKI[[#This Row],[Ulga]]=$K$31,$L$31,IF(DZIALKI[[#This Row],[Ulga]]=$K$32,$L$32))))</f>
        <v>0</v>
      </c>
      <c r="G3551">
        <f>ROUNDUP(DZIALKI[[#This Row],[StawkaPodatku]]*DZIALKI[[#This Row],[Powierzchnia]],2)</f>
        <v>130.91999999999999</v>
      </c>
      <c r="H3551">
        <f>DZIALKI[[#This Row],[Podatek]]*DZIALKI[[#This Row],[Procent Ulgi]]</f>
        <v>0</v>
      </c>
      <c r="I3551">
        <f>DZIALKI[[#This Row],[Podatek]]-DZIALKI[[#This Row],[KwotaUlgi]]</f>
        <v>130.91999999999999</v>
      </c>
    </row>
    <row r="3552" spans="1:9" x14ac:dyDescent="0.25">
      <c r="A3552" t="s">
        <v>3562</v>
      </c>
      <c r="B3552">
        <v>672.75</v>
      </c>
      <c r="C3552" t="s">
        <v>9</v>
      </c>
      <c r="D3552" t="s">
        <v>11</v>
      </c>
      <c r="E35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52">
        <f>IF(DZIALKI[[#This Row],[Ulga]]=$K$29,$L$29,IF(DZIALKI[[#This Row],[Ulga]]=$K$30,$L$30,IF(DZIALKI[[#This Row],[Ulga]]=$K$31,$L$31,IF(DZIALKI[[#This Row],[Ulga]]=$K$32,$L$32))))</f>
        <v>0.9</v>
      </c>
      <c r="G3552">
        <f>ROUNDUP(DZIALKI[[#This Row],[StawkaPodatku]]*DZIALKI[[#This Row],[Powierzchnia]],2)</f>
        <v>437.28999999999996</v>
      </c>
      <c r="H3552">
        <f>DZIALKI[[#This Row],[Podatek]]*DZIALKI[[#This Row],[Procent Ulgi]]</f>
        <v>393.56099999999998</v>
      </c>
      <c r="I3552">
        <f>DZIALKI[[#This Row],[Podatek]]-DZIALKI[[#This Row],[KwotaUlgi]]</f>
        <v>43.728999999999985</v>
      </c>
    </row>
    <row r="3553" spans="1:9" x14ac:dyDescent="0.25">
      <c r="A3553" t="s">
        <v>3563</v>
      </c>
      <c r="B3553">
        <v>1304.17</v>
      </c>
      <c r="C3553" t="s">
        <v>31</v>
      </c>
      <c r="D3553" t="s">
        <v>5</v>
      </c>
      <c r="E35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53">
        <f>IF(DZIALKI[[#This Row],[Ulga]]=$K$29,$L$29,IF(DZIALKI[[#This Row],[Ulga]]=$K$30,$L$30,IF(DZIALKI[[#This Row],[Ulga]]=$K$31,$L$31,IF(DZIALKI[[#This Row],[Ulga]]=$K$32,$L$32))))</f>
        <v>0.5</v>
      </c>
      <c r="G3553">
        <f>ROUNDUP(DZIALKI[[#This Row],[StawkaPodatku]]*DZIALKI[[#This Row],[Powierzchnia]],2)</f>
        <v>560.79999999999995</v>
      </c>
      <c r="H3553">
        <f>DZIALKI[[#This Row],[Podatek]]*DZIALKI[[#This Row],[Procent Ulgi]]</f>
        <v>280.39999999999998</v>
      </c>
      <c r="I3553">
        <f>DZIALKI[[#This Row],[Podatek]]-DZIALKI[[#This Row],[KwotaUlgi]]</f>
        <v>280.39999999999998</v>
      </c>
    </row>
    <row r="3554" spans="1:9" x14ac:dyDescent="0.25">
      <c r="A3554" t="s">
        <v>3564</v>
      </c>
      <c r="B3554">
        <v>506.05</v>
      </c>
      <c r="C3554" t="s">
        <v>5</v>
      </c>
      <c r="D3554" t="s">
        <v>11</v>
      </c>
      <c r="E35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54">
        <f>IF(DZIALKI[[#This Row],[Ulga]]=$K$29,$L$29,IF(DZIALKI[[#This Row],[Ulga]]=$K$30,$L$30,IF(DZIALKI[[#This Row],[Ulga]]=$K$31,$L$31,IF(DZIALKI[[#This Row],[Ulga]]=$K$32,$L$32))))</f>
        <v>0.9</v>
      </c>
      <c r="G3554">
        <f>ROUNDUP(DZIALKI[[#This Row],[StawkaPodatku]]*DZIALKI[[#This Row],[Powierzchnia]],2)</f>
        <v>389.65999999999997</v>
      </c>
      <c r="H3554">
        <f>DZIALKI[[#This Row],[Podatek]]*DZIALKI[[#This Row],[Procent Ulgi]]</f>
        <v>350.69399999999996</v>
      </c>
      <c r="I3554">
        <f>DZIALKI[[#This Row],[Podatek]]-DZIALKI[[#This Row],[KwotaUlgi]]</f>
        <v>38.966000000000008</v>
      </c>
    </row>
    <row r="3555" spans="1:9" x14ac:dyDescent="0.25">
      <c r="A3555" t="s">
        <v>3565</v>
      </c>
      <c r="B3555">
        <v>1111.43</v>
      </c>
      <c r="C3555" t="s">
        <v>9</v>
      </c>
      <c r="D3555" t="s">
        <v>5</v>
      </c>
      <c r="E35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55">
        <f>IF(DZIALKI[[#This Row],[Ulga]]=$K$29,$L$29,IF(DZIALKI[[#This Row],[Ulga]]=$K$30,$L$30,IF(DZIALKI[[#This Row],[Ulga]]=$K$31,$L$31,IF(DZIALKI[[#This Row],[Ulga]]=$K$32,$L$32))))</f>
        <v>0.5</v>
      </c>
      <c r="G3555">
        <f>ROUNDUP(DZIALKI[[#This Row],[StawkaPodatku]]*DZIALKI[[#This Row],[Powierzchnia]],2)</f>
        <v>722.43</v>
      </c>
      <c r="H3555">
        <f>DZIALKI[[#This Row],[Podatek]]*DZIALKI[[#This Row],[Procent Ulgi]]</f>
        <v>361.21499999999997</v>
      </c>
      <c r="I3555">
        <f>DZIALKI[[#This Row],[Podatek]]-DZIALKI[[#This Row],[KwotaUlgi]]</f>
        <v>361.21499999999997</v>
      </c>
    </row>
    <row r="3556" spans="1:9" x14ac:dyDescent="0.25">
      <c r="A3556" t="s">
        <v>3566</v>
      </c>
      <c r="B3556">
        <v>594.15</v>
      </c>
      <c r="C3556" t="s">
        <v>31</v>
      </c>
      <c r="D3556" t="s">
        <v>7</v>
      </c>
      <c r="E35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56">
        <f>IF(DZIALKI[[#This Row],[Ulga]]=$K$29,$L$29,IF(DZIALKI[[#This Row],[Ulga]]=$K$30,$L$30,IF(DZIALKI[[#This Row],[Ulga]]=$K$31,$L$31,IF(DZIALKI[[#This Row],[Ulga]]=$K$32,$L$32))))</f>
        <v>0.2</v>
      </c>
      <c r="G3556">
        <f>ROUNDUP(DZIALKI[[#This Row],[StawkaPodatku]]*DZIALKI[[#This Row],[Powierzchnia]],2)</f>
        <v>255.48999999999998</v>
      </c>
      <c r="H3556">
        <f>DZIALKI[[#This Row],[Podatek]]*DZIALKI[[#This Row],[Procent Ulgi]]</f>
        <v>51.097999999999999</v>
      </c>
      <c r="I3556">
        <f>DZIALKI[[#This Row],[Podatek]]-DZIALKI[[#This Row],[KwotaUlgi]]</f>
        <v>204.392</v>
      </c>
    </row>
    <row r="3557" spans="1:9" x14ac:dyDescent="0.25">
      <c r="A3557" t="s">
        <v>3567</v>
      </c>
      <c r="B3557">
        <v>1348.15</v>
      </c>
      <c r="C3557" t="s">
        <v>31</v>
      </c>
      <c r="D3557" t="s">
        <v>5</v>
      </c>
      <c r="E35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57">
        <f>IF(DZIALKI[[#This Row],[Ulga]]=$K$29,$L$29,IF(DZIALKI[[#This Row],[Ulga]]=$K$30,$L$30,IF(DZIALKI[[#This Row],[Ulga]]=$K$31,$L$31,IF(DZIALKI[[#This Row],[Ulga]]=$K$32,$L$32))))</f>
        <v>0.5</v>
      </c>
      <c r="G3557">
        <f>ROUNDUP(DZIALKI[[#This Row],[StawkaPodatku]]*DZIALKI[[#This Row],[Powierzchnia]],2)</f>
        <v>579.71</v>
      </c>
      <c r="H3557">
        <f>DZIALKI[[#This Row],[Podatek]]*DZIALKI[[#This Row],[Procent Ulgi]]</f>
        <v>289.85500000000002</v>
      </c>
      <c r="I3557">
        <f>DZIALKI[[#This Row],[Podatek]]-DZIALKI[[#This Row],[KwotaUlgi]]</f>
        <v>289.85500000000002</v>
      </c>
    </row>
    <row r="3558" spans="1:9" x14ac:dyDescent="0.25">
      <c r="A3558" t="s">
        <v>3568</v>
      </c>
      <c r="B3558">
        <v>1407.29</v>
      </c>
      <c r="C3558" t="s">
        <v>5</v>
      </c>
      <c r="D3558" t="s">
        <v>7</v>
      </c>
      <c r="E35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58">
        <f>IF(DZIALKI[[#This Row],[Ulga]]=$K$29,$L$29,IF(DZIALKI[[#This Row],[Ulga]]=$K$30,$L$30,IF(DZIALKI[[#This Row],[Ulga]]=$K$31,$L$31,IF(DZIALKI[[#This Row],[Ulga]]=$K$32,$L$32))))</f>
        <v>0.2</v>
      </c>
      <c r="G3558">
        <f>ROUNDUP(DZIALKI[[#This Row],[StawkaPodatku]]*DZIALKI[[#This Row],[Powierzchnia]],2)</f>
        <v>1083.6199999999999</v>
      </c>
      <c r="H3558">
        <f>DZIALKI[[#This Row],[Podatek]]*DZIALKI[[#This Row],[Procent Ulgi]]</f>
        <v>216.72399999999999</v>
      </c>
      <c r="I3558">
        <f>DZIALKI[[#This Row],[Podatek]]-DZIALKI[[#This Row],[KwotaUlgi]]</f>
        <v>866.89599999999996</v>
      </c>
    </row>
    <row r="3559" spans="1:9" x14ac:dyDescent="0.25">
      <c r="A3559" t="s">
        <v>3569</v>
      </c>
      <c r="B3559">
        <v>1180.17</v>
      </c>
      <c r="C3559" t="s">
        <v>9</v>
      </c>
      <c r="D3559" t="s">
        <v>11</v>
      </c>
      <c r="E35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59">
        <f>IF(DZIALKI[[#This Row],[Ulga]]=$K$29,$L$29,IF(DZIALKI[[#This Row],[Ulga]]=$K$30,$L$30,IF(DZIALKI[[#This Row],[Ulga]]=$K$31,$L$31,IF(DZIALKI[[#This Row],[Ulga]]=$K$32,$L$32))))</f>
        <v>0.9</v>
      </c>
      <c r="G3559">
        <f>ROUNDUP(DZIALKI[[#This Row],[StawkaPodatku]]*DZIALKI[[#This Row],[Powierzchnia]],2)</f>
        <v>767.12</v>
      </c>
      <c r="H3559">
        <f>DZIALKI[[#This Row],[Podatek]]*DZIALKI[[#This Row],[Procent Ulgi]]</f>
        <v>690.40800000000002</v>
      </c>
      <c r="I3559">
        <f>DZIALKI[[#This Row],[Podatek]]-DZIALKI[[#This Row],[KwotaUlgi]]</f>
        <v>76.711999999999989</v>
      </c>
    </row>
    <row r="3560" spans="1:9" x14ac:dyDescent="0.25">
      <c r="A3560" t="s">
        <v>3570</v>
      </c>
      <c r="B3560">
        <v>655.83</v>
      </c>
      <c r="C3560" t="s">
        <v>5</v>
      </c>
      <c r="D3560" t="s">
        <v>11</v>
      </c>
      <c r="E35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60">
        <f>IF(DZIALKI[[#This Row],[Ulga]]=$K$29,$L$29,IF(DZIALKI[[#This Row],[Ulga]]=$K$30,$L$30,IF(DZIALKI[[#This Row],[Ulga]]=$K$31,$L$31,IF(DZIALKI[[#This Row],[Ulga]]=$K$32,$L$32))))</f>
        <v>0.9</v>
      </c>
      <c r="G3560">
        <f>ROUNDUP(DZIALKI[[#This Row],[StawkaPodatku]]*DZIALKI[[#This Row],[Powierzchnia]],2)</f>
        <v>504.99</v>
      </c>
      <c r="H3560">
        <f>DZIALKI[[#This Row],[Podatek]]*DZIALKI[[#This Row],[Procent Ulgi]]</f>
        <v>454.49100000000004</v>
      </c>
      <c r="I3560">
        <f>DZIALKI[[#This Row],[Podatek]]-DZIALKI[[#This Row],[KwotaUlgi]]</f>
        <v>50.498999999999967</v>
      </c>
    </row>
    <row r="3561" spans="1:9" x14ac:dyDescent="0.25">
      <c r="A3561" t="s">
        <v>3571</v>
      </c>
      <c r="B3561">
        <v>1068.95</v>
      </c>
      <c r="C3561" t="s">
        <v>31</v>
      </c>
      <c r="D3561" t="s">
        <v>7</v>
      </c>
      <c r="E35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61">
        <f>IF(DZIALKI[[#This Row],[Ulga]]=$K$29,$L$29,IF(DZIALKI[[#This Row],[Ulga]]=$K$30,$L$30,IF(DZIALKI[[#This Row],[Ulga]]=$K$31,$L$31,IF(DZIALKI[[#This Row],[Ulga]]=$K$32,$L$32))))</f>
        <v>0.2</v>
      </c>
      <c r="G3561">
        <f>ROUNDUP(DZIALKI[[#This Row],[StawkaPodatku]]*DZIALKI[[#This Row],[Powierzchnia]],2)</f>
        <v>459.65</v>
      </c>
      <c r="H3561">
        <f>DZIALKI[[#This Row],[Podatek]]*DZIALKI[[#This Row],[Procent Ulgi]]</f>
        <v>91.93</v>
      </c>
      <c r="I3561">
        <f>DZIALKI[[#This Row],[Podatek]]-DZIALKI[[#This Row],[KwotaUlgi]]</f>
        <v>367.71999999999997</v>
      </c>
    </row>
    <row r="3562" spans="1:9" x14ac:dyDescent="0.25">
      <c r="A3562" t="s">
        <v>3572</v>
      </c>
      <c r="B3562">
        <v>1348.09</v>
      </c>
      <c r="C3562" t="s">
        <v>9</v>
      </c>
      <c r="D3562" t="s">
        <v>7</v>
      </c>
      <c r="E35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62">
        <f>IF(DZIALKI[[#This Row],[Ulga]]=$K$29,$L$29,IF(DZIALKI[[#This Row],[Ulga]]=$K$30,$L$30,IF(DZIALKI[[#This Row],[Ulga]]=$K$31,$L$31,IF(DZIALKI[[#This Row],[Ulga]]=$K$32,$L$32))))</f>
        <v>0.2</v>
      </c>
      <c r="G3562">
        <f>ROUNDUP(DZIALKI[[#This Row],[StawkaPodatku]]*DZIALKI[[#This Row],[Powierzchnia]],2)</f>
        <v>876.26</v>
      </c>
      <c r="H3562">
        <f>DZIALKI[[#This Row],[Podatek]]*DZIALKI[[#This Row],[Procent Ulgi]]</f>
        <v>175.25200000000001</v>
      </c>
      <c r="I3562">
        <f>DZIALKI[[#This Row],[Podatek]]-DZIALKI[[#This Row],[KwotaUlgi]]</f>
        <v>701.00800000000004</v>
      </c>
    </row>
    <row r="3563" spans="1:9" x14ac:dyDescent="0.25">
      <c r="A3563" t="s">
        <v>3573</v>
      </c>
      <c r="B3563">
        <v>810.19</v>
      </c>
      <c r="C3563" t="s">
        <v>52</v>
      </c>
      <c r="D3563" t="s">
        <v>11</v>
      </c>
      <c r="E35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63">
        <f>IF(DZIALKI[[#This Row],[Ulga]]=$K$29,$L$29,IF(DZIALKI[[#This Row],[Ulga]]=$K$30,$L$30,IF(DZIALKI[[#This Row],[Ulga]]=$K$31,$L$31,IF(DZIALKI[[#This Row],[Ulga]]=$K$32,$L$32))))</f>
        <v>0.9</v>
      </c>
      <c r="G3563">
        <f>ROUNDUP(DZIALKI[[#This Row],[StawkaPodatku]]*DZIALKI[[#This Row],[Powierzchnia]],2)</f>
        <v>170.14</v>
      </c>
      <c r="H3563">
        <f>DZIALKI[[#This Row],[Podatek]]*DZIALKI[[#This Row],[Procent Ulgi]]</f>
        <v>153.126</v>
      </c>
      <c r="I3563">
        <f>DZIALKI[[#This Row],[Podatek]]-DZIALKI[[#This Row],[KwotaUlgi]]</f>
        <v>17.013999999999982</v>
      </c>
    </row>
    <row r="3564" spans="1:9" x14ac:dyDescent="0.25">
      <c r="A3564" t="s">
        <v>3574</v>
      </c>
      <c r="B3564">
        <v>1052.69</v>
      </c>
      <c r="C3564" t="s">
        <v>9</v>
      </c>
      <c r="D3564" t="s">
        <v>11</v>
      </c>
      <c r="E35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64">
        <f>IF(DZIALKI[[#This Row],[Ulga]]=$K$29,$L$29,IF(DZIALKI[[#This Row],[Ulga]]=$K$30,$L$30,IF(DZIALKI[[#This Row],[Ulga]]=$K$31,$L$31,IF(DZIALKI[[#This Row],[Ulga]]=$K$32,$L$32))))</f>
        <v>0.9</v>
      </c>
      <c r="G3564">
        <f>ROUNDUP(DZIALKI[[#This Row],[StawkaPodatku]]*DZIALKI[[#This Row],[Powierzchnia]],2)</f>
        <v>684.25</v>
      </c>
      <c r="H3564">
        <f>DZIALKI[[#This Row],[Podatek]]*DZIALKI[[#This Row],[Procent Ulgi]]</f>
        <v>615.82500000000005</v>
      </c>
      <c r="I3564">
        <f>DZIALKI[[#This Row],[Podatek]]-DZIALKI[[#This Row],[KwotaUlgi]]</f>
        <v>68.424999999999955</v>
      </c>
    </row>
    <row r="3565" spans="1:9" x14ac:dyDescent="0.25">
      <c r="A3565" t="s">
        <v>3575</v>
      </c>
      <c r="B3565">
        <v>667.03</v>
      </c>
      <c r="C3565" t="s">
        <v>5</v>
      </c>
      <c r="D3565" t="s">
        <v>5</v>
      </c>
      <c r="E35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65">
        <f>IF(DZIALKI[[#This Row],[Ulga]]=$K$29,$L$29,IF(DZIALKI[[#This Row],[Ulga]]=$K$30,$L$30,IF(DZIALKI[[#This Row],[Ulga]]=$K$31,$L$31,IF(DZIALKI[[#This Row],[Ulga]]=$K$32,$L$32))))</f>
        <v>0.5</v>
      </c>
      <c r="G3565">
        <f>ROUNDUP(DZIALKI[[#This Row],[StawkaPodatku]]*DZIALKI[[#This Row],[Powierzchnia]],2)</f>
        <v>513.62</v>
      </c>
      <c r="H3565">
        <f>DZIALKI[[#This Row],[Podatek]]*DZIALKI[[#This Row],[Procent Ulgi]]</f>
        <v>256.81</v>
      </c>
      <c r="I3565">
        <f>DZIALKI[[#This Row],[Podatek]]-DZIALKI[[#This Row],[KwotaUlgi]]</f>
        <v>256.81</v>
      </c>
    </row>
    <row r="3566" spans="1:9" x14ac:dyDescent="0.25">
      <c r="A3566" t="s">
        <v>3576</v>
      </c>
      <c r="B3566">
        <v>1146.08</v>
      </c>
      <c r="C3566" t="s">
        <v>52</v>
      </c>
      <c r="D3566" t="s">
        <v>5</v>
      </c>
      <c r="E35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66">
        <f>IF(DZIALKI[[#This Row],[Ulga]]=$K$29,$L$29,IF(DZIALKI[[#This Row],[Ulga]]=$K$30,$L$30,IF(DZIALKI[[#This Row],[Ulga]]=$K$31,$L$31,IF(DZIALKI[[#This Row],[Ulga]]=$K$32,$L$32))))</f>
        <v>0.5</v>
      </c>
      <c r="G3566">
        <f>ROUNDUP(DZIALKI[[#This Row],[StawkaPodatku]]*DZIALKI[[#This Row],[Powierzchnia]],2)</f>
        <v>240.67999999999998</v>
      </c>
      <c r="H3566">
        <f>DZIALKI[[#This Row],[Podatek]]*DZIALKI[[#This Row],[Procent Ulgi]]</f>
        <v>120.33999999999999</v>
      </c>
      <c r="I3566">
        <f>DZIALKI[[#This Row],[Podatek]]-DZIALKI[[#This Row],[KwotaUlgi]]</f>
        <v>120.33999999999999</v>
      </c>
    </row>
    <row r="3567" spans="1:9" x14ac:dyDescent="0.25">
      <c r="A3567" t="s">
        <v>3577</v>
      </c>
      <c r="B3567">
        <v>880.95</v>
      </c>
      <c r="C3567" t="s">
        <v>31</v>
      </c>
      <c r="D3567" t="s">
        <v>5</v>
      </c>
      <c r="E35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67">
        <f>IF(DZIALKI[[#This Row],[Ulga]]=$K$29,$L$29,IF(DZIALKI[[#This Row],[Ulga]]=$K$30,$L$30,IF(DZIALKI[[#This Row],[Ulga]]=$K$31,$L$31,IF(DZIALKI[[#This Row],[Ulga]]=$K$32,$L$32))))</f>
        <v>0.5</v>
      </c>
      <c r="G3567">
        <f>ROUNDUP(DZIALKI[[#This Row],[StawkaPodatku]]*DZIALKI[[#This Row],[Powierzchnia]],2)</f>
        <v>378.81</v>
      </c>
      <c r="H3567">
        <f>DZIALKI[[#This Row],[Podatek]]*DZIALKI[[#This Row],[Procent Ulgi]]</f>
        <v>189.405</v>
      </c>
      <c r="I3567">
        <f>DZIALKI[[#This Row],[Podatek]]-DZIALKI[[#This Row],[KwotaUlgi]]</f>
        <v>189.405</v>
      </c>
    </row>
    <row r="3568" spans="1:9" x14ac:dyDescent="0.25">
      <c r="A3568" t="s">
        <v>3578</v>
      </c>
      <c r="B3568">
        <v>1058.3900000000001</v>
      </c>
      <c r="C3568" t="s">
        <v>94</v>
      </c>
      <c r="D3568" t="s">
        <v>5</v>
      </c>
      <c r="E35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68">
        <f>IF(DZIALKI[[#This Row],[Ulga]]=$K$29,$L$29,IF(DZIALKI[[#This Row],[Ulga]]=$K$30,$L$30,IF(DZIALKI[[#This Row],[Ulga]]=$K$31,$L$31,IF(DZIALKI[[#This Row],[Ulga]]=$K$32,$L$32))))</f>
        <v>0.5</v>
      </c>
      <c r="G3568">
        <f>ROUNDUP(DZIALKI[[#This Row],[StawkaPodatku]]*DZIALKI[[#This Row],[Powierzchnia]],2)</f>
        <v>42.339999999999996</v>
      </c>
      <c r="H3568">
        <f>DZIALKI[[#This Row],[Podatek]]*DZIALKI[[#This Row],[Procent Ulgi]]</f>
        <v>21.169999999999998</v>
      </c>
      <c r="I3568">
        <f>DZIALKI[[#This Row],[Podatek]]-DZIALKI[[#This Row],[KwotaUlgi]]</f>
        <v>21.169999999999998</v>
      </c>
    </row>
    <row r="3569" spans="1:9" x14ac:dyDescent="0.25">
      <c r="A3569" t="s">
        <v>3579</v>
      </c>
      <c r="B3569">
        <v>707.33</v>
      </c>
      <c r="C3569" t="s">
        <v>5</v>
      </c>
      <c r="D3569" t="s">
        <v>5</v>
      </c>
      <c r="E35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69">
        <f>IF(DZIALKI[[#This Row],[Ulga]]=$K$29,$L$29,IF(DZIALKI[[#This Row],[Ulga]]=$K$30,$L$30,IF(DZIALKI[[#This Row],[Ulga]]=$K$31,$L$31,IF(DZIALKI[[#This Row],[Ulga]]=$K$32,$L$32))))</f>
        <v>0.5</v>
      </c>
      <c r="G3569">
        <f>ROUNDUP(DZIALKI[[#This Row],[StawkaPodatku]]*DZIALKI[[#This Row],[Powierzchnia]],2)</f>
        <v>544.65</v>
      </c>
      <c r="H3569">
        <f>DZIALKI[[#This Row],[Podatek]]*DZIALKI[[#This Row],[Procent Ulgi]]</f>
        <v>272.32499999999999</v>
      </c>
      <c r="I3569">
        <f>DZIALKI[[#This Row],[Podatek]]-DZIALKI[[#This Row],[KwotaUlgi]]</f>
        <v>272.32499999999999</v>
      </c>
    </row>
    <row r="3570" spans="1:9" x14ac:dyDescent="0.25">
      <c r="A3570" t="s">
        <v>3580</v>
      </c>
      <c r="B3570">
        <v>945.24</v>
      </c>
      <c r="C3570" t="s">
        <v>9</v>
      </c>
      <c r="D3570" t="s">
        <v>11</v>
      </c>
      <c r="E35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70">
        <f>IF(DZIALKI[[#This Row],[Ulga]]=$K$29,$L$29,IF(DZIALKI[[#This Row],[Ulga]]=$K$30,$L$30,IF(DZIALKI[[#This Row],[Ulga]]=$K$31,$L$31,IF(DZIALKI[[#This Row],[Ulga]]=$K$32,$L$32))))</f>
        <v>0.9</v>
      </c>
      <c r="G3570">
        <f>ROUNDUP(DZIALKI[[#This Row],[StawkaPodatku]]*DZIALKI[[#This Row],[Powierzchnia]],2)</f>
        <v>614.41</v>
      </c>
      <c r="H3570">
        <f>DZIALKI[[#This Row],[Podatek]]*DZIALKI[[#This Row],[Procent Ulgi]]</f>
        <v>552.96899999999994</v>
      </c>
      <c r="I3570">
        <f>DZIALKI[[#This Row],[Podatek]]-DZIALKI[[#This Row],[KwotaUlgi]]</f>
        <v>61.441000000000031</v>
      </c>
    </row>
    <row r="3571" spans="1:9" x14ac:dyDescent="0.25">
      <c r="A3571" t="s">
        <v>3581</v>
      </c>
      <c r="B3571">
        <v>1404.88</v>
      </c>
      <c r="C3571" t="s">
        <v>94</v>
      </c>
      <c r="D3571" t="s">
        <v>5</v>
      </c>
      <c r="E35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71">
        <f>IF(DZIALKI[[#This Row],[Ulga]]=$K$29,$L$29,IF(DZIALKI[[#This Row],[Ulga]]=$K$30,$L$30,IF(DZIALKI[[#This Row],[Ulga]]=$K$31,$L$31,IF(DZIALKI[[#This Row],[Ulga]]=$K$32,$L$32))))</f>
        <v>0.5</v>
      </c>
      <c r="G3571">
        <f>ROUNDUP(DZIALKI[[#This Row],[StawkaPodatku]]*DZIALKI[[#This Row],[Powierzchnia]],2)</f>
        <v>56.199999999999996</v>
      </c>
      <c r="H3571">
        <f>DZIALKI[[#This Row],[Podatek]]*DZIALKI[[#This Row],[Procent Ulgi]]</f>
        <v>28.099999999999998</v>
      </c>
      <c r="I3571">
        <f>DZIALKI[[#This Row],[Podatek]]-DZIALKI[[#This Row],[KwotaUlgi]]</f>
        <v>28.099999999999998</v>
      </c>
    </row>
    <row r="3572" spans="1:9" x14ac:dyDescent="0.25">
      <c r="A3572" t="s">
        <v>3582</v>
      </c>
      <c r="B3572">
        <v>539.37</v>
      </c>
      <c r="C3572" t="s">
        <v>52</v>
      </c>
      <c r="D3572" t="s">
        <v>21</v>
      </c>
      <c r="E35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72">
        <f>IF(DZIALKI[[#This Row],[Ulga]]=$K$29,$L$29,IF(DZIALKI[[#This Row],[Ulga]]=$K$30,$L$30,IF(DZIALKI[[#This Row],[Ulga]]=$K$31,$L$31,IF(DZIALKI[[#This Row],[Ulga]]=$K$32,$L$32))))</f>
        <v>0</v>
      </c>
      <c r="G3572">
        <f>ROUNDUP(DZIALKI[[#This Row],[StawkaPodatku]]*DZIALKI[[#This Row],[Powierzchnia]],2)</f>
        <v>113.27000000000001</v>
      </c>
      <c r="H3572">
        <f>DZIALKI[[#This Row],[Podatek]]*DZIALKI[[#This Row],[Procent Ulgi]]</f>
        <v>0</v>
      </c>
      <c r="I3572">
        <f>DZIALKI[[#This Row],[Podatek]]-DZIALKI[[#This Row],[KwotaUlgi]]</f>
        <v>113.27000000000001</v>
      </c>
    </row>
    <row r="3573" spans="1:9" x14ac:dyDescent="0.25">
      <c r="A3573" t="s">
        <v>3583</v>
      </c>
      <c r="B3573">
        <v>1330.44</v>
      </c>
      <c r="C3573" t="s">
        <v>94</v>
      </c>
      <c r="D3573" t="s">
        <v>5</v>
      </c>
      <c r="E35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73">
        <f>IF(DZIALKI[[#This Row],[Ulga]]=$K$29,$L$29,IF(DZIALKI[[#This Row],[Ulga]]=$K$30,$L$30,IF(DZIALKI[[#This Row],[Ulga]]=$K$31,$L$31,IF(DZIALKI[[#This Row],[Ulga]]=$K$32,$L$32))))</f>
        <v>0.5</v>
      </c>
      <c r="G3573">
        <f>ROUNDUP(DZIALKI[[#This Row],[StawkaPodatku]]*DZIALKI[[#This Row],[Powierzchnia]],2)</f>
        <v>53.22</v>
      </c>
      <c r="H3573">
        <f>DZIALKI[[#This Row],[Podatek]]*DZIALKI[[#This Row],[Procent Ulgi]]</f>
        <v>26.61</v>
      </c>
      <c r="I3573">
        <f>DZIALKI[[#This Row],[Podatek]]-DZIALKI[[#This Row],[KwotaUlgi]]</f>
        <v>26.61</v>
      </c>
    </row>
    <row r="3574" spans="1:9" x14ac:dyDescent="0.25">
      <c r="A3574" t="s">
        <v>3584</v>
      </c>
      <c r="B3574">
        <v>1478.21</v>
      </c>
      <c r="C3574" t="s">
        <v>52</v>
      </c>
      <c r="D3574" t="s">
        <v>7</v>
      </c>
      <c r="E35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74">
        <f>IF(DZIALKI[[#This Row],[Ulga]]=$K$29,$L$29,IF(DZIALKI[[#This Row],[Ulga]]=$K$30,$L$30,IF(DZIALKI[[#This Row],[Ulga]]=$K$31,$L$31,IF(DZIALKI[[#This Row],[Ulga]]=$K$32,$L$32))))</f>
        <v>0.2</v>
      </c>
      <c r="G3574">
        <f>ROUNDUP(DZIALKI[[#This Row],[StawkaPodatku]]*DZIALKI[[#This Row],[Powierzchnia]],2)</f>
        <v>310.43</v>
      </c>
      <c r="H3574">
        <f>DZIALKI[[#This Row],[Podatek]]*DZIALKI[[#This Row],[Procent Ulgi]]</f>
        <v>62.086000000000006</v>
      </c>
      <c r="I3574">
        <f>DZIALKI[[#This Row],[Podatek]]-DZIALKI[[#This Row],[KwotaUlgi]]</f>
        <v>248.34399999999999</v>
      </c>
    </row>
    <row r="3575" spans="1:9" x14ac:dyDescent="0.25">
      <c r="A3575" t="s">
        <v>3585</v>
      </c>
      <c r="B3575">
        <v>755.87</v>
      </c>
      <c r="C3575" t="s">
        <v>31</v>
      </c>
      <c r="D3575" t="s">
        <v>11</v>
      </c>
      <c r="E35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75">
        <f>IF(DZIALKI[[#This Row],[Ulga]]=$K$29,$L$29,IF(DZIALKI[[#This Row],[Ulga]]=$K$30,$L$30,IF(DZIALKI[[#This Row],[Ulga]]=$K$31,$L$31,IF(DZIALKI[[#This Row],[Ulga]]=$K$32,$L$32))))</f>
        <v>0.9</v>
      </c>
      <c r="G3575">
        <f>ROUNDUP(DZIALKI[[#This Row],[StawkaPodatku]]*DZIALKI[[#This Row],[Powierzchnia]],2)</f>
        <v>325.02999999999997</v>
      </c>
      <c r="H3575">
        <f>DZIALKI[[#This Row],[Podatek]]*DZIALKI[[#This Row],[Procent Ulgi]]</f>
        <v>292.52699999999999</v>
      </c>
      <c r="I3575">
        <f>DZIALKI[[#This Row],[Podatek]]-DZIALKI[[#This Row],[KwotaUlgi]]</f>
        <v>32.502999999999986</v>
      </c>
    </row>
    <row r="3576" spans="1:9" x14ac:dyDescent="0.25">
      <c r="A3576" t="s">
        <v>3586</v>
      </c>
      <c r="B3576">
        <v>607.47</v>
      </c>
      <c r="C3576" t="s">
        <v>31</v>
      </c>
      <c r="D3576" t="s">
        <v>5</v>
      </c>
      <c r="E35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76">
        <f>IF(DZIALKI[[#This Row],[Ulga]]=$K$29,$L$29,IF(DZIALKI[[#This Row],[Ulga]]=$K$30,$L$30,IF(DZIALKI[[#This Row],[Ulga]]=$K$31,$L$31,IF(DZIALKI[[#This Row],[Ulga]]=$K$32,$L$32))))</f>
        <v>0.5</v>
      </c>
      <c r="G3576">
        <f>ROUNDUP(DZIALKI[[#This Row],[StawkaPodatku]]*DZIALKI[[#This Row],[Powierzchnia]],2)</f>
        <v>261.21999999999997</v>
      </c>
      <c r="H3576">
        <f>DZIALKI[[#This Row],[Podatek]]*DZIALKI[[#This Row],[Procent Ulgi]]</f>
        <v>130.60999999999999</v>
      </c>
      <c r="I3576">
        <f>DZIALKI[[#This Row],[Podatek]]-DZIALKI[[#This Row],[KwotaUlgi]]</f>
        <v>130.60999999999999</v>
      </c>
    </row>
    <row r="3577" spans="1:9" x14ac:dyDescent="0.25">
      <c r="A3577" t="s">
        <v>3587</v>
      </c>
      <c r="B3577">
        <v>1130.54</v>
      </c>
      <c r="C3577" t="s">
        <v>52</v>
      </c>
      <c r="D3577" t="s">
        <v>11</v>
      </c>
      <c r="E35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77">
        <f>IF(DZIALKI[[#This Row],[Ulga]]=$K$29,$L$29,IF(DZIALKI[[#This Row],[Ulga]]=$K$30,$L$30,IF(DZIALKI[[#This Row],[Ulga]]=$K$31,$L$31,IF(DZIALKI[[#This Row],[Ulga]]=$K$32,$L$32))))</f>
        <v>0.9</v>
      </c>
      <c r="G3577">
        <f>ROUNDUP(DZIALKI[[#This Row],[StawkaPodatku]]*DZIALKI[[#This Row],[Powierzchnia]],2)</f>
        <v>237.42</v>
      </c>
      <c r="H3577">
        <f>DZIALKI[[#This Row],[Podatek]]*DZIALKI[[#This Row],[Procent Ulgi]]</f>
        <v>213.678</v>
      </c>
      <c r="I3577">
        <f>DZIALKI[[#This Row],[Podatek]]-DZIALKI[[#This Row],[KwotaUlgi]]</f>
        <v>23.74199999999999</v>
      </c>
    </row>
    <row r="3578" spans="1:9" x14ac:dyDescent="0.25">
      <c r="A3578" t="s">
        <v>3588</v>
      </c>
      <c r="B3578">
        <v>1290.5</v>
      </c>
      <c r="C3578" t="s">
        <v>5</v>
      </c>
      <c r="D3578" t="s">
        <v>11</v>
      </c>
      <c r="E35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78">
        <f>IF(DZIALKI[[#This Row],[Ulga]]=$K$29,$L$29,IF(DZIALKI[[#This Row],[Ulga]]=$K$30,$L$30,IF(DZIALKI[[#This Row],[Ulga]]=$K$31,$L$31,IF(DZIALKI[[#This Row],[Ulga]]=$K$32,$L$32))))</f>
        <v>0.9</v>
      </c>
      <c r="G3578">
        <f>ROUNDUP(DZIALKI[[#This Row],[StawkaPodatku]]*DZIALKI[[#This Row],[Powierzchnia]],2)</f>
        <v>993.68999999999994</v>
      </c>
      <c r="H3578">
        <f>DZIALKI[[#This Row],[Podatek]]*DZIALKI[[#This Row],[Procent Ulgi]]</f>
        <v>894.32099999999991</v>
      </c>
      <c r="I3578">
        <f>DZIALKI[[#This Row],[Podatek]]-DZIALKI[[#This Row],[KwotaUlgi]]</f>
        <v>99.369000000000028</v>
      </c>
    </row>
    <row r="3579" spans="1:9" x14ac:dyDescent="0.25">
      <c r="A3579" t="s">
        <v>3589</v>
      </c>
      <c r="B3579">
        <v>1255.79</v>
      </c>
      <c r="C3579" t="s">
        <v>94</v>
      </c>
      <c r="D3579" t="s">
        <v>7</v>
      </c>
      <c r="E35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79">
        <f>IF(DZIALKI[[#This Row],[Ulga]]=$K$29,$L$29,IF(DZIALKI[[#This Row],[Ulga]]=$K$30,$L$30,IF(DZIALKI[[#This Row],[Ulga]]=$K$31,$L$31,IF(DZIALKI[[#This Row],[Ulga]]=$K$32,$L$32))))</f>
        <v>0.2</v>
      </c>
      <c r="G3579">
        <f>ROUNDUP(DZIALKI[[#This Row],[StawkaPodatku]]*DZIALKI[[#This Row],[Powierzchnia]],2)</f>
        <v>50.239999999999995</v>
      </c>
      <c r="H3579">
        <f>DZIALKI[[#This Row],[Podatek]]*DZIALKI[[#This Row],[Procent Ulgi]]</f>
        <v>10.048</v>
      </c>
      <c r="I3579">
        <f>DZIALKI[[#This Row],[Podatek]]-DZIALKI[[#This Row],[KwotaUlgi]]</f>
        <v>40.191999999999993</v>
      </c>
    </row>
    <row r="3580" spans="1:9" x14ac:dyDescent="0.25">
      <c r="A3580" t="s">
        <v>3590</v>
      </c>
      <c r="B3580">
        <v>1291.19</v>
      </c>
      <c r="C3580" t="s">
        <v>9</v>
      </c>
      <c r="D3580" t="s">
        <v>7</v>
      </c>
      <c r="E35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80">
        <f>IF(DZIALKI[[#This Row],[Ulga]]=$K$29,$L$29,IF(DZIALKI[[#This Row],[Ulga]]=$K$30,$L$30,IF(DZIALKI[[#This Row],[Ulga]]=$K$31,$L$31,IF(DZIALKI[[#This Row],[Ulga]]=$K$32,$L$32))))</f>
        <v>0.2</v>
      </c>
      <c r="G3580">
        <f>ROUNDUP(DZIALKI[[#This Row],[StawkaPodatku]]*DZIALKI[[#This Row],[Powierzchnia]],2)</f>
        <v>839.28</v>
      </c>
      <c r="H3580">
        <f>DZIALKI[[#This Row],[Podatek]]*DZIALKI[[#This Row],[Procent Ulgi]]</f>
        <v>167.85599999999999</v>
      </c>
      <c r="I3580">
        <f>DZIALKI[[#This Row],[Podatek]]-DZIALKI[[#This Row],[KwotaUlgi]]</f>
        <v>671.42399999999998</v>
      </c>
    </row>
    <row r="3581" spans="1:9" x14ac:dyDescent="0.25">
      <c r="A3581" t="s">
        <v>3591</v>
      </c>
      <c r="B3581">
        <v>1014.8</v>
      </c>
      <c r="C3581" t="s">
        <v>5</v>
      </c>
      <c r="D3581" t="s">
        <v>11</v>
      </c>
      <c r="E35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81">
        <f>IF(DZIALKI[[#This Row],[Ulga]]=$K$29,$L$29,IF(DZIALKI[[#This Row],[Ulga]]=$K$30,$L$30,IF(DZIALKI[[#This Row],[Ulga]]=$K$31,$L$31,IF(DZIALKI[[#This Row],[Ulga]]=$K$32,$L$32))))</f>
        <v>0.9</v>
      </c>
      <c r="G3581">
        <f>ROUNDUP(DZIALKI[[#This Row],[StawkaPodatku]]*DZIALKI[[#This Row],[Powierzchnia]],2)</f>
        <v>781.4</v>
      </c>
      <c r="H3581">
        <f>DZIALKI[[#This Row],[Podatek]]*DZIALKI[[#This Row],[Procent Ulgi]]</f>
        <v>703.26</v>
      </c>
      <c r="I3581">
        <f>DZIALKI[[#This Row],[Podatek]]-DZIALKI[[#This Row],[KwotaUlgi]]</f>
        <v>78.139999999999986</v>
      </c>
    </row>
    <row r="3582" spans="1:9" x14ac:dyDescent="0.25">
      <c r="A3582" t="s">
        <v>3592</v>
      </c>
      <c r="B3582">
        <v>555.49</v>
      </c>
      <c r="C3582" t="s">
        <v>52</v>
      </c>
      <c r="D3582" t="s">
        <v>11</v>
      </c>
      <c r="E35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82">
        <f>IF(DZIALKI[[#This Row],[Ulga]]=$K$29,$L$29,IF(DZIALKI[[#This Row],[Ulga]]=$K$30,$L$30,IF(DZIALKI[[#This Row],[Ulga]]=$K$31,$L$31,IF(DZIALKI[[#This Row],[Ulga]]=$K$32,$L$32))))</f>
        <v>0.9</v>
      </c>
      <c r="G3582">
        <f>ROUNDUP(DZIALKI[[#This Row],[StawkaPodatku]]*DZIALKI[[#This Row],[Powierzchnia]],2)</f>
        <v>116.66000000000001</v>
      </c>
      <c r="H3582">
        <f>DZIALKI[[#This Row],[Podatek]]*DZIALKI[[#This Row],[Procent Ulgi]]</f>
        <v>104.99400000000001</v>
      </c>
      <c r="I3582">
        <f>DZIALKI[[#This Row],[Podatek]]-DZIALKI[[#This Row],[KwotaUlgi]]</f>
        <v>11.665999999999997</v>
      </c>
    </row>
    <row r="3583" spans="1:9" x14ac:dyDescent="0.25">
      <c r="A3583" t="s">
        <v>3593</v>
      </c>
      <c r="B3583">
        <v>724.32</v>
      </c>
      <c r="C3583" t="s">
        <v>5</v>
      </c>
      <c r="D3583" t="s">
        <v>5</v>
      </c>
      <c r="E35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83">
        <f>IF(DZIALKI[[#This Row],[Ulga]]=$K$29,$L$29,IF(DZIALKI[[#This Row],[Ulga]]=$K$30,$L$30,IF(DZIALKI[[#This Row],[Ulga]]=$K$31,$L$31,IF(DZIALKI[[#This Row],[Ulga]]=$K$32,$L$32))))</f>
        <v>0.5</v>
      </c>
      <c r="G3583">
        <f>ROUNDUP(DZIALKI[[#This Row],[StawkaPodatku]]*DZIALKI[[#This Row],[Powierzchnia]],2)</f>
        <v>557.73</v>
      </c>
      <c r="H3583">
        <f>DZIALKI[[#This Row],[Podatek]]*DZIALKI[[#This Row],[Procent Ulgi]]</f>
        <v>278.86500000000001</v>
      </c>
      <c r="I3583">
        <f>DZIALKI[[#This Row],[Podatek]]-DZIALKI[[#This Row],[KwotaUlgi]]</f>
        <v>278.86500000000001</v>
      </c>
    </row>
    <row r="3584" spans="1:9" x14ac:dyDescent="0.25">
      <c r="A3584" t="s">
        <v>3594</v>
      </c>
      <c r="B3584">
        <v>755.32</v>
      </c>
      <c r="C3584" t="s">
        <v>31</v>
      </c>
      <c r="D3584" t="s">
        <v>5</v>
      </c>
      <c r="E35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84">
        <f>IF(DZIALKI[[#This Row],[Ulga]]=$K$29,$L$29,IF(DZIALKI[[#This Row],[Ulga]]=$K$30,$L$30,IF(DZIALKI[[#This Row],[Ulga]]=$K$31,$L$31,IF(DZIALKI[[#This Row],[Ulga]]=$K$32,$L$32))))</f>
        <v>0.5</v>
      </c>
      <c r="G3584">
        <f>ROUNDUP(DZIALKI[[#This Row],[StawkaPodatku]]*DZIALKI[[#This Row],[Powierzchnia]],2)</f>
        <v>324.78999999999996</v>
      </c>
      <c r="H3584">
        <f>DZIALKI[[#This Row],[Podatek]]*DZIALKI[[#This Row],[Procent Ulgi]]</f>
        <v>162.39499999999998</v>
      </c>
      <c r="I3584">
        <f>DZIALKI[[#This Row],[Podatek]]-DZIALKI[[#This Row],[KwotaUlgi]]</f>
        <v>162.39499999999998</v>
      </c>
    </row>
    <row r="3585" spans="1:9" x14ac:dyDescent="0.25">
      <c r="A3585" t="s">
        <v>3595</v>
      </c>
      <c r="B3585">
        <v>1170.77</v>
      </c>
      <c r="C3585" t="s">
        <v>31</v>
      </c>
      <c r="D3585" t="s">
        <v>21</v>
      </c>
      <c r="E35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85">
        <f>IF(DZIALKI[[#This Row],[Ulga]]=$K$29,$L$29,IF(DZIALKI[[#This Row],[Ulga]]=$K$30,$L$30,IF(DZIALKI[[#This Row],[Ulga]]=$K$31,$L$31,IF(DZIALKI[[#This Row],[Ulga]]=$K$32,$L$32))))</f>
        <v>0</v>
      </c>
      <c r="G3585">
        <f>ROUNDUP(DZIALKI[[#This Row],[StawkaPodatku]]*DZIALKI[[#This Row],[Powierzchnia]],2)</f>
        <v>503.44</v>
      </c>
      <c r="H3585">
        <f>DZIALKI[[#This Row],[Podatek]]*DZIALKI[[#This Row],[Procent Ulgi]]</f>
        <v>0</v>
      </c>
      <c r="I3585">
        <f>DZIALKI[[#This Row],[Podatek]]-DZIALKI[[#This Row],[KwotaUlgi]]</f>
        <v>503.44</v>
      </c>
    </row>
    <row r="3586" spans="1:9" x14ac:dyDescent="0.25">
      <c r="A3586" t="s">
        <v>3596</v>
      </c>
      <c r="B3586">
        <v>1380.32</v>
      </c>
      <c r="C3586" t="s">
        <v>9</v>
      </c>
      <c r="D3586" t="s">
        <v>11</v>
      </c>
      <c r="E35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86">
        <f>IF(DZIALKI[[#This Row],[Ulga]]=$K$29,$L$29,IF(DZIALKI[[#This Row],[Ulga]]=$K$30,$L$30,IF(DZIALKI[[#This Row],[Ulga]]=$K$31,$L$31,IF(DZIALKI[[#This Row],[Ulga]]=$K$32,$L$32))))</f>
        <v>0.9</v>
      </c>
      <c r="G3586">
        <f>ROUNDUP(DZIALKI[[#This Row],[StawkaPodatku]]*DZIALKI[[#This Row],[Powierzchnia]],2)</f>
        <v>897.21</v>
      </c>
      <c r="H3586">
        <f>DZIALKI[[#This Row],[Podatek]]*DZIALKI[[#This Row],[Procent Ulgi]]</f>
        <v>807.48900000000003</v>
      </c>
      <c r="I3586">
        <f>DZIALKI[[#This Row],[Podatek]]-DZIALKI[[#This Row],[KwotaUlgi]]</f>
        <v>89.721000000000004</v>
      </c>
    </row>
    <row r="3587" spans="1:9" x14ac:dyDescent="0.25">
      <c r="A3587" t="s">
        <v>3597</v>
      </c>
      <c r="B3587">
        <v>1371.56</v>
      </c>
      <c r="C3587" t="s">
        <v>94</v>
      </c>
      <c r="D3587" t="s">
        <v>5</v>
      </c>
      <c r="E35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87">
        <f>IF(DZIALKI[[#This Row],[Ulga]]=$K$29,$L$29,IF(DZIALKI[[#This Row],[Ulga]]=$K$30,$L$30,IF(DZIALKI[[#This Row],[Ulga]]=$K$31,$L$31,IF(DZIALKI[[#This Row],[Ulga]]=$K$32,$L$32))))</f>
        <v>0.5</v>
      </c>
      <c r="G3587">
        <f>ROUNDUP(DZIALKI[[#This Row],[StawkaPodatku]]*DZIALKI[[#This Row],[Powierzchnia]],2)</f>
        <v>54.87</v>
      </c>
      <c r="H3587">
        <f>DZIALKI[[#This Row],[Podatek]]*DZIALKI[[#This Row],[Procent Ulgi]]</f>
        <v>27.434999999999999</v>
      </c>
      <c r="I3587">
        <f>DZIALKI[[#This Row],[Podatek]]-DZIALKI[[#This Row],[KwotaUlgi]]</f>
        <v>27.434999999999999</v>
      </c>
    </row>
    <row r="3588" spans="1:9" x14ac:dyDescent="0.25">
      <c r="A3588" t="s">
        <v>3598</v>
      </c>
      <c r="B3588">
        <v>1329.64</v>
      </c>
      <c r="C3588" t="s">
        <v>94</v>
      </c>
      <c r="D3588" t="s">
        <v>21</v>
      </c>
      <c r="E35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88">
        <f>IF(DZIALKI[[#This Row],[Ulga]]=$K$29,$L$29,IF(DZIALKI[[#This Row],[Ulga]]=$K$30,$L$30,IF(DZIALKI[[#This Row],[Ulga]]=$K$31,$L$31,IF(DZIALKI[[#This Row],[Ulga]]=$K$32,$L$32))))</f>
        <v>0</v>
      </c>
      <c r="G3588">
        <f>ROUNDUP(DZIALKI[[#This Row],[StawkaPodatku]]*DZIALKI[[#This Row],[Powierzchnia]],2)</f>
        <v>53.19</v>
      </c>
      <c r="H3588">
        <f>DZIALKI[[#This Row],[Podatek]]*DZIALKI[[#This Row],[Procent Ulgi]]</f>
        <v>0</v>
      </c>
      <c r="I3588">
        <f>DZIALKI[[#This Row],[Podatek]]-DZIALKI[[#This Row],[KwotaUlgi]]</f>
        <v>53.19</v>
      </c>
    </row>
    <row r="3589" spans="1:9" x14ac:dyDescent="0.25">
      <c r="A3589" t="s">
        <v>3599</v>
      </c>
      <c r="B3589">
        <v>606.26</v>
      </c>
      <c r="C3589" t="s">
        <v>52</v>
      </c>
      <c r="D3589" t="s">
        <v>21</v>
      </c>
      <c r="E35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89">
        <f>IF(DZIALKI[[#This Row],[Ulga]]=$K$29,$L$29,IF(DZIALKI[[#This Row],[Ulga]]=$K$30,$L$30,IF(DZIALKI[[#This Row],[Ulga]]=$K$31,$L$31,IF(DZIALKI[[#This Row],[Ulga]]=$K$32,$L$32))))</f>
        <v>0</v>
      </c>
      <c r="G3589">
        <f>ROUNDUP(DZIALKI[[#This Row],[StawkaPodatku]]*DZIALKI[[#This Row],[Powierzchnia]],2)</f>
        <v>127.32000000000001</v>
      </c>
      <c r="H3589">
        <f>DZIALKI[[#This Row],[Podatek]]*DZIALKI[[#This Row],[Procent Ulgi]]</f>
        <v>0</v>
      </c>
      <c r="I3589">
        <f>DZIALKI[[#This Row],[Podatek]]-DZIALKI[[#This Row],[KwotaUlgi]]</f>
        <v>127.32000000000001</v>
      </c>
    </row>
    <row r="3590" spans="1:9" x14ac:dyDescent="0.25">
      <c r="A3590" t="s">
        <v>3600</v>
      </c>
      <c r="B3590">
        <v>1336.76</v>
      </c>
      <c r="C3590" t="s">
        <v>5</v>
      </c>
      <c r="D3590" t="s">
        <v>11</v>
      </c>
      <c r="E35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90">
        <f>IF(DZIALKI[[#This Row],[Ulga]]=$K$29,$L$29,IF(DZIALKI[[#This Row],[Ulga]]=$K$30,$L$30,IF(DZIALKI[[#This Row],[Ulga]]=$K$31,$L$31,IF(DZIALKI[[#This Row],[Ulga]]=$K$32,$L$32))))</f>
        <v>0.9</v>
      </c>
      <c r="G3590">
        <f>ROUNDUP(DZIALKI[[#This Row],[StawkaPodatku]]*DZIALKI[[#This Row],[Powierzchnia]],2)</f>
        <v>1029.31</v>
      </c>
      <c r="H3590">
        <f>DZIALKI[[#This Row],[Podatek]]*DZIALKI[[#This Row],[Procent Ulgi]]</f>
        <v>926.37900000000002</v>
      </c>
      <c r="I3590">
        <f>DZIALKI[[#This Row],[Podatek]]-DZIALKI[[#This Row],[KwotaUlgi]]</f>
        <v>102.93099999999993</v>
      </c>
    </row>
    <row r="3591" spans="1:9" x14ac:dyDescent="0.25">
      <c r="A3591" t="s">
        <v>3601</v>
      </c>
      <c r="B3591">
        <v>573.29</v>
      </c>
      <c r="C3591" t="s">
        <v>52</v>
      </c>
      <c r="D3591" t="s">
        <v>7</v>
      </c>
      <c r="E35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91">
        <f>IF(DZIALKI[[#This Row],[Ulga]]=$K$29,$L$29,IF(DZIALKI[[#This Row],[Ulga]]=$K$30,$L$30,IF(DZIALKI[[#This Row],[Ulga]]=$K$31,$L$31,IF(DZIALKI[[#This Row],[Ulga]]=$K$32,$L$32))))</f>
        <v>0.2</v>
      </c>
      <c r="G3591">
        <f>ROUNDUP(DZIALKI[[#This Row],[StawkaPodatku]]*DZIALKI[[#This Row],[Powierzchnia]],2)</f>
        <v>120.4</v>
      </c>
      <c r="H3591">
        <f>DZIALKI[[#This Row],[Podatek]]*DZIALKI[[#This Row],[Procent Ulgi]]</f>
        <v>24.080000000000002</v>
      </c>
      <c r="I3591">
        <f>DZIALKI[[#This Row],[Podatek]]-DZIALKI[[#This Row],[KwotaUlgi]]</f>
        <v>96.320000000000007</v>
      </c>
    </row>
    <row r="3592" spans="1:9" x14ac:dyDescent="0.25">
      <c r="A3592" t="s">
        <v>3602</v>
      </c>
      <c r="B3592">
        <v>533.61</v>
      </c>
      <c r="C3592" t="s">
        <v>31</v>
      </c>
      <c r="D3592" t="s">
        <v>7</v>
      </c>
      <c r="E35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92">
        <f>IF(DZIALKI[[#This Row],[Ulga]]=$K$29,$L$29,IF(DZIALKI[[#This Row],[Ulga]]=$K$30,$L$30,IF(DZIALKI[[#This Row],[Ulga]]=$K$31,$L$31,IF(DZIALKI[[#This Row],[Ulga]]=$K$32,$L$32))))</f>
        <v>0.2</v>
      </c>
      <c r="G3592">
        <f>ROUNDUP(DZIALKI[[#This Row],[StawkaPodatku]]*DZIALKI[[#This Row],[Powierzchnia]],2)</f>
        <v>229.45999999999998</v>
      </c>
      <c r="H3592">
        <f>DZIALKI[[#This Row],[Podatek]]*DZIALKI[[#This Row],[Procent Ulgi]]</f>
        <v>45.891999999999996</v>
      </c>
      <c r="I3592">
        <f>DZIALKI[[#This Row],[Podatek]]-DZIALKI[[#This Row],[KwotaUlgi]]</f>
        <v>183.56799999999998</v>
      </c>
    </row>
    <row r="3593" spans="1:9" x14ac:dyDescent="0.25">
      <c r="A3593" t="s">
        <v>3603</v>
      </c>
      <c r="B3593">
        <v>761.54</v>
      </c>
      <c r="C3593" t="s">
        <v>9</v>
      </c>
      <c r="D3593" t="s">
        <v>11</v>
      </c>
      <c r="E35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93">
        <f>IF(DZIALKI[[#This Row],[Ulga]]=$K$29,$L$29,IF(DZIALKI[[#This Row],[Ulga]]=$K$30,$L$30,IF(DZIALKI[[#This Row],[Ulga]]=$K$31,$L$31,IF(DZIALKI[[#This Row],[Ulga]]=$K$32,$L$32))))</f>
        <v>0.9</v>
      </c>
      <c r="G3593">
        <f>ROUNDUP(DZIALKI[[#This Row],[StawkaPodatku]]*DZIALKI[[#This Row],[Powierzchnia]],2)</f>
        <v>495.01</v>
      </c>
      <c r="H3593">
        <f>DZIALKI[[#This Row],[Podatek]]*DZIALKI[[#This Row],[Procent Ulgi]]</f>
        <v>445.50900000000001</v>
      </c>
      <c r="I3593">
        <f>DZIALKI[[#This Row],[Podatek]]-DZIALKI[[#This Row],[KwotaUlgi]]</f>
        <v>49.500999999999976</v>
      </c>
    </row>
    <row r="3594" spans="1:9" x14ac:dyDescent="0.25">
      <c r="A3594" t="s">
        <v>3604</v>
      </c>
      <c r="B3594">
        <v>1275.03</v>
      </c>
      <c r="C3594" t="s">
        <v>94</v>
      </c>
      <c r="D3594" t="s">
        <v>5</v>
      </c>
      <c r="E35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94">
        <f>IF(DZIALKI[[#This Row],[Ulga]]=$K$29,$L$29,IF(DZIALKI[[#This Row],[Ulga]]=$K$30,$L$30,IF(DZIALKI[[#This Row],[Ulga]]=$K$31,$L$31,IF(DZIALKI[[#This Row],[Ulga]]=$K$32,$L$32))))</f>
        <v>0.5</v>
      </c>
      <c r="G3594">
        <f>ROUNDUP(DZIALKI[[#This Row],[StawkaPodatku]]*DZIALKI[[#This Row],[Powierzchnia]],2)</f>
        <v>51.01</v>
      </c>
      <c r="H3594">
        <f>DZIALKI[[#This Row],[Podatek]]*DZIALKI[[#This Row],[Procent Ulgi]]</f>
        <v>25.504999999999999</v>
      </c>
      <c r="I3594">
        <f>DZIALKI[[#This Row],[Podatek]]-DZIALKI[[#This Row],[KwotaUlgi]]</f>
        <v>25.504999999999999</v>
      </c>
    </row>
    <row r="3595" spans="1:9" x14ac:dyDescent="0.25">
      <c r="A3595" t="s">
        <v>3605</v>
      </c>
      <c r="B3595">
        <v>1280.3599999999999</v>
      </c>
      <c r="C3595" t="s">
        <v>5</v>
      </c>
      <c r="D3595" t="s">
        <v>7</v>
      </c>
      <c r="E35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95">
        <f>IF(DZIALKI[[#This Row],[Ulga]]=$K$29,$L$29,IF(DZIALKI[[#This Row],[Ulga]]=$K$30,$L$30,IF(DZIALKI[[#This Row],[Ulga]]=$K$31,$L$31,IF(DZIALKI[[#This Row],[Ulga]]=$K$32,$L$32))))</f>
        <v>0.2</v>
      </c>
      <c r="G3595">
        <f>ROUNDUP(DZIALKI[[#This Row],[StawkaPodatku]]*DZIALKI[[#This Row],[Powierzchnia]],2)</f>
        <v>985.88</v>
      </c>
      <c r="H3595">
        <f>DZIALKI[[#This Row],[Podatek]]*DZIALKI[[#This Row],[Procent Ulgi]]</f>
        <v>197.17600000000002</v>
      </c>
      <c r="I3595">
        <f>DZIALKI[[#This Row],[Podatek]]-DZIALKI[[#This Row],[KwotaUlgi]]</f>
        <v>788.70399999999995</v>
      </c>
    </row>
    <row r="3596" spans="1:9" x14ac:dyDescent="0.25">
      <c r="A3596" t="s">
        <v>3606</v>
      </c>
      <c r="B3596">
        <v>604.9</v>
      </c>
      <c r="C3596" t="s">
        <v>5</v>
      </c>
      <c r="D3596" t="s">
        <v>11</v>
      </c>
      <c r="E35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96">
        <f>IF(DZIALKI[[#This Row],[Ulga]]=$K$29,$L$29,IF(DZIALKI[[#This Row],[Ulga]]=$K$30,$L$30,IF(DZIALKI[[#This Row],[Ulga]]=$K$31,$L$31,IF(DZIALKI[[#This Row],[Ulga]]=$K$32,$L$32))))</f>
        <v>0.9</v>
      </c>
      <c r="G3596">
        <f>ROUNDUP(DZIALKI[[#This Row],[StawkaPodatku]]*DZIALKI[[#This Row],[Powierzchnia]],2)</f>
        <v>465.78</v>
      </c>
      <c r="H3596">
        <f>DZIALKI[[#This Row],[Podatek]]*DZIALKI[[#This Row],[Procent Ulgi]]</f>
        <v>419.202</v>
      </c>
      <c r="I3596">
        <f>DZIALKI[[#This Row],[Podatek]]-DZIALKI[[#This Row],[KwotaUlgi]]</f>
        <v>46.577999999999975</v>
      </c>
    </row>
    <row r="3597" spans="1:9" x14ac:dyDescent="0.25">
      <c r="A3597" t="s">
        <v>3607</v>
      </c>
      <c r="B3597">
        <v>982.38</v>
      </c>
      <c r="C3597" t="s">
        <v>5</v>
      </c>
      <c r="D3597" t="s">
        <v>5</v>
      </c>
      <c r="E35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97">
        <f>IF(DZIALKI[[#This Row],[Ulga]]=$K$29,$L$29,IF(DZIALKI[[#This Row],[Ulga]]=$K$30,$L$30,IF(DZIALKI[[#This Row],[Ulga]]=$K$31,$L$31,IF(DZIALKI[[#This Row],[Ulga]]=$K$32,$L$32))))</f>
        <v>0.5</v>
      </c>
      <c r="G3597">
        <f>ROUNDUP(DZIALKI[[#This Row],[StawkaPodatku]]*DZIALKI[[#This Row],[Powierzchnia]],2)</f>
        <v>756.43999999999994</v>
      </c>
      <c r="H3597">
        <f>DZIALKI[[#This Row],[Podatek]]*DZIALKI[[#This Row],[Procent Ulgi]]</f>
        <v>378.21999999999997</v>
      </c>
      <c r="I3597">
        <f>DZIALKI[[#This Row],[Podatek]]-DZIALKI[[#This Row],[KwotaUlgi]]</f>
        <v>378.21999999999997</v>
      </c>
    </row>
    <row r="3598" spans="1:9" x14ac:dyDescent="0.25">
      <c r="A3598" t="s">
        <v>3608</v>
      </c>
      <c r="B3598">
        <v>1172.8800000000001</v>
      </c>
      <c r="C3598" t="s">
        <v>94</v>
      </c>
      <c r="D3598" t="s">
        <v>21</v>
      </c>
      <c r="E35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98">
        <f>IF(DZIALKI[[#This Row],[Ulga]]=$K$29,$L$29,IF(DZIALKI[[#This Row],[Ulga]]=$K$30,$L$30,IF(DZIALKI[[#This Row],[Ulga]]=$K$31,$L$31,IF(DZIALKI[[#This Row],[Ulga]]=$K$32,$L$32))))</f>
        <v>0</v>
      </c>
      <c r="G3598">
        <f>ROUNDUP(DZIALKI[[#This Row],[StawkaPodatku]]*DZIALKI[[#This Row],[Powierzchnia]],2)</f>
        <v>46.919999999999995</v>
      </c>
      <c r="H3598">
        <f>DZIALKI[[#This Row],[Podatek]]*DZIALKI[[#This Row],[Procent Ulgi]]</f>
        <v>0</v>
      </c>
      <c r="I3598">
        <f>DZIALKI[[#This Row],[Podatek]]-DZIALKI[[#This Row],[KwotaUlgi]]</f>
        <v>46.919999999999995</v>
      </c>
    </row>
    <row r="3599" spans="1:9" x14ac:dyDescent="0.25">
      <c r="A3599" t="s">
        <v>3609</v>
      </c>
      <c r="B3599">
        <v>1039.44</v>
      </c>
      <c r="C3599" t="s">
        <v>31</v>
      </c>
      <c r="D3599" t="s">
        <v>11</v>
      </c>
      <c r="E35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99">
        <f>IF(DZIALKI[[#This Row],[Ulga]]=$K$29,$L$29,IF(DZIALKI[[#This Row],[Ulga]]=$K$30,$L$30,IF(DZIALKI[[#This Row],[Ulga]]=$K$31,$L$31,IF(DZIALKI[[#This Row],[Ulga]]=$K$32,$L$32))))</f>
        <v>0.9</v>
      </c>
      <c r="G3599">
        <f>ROUNDUP(DZIALKI[[#This Row],[StawkaPodatku]]*DZIALKI[[#This Row],[Powierzchnia]],2)</f>
        <v>446.96</v>
      </c>
      <c r="H3599">
        <f>DZIALKI[[#This Row],[Podatek]]*DZIALKI[[#This Row],[Procent Ulgi]]</f>
        <v>402.26400000000001</v>
      </c>
      <c r="I3599">
        <f>DZIALKI[[#This Row],[Podatek]]-DZIALKI[[#This Row],[KwotaUlgi]]</f>
        <v>44.69599999999997</v>
      </c>
    </row>
    <row r="3600" spans="1:9" x14ac:dyDescent="0.25">
      <c r="A3600" t="s">
        <v>3610</v>
      </c>
      <c r="B3600">
        <v>552.75</v>
      </c>
      <c r="C3600" t="s">
        <v>52</v>
      </c>
      <c r="D3600" t="s">
        <v>5</v>
      </c>
      <c r="E36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00">
        <f>IF(DZIALKI[[#This Row],[Ulga]]=$K$29,$L$29,IF(DZIALKI[[#This Row],[Ulga]]=$K$30,$L$30,IF(DZIALKI[[#This Row],[Ulga]]=$K$31,$L$31,IF(DZIALKI[[#This Row],[Ulga]]=$K$32,$L$32))))</f>
        <v>0.5</v>
      </c>
      <c r="G3600">
        <f>ROUNDUP(DZIALKI[[#This Row],[StawkaPodatku]]*DZIALKI[[#This Row],[Powierzchnia]],2)</f>
        <v>116.08</v>
      </c>
      <c r="H3600">
        <f>DZIALKI[[#This Row],[Podatek]]*DZIALKI[[#This Row],[Procent Ulgi]]</f>
        <v>58.04</v>
      </c>
      <c r="I3600">
        <f>DZIALKI[[#This Row],[Podatek]]-DZIALKI[[#This Row],[KwotaUlgi]]</f>
        <v>58.04</v>
      </c>
    </row>
    <row r="3601" spans="1:9" x14ac:dyDescent="0.25">
      <c r="A3601" t="s">
        <v>3611</v>
      </c>
      <c r="B3601">
        <v>730.64</v>
      </c>
      <c r="C3601" t="s">
        <v>9</v>
      </c>
      <c r="D3601" t="s">
        <v>5</v>
      </c>
      <c r="E36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01">
        <f>IF(DZIALKI[[#This Row],[Ulga]]=$K$29,$L$29,IF(DZIALKI[[#This Row],[Ulga]]=$K$30,$L$30,IF(DZIALKI[[#This Row],[Ulga]]=$K$31,$L$31,IF(DZIALKI[[#This Row],[Ulga]]=$K$32,$L$32))))</f>
        <v>0.5</v>
      </c>
      <c r="G3601">
        <f>ROUNDUP(DZIALKI[[#This Row],[StawkaPodatku]]*DZIALKI[[#This Row],[Powierzchnia]],2)</f>
        <v>474.92</v>
      </c>
      <c r="H3601">
        <f>DZIALKI[[#This Row],[Podatek]]*DZIALKI[[#This Row],[Procent Ulgi]]</f>
        <v>237.46</v>
      </c>
      <c r="I3601">
        <f>DZIALKI[[#This Row],[Podatek]]-DZIALKI[[#This Row],[KwotaUlgi]]</f>
        <v>237.46</v>
      </c>
    </row>
    <row r="3602" spans="1:9" x14ac:dyDescent="0.25">
      <c r="A3602" t="s">
        <v>3612</v>
      </c>
      <c r="B3602">
        <v>868.6</v>
      </c>
      <c r="C3602" t="s">
        <v>52</v>
      </c>
      <c r="D3602" t="s">
        <v>7</v>
      </c>
      <c r="E36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02">
        <f>IF(DZIALKI[[#This Row],[Ulga]]=$K$29,$L$29,IF(DZIALKI[[#This Row],[Ulga]]=$K$30,$L$30,IF(DZIALKI[[#This Row],[Ulga]]=$K$31,$L$31,IF(DZIALKI[[#This Row],[Ulga]]=$K$32,$L$32))))</f>
        <v>0.2</v>
      </c>
      <c r="G3602">
        <f>ROUNDUP(DZIALKI[[#This Row],[StawkaPodatku]]*DZIALKI[[#This Row],[Powierzchnia]],2)</f>
        <v>182.41</v>
      </c>
      <c r="H3602">
        <f>DZIALKI[[#This Row],[Podatek]]*DZIALKI[[#This Row],[Procent Ulgi]]</f>
        <v>36.481999999999999</v>
      </c>
      <c r="I3602">
        <f>DZIALKI[[#This Row],[Podatek]]-DZIALKI[[#This Row],[KwotaUlgi]]</f>
        <v>145.928</v>
      </c>
    </row>
    <row r="3603" spans="1:9" x14ac:dyDescent="0.25">
      <c r="A3603" t="s">
        <v>3613</v>
      </c>
      <c r="B3603">
        <v>739.16</v>
      </c>
      <c r="C3603" t="s">
        <v>52</v>
      </c>
      <c r="D3603" t="s">
        <v>11</v>
      </c>
      <c r="E36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03">
        <f>IF(DZIALKI[[#This Row],[Ulga]]=$K$29,$L$29,IF(DZIALKI[[#This Row],[Ulga]]=$K$30,$L$30,IF(DZIALKI[[#This Row],[Ulga]]=$K$31,$L$31,IF(DZIALKI[[#This Row],[Ulga]]=$K$32,$L$32))))</f>
        <v>0.9</v>
      </c>
      <c r="G3603">
        <f>ROUNDUP(DZIALKI[[#This Row],[StawkaPodatku]]*DZIALKI[[#This Row],[Powierzchnia]],2)</f>
        <v>155.22999999999999</v>
      </c>
      <c r="H3603">
        <f>DZIALKI[[#This Row],[Podatek]]*DZIALKI[[#This Row],[Procent Ulgi]]</f>
        <v>139.70699999999999</v>
      </c>
      <c r="I3603">
        <f>DZIALKI[[#This Row],[Podatek]]-DZIALKI[[#This Row],[KwotaUlgi]]</f>
        <v>15.522999999999996</v>
      </c>
    </row>
    <row r="3604" spans="1:9" x14ac:dyDescent="0.25">
      <c r="A3604" t="s">
        <v>3614</v>
      </c>
      <c r="B3604">
        <v>537.85</v>
      </c>
      <c r="C3604" t="s">
        <v>52</v>
      </c>
      <c r="D3604" t="s">
        <v>5</v>
      </c>
      <c r="E36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04">
        <f>IF(DZIALKI[[#This Row],[Ulga]]=$K$29,$L$29,IF(DZIALKI[[#This Row],[Ulga]]=$K$30,$L$30,IF(DZIALKI[[#This Row],[Ulga]]=$K$31,$L$31,IF(DZIALKI[[#This Row],[Ulga]]=$K$32,$L$32))))</f>
        <v>0.5</v>
      </c>
      <c r="G3604">
        <f>ROUNDUP(DZIALKI[[#This Row],[StawkaPodatku]]*DZIALKI[[#This Row],[Powierzchnia]],2)</f>
        <v>112.95</v>
      </c>
      <c r="H3604">
        <f>DZIALKI[[#This Row],[Podatek]]*DZIALKI[[#This Row],[Procent Ulgi]]</f>
        <v>56.475000000000001</v>
      </c>
      <c r="I3604">
        <f>DZIALKI[[#This Row],[Podatek]]-DZIALKI[[#This Row],[KwotaUlgi]]</f>
        <v>56.475000000000001</v>
      </c>
    </row>
    <row r="3605" spans="1:9" x14ac:dyDescent="0.25">
      <c r="A3605" t="s">
        <v>3615</v>
      </c>
      <c r="B3605">
        <v>1426.63</v>
      </c>
      <c r="C3605" t="s">
        <v>94</v>
      </c>
      <c r="D3605" t="s">
        <v>11</v>
      </c>
      <c r="E360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05">
        <f>IF(DZIALKI[[#This Row],[Ulga]]=$K$29,$L$29,IF(DZIALKI[[#This Row],[Ulga]]=$K$30,$L$30,IF(DZIALKI[[#This Row],[Ulga]]=$K$31,$L$31,IF(DZIALKI[[#This Row],[Ulga]]=$K$32,$L$32))))</f>
        <v>0.9</v>
      </c>
      <c r="G3605">
        <f>ROUNDUP(DZIALKI[[#This Row],[StawkaPodatku]]*DZIALKI[[#This Row],[Powierzchnia]],2)</f>
        <v>57.07</v>
      </c>
      <c r="H3605">
        <f>DZIALKI[[#This Row],[Podatek]]*DZIALKI[[#This Row],[Procent Ulgi]]</f>
        <v>51.363</v>
      </c>
      <c r="I3605">
        <f>DZIALKI[[#This Row],[Podatek]]-DZIALKI[[#This Row],[KwotaUlgi]]</f>
        <v>5.7070000000000007</v>
      </c>
    </row>
    <row r="3606" spans="1:9" x14ac:dyDescent="0.25">
      <c r="A3606" t="s">
        <v>3616</v>
      </c>
      <c r="B3606">
        <v>1131.46</v>
      </c>
      <c r="C3606" t="s">
        <v>52</v>
      </c>
      <c r="D3606" t="s">
        <v>5</v>
      </c>
      <c r="E36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06">
        <f>IF(DZIALKI[[#This Row],[Ulga]]=$K$29,$L$29,IF(DZIALKI[[#This Row],[Ulga]]=$K$30,$L$30,IF(DZIALKI[[#This Row],[Ulga]]=$K$31,$L$31,IF(DZIALKI[[#This Row],[Ulga]]=$K$32,$L$32))))</f>
        <v>0.5</v>
      </c>
      <c r="G3606">
        <f>ROUNDUP(DZIALKI[[#This Row],[StawkaPodatku]]*DZIALKI[[#This Row],[Powierzchnia]],2)</f>
        <v>237.60999999999999</v>
      </c>
      <c r="H3606">
        <f>DZIALKI[[#This Row],[Podatek]]*DZIALKI[[#This Row],[Procent Ulgi]]</f>
        <v>118.80499999999999</v>
      </c>
      <c r="I3606">
        <f>DZIALKI[[#This Row],[Podatek]]-DZIALKI[[#This Row],[KwotaUlgi]]</f>
        <v>118.80499999999999</v>
      </c>
    </row>
    <row r="3607" spans="1:9" x14ac:dyDescent="0.25">
      <c r="A3607" t="s">
        <v>3617</v>
      </c>
      <c r="B3607">
        <v>1319.62</v>
      </c>
      <c r="C3607" t="s">
        <v>94</v>
      </c>
      <c r="D3607" t="s">
        <v>21</v>
      </c>
      <c r="E360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07">
        <f>IF(DZIALKI[[#This Row],[Ulga]]=$K$29,$L$29,IF(DZIALKI[[#This Row],[Ulga]]=$K$30,$L$30,IF(DZIALKI[[#This Row],[Ulga]]=$K$31,$L$31,IF(DZIALKI[[#This Row],[Ulga]]=$K$32,$L$32))))</f>
        <v>0</v>
      </c>
      <c r="G3607">
        <f>ROUNDUP(DZIALKI[[#This Row],[StawkaPodatku]]*DZIALKI[[#This Row],[Powierzchnia]],2)</f>
        <v>52.79</v>
      </c>
      <c r="H3607">
        <f>DZIALKI[[#This Row],[Podatek]]*DZIALKI[[#This Row],[Procent Ulgi]]</f>
        <v>0</v>
      </c>
      <c r="I3607">
        <f>DZIALKI[[#This Row],[Podatek]]-DZIALKI[[#This Row],[KwotaUlgi]]</f>
        <v>52.79</v>
      </c>
    </row>
    <row r="3608" spans="1:9" x14ac:dyDescent="0.25">
      <c r="A3608" t="s">
        <v>3618</v>
      </c>
      <c r="B3608">
        <v>1228.4100000000001</v>
      </c>
      <c r="C3608" t="s">
        <v>31</v>
      </c>
      <c r="D3608" t="s">
        <v>5</v>
      </c>
      <c r="E36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08">
        <f>IF(DZIALKI[[#This Row],[Ulga]]=$K$29,$L$29,IF(DZIALKI[[#This Row],[Ulga]]=$K$30,$L$30,IF(DZIALKI[[#This Row],[Ulga]]=$K$31,$L$31,IF(DZIALKI[[#This Row],[Ulga]]=$K$32,$L$32))))</f>
        <v>0.5</v>
      </c>
      <c r="G3608">
        <f>ROUNDUP(DZIALKI[[#This Row],[StawkaPodatku]]*DZIALKI[[#This Row],[Powierzchnia]],2)</f>
        <v>528.22</v>
      </c>
      <c r="H3608">
        <f>DZIALKI[[#This Row],[Podatek]]*DZIALKI[[#This Row],[Procent Ulgi]]</f>
        <v>264.11</v>
      </c>
      <c r="I3608">
        <f>DZIALKI[[#This Row],[Podatek]]-DZIALKI[[#This Row],[KwotaUlgi]]</f>
        <v>264.11</v>
      </c>
    </row>
    <row r="3609" spans="1:9" x14ac:dyDescent="0.25">
      <c r="A3609" t="s">
        <v>3619</v>
      </c>
      <c r="B3609">
        <v>1400.68</v>
      </c>
      <c r="C3609" t="s">
        <v>31</v>
      </c>
      <c r="D3609" t="s">
        <v>21</v>
      </c>
      <c r="E36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09">
        <f>IF(DZIALKI[[#This Row],[Ulga]]=$K$29,$L$29,IF(DZIALKI[[#This Row],[Ulga]]=$K$30,$L$30,IF(DZIALKI[[#This Row],[Ulga]]=$K$31,$L$31,IF(DZIALKI[[#This Row],[Ulga]]=$K$32,$L$32))))</f>
        <v>0</v>
      </c>
      <c r="G3609">
        <f>ROUNDUP(DZIALKI[[#This Row],[StawkaPodatku]]*DZIALKI[[#This Row],[Powierzchnia]],2)</f>
        <v>602.29999999999995</v>
      </c>
      <c r="H3609">
        <f>DZIALKI[[#This Row],[Podatek]]*DZIALKI[[#This Row],[Procent Ulgi]]</f>
        <v>0</v>
      </c>
      <c r="I3609">
        <f>DZIALKI[[#This Row],[Podatek]]-DZIALKI[[#This Row],[KwotaUlgi]]</f>
        <v>602.29999999999995</v>
      </c>
    </row>
    <row r="3610" spans="1:9" x14ac:dyDescent="0.25">
      <c r="A3610" t="s">
        <v>3620</v>
      </c>
      <c r="B3610">
        <v>1274.9100000000001</v>
      </c>
      <c r="C3610" t="s">
        <v>9</v>
      </c>
      <c r="D3610" t="s">
        <v>11</v>
      </c>
      <c r="E36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10">
        <f>IF(DZIALKI[[#This Row],[Ulga]]=$K$29,$L$29,IF(DZIALKI[[#This Row],[Ulga]]=$K$30,$L$30,IF(DZIALKI[[#This Row],[Ulga]]=$K$31,$L$31,IF(DZIALKI[[#This Row],[Ulga]]=$K$32,$L$32))))</f>
        <v>0.9</v>
      </c>
      <c r="G3610">
        <f>ROUNDUP(DZIALKI[[#This Row],[StawkaPodatku]]*DZIALKI[[#This Row],[Powierzchnia]],2)</f>
        <v>828.7</v>
      </c>
      <c r="H3610">
        <f>DZIALKI[[#This Row],[Podatek]]*DZIALKI[[#This Row],[Procent Ulgi]]</f>
        <v>745.83</v>
      </c>
      <c r="I3610">
        <f>DZIALKI[[#This Row],[Podatek]]-DZIALKI[[#This Row],[KwotaUlgi]]</f>
        <v>82.87</v>
      </c>
    </row>
    <row r="3611" spans="1:9" x14ac:dyDescent="0.25">
      <c r="A3611" t="s">
        <v>3621</v>
      </c>
      <c r="B3611">
        <v>1125.0899999999999</v>
      </c>
      <c r="C3611" t="s">
        <v>94</v>
      </c>
      <c r="D3611" t="s">
        <v>5</v>
      </c>
      <c r="E361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11">
        <f>IF(DZIALKI[[#This Row],[Ulga]]=$K$29,$L$29,IF(DZIALKI[[#This Row],[Ulga]]=$K$30,$L$30,IF(DZIALKI[[#This Row],[Ulga]]=$K$31,$L$31,IF(DZIALKI[[#This Row],[Ulga]]=$K$32,$L$32))))</f>
        <v>0.5</v>
      </c>
      <c r="G3611">
        <f>ROUNDUP(DZIALKI[[#This Row],[StawkaPodatku]]*DZIALKI[[#This Row],[Powierzchnia]],2)</f>
        <v>45.01</v>
      </c>
      <c r="H3611">
        <f>DZIALKI[[#This Row],[Podatek]]*DZIALKI[[#This Row],[Procent Ulgi]]</f>
        <v>22.504999999999999</v>
      </c>
      <c r="I3611">
        <f>DZIALKI[[#This Row],[Podatek]]-DZIALKI[[#This Row],[KwotaUlgi]]</f>
        <v>22.504999999999999</v>
      </c>
    </row>
    <row r="3612" spans="1:9" x14ac:dyDescent="0.25">
      <c r="A3612" t="s">
        <v>3622</v>
      </c>
      <c r="B3612">
        <v>760.38</v>
      </c>
      <c r="C3612" t="s">
        <v>5</v>
      </c>
      <c r="D3612" t="s">
        <v>11</v>
      </c>
      <c r="E36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12">
        <f>IF(DZIALKI[[#This Row],[Ulga]]=$K$29,$L$29,IF(DZIALKI[[#This Row],[Ulga]]=$K$30,$L$30,IF(DZIALKI[[#This Row],[Ulga]]=$K$31,$L$31,IF(DZIALKI[[#This Row],[Ulga]]=$K$32,$L$32))))</f>
        <v>0.9</v>
      </c>
      <c r="G3612">
        <f>ROUNDUP(DZIALKI[[#This Row],[StawkaPodatku]]*DZIALKI[[#This Row],[Powierzchnia]],2)</f>
        <v>585.5</v>
      </c>
      <c r="H3612">
        <f>DZIALKI[[#This Row],[Podatek]]*DZIALKI[[#This Row],[Procent Ulgi]]</f>
        <v>526.95000000000005</v>
      </c>
      <c r="I3612">
        <f>DZIALKI[[#This Row],[Podatek]]-DZIALKI[[#This Row],[KwotaUlgi]]</f>
        <v>58.549999999999955</v>
      </c>
    </row>
    <row r="3613" spans="1:9" x14ac:dyDescent="0.25">
      <c r="A3613" t="s">
        <v>3623</v>
      </c>
      <c r="B3613">
        <v>887.85</v>
      </c>
      <c r="C3613" t="s">
        <v>31</v>
      </c>
      <c r="D3613" t="s">
        <v>11</v>
      </c>
      <c r="E36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13">
        <f>IF(DZIALKI[[#This Row],[Ulga]]=$K$29,$L$29,IF(DZIALKI[[#This Row],[Ulga]]=$K$30,$L$30,IF(DZIALKI[[#This Row],[Ulga]]=$K$31,$L$31,IF(DZIALKI[[#This Row],[Ulga]]=$K$32,$L$32))))</f>
        <v>0.9</v>
      </c>
      <c r="G3613">
        <f>ROUNDUP(DZIALKI[[#This Row],[StawkaPodatku]]*DZIALKI[[#This Row],[Powierzchnia]],2)</f>
        <v>381.78</v>
      </c>
      <c r="H3613">
        <f>DZIALKI[[#This Row],[Podatek]]*DZIALKI[[#This Row],[Procent Ulgi]]</f>
        <v>343.60199999999998</v>
      </c>
      <c r="I3613">
        <f>DZIALKI[[#This Row],[Podatek]]-DZIALKI[[#This Row],[KwotaUlgi]]</f>
        <v>38.177999999999997</v>
      </c>
    </row>
    <row r="3614" spans="1:9" x14ac:dyDescent="0.25">
      <c r="A3614" t="s">
        <v>3624</v>
      </c>
      <c r="B3614">
        <v>739.88</v>
      </c>
      <c r="C3614" t="s">
        <v>5</v>
      </c>
      <c r="D3614" t="s">
        <v>21</v>
      </c>
      <c r="E36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14">
        <f>IF(DZIALKI[[#This Row],[Ulga]]=$K$29,$L$29,IF(DZIALKI[[#This Row],[Ulga]]=$K$30,$L$30,IF(DZIALKI[[#This Row],[Ulga]]=$K$31,$L$31,IF(DZIALKI[[#This Row],[Ulga]]=$K$32,$L$32))))</f>
        <v>0</v>
      </c>
      <c r="G3614">
        <f>ROUNDUP(DZIALKI[[#This Row],[StawkaPodatku]]*DZIALKI[[#This Row],[Powierzchnia]],2)</f>
        <v>569.71</v>
      </c>
      <c r="H3614">
        <f>DZIALKI[[#This Row],[Podatek]]*DZIALKI[[#This Row],[Procent Ulgi]]</f>
        <v>0</v>
      </c>
      <c r="I3614">
        <f>DZIALKI[[#This Row],[Podatek]]-DZIALKI[[#This Row],[KwotaUlgi]]</f>
        <v>569.71</v>
      </c>
    </row>
    <row r="3615" spans="1:9" x14ac:dyDescent="0.25">
      <c r="A3615" t="s">
        <v>3625</v>
      </c>
      <c r="B3615">
        <v>560.15</v>
      </c>
      <c r="C3615" t="s">
        <v>31</v>
      </c>
      <c r="D3615" t="s">
        <v>11</v>
      </c>
      <c r="E36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15">
        <f>IF(DZIALKI[[#This Row],[Ulga]]=$K$29,$L$29,IF(DZIALKI[[#This Row],[Ulga]]=$K$30,$L$30,IF(DZIALKI[[#This Row],[Ulga]]=$K$31,$L$31,IF(DZIALKI[[#This Row],[Ulga]]=$K$32,$L$32))))</f>
        <v>0.9</v>
      </c>
      <c r="G3615">
        <f>ROUNDUP(DZIALKI[[#This Row],[StawkaPodatku]]*DZIALKI[[#This Row],[Powierzchnia]],2)</f>
        <v>240.87</v>
      </c>
      <c r="H3615">
        <f>DZIALKI[[#This Row],[Podatek]]*DZIALKI[[#This Row],[Procent Ulgi]]</f>
        <v>216.78300000000002</v>
      </c>
      <c r="I3615">
        <f>DZIALKI[[#This Row],[Podatek]]-DZIALKI[[#This Row],[KwotaUlgi]]</f>
        <v>24.086999999999989</v>
      </c>
    </row>
    <row r="3616" spans="1:9" x14ac:dyDescent="0.25">
      <c r="A3616" t="s">
        <v>3626</v>
      </c>
      <c r="B3616">
        <v>1414.25</v>
      </c>
      <c r="C3616" t="s">
        <v>5</v>
      </c>
      <c r="D3616" t="s">
        <v>5</v>
      </c>
      <c r="E36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16">
        <f>IF(DZIALKI[[#This Row],[Ulga]]=$K$29,$L$29,IF(DZIALKI[[#This Row],[Ulga]]=$K$30,$L$30,IF(DZIALKI[[#This Row],[Ulga]]=$K$31,$L$31,IF(DZIALKI[[#This Row],[Ulga]]=$K$32,$L$32))))</f>
        <v>0.5</v>
      </c>
      <c r="G3616">
        <f>ROUNDUP(DZIALKI[[#This Row],[StawkaPodatku]]*DZIALKI[[#This Row],[Powierzchnia]],2)</f>
        <v>1088.98</v>
      </c>
      <c r="H3616">
        <f>DZIALKI[[#This Row],[Podatek]]*DZIALKI[[#This Row],[Procent Ulgi]]</f>
        <v>544.49</v>
      </c>
      <c r="I3616">
        <f>DZIALKI[[#This Row],[Podatek]]-DZIALKI[[#This Row],[KwotaUlgi]]</f>
        <v>544.49</v>
      </c>
    </row>
    <row r="3617" spans="1:9" x14ac:dyDescent="0.25">
      <c r="A3617" t="s">
        <v>3627</v>
      </c>
      <c r="B3617">
        <v>518.03</v>
      </c>
      <c r="C3617" t="s">
        <v>5</v>
      </c>
      <c r="D3617" t="s">
        <v>21</v>
      </c>
      <c r="E36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17">
        <f>IF(DZIALKI[[#This Row],[Ulga]]=$K$29,$L$29,IF(DZIALKI[[#This Row],[Ulga]]=$K$30,$L$30,IF(DZIALKI[[#This Row],[Ulga]]=$K$31,$L$31,IF(DZIALKI[[#This Row],[Ulga]]=$K$32,$L$32))))</f>
        <v>0</v>
      </c>
      <c r="G3617">
        <f>ROUNDUP(DZIALKI[[#This Row],[StawkaPodatku]]*DZIALKI[[#This Row],[Powierzchnia]],2)</f>
        <v>398.89</v>
      </c>
      <c r="H3617">
        <f>DZIALKI[[#This Row],[Podatek]]*DZIALKI[[#This Row],[Procent Ulgi]]</f>
        <v>0</v>
      </c>
      <c r="I3617">
        <f>DZIALKI[[#This Row],[Podatek]]-DZIALKI[[#This Row],[KwotaUlgi]]</f>
        <v>398.89</v>
      </c>
    </row>
    <row r="3618" spans="1:9" x14ac:dyDescent="0.25">
      <c r="A3618" t="s">
        <v>3628</v>
      </c>
      <c r="B3618">
        <v>801.17</v>
      </c>
      <c r="C3618" t="s">
        <v>52</v>
      </c>
      <c r="D3618" t="s">
        <v>7</v>
      </c>
      <c r="E36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18">
        <f>IF(DZIALKI[[#This Row],[Ulga]]=$K$29,$L$29,IF(DZIALKI[[#This Row],[Ulga]]=$K$30,$L$30,IF(DZIALKI[[#This Row],[Ulga]]=$K$31,$L$31,IF(DZIALKI[[#This Row],[Ulga]]=$K$32,$L$32))))</f>
        <v>0.2</v>
      </c>
      <c r="G3618">
        <f>ROUNDUP(DZIALKI[[#This Row],[StawkaPodatku]]*DZIALKI[[#This Row],[Powierzchnia]],2)</f>
        <v>168.25</v>
      </c>
      <c r="H3618">
        <f>DZIALKI[[#This Row],[Podatek]]*DZIALKI[[#This Row],[Procent Ulgi]]</f>
        <v>33.65</v>
      </c>
      <c r="I3618">
        <f>DZIALKI[[#This Row],[Podatek]]-DZIALKI[[#This Row],[KwotaUlgi]]</f>
        <v>134.6</v>
      </c>
    </row>
    <row r="3619" spans="1:9" x14ac:dyDescent="0.25">
      <c r="A3619" t="s">
        <v>3629</v>
      </c>
      <c r="B3619">
        <v>517.35</v>
      </c>
      <c r="C3619" t="s">
        <v>94</v>
      </c>
      <c r="D3619" t="s">
        <v>11</v>
      </c>
      <c r="E361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19">
        <f>IF(DZIALKI[[#This Row],[Ulga]]=$K$29,$L$29,IF(DZIALKI[[#This Row],[Ulga]]=$K$30,$L$30,IF(DZIALKI[[#This Row],[Ulga]]=$K$31,$L$31,IF(DZIALKI[[#This Row],[Ulga]]=$K$32,$L$32))))</f>
        <v>0.9</v>
      </c>
      <c r="G3619">
        <f>ROUNDUP(DZIALKI[[#This Row],[StawkaPodatku]]*DZIALKI[[#This Row],[Powierzchnia]],2)</f>
        <v>20.700000000000003</v>
      </c>
      <c r="H3619">
        <f>DZIALKI[[#This Row],[Podatek]]*DZIALKI[[#This Row],[Procent Ulgi]]</f>
        <v>18.630000000000003</v>
      </c>
      <c r="I3619">
        <f>DZIALKI[[#This Row],[Podatek]]-DZIALKI[[#This Row],[KwotaUlgi]]</f>
        <v>2.0700000000000003</v>
      </c>
    </row>
    <row r="3620" spans="1:9" x14ac:dyDescent="0.25">
      <c r="A3620" t="s">
        <v>3630</v>
      </c>
      <c r="B3620">
        <v>1068.24</v>
      </c>
      <c r="C3620" t="s">
        <v>31</v>
      </c>
      <c r="D3620" t="s">
        <v>7</v>
      </c>
      <c r="E36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20">
        <f>IF(DZIALKI[[#This Row],[Ulga]]=$K$29,$L$29,IF(DZIALKI[[#This Row],[Ulga]]=$K$30,$L$30,IF(DZIALKI[[#This Row],[Ulga]]=$K$31,$L$31,IF(DZIALKI[[#This Row],[Ulga]]=$K$32,$L$32))))</f>
        <v>0.2</v>
      </c>
      <c r="G3620">
        <f>ROUNDUP(DZIALKI[[#This Row],[StawkaPodatku]]*DZIALKI[[#This Row],[Powierzchnia]],2)</f>
        <v>459.34999999999997</v>
      </c>
      <c r="H3620">
        <f>DZIALKI[[#This Row],[Podatek]]*DZIALKI[[#This Row],[Procent Ulgi]]</f>
        <v>91.87</v>
      </c>
      <c r="I3620">
        <f>DZIALKI[[#This Row],[Podatek]]-DZIALKI[[#This Row],[KwotaUlgi]]</f>
        <v>367.47999999999996</v>
      </c>
    </row>
    <row r="3621" spans="1:9" x14ac:dyDescent="0.25">
      <c r="A3621" t="s">
        <v>3631</v>
      </c>
      <c r="B3621">
        <v>1378.93</v>
      </c>
      <c r="C3621" t="s">
        <v>5</v>
      </c>
      <c r="D3621" t="s">
        <v>11</v>
      </c>
      <c r="E36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21">
        <f>IF(DZIALKI[[#This Row],[Ulga]]=$K$29,$L$29,IF(DZIALKI[[#This Row],[Ulga]]=$K$30,$L$30,IF(DZIALKI[[#This Row],[Ulga]]=$K$31,$L$31,IF(DZIALKI[[#This Row],[Ulga]]=$K$32,$L$32))))</f>
        <v>0.9</v>
      </c>
      <c r="G3621">
        <f>ROUNDUP(DZIALKI[[#This Row],[StawkaPodatku]]*DZIALKI[[#This Row],[Powierzchnia]],2)</f>
        <v>1061.78</v>
      </c>
      <c r="H3621">
        <f>DZIALKI[[#This Row],[Podatek]]*DZIALKI[[#This Row],[Procent Ulgi]]</f>
        <v>955.60199999999998</v>
      </c>
      <c r="I3621">
        <f>DZIALKI[[#This Row],[Podatek]]-DZIALKI[[#This Row],[KwotaUlgi]]</f>
        <v>106.178</v>
      </c>
    </row>
    <row r="3622" spans="1:9" x14ac:dyDescent="0.25">
      <c r="A3622" t="s">
        <v>3632</v>
      </c>
      <c r="B3622">
        <v>642.75</v>
      </c>
      <c r="C3622" t="s">
        <v>52</v>
      </c>
      <c r="D3622" t="s">
        <v>5</v>
      </c>
      <c r="E36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22">
        <f>IF(DZIALKI[[#This Row],[Ulga]]=$K$29,$L$29,IF(DZIALKI[[#This Row],[Ulga]]=$K$30,$L$30,IF(DZIALKI[[#This Row],[Ulga]]=$K$31,$L$31,IF(DZIALKI[[#This Row],[Ulga]]=$K$32,$L$32))))</f>
        <v>0.5</v>
      </c>
      <c r="G3622">
        <f>ROUNDUP(DZIALKI[[#This Row],[StawkaPodatku]]*DZIALKI[[#This Row],[Powierzchnia]],2)</f>
        <v>134.97999999999999</v>
      </c>
      <c r="H3622">
        <f>DZIALKI[[#This Row],[Podatek]]*DZIALKI[[#This Row],[Procent Ulgi]]</f>
        <v>67.489999999999995</v>
      </c>
      <c r="I3622">
        <f>DZIALKI[[#This Row],[Podatek]]-DZIALKI[[#This Row],[KwotaUlgi]]</f>
        <v>67.489999999999995</v>
      </c>
    </row>
    <row r="3623" spans="1:9" x14ac:dyDescent="0.25">
      <c r="A3623" t="s">
        <v>3633</v>
      </c>
      <c r="B3623">
        <v>613.79</v>
      </c>
      <c r="C3623" t="s">
        <v>94</v>
      </c>
      <c r="D3623" t="s">
        <v>11</v>
      </c>
      <c r="E36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23">
        <f>IF(DZIALKI[[#This Row],[Ulga]]=$K$29,$L$29,IF(DZIALKI[[#This Row],[Ulga]]=$K$30,$L$30,IF(DZIALKI[[#This Row],[Ulga]]=$K$31,$L$31,IF(DZIALKI[[#This Row],[Ulga]]=$K$32,$L$32))))</f>
        <v>0.9</v>
      </c>
      <c r="G3623">
        <f>ROUNDUP(DZIALKI[[#This Row],[StawkaPodatku]]*DZIALKI[[#This Row],[Powierzchnia]],2)</f>
        <v>24.560000000000002</v>
      </c>
      <c r="H3623">
        <f>DZIALKI[[#This Row],[Podatek]]*DZIALKI[[#This Row],[Procent Ulgi]]</f>
        <v>22.104000000000003</v>
      </c>
      <c r="I3623">
        <f>DZIALKI[[#This Row],[Podatek]]-DZIALKI[[#This Row],[KwotaUlgi]]</f>
        <v>2.4559999999999995</v>
      </c>
    </row>
    <row r="3624" spans="1:9" x14ac:dyDescent="0.25">
      <c r="A3624" t="s">
        <v>3634</v>
      </c>
      <c r="B3624">
        <v>1270.92</v>
      </c>
      <c r="C3624" t="s">
        <v>31</v>
      </c>
      <c r="D3624" t="s">
        <v>11</v>
      </c>
      <c r="E36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24">
        <f>IF(DZIALKI[[#This Row],[Ulga]]=$K$29,$L$29,IF(DZIALKI[[#This Row],[Ulga]]=$K$30,$L$30,IF(DZIALKI[[#This Row],[Ulga]]=$K$31,$L$31,IF(DZIALKI[[#This Row],[Ulga]]=$K$32,$L$32))))</f>
        <v>0.9</v>
      </c>
      <c r="G3624">
        <f>ROUNDUP(DZIALKI[[#This Row],[StawkaPodatku]]*DZIALKI[[#This Row],[Powierzchnia]],2)</f>
        <v>546.5</v>
      </c>
      <c r="H3624">
        <f>DZIALKI[[#This Row],[Podatek]]*DZIALKI[[#This Row],[Procent Ulgi]]</f>
        <v>491.85</v>
      </c>
      <c r="I3624">
        <f>DZIALKI[[#This Row],[Podatek]]-DZIALKI[[#This Row],[KwotaUlgi]]</f>
        <v>54.649999999999977</v>
      </c>
    </row>
    <row r="3625" spans="1:9" x14ac:dyDescent="0.25">
      <c r="A3625" t="s">
        <v>3635</v>
      </c>
      <c r="B3625">
        <v>907</v>
      </c>
      <c r="C3625" t="s">
        <v>94</v>
      </c>
      <c r="D3625" t="s">
        <v>7</v>
      </c>
      <c r="E36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25">
        <f>IF(DZIALKI[[#This Row],[Ulga]]=$K$29,$L$29,IF(DZIALKI[[#This Row],[Ulga]]=$K$30,$L$30,IF(DZIALKI[[#This Row],[Ulga]]=$K$31,$L$31,IF(DZIALKI[[#This Row],[Ulga]]=$K$32,$L$32))))</f>
        <v>0.2</v>
      </c>
      <c r="G3625">
        <f>ROUNDUP(DZIALKI[[#This Row],[StawkaPodatku]]*DZIALKI[[#This Row],[Powierzchnia]],2)</f>
        <v>36.28</v>
      </c>
      <c r="H3625">
        <f>DZIALKI[[#This Row],[Podatek]]*DZIALKI[[#This Row],[Procent Ulgi]]</f>
        <v>7.2560000000000002</v>
      </c>
      <c r="I3625">
        <f>DZIALKI[[#This Row],[Podatek]]-DZIALKI[[#This Row],[KwotaUlgi]]</f>
        <v>29.024000000000001</v>
      </c>
    </row>
    <row r="3626" spans="1:9" x14ac:dyDescent="0.25">
      <c r="A3626" t="s">
        <v>3636</v>
      </c>
      <c r="B3626">
        <v>835.71</v>
      </c>
      <c r="C3626" t="s">
        <v>9</v>
      </c>
      <c r="D3626" t="s">
        <v>11</v>
      </c>
      <c r="E36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26">
        <f>IF(DZIALKI[[#This Row],[Ulga]]=$K$29,$L$29,IF(DZIALKI[[#This Row],[Ulga]]=$K$30,$L$30,IF(DZIALKI[[#This Row],[Ulga]]=$K$31,$L$31,IF(DZIALKI[[#This Row],[Ulga]]=$K$32,$L$32))))</f>
        <v>0.9</v>
      </c>
      <c r="G3626">
        <f>ROUNDUP(DZIALKI[[#This Row],[StawkaPodatku]]*DZIALKI[[#This Row],[Powierzchnia]],2)</f>
        <v>543.22</v>
      </c>
      <c r="H3626">
        <f>DZIALKI[[#This Row],[Podatek]]*DZIALKI[[#This Row],[Procent Ulgi]]</f>
        <v>488.89800000000002</v>
      </c>
      <c r="I3626">
        <f>DZIALKI[[#This Row],[Podatek]]-DZIALKI[[#This Row],[KwotaUlgi]]</f>
        <v>54.322000000000003</v>
      </c>
    </row>
    <row r="3627" spans="1:9" x14ac:dyDescent="0.25">
      <c r="A3627" t="s">
        <v>3637</v>
      </c>
      <c r="B3627">
        <v>686.3</v>
      </c>
      <c r="C3627" t="s">
        <v>31</v>
      </c>
      <c r="D3627" t="s">
        <v>21</v>
      </c>
      <c r="E36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27">
        <f>IF(DZIALKI[[#This Row],[Ulga]]=$K$29,$L$29,IF(DZIALKI[[#This Row],[Ulga]]=$K$30,$L$30,IF(DZIALKI[[#This Row],[Ulga]]=$K$31,$L$31,IF(DZIALKI[[#This Row],[Ulga]]=$K$32,$L$32))))</f>
        <v>0</v>
      </c>
      <c r="G3627">
        <f>ROUNDUP(DZIALKI[[#This Row],[StawkaPodatku]]*DZIALKI[[#This Row],[Powierzchnia]],2)</f>
        <v>295.11</v>
      </c>
      <c r="H3627">
        <f>DZIALKI[[#This Row],[Podatek]]*DZIALKI[[#This Row],[Procent Ulgi]]</f>
        <v>0</v>
      </c>
      <c r="I3627">
        <f>DZIALKI[[#This Row],[Podatek]]-DZIALKI[[#This Row],[KwotaUlgi]]</f>
        <v>295.11</v>
      </c>
    </row>
    <row r="3628" spans="1:9" x14ac:dyDescent="0.25">
      <c r="A3628" t="s">
        <v>3638</v>
      </c>
      <c r="B3628">
        <v>1331.56</v>
      </c>
      <c r="C3628" t="s">
        <v>9</v>
      </c>
      <c r="D3628" t="s">
        <v>11</v>
      </c>
      <c r="E36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28">
        <f>IF(DZIALKI[[#This Row],[Ulga]]=$K$29,$L$29,IF(DZIALKI[[#This Row],[Ulga]]=$K$30,$L$30,IF(DZIALKI[[#This Row],[Ulga]]=$K$31,$L$31,IF(DZIALKI[[#This Row],[Ulga]]=$K$32,$L$32))))</f>
        <v>0.9</v>
      </c>
      <c r="G3628">
        <f>ROUNDUP(DZIALKI[[#This Row],[StawkaPodatku]]*DZIALKI[[#This Row],[Powierzchnia]],2)</f>
        <v>865.52</v>
      </c>
      <c r="H3628">
        <f>DZIALKI[[#This Row],[Podatek]]*DZIALKI[[#This Row],[Procent Ulgi]]</f>
        <v>778.96799999999996</v>
      </c>
      <c r="I3628">
        <f>DZIALKI[[#This Row],[Podatek]]-DZIALKI[[#This Row],[KwotaUlgi]]</f>
        <v>86.552000000000021</v>
      </c>
    </row>
    <row r="3629" spans="1:9" x14ac:dyDescent="0.25">
      <c r="A3629" t="s">
        <v>3639</v>
      </c>
      <c r="B3629">
        <v>1442.65</v>
      </c>
      <c r="C3629" t="s">
        <v>52</v>
      </c>
      <c r="D3629" t="s">
        <v>21</v>
      </c>
      <c r="E36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29">
        <f>IF(DZIALKI[[#This Row],[Ulga]]=$K$29,$L$29,IF(DZIALKI[[#This Row],[Ulga]]=$K$30,$L$30,IF(DZIALKI[[#This Row],[Ulga]]=$K$31,$L$31,IF(DZIALKI[[#This Row],[Ulga]]=$K$32,$L$32))))</f>
        <v>0</v>
      </c>
      <c r="G3629">
        <f>ROUNDUP(DZIALKI[[#This Row],[StawkaPodatku]]*DZIALKI[[#This Row],[Powierzchnia]],2)</f>
        <v>302.95999999999998</v>
      </c>
      <c r="H3629">
        <f>DZIALKI[[#This Row],[Podatek]]*DZIALKI[[#This Row],[Procent Ulgi]]</f>
        <v>0</v>
      </c>
      <c r="I3629">
        <f>DZIALKI[[#This Row],[Podatek]]-DZIALKI[[#This Row],[KwotaUlgi]]</f>
        <v>302.95999999999998</v>
      </c>
    </row>
    <row r="3630" spans="1:9" x14ac:dyDescent="0.25">
      <c r="A3630" t="s">
        <v>3640</v>
      </c>
      <c r="B3630">
        <v>524.55999999999995</v>
      </c>
      <c r="C3630" t="s">
        <v>9</v>
      </c>
      <c r="D3630" t="s">
        <v>11</v>
      </c>
      <c r="E36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30">
        <f>IF(DZIALKI[[#This Row],[Ulga]]=$K$29,$L$29,IF(DZIALKI[[#This Row],[Ulga]]=$K$30,$L$30,IF(DZIALKI[[#This Row],[Ulga]]=$K$31,$L$31,IF(DZIALKI[[#This Row],[Ulga]]=$K$32,$L$32))))</f>
        <v>0.9</v>
      </c>
      <c r="G3630">
        <f>ROUNDUP(DZIALKI[[#This Row],[StawkaPodatku]]*DZIALKI[[#This Row],[Powierzchnia]],2)</f>
        <v>340.96999999999997</v>
      </c>
      <c r="H3630">
        <f>DZIALKI[[#This Row],[Podatek]]*DZIALKI[[#This Row],[Procent Ulgi]]</f>
        <v>306.87299999999999</v>
      </c>
      <c r="I3630">
        <f>DZIALKI[[#This Row],[Podatek]]-DZIALKI[[#This Row],[KwotaUlgi]]</f>
        <v>34.09699999999998</v>
      </c>
    </row>
    <row r="3631" spans="1:9" x14ac:dyDescent="0.25">
      <c r="A3631" t="s">
        <v>3641</v>
      </c>
      <c r="B3631">
        <v>868.33</v>
      </c>
      <c r="C3631" t="s">
        <v>5</v>
      </c>
      <c r="D3631" t="s">
        <v>5</v>
      </c>
      <c r="E36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1">
        <f>IF(DZIALKI[[#This Row],[Ulga]]=$K$29,$L$29,IF(DZIALKI[[#This Row],[Ulga]]=$K$30,$L$30,IF(DZIALKI[[#This Row],[Ulga]]=$K$31,$L$31,IF(DZIALKI[[#This Row],[Ulga]]=$K$32,$L$32))))</f>
        <v>0.5</v>
      </c>
      <c r="G3631">
        <f>ROUNDUP(DZIALKI[[#This Row],[StawkaPodatku]]*DZIALKI[[#This Row],[Powierzchnia]],2)</f>
        <v>668.62</v>
      </c>
      <c r="H3631">
        <f>DZIALKI[[#This Row],[Podatek]]*DZIALKI[[#This Row],[Procent Ulgi]]</f>
        <v>334.31</v>
      </c>
      <c r="I3631">
        <f>DZIALKI[[#This Row],[Podatek]]-DZIALKI[[#This Row],[KwotaUlgi]]</f>
        <v>334.31</v>
      </c>
    </row>
    <row r="3632" spans="1:9" x14ac:dyDescent="0.25">
      <c r="A3632" t="s">
        <v>3642</v>
      </c>
      <c r="B3632">
        <v>1127.33</v>
      </c>
      <c r="C3632" t="s">
        <v>9</v>
      </c>
      <c r="D3632" t="s">
        <v>5</v>
      </c>
      <c r="E363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32">
        <f>IF(DZIALKI[[#This Row],[Ulga]]=$K$29,$L$29,IF(DZIALKI[[#This Row],[Ulga]]=$K$30,$L$30,IF(DZIALKI[[#This Row],[Ulga]]=$K$31,$L$31,IF(DZIALKI[[#This Row],[Ulga]]=$K$32,$L$32))))</f>
        <v>0.5</v>
      </c>
      <c r="G3632">
        <f>ROUNDUP(DZIALKI[[#This Row],[StawkaPodatku]]*DZIALKI[[#This Row],[Powierzchnia]],2)</f>
        <v>732.77</v>
      </c>
      <c r="H3632">
        <f>DZIALKI[[#This Row],[Podatek]]*DZIALKI[[#This Row],[Procent Ulgi]]</f>
        <v>366.38499999999999</v>
      </c>
      <c r="I3632">
        <f>DZIALKI[[#This Row],[Podatek]]-DZIALKI[[#This Row],[KwotaUlgi]]</f>
        <v>366.38499999999999</v>
      </c>
    </row>
    <row r="3633" spans="1:9" x14ac:dyDescent="0.25">
      <c r="A3633" t="s">
        <v>3643</v>
      </c>
      <c r="B3633">
        <v>694.52</v>
      </c>
      <c r="C3633" t="s">
        <v>52</v>
      </c>
      <c r="D3633" t="s">
        <v>5</v>
      </c>
      <c r="E36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33">
        <f>IF(DZIALKI[[#This Row],[Ulga]]=$K$29,$L$29,IF(DZIALKI[[#This Row],[Ulga]]=$K$30,$L$30,IF(DZIALKI[[#This Row],[Ulga]]=$K$31,$L$31,IF(DZIALKI[[#This Row],[Ulga]]=$K$32,$L$32))))</f>
        <v>0.5</v>
      </c>
      <c r="G3633">
        <f>ROUNDUP(DZIALKI[[#This Row],[StawkaPodatku]]*DZIALKI[[#This Row],[Powierzchnia]],2)</f>
        <v>145.85</v>
      </c>
      <c r="H3633">
        <f>DZIALKI[[#This Row],[Podatek]]*DZIALKI[[#This Row],[Procent Ulgi]]</f>
        <v>72.924999999999997</v>
      </c>
      <c r="I3633">
        <f>DZIALKI[[#This Row],[Podatek]]-DZIALKI[[#This Row],[KwotaUlgi]]</f>
        <v>72.924999999999997</v>
      </c>
    </row>
    <row r="3634" spans="1:9" x14ac:dyDescent="0.25">
      <c r="A3634" t="s">
        <v>3644</v>
      </c>
      <c r="B3634">
        <v>1124.0899999999999</v>
      </c>
      <c r="C3634" t="s">
        <v>5</v>
      </c>
      <c r="D3634" t="s">
        <v>11</v>
      </c>
      <c r="E36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4">
        <f>IF(DZIALKI[[#This Row],[Ulga]]=$K$29,$L$29,IF(DZIALKI[[#This Row],[Ulga]]=$K$30,$L$30,IF(DZIALKI[[#This Row],[Ulga]]=$K$31,$L$31,IF(DZIALKI[[#This Row],[Ulga]]=$K$32,$L$32))))</f>
        <v>0.9</v>
      </c>
      <c r="G3634">
        <f>ROUNDUP(DZIALKI[[#This Row],[StawkaPodatku]]*DZIALKI[[#This Row],[Powierzchnia]],2)</f>
        <v>865.55</v>
      </c>
      <c r="H3634">
        <f>DZIALKI[[#This Row],[Podatek]]*DZIALKI[[#This Row],[Procent Ulgi]]</f>
        <v>778.995</v>
      </c>
      <c r="I3634">
        <f>DZIALKI[[#This Row],[Podatek]]-DZIALKI[[#This Row],[KwotaUlgi]]</f>
        <v>86.55499999999995</v>
      </c>
    </row>
    <row r="3635" spans="1:9" x14ac:dyDescent="0.25">
      <c r="A3635" t="s">
        <v>3645</v>
      </c>
      <c r="B3635">
        <v>888</v>
      </c>
      <c r="C3635" t="s">
        <v>5</v>
      </c>
      <c r="D3635" t="s">
        <v>5</v>
      </c>
      <c r="E36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5">
        <f>IF(DZIALKI[[#This Row],[Ulga]]=$K$29,$L$29,IF(DZIALKI[[#This Row],[Ulga]]=$K$30,$L$30,IF(DZIALKI[[#This Row],[Ulga]]=$K$31,$L$31,IF(DZIALKI[[#This Row],[Ulga]]=$K$32,$L$32))))</f>
        <v>0.5</v>
      </c>
      <c r="G3635">
        <f>ROUNDUP(DZIALKI[[#This Row],[StawkaPodatku]]*DZIALKI[[#This Row],[Powierzchnia]],2)</f>
        <v>683.76</v>
      </c>
      <c r="H3635">
        <f>DZIALKI[[#This Row],[Podatek]]*DZIALKI[[#This Row],[Procent Ulgi]]</f>
        <v>341.88</v>
      </c>
      <c r="I3635">
        <f>DZIALKI[[#This Row],[Podatek]]-DZIALKI[[#This Row],[KwotaUlgi]]</f>
        <v>341.88</v>
      </c>
    </row>
    <row r="3636" spans="1:9" x14ac:dyDescent="0.25">
      <c r="A3636" t="s">
        <v>3646</v>
      </c>
      <c r="B3636">
        <v>1283.8699999999999</v>
      </c>
      <c r="C3636" t="s">
        <v>9</v>
      </c>
      <c r="D3636" t="s">
        <v>21</v>
      </c>
      <c r="E36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36">
        <f>IF(DZIALKI[[#This Row],[Ulga]]=$K$29,$L$29,IF(DZIALKI[[#This Row],[Ulga]]=$K$30,$L$30,IF(DZIALKI[[#This Row],[Ulga]]=$K$31,$L$31,IF(DZIALKI[[#This Row],[Ulga]]=$K$32,$L$32))))</f>
        <v>0</v>
      </c>
      <c r="G3636">
        <f>ROUNDUP(DZIALKI[[#This Row],[StawkaPodatku]]*DZIALKI[[#This Row],[Powierzchnia]],2)</f>
        <v>834.52</v>
      </c>
      <c r="H3636">
        <f>DZIALKI[[#This Row],[Podatek]]*DZIALKI[[#This Row],[Procent Ulgi]]</f>
        <v>0</v>
      </c>
      <c r="I3636">
        <f>DZIALKI[[#This Row],[Podatek]]-DZIALKI[[#This Row],[KwotaUlgi]]</f>
        <v>834.52</v>
      </c>
    </row>
    <row r="3637" spans="1:9" x14ac:dyDescent="0.25">
      <c r="A3637" t="s">
        <v>3647</v>
      </c>
      <c r="B3637">
        <v>1114.42</v>
      </c>
      <c r="C3637" t="s">
        <v>5</v>
      </c>
      <c r="D3637" t="s">
        <v>21</v>
      </c>
      <c r="E36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7">
        <f>IF(DZIALKI[[#This Row],[Ulga]]=$K$29,$L$29,IF(DZIALKI[[#This Row],[Ulga]]=$K$30,$L$30,IF(DZIALKI[[#This Row],[Ulga]]=$K$31,$L$31,IF(DZIALKI[[#This Row],[Ulga]]=$K$32,$L$32))))</f>
        <v>0</v>
      </c>
      <c r="G3637">
        <f>ROUNDUP(DZIALKI[[#This Row],[StawkaPodatku]]*DZIALKI[[#This Row],[Powierzchnia]],2)</f>
        <v>858.11</v>
      </c>
      <c r="H3637">
        <f>DZIALKI[[#This Row],[Podatek]]*DZIALKI[[#This Row],[Procent Ulgi]]</f>
        <v>0</v>
      </c>
      <c r="I3637">
        <f>DZIALKI[[#This Row],[Podatek]]-DZIALKI[[#This Row],[KwotaUlgi]]</f>
        <v>858.11</v>
      </c>
    </row>
    <row r="3638" spans="1:9" x14ac:dyDescent="0.25">
      <c r="A3638" t="s">
        <v>3648</v>
      </c>
      <c r="B3638">
        <v>972.38</v>
      </c>
      <c r="C3638" t="s">
        <v>52</v>
      </c>
      <c r="D3638" t="s">
        <v>11</v>
      </c>
      <c r="E36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38">
        <f>IF(DZIALKI[[#This Row],[Ulga]]=$K$29,$L$29,IF(DZIALKI[[#This Row],[Ulga]]=$K$30,$L$30,IF(DZIALKI[[#This Row],[Ulga]]=$K$31,$L$31,IF(DZIALKI[[#This Row],[Ulga]]=$K$32,$L$32))))</f>
        <v>0.9</v>
      </c>
      <c r="G3638">
        <f>ROUNDUP(DZIALKI[[#This Row],[StawkaPodatku]]*DZIALKI[[#This Row],[Powierzchnia]],2)</f>
        <v>204.2</v>
      </c>
      <c r="H3638">
        <f>DZIALKI[[#This Row],[Podatek]]*DZIALKI[[#This Row],[Procent Ulgi]]</f>
        <v>183.78</v>
      </c>
      <c r="I3638">
        <f>DZIALKI[[#This Row],[Podatek]]-DZIALKI[[#This Row],[KwotaUlgi]]</f>
        <v>20.419999999999987</v>
      </c>
    </row>
    <row r="3639" spans="1:9" x14ac:dyDescent="0.25">
      <c r="A3639" t="s">
        <v>3649</v>
      </c>
      <c r="B3639">
        <v>985.73</v>
      </c>
      <c r="C3639" t="s">
        <v>5</v>
      </c>
      <c r="D3639" t="s">
        <v>11</v>
      </c>
      <c r="E36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9">
        <f>IF(DZIALKI[[#This Row],[Ulga]]=$K$29,$L$29,IF(DZIALKI[[#This Row],[Ulga]]=$K$30,$L$30,IF(DZIALKI[[#This Row],[Ulga]]=$K$31,$L$31,IF(DZIALKI[[#This Row],[Ulga]]=$K$32,$L$32))))</f>
        <v>0.9</v>
      </c>
      <c r="G3639">
        <f>ROUNDUP(DZIALKI[[#This Row],[StawkaPodatku]]*DZIALKI[[#This Row],[Powierzchnia]],2)</f>
        <v>759.02</v>
      </c>
      <c r="H3639">
        <f>DZIALKI[[#This Row],[Podatek]]*DZIALKI[[#This Row],[Procent Ulgi]]</f>
        <v>683.11800000000005</v>
      </c>
      <c r="I3639">
        <f>DZIALKI[[#This Row],[Podatek]]-DZIALKI[[#This Row],[KwotaUlgi]]</f>
        <v>75.90199999999993</v>
      </c>
    </row>
    <row r="3640" spans="1:9" x14ac:dyDescent="0.25">
      <c r="A3640" t="s">
        <v>3650</v>
      </c>
      <c r="B3640">
        <v>1060.97</v>
      </c>
      <c r="C3640" t="s">
        <v>9</v>
      </c>
      <c r="D3640" t="s">
        <v>21</v>
      </c>
      <c r="E36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40">
        <f>IF(DZIALKI[[#This Row],[Ulga]]=$K$29,$L$29,IF(DZIALKI[[#This Row],[Ulga]]=$K$30,$L$30,IF(DZIALKI[[#This Row],[Ulga]]=$K$31,$L$31,IF(DZIALKI[[#This Row],[Ulga]]=$K$32,$L$32))))</f>
        <v>0</v>
      </c>
      <c r="G3640">
        <f>ROUNDUP(DZIALKI[[#This Row],[StawkaPodatku]]*DZIALKI[[#This Row],[Powierzchnia]],2)</f>
        <v>689.64</v>
      </c>
      <c r="H3640">
        <f>DZIALKI[[#This Row],[Podatek]]*DZIALKI[[#This Row],[Procent Ulgi]]</f>
        <v>0</v>
      </c>
      <c r="I3640">
        <f>DZIALKI[[#This Row],[Podatek]]-DZIALKI[[#This Row],[KwotaUlgi]]</f>
        <v>689.64</v>
      </c>
    </row>
    <row r="3641" spans="1:9" x14ac:dyDescent="0.25">
      <c r="A3641" t="s">
        <v>3651</v>
      </c>
      <c r="B3641">
        <v>991.14</v>
      </c>
      <c r="C3641" t="s">
        <v>31</v>
      </c>
      <c r="D3641" t="s">
        <v>7</v>
      </c>
      <c r="E364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41">
        <f>IF(DZIALKI[[#This Row],[Ulga]]=$K$29,$L$29,IF(DZIALKI[[#This Row],[Ulga]]=$K$30,$L$30,IF(DZIALKI[[#This Row],[Ulga]]=$K$31,$L$31,IF(DZIALKI[[#This Row],[Ulga]]=$K$32,$L$32))))</f>
        <v>0.2</v>
      </c>
      <c r="G3641">
        <f>ROUNDUP(DZIALKI[[#This Row],[StawkaPodatku]]*DZIALKI[[#This Row],[Powierzchnia]],2)</f>
        <v>426.2</v>
      </c>
      <c r="H3641">
        <f>DZIALKI[[#This Row],[Podatek]]*DZIALKI[[#This Row],[Procent Ulgi]]</f>
        <v>85.240000000000009</v>
      </c>
      <c r="I3641">
        <f>DZIALKI[[#This Row],[Podatek]]-DZIALKI[[#This Row],[KwotaUlgi]]</f>
        <v>340.96</v>
      </c>
    </row>
    <row r="3642" spans="1:9" x14ac:dyDescent="0.25">
      <c r="A3642" t="s">
        <v>3652</v>
      </c>
      <c r="B3642">
        <v>1227.3800000000001</v>
      </c>
      <c r="C3642" t="s">
        <v>9</v>
      </c>
      <c r="D3642" t="s">
        <v>11</v>
      </c>
      <c r="E364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42">
        <f>IF(DZIALKI[[#This Row],[Ulga]]=$K$29,$L$29,IF(DZIALKI[[#This Row],[Ulga]]=$K$30,$L$30,IF(DZIALKI[[#This Row],[Ulga]]=$K$31,$L$31,IF(DZIALKI[[#This Row],[Ulga]]=$K$32,$L$32))))</f>
        <v>0.9</v>
      </c>
      <c r="G3642">
        <f>ROUNDUP(DZIALKI[[#This Row],[StawkaPodatku]]*DZIALKI[[#This Row],[Powierzchnia]],2)</f>
        <v>797.8</v>
      </c>
      <c r="H3642">
        <f>DZIALKI[[#This Row],[Podatek]]*DZIALKI[[#This Row],[Procent Ulgi]]</f>
        <v>718.02</v>
      </c>
      <c r="I3642">
        <f>DZIALKI[[#This Row],[Podatek]]-DZIALKI[[#This Row],[KwotaUlgi]]</f>
        <v>79.779999999999973</v>
      </c>
    </row>
    <row r="3643" spans="1:9" x14ac:dyDescent="0.25">
      <c r="A3643" t="s">
        <v>3653</v>
      </c>
      <c r="B3643">
        <v>1301.99</v>
      </c>
      <c r="C3643" t="s">
        <v>5</v>
      </c>
      <c r="D3643" t="s">
        <v>5</v>
      </c>
      <c r="E36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43">
        <f>IF(DZIALKI[[#This Row],[Ulga]]=$K$29,$L$29,IF(DZIALKI[[#This Row],[Ulga]]=$K$30,$L$30,IF(DZIALKI[[#This Row],[Ulga]]=$K$31,$L$31,IF(DZIALKI[[#This Row],[Ulga]]=$K$32,$L$32))))</f>
        <v>0.5</v>
      </c>
      <c r="G3643">
        <f>ROUNDUP(DZIALKI[[#This Row],[StawkaPodatku]]*DZIALKI[[#This Row],[Powierzchnia]],2)</f>
        <v>1002.54</v>
      </c>
      <c r="H3643">
        <f>DZIALKI[[#This Row],[Podatek]]*DZIALKI[[#This Row],[Procent Ulgi]]</f>
        <v>501.27</v>
      </c>
      <c r="I3643">
        <f>DZIALKI[[#This Row],[Podatek]]-DZIALKI[[#This Row],[KwotaUlgi]]</f>
        <v>501.27</v>
      </c>
    </row>
    <row r="3644" spans="1:9" x14ac:dyDescent="0.25">
      <c r="A3644" t="s">
        <v>3654</v>
      </c>
      <c r="B3644">
        <v>1076.3</v>
      </c>
      <c r="C3644" t="s">
        <v>31</v>
      </c>
      <c r="D3644" t="s">
        <v>21</v>
      </c>
      <c r="E36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44">
        <f>IF(DZIALKI[[#This Row],[Ulga]]=$K$29,$L$29,IF(DZIALKI[[#This Row],[Ulga]]=$K$30,$L$30,IF(DZIALKI[[#This Row],[Ulga]]=$K$31,$L$31,IF(DZIALKI[[#This Row],[Ulga]]=$K$32,$L$32))))</f>
        <v>0</v>
      </c>
      <c r="G3644">
        <f>ROUNDUP(DZIALKI[[#This Row],[StawkaPodatku]]*DZIALKI[[#This Row],[Powierzchnia]],2)</f>
        <v>462.81</v>
      </c>
      <c r="H3644">
        <f>DZIALKI[[#This Row],[Podatek]]*DZIALKI[[#This Row],[Procent Ulgi]]</f>
        <v>0</v>
      </c>
      <c r="I3644">
        <f>DZIALKI[[#This Row],[Podatek]]-DZIALKI[[#This Row],[KwotaUlgi]]</f>
        <v>462.81</v>
      </c>
    </row>
    <row r="3645" spans="1:9" x14ac:dyDescent="0.25">
      <c r="A3645" t="s">
        <v>3655</v>
      </c>
      <c r="B3645">
        <v>597.52</v>
      </c>
      <c r="C3645" t="s">
        <v>9</v>
      </c>
      <c r="D3645" t="s">
        <v>7</v>
      </c>
      <c r="E36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45">
        <f>IF(DZIALKI[[#This Row],[Ulga]]=$K$29,$L$29,IF(DZIALKI[[#This Row],[Ulga]]=$K$30,$L$30,IF(DZIALKI[[#This Row],[Ulga]]=$K$31,$L$31,IF(DZIALKI[[#This Row],[Ulga]]=$K$32,$L$32))))</f>
        <v>0.2</v>
      </c>
      <c r="G3645">
        <f>ROUNDUP(DZIALKI[[#This Row],[StawkaPodatku]]*DZIALKI[[#This Row],[Powierzchnia]],2)</f>
        <v>388.39</v>
      </c>
      <c r="H3645">
        <f>DZIALKI[[#This Row],[Podatek]]*DZIALKI[[#This Row],[Procent Ulgi]]</f>
        <v>77.677999999999997</v>
      </c>
      <c r="I3645">
        <f>DZIALKI[[#This Row],[Podatek]]-DZIALKI[[#This Row],[KwotaUlgi]]</f>
        <v>310.71199999999999</v>
      </c>
    </row>
    <row r="3646" spans="1:9" x14ac:dyDescent="0.25">
      <c r="A3646" t="s">
        <v>3656</v>
      </c>
      <c r="B3646">
        <v>1495.59</v>
      </c>
      <c r="C3646" t="s">
        <v>9</v>
      </c>
      <c r="D3646" t="s">
        <v>5</v>
      </c>
      <c r="E36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46">
        <f>IF(DZIALKI[[#This Row],[Ulga]]=$K$29,$L$29,IF(DZIALKI[[#This Row],[Ulga]]=$K$30,$L$30,IF(DZIALKI[[#This Row],[Ulga]]=$K$31,$L$31,IF(DZIALKI[[#This Row],[Ulga]]=$K$32,$L$32))))</f>
        <v>0.5</v>
      </c>
      <c r="G3646">
        <f>ROUNDUP(DZIALKI[[#This Row],[StawkaPodatku]]*DZIALKI[[#This Row],[Powierzchnia]],2)</f>
        <v>972.14</v>
      </c>
      <c r="H3646">
        <f>DZIALKI[[#This Row],[Podatek]]*DZIALKI[[#This Row],[Procent Ulgi]]</f>
        <v>486.07</v>
      </c>
      <c r="I3646">
        <f>DZIALKI[[#This Row],[Podatek]]-DZIALKI[[#This Row],[KwotaUlgi]]</f>
        <v>486.07</v>
      </c>
    </row>
    <row r="3647" spans="1:9" x14ac:dyDescent="0.25">
      <c r="A3647" t="s">
        <v>3657</v>
      </c>
      <c r="B3647">
        <v>1366.31</v>
      </c>
      <c r="C3647" t="s">
        <v>5</v>
      </c>
      <c r="D3647" t="s">
        <v>5</v>
      </c>
      <c r="E36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47">
        <f>IF(DZIALKI[[#This Row],[Ulga]]=$K$29,$L$29,IF(DZIALKI[[#This Row],[Ulga]]=$K$30,$L$30,IF(DZIALKI[[#This Row],[Ulga]]=$K$31,$L$31,IF(DZIALKI[[#This Row],[Ulga]]=$K$32,$L$32))))</f>
        <v>0.5</v>
      </c>
      <c r="G3647">
        <f>ROUNDUP(DZIALKI[[#This Row],[StawkaPodatku]]*DZIALKI[[#This Row],[Powierzchnia]],2)</f>
        <v>1052.06</v>
      </c>
      <c r="H3647">
        <f>DZIALKI[[#This Row],[Podatek]]*DZIALKI[[#This Row],[Procent Ulgi]]</f>
        <v>526.03</v>
      </c>
      <c r="I3647">
        <f>DZIALKI[[#This Row],[Podatek]]-DZIALKI[[#This Row],[KwotaUlgi]]</f>
        <v>526.03</v>
      </c>
    </row>
    <row r="3648" spans="1:9" x14ac:dyDescent="0.25">
      <c r="A3648" t="s">
        <v>3658</v>
      </c>
      <c r="B3648">
        <v>782.51</v>
      </c>
      <c r="C3648" t="s">
        <v>5</v>
      </c>
      <c r="D3648" t="s">
        <v>11</v>
      </c>
      <c r="E36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48">
        <f>IF(DZIALKI[[#This Row],[Ulga]]=$K$29,$L$29,IF(DZIALKI[[#This Row],[Ulga]]=$K$30,$L$30,IF(DZIALKI[[#This Row],[Ulga]]=$K$31,$L$31,IF(DZIALKI[[#This Row],[Ulga]]=$K$32,$L$32))))</f>
        <v>0.9</v>
      </c>
      <c r="G3648">
        <f>ROUNDUP(DZIALKI[[#This Row],[StawkaPodatku]]*DZIALKI[[#This Row],[Powierzchnia]],2)</f>
        <v>602.54</v>
      </c>
      <c r="H3648">
        <f>DZIALKI[[#This Row],[Podatek]]*DZIALKI[[#This Row],[Procent Ulgi]]</f>
        <v>542.28599999999994</v>
      </c>
      <c r="I3648">
        <f>DZIALKI[[#This Row],[Podatek]]-DZIALKI[[#This Row],[KwotaUlgi]]</f>
        <v>60.254000000000019</v>
      </c>
    </row>
    <row r="3649" spans="1:9" x14ac:dyDescent="0.25">
      <c r="A3649" t="s">
        <v>3659</v>
      </c>
      <c r="B3649">
        <v>1203.03</v>
      </c>
      <c r="C3649" t="s">
        <v>5</v>
      </c>
      <c r="D3649" t="s">
        <v>11</v>
      </c>
      <c r="E36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49">
        <f>IF(DZIALKI[[#This Row],[Ulga]]=$K$29,$L$29,IF(DZIALKI[[#This Row],[Ulga]]=$K$30,$L$30,IF(DZIALKI[[#This Row],[Ulga]]=$K$31,$L$31,IF(DZIALKI[[#This Row],[Ulga]]=$K$32,$L$32))))</f>
        <v>0.9</v>
      </c>
      <c r="G3649">
        <f>ROUNDUP(DZIALKI[[#This Row],[StawkaPodatku]]*DZIALKI[[#This Row],[Powierzchnia]],2)</f>
        <v>926.34</v>
      </c>
      <c r="H3649">
        <f>DZIALKI[[#This Row],[Podatek]]*DZIALKI[[#This Row],[Procent Ulgi]]</f>
        <v>833.70600000000002</v>
      </c>
      <c r="I3649">
        <f>DZIALKI[[#This Row],[Podatek]]-DZIALKI[[#This Row],[KwotaUlgi]]</f>
        <v>92.634000000000015</v>
      </c>
    </row>
    <row r="3650" spans="1:9" x14ac:dyDescent="0.25">
      <c r="A3650" t="s">
        <v>3660</v>
      </c>
      <c r="B3650">
        <v>1132.99</v>
      </c>
      <c r="C3650" t="s">
        <v>5</v>
      </c>
      <c r="D3650" t="s">
        <v>11</v>
      </c>
      <c r="E36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0">
        <f>IF(DZIALKI[[#This Row],[Ulga]]=$K$29,$L$29,IF(DZIALKI[[#This Row],[Ulga]]=$K$30,$L$30,IF(DZIALKI[[#This Row],[Ulga]]=$K$31,$L$31,IF(DZIALKI[[#This Row],[Ulga]]=$K$32,$L$32))))</f>
        <v>0.9</v>
      </c>
      <c r="G3650">
        <f>ROUNDUP(DZIALKI[[#This Row],[StawkaPodatku]]*DZIALKI[[#This Row],[Powierzchnia]],2)</f>
        <v>872.41</v>
      </c>
      <c r="H3650">
        <f>DZIALKI[[#This Row],[Podatek]]*DZIALKI[[#This Row],[Procent Ulgi]]</f>
        <v>785.16899999999998</v>
      </c>
      <c r="I3650">
        <f>DZIALKI[[#This Row],[Podatek]]-DZIALKI[[#This Row],[KwotaUlgi]]</f>
        <v>87.240999999999985</v>
      </c>
    </row>
    <row r="3651" spans="1:9" x14ac:dyDescent="0.25">
      <c r="A3651" t="s">
        <v>3661</v>
      </c>
      <c r="B3651">
        <v>1260.58</v>
      </c>
      <c r="C3651" t="s">
        <v>52</v>
      </c>
      <c r="D3651" t="s">
        <v>11</v>
      </c>
      <c r="E36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51">
        <f>IF(DZIALKI[[#This Row],[Ulga]]=$K$29,$L$29,IF(DZIALKI[[#This Row],[Ulga]]=$K$30,$L$30,IF(DZIALKI[[#This Row],[Ulga]]=$K$31,$L$31,IF(DZIALKI[[#This Row],[Ulga]]=$K$32,$L$32))))</f>
        <v>0.9</v>
      </c>
      <c r="G3651">
        <f>ROUNDUP(DZIALKI[[#This Row],[StawkaPodatku]]*DZIALKI[[#This Row],[Powierzchnia]],2)</f>
        <v>264.73</v>
      </c>
      <c r="H3651">
        <f>DZIALKI[[#This Row],[Podatek]]*DZIALKI[[#This Row],[Procent Ulgi]]</f>
        <v>238.25700000000003</v>
      </c>
      <c r="I3651">
        <f>DZIALKI[[#This Row],[Podatek]]-DZIALKI[[#This Row],[KwotaUlgi]]</f>
        <v>26.472999999999985</v>
      </c>
    </row>
    <row r="3652" spans="1:9" x14ac:dyDescent="0.25">
      <c r="A3652" t="s">
        <v>3662</v>
      </c>
      <c r="B3652">
        <v>1331.9</v>
      </c>
      <c r="C3652" t="s">
        <v>9</v>
      </c>
      <c r="D3652" t="s">
        <v>5</v>
      </c>
      <c r="E36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52">
        <f>IF(DZIALKI[[#This Row],[Ulga]]=$K$29,$L$29,IF(DZIALKI[[#This Row],[Ulga]]=$K$30,$L$30,IF(DZIALKI[[#This Row],[Ulga]]=$K$31,$L$31,IF(DZIALKI[[#This Row],[Ulga]]=$K$32,$L$32))))</f>
        <v>0.5</v>
      </c>
      <c r="G3652">
        <f>ROUNDUP(DZIALKI[[#This Row],[StawkaPodatku]]*DZIALKI[[#This Row],[Powierzchnia]],2)</f>
        <v>865.74</v>
      </c>
      <c r="H3652">
        <f>DZIALKI[[#This Row],[Podatek]]*DZIALKI[[#This Row],[Procent Ulgi]]</f>
        <v>432.87</v>
      </c>
      <c r="I3652">
        <f>DZIALKI[[#This Row],[Podatek]]-DZIALKI[[#This Row],[KwotaUlgi]]</f>
        <v>432.87</v>
      </c>
    </row>
    <row r="3653" spans="1:9" x14ac:dyDescent="0.25">
      <c r="A3653" t="s">
        <v>3663</v>
      </c>
      <c r="B3653">
        <v>779.45</v>
      </c>
      <c r="C3653" t="s">
        <v>5</v>
      </c>
      <c r="D3653" t="s">
        <v>11</v>
      </c>
      <c r="E36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3">
        <f>IF(DZIALKI[[#This Row],[Ulga]]=$K$29,$L$29,IF(DZIALKI[[#This Row],[Ulga]]=$K$30,$L$30,IF(DZIALKI[[#This Row],[Ulga]]=$K$31,$L$31,IF(DZIALKI[[#This Row],[Ulga]]=$K$32,$L$32))))</f>
        <v>0.9</v>
      </c>
      <c r="G3653">
        <f>ROUNDUP(DZIALKI[[#This Row],[StawkaPodatku]]*DZIALKI[[#This Row],[Powierzchnia]],2)</f>
        <v>600.17999999999995</v>
      </c>
      <c r="H3653">
        <f>DZIALKI[[#This Row],[Podatek]]*DZIALKI[[#This Row],[Procent Ulgi]]</f>
        <v>540.16199999999992</v>
      </c>
      <c r="I3653">
        <f>DZIALKI[[#This Row],[Podatek]]-DZIALKI[[#This Row],[KwotaUlgi]]</f>
        <v>60.018000000000029</v>
      </c>
    </row>
    <row r="3654" spans="1:9" x14ac:dyDescent="0.25">
      <c r="A3654" t="s">
        <v>3664</v>
      </c>
      <c r="B3654">
        <v>1170.3800000000001</v>
      </c>
      <c r="C3654" t="s">
        <v>31</v>
      </c>
      <c r="D3654" t="s">
        <v>5</v>
      </c>
      <c r="E365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54">
        <f>IF(DZIALKI[[#This Row],[Ulga]]=$K$29,$L$29,IF(DZIALKI[[#This Row],[Ulga]]=$K$30,$L$30,IF(DZIALKI[[#This Row],[Ulga]]=$K$31,$L$31,IF(DZIALKI[[#This Row],[Ulga]]=$K$32,$L$32))))</f>
        <v>0.5</v>
      </c>
      <c r="G3654">
        <f>ROUNDUP(DZIALKI[[#This Row],[StawkaPodatku]]*DZIALKI[[#This Row],[Powierzchnia]],2)</f>
        <v>503.27</v>
      </c>
      <c r="H3654">
        <f>DZIALKI[[#This Row],[Podatek]]*DZIALKI[[#This Row],[Procent Ulgi]]</f>
        <v>251.63499999999999</v>
      </c>
      <c r="I3654">
        <f>DZIALKI[[#This Row],[Podatek]]-DZIALKI[[#This Row],[KwotaUlgi]]</f>
        <v>251.63499999999999</v>
      </c>
    </row>
    <row r="3655" spans="1:9" x14ac:dyDescent="0.25">
      <c r="A3655" t="s">
        <v>3665</v>
      </c>
      <c r="B3655">
        <v>523.69000000000005</v>
      </c>
      <c r="C3655" t="s">
        <v>5</v>
      </c>
      <c r="D3655" t="s">
        <v>11</v>
      </c>
      <c r="E36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5">
        <f>IF(DZIALKI[[#This Row],[Ulga]]=$K$29,$L$29,IF(DZIALKI[[#This Row],[Ulga]]=$K$30,$L$30,IF(DZIALKI[[#This Row],[Ulga]]=$K$31,$L$31,IF(DZIALKI[[#This Row],[Ulga]]=$K$32,$L$32))))</f>
        <v>0.9</v>
      </c>
      <c r="G3655">
        <f>ROUNDUP(DZIALKI[[#This Row],[StawkaPodatku]]*DZIALKI[[#This Row],[Powierzchnia]],2)</f>
        <v>403.25</v>
      </c>
      <c r="H3655">
        <f>DZIALKI[[#This Row],[Podatek]]*DZIALKI[[#This Row],[Procent Ulgi]]</f>
        <v>362.92500000000001</v>
      </c>
      <c r="I3655">
        <f>DZIALKI[[#This Row],[Podatek]]-DZIALKI[[#This Row],[KwotaUlgi]]</f>
        <v>40.324999999999989</v>
      </c>
    </row>
    <row r="3656" spans="1:9" x14ac:dyDescent="0.25">
      <c r="A3656" t="s">
        <v>3666</v>
      </c>
      <c r="B3656">
        <v>1340.89</v>
      </c>
      <c r="C3656" t="s">
        <v>5</v>
      </c>
      <c r="D3656" t="s">
        <v>5</v>
      </c>
      <c r="E36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6">
        <f>IF(DZIALKI[[#This Row],[Ulga]]=$K$29,$L$29,IF(DZIALKI[[#This Row],[Ulga]]=$K$30,$L$30,IF(DZIALKI[[#This Row],[Ulga]]=$K$31,$L$31,IF(DZIALKI[[#This Row],[Ulga]]=$K$32,$L$32))))</f>
        <v>0.5</v>
      </c>
      <c r="G3656">
        <f>ROUNDUP(DZIALKI[[#This Row],[StawkaPodatku]]*DZIALKI[[#This Row],[Powierzchnia]],2)</f>
        <v>1032.49</v>
      </c>
      <c r="H3656">
        <f>DZIALKI[[#This Row],[Podatek]]*DZIALKI[[#This Row],[Procent Ulgi]]</f>
        <v>516.245</v>
      </c>
      <c r="I3656">
        <f>DZIALKI[[#This Row],[Podatek]]-DZIALKI[[#This Row],[KwotaUlgi]]</f>
        <v>516.245</v>
      </c>
    </row>
    <row r="3657" spans="1:9" x14ac:dyDescent="0.25">
      <c r="A3657" t="s">
        <v>3667</v>
      </c>
      <c r="B3657">
        <v>1122.75</v>
      </c>
      <c r="C3657" t="s">
        <v>5</v>
      </c>
      <c r="D3657" t="s">
        <v>11</v>
      </c>
      <c r="E36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7">
        <f>IF(DZIALKI[[#This Row],[Ulga]]=$K$29,$L$29,IF(DZIALKI[[#This Row],[Ulga]]=$K$30,$L$30,IF(DZIALKI[[#This Row],[Ulga]]=$K$31,$L$31,IF(DZIALKI[[#This Row],[Ulga]]=$K$32,$L$32))))</f>
        <v>0.9</v>
      </c>
      <c r="G3657">
        <f>ROUNDUP(DZIALKI[[#This Row],[StawkaPodatku]]*DZIALKI[[#This Row],[Powierzchnia]],2)</f>
        <v>864.52</v>
      </c>
      <c r="H3657">
        <f>DZIALKI[[#This Row],[Podatek]]*DZIALKI[[#This Row],[Procent Ulgi]]</f>
        <v>778.06799999999998</v>
      </c>
      <c r="I3657">
        <f>DZIALKI[[#This Row],[Podatek]]-DZIALKI[[#This Row],[KwotaUlgi]]</f>
        <v>86.451999999999998</v>
      </c>
    </row>
    <row r="3658" spans="1:9" x14ac:dyDescent="0.25">
      <c r="A3658" t="s">
        <v>3668</v>
      </c>
      <c r="B3658">
        <v>717.68</v>
      </c>
      <c r="C3658" t="s">
        <v>52</v>
      </c>
      <c r="D3658" t="s">
        <v>5</v>
      </c>
      <c r="E36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58">
        <f>IF(DZIALKI[[#This Row],[Ulga]]=$K$29,$L$29,IF(DZIALKI[[#This Row],[Ulga]]=$K$30,$L$30,IF(DZIALKI[[#This Row],[Ulga]]=$K$31,$L$31,IF(DZIALKI[[#This Row],[Ulga]]=$K$32,$L$32))))</f>
        <v>0.5</v>
      </c>
      <c r="G3658">
        <f>ROUNDUP(DZIALKI[[#This Row],[StawkaPodatku]]*DZIALKI[[#This Row],[Powierzchnia]],2)</f>
        <v>150.72</v>
      </c>
      <c r="H3658">
        <f>DZIALKI[[#This Row],[Podatek]]*DZIALKI[[#This Row],[Procent Ulgi]]</f>
        <v>75.36</v>
      </c>
      <c r="I3658">
        <f>DZIALKI[[#This Row],[Podatek]]-DZIALKI[[#This Row],[KwotaUlgi]]</f>
        <v>75.36</v>
      </c>
    </row>
    <row r="3659" spans="1:9" x14ac:dyDescent="0.25">
      <c r="A3659" t="s">
        <v>3669</v>
      </c>
      <c r="B3659">
        <v>590.79999999999995</v>
      </c>
      <c r="C3659" t="s">
        <v>9</v>
      </c>
      <c r="D3659" t="s">
        <v>7</v>
      </c>
      <c r="E36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59">
        <f>IF(DZIALKI[[#This Row],[Ulga]]=$K$29,$L$29,IF(DZIALKI[[#This Row],[Ulga]]=$K$30,$L$30,IF(DZIALKI[[#This Row],[Ulga]]=$K$31,$L$31,IF(DZIALKI[[#This Row],[Ulga]]=$K$32,$L$32))))</f>
        <v>0.2</v>
      </c>
      <c r="G3659">
        <f>ROUNDUP(DZIALKI[[#This Row],[StawkaPodatku]]*DZIALKI[[#This Row],[Powierzchnia]],2)</f>
        <v>384.02</v>
      </c>
      <c r="H3659">
        <f>DZIALKI[[#This Row],[Podatek]]*DZIALKI[[#This Row],[Procent Ulgi]]</f>
        <v>76.804000000000002</v>
      </c>
      <c r="I3659">
        <f>DZIALKI[[#This Row],[Podatek]]-DZIALKI[[#This Row],[KwotaUlgi]]</f>
        <v>307.21600000000001</v>
      </c>
    </row>
    <row r="3660" spans="1:9" x14ac:dyDescent="0.25">
      <c r="A3660" t="s">
        <v>3670</v>
      </c>
      <c r="B3660">
        <v>1417.84</v>
      </c>
      <c r="C3660" t="s">
        <v>9</v>
      </c>
      <c r="D3660" t="s">
        <v>11</v>
      </c>
      <c r="E36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60">
        <f>IF(DZIALKI[[#This Row],[Ulga]]=$K$29,$L$29,IF(DZIALKI[[#This Row],[Ulga]]=$K$30,$L$30,IF(DZIALKI[[#This Row],[Ulga]]=$K$31,$L$31,IF(DZIALKI[[#This Row],[Ulga]]=$K$32,$L$32))))</f>
        <v>0.9</v>
      </c>
      <c r="G3660">
        <f>ROUNDUP(DZIALKI[[#This Row],[StawkaPodatku]]*DZIALKI[[#This Row],[Powierzchnia]],2)</f>
        <v>921.6</v>
      </c>
      <c r="H3660">
        <f>DZIALKI[[#This Row],[Podatek]]*DZIALKI[[#This Row],[Procent Ulgi]]</f>
        <v>829.44</v>
      </c>
      <c r="I3660">
        <f>DZIALKI[[#This Row],[Podatek]]-DZIALKI[[#This Row],[KwotaUlgi]]</f>
        <v>92.159999999999968</v>
      </c>
    </row>
    <row r="3661" spans="1:9" x14ac:dyDescent="0.25">
      <c r="A3661" t="s">
        <v>3671</v>
      </c>
      <c r="B3661">
        <v>852</v>
      </c>
      <c r="C3661" t="s">
        <v>31</v>
      </c>
      <c r="D3661" t="s">
        <v>11</v>
      </c>
      <c r="E36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61">
        <f>IF(DZIALKI[[#This Row],[Ulga]]=$K$29,$L$29,IF(DZIALKI[[#This Row],[Ulga]]=$K$30,$L$30,IF(DZIALKI[[#This Row],[Ulga]]=$K$31,$L$31,IF(DZIALKI[[#This Row],[Ulga]]=$K$32,$L$32))))</f>
        <v>0.9</v>
      </c>
      <c r="G3661">
        <f>ROUNDUP(DZIALKI[[#This Row],[StawkaPodatku]]*DZIALKI[[#This Row],[Powierzchnia]],2)</f>
        <v>366.36</v>
      </c>
      <c r="H3661">
        <f>DZIALKI[[#This Row],[Podatek]]*DZIALKI[[#This Row],[Procent Ulgi]]</f>
        <v>329.72400000000005</v>
      </c>
      <c r="I3661">
        <f>DZIALKI[[#This Row],[Podatek]]-DZIALKI[[#This Row],[KwotaUlgi]]</f>
        <v>36.635999999999967</v>
      </c>
    </row>
    <row r="3662" spans="1:9" x14ac:dyDescent="0.25">
      <c r="A3662" t="s">
        <v>3672</v>
      </c>
      <c r="B3662">
        <v>735.31</v>
      </c>
      <c r="C3662" t="s">
        <v>9</v>
      </c>
      <c r="D3662" t="s">
        <v>7</v>
      </c>
      <c r="E36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62">
        <f>IF(DZIALKI[[#This Row],[Ulga]]=$K$29,$L$29,IF(DZIALKI[[#This Row],[Ulga]]=$K$30,$L$30,IF(DZIALKI[[#This Row],[Ulga]]=$K$31,$L$31,IF(DZIALKI[[#This Row],[Ulga]]=$K$32,$L$32))))</f>
        <v>0.2</v>
      </c>
      <c r="G3662">
        <f>ROUNDUP(DZIALKI[[#This Row],[StawkaPodatku]]*DZIALKI[[#This Row],[Powierzchnia]],2)</f>
        <v>477.96</v>
      </c>
      <c r="H3662">
        <f>DZIALKI[[#This Row],[Podatek]]*DZIALKI[[#This Row],[Procent Ulgi]]</f>
        <v>95.591999999999999</v>
      </c>
      <c r="I3662">
        <f>DZIALKI[[#This Row],[Podatek]]-DZIALKI[[#This Row],[KwotaUlgi]]</f>
        <v>382.36799999999999</v>
      </c>
    </row>
    <row r="3663" spans="1:9" x14ac:dyDescent="0.25">
      <c r="A3663" t="s">
        <v>3673</v>
      </c>
      <c r="B3663">
        <v>711.47</v>
      </c>
      <c r="C3663" t="s">
        <v>31</v>
      </c>
      <c r="D3663" t="s">
        <v>5</v>
      </c>
      <c r="E36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63">
        <f>IF(DZIALKI[[#This Row],[Ulga]]=$K$29,$L$29,IF(DZIALKI[[#This Row],[Ulga]]=$K$30,$L$30,IF(DZIALKI[[#This Row],[Ulga]]=$K$31,$L$31,IF(DZIALKI[[#This Row],[Ulga]]=$K$32,$L$32))))</f>
        <v>0.5</v>
      </c>
      <c r="G3663">
        <f>ROUNDUP(DZIALKI[[#This Row],[StawkaPodatku]]*DZIALKI[[#This Row],[Powierzchnia]],2)</f>
        <v>305.94</v>
      </c>
      <c r="H3663">
        <f>DZIALKI[[#This Row],[Podatek]]*DZIALKI[[#This Row],[Procent Ulgi]]</f>
        <v>152.97</v>
      </c>
      <c r="I3663">
        <f>DZIALKI[[#This Row],[Podatek]]-DZIALKI[[#This Row],[KwotaUlgi]]</f>
        <v>152.97</v>
      </c>
    </row>
    <row r="3664" spans="1:9" x14ac:dyDescent="0.25">
      <c r="A3664" t="s">
        <v>3674</v>
      </c>
      <c r="B3664">
        <v>577.47</v>
      </c>
      <c r="C3664" t="s">
        <v>5</v>
      </c>
      <c r="D3664" t="s">
        <v>5</v>
      </c>
      <c r="E36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64">
        <f>IF(DZIALKI[[#This Row],[Ulga]]=$K$29,$L$29,IF(DZIALKI[[#This Row],[Ulga]]=$K$30,$L$30,IF(DZIALKI[[#This Row],[Ulga]]=$K$31,$L$31,IF(DZIALKI[[#This Row],[Ulga]]=$K$32,$L$32))))</f>
        <v>0.5</v>
      </c>
      <c r="G3664">
        <f>ROUNDUP(DZIALKI[[#This Row],[StawkaPodatku]]*DZIALKI[[#This Row],[Powierzchnia]],2)</f>
        <v>444.65999999999997</v>
      </c>
      <c r="H3664">
        <f>DZIALKI[[#This Row],[Podatek]]*DZIALKI[[#This Row],[Procent Ulgi]]</f>
        <v>222.32999999999998</v>
      </c>
      <c r="I3664">
        <f>DZIALKI[[#This Row],[Podatek]]-DZIALKI[[#This Row],[KwotaUlgi]]</f>
        <v>222.32999999999998</v>
      </c>
    </row>
    <row r="3665" spans="1:9" x14ac:dyDescent="0.25">
      <c r="A3665" t="s">
        <v>3675</v>
      </c>
      <c r="B3665">
        <v>544.79</v>
      </c>
      <c r="C3665" t="s">
        <v>5</v>
      </c>
      <c r="D3665" t="s">
        <v>11</v>
      </c>
      <c r="E36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65">
        <f>IF(DZIALKI[[#This Row],[Ulga]]=$K$29,$L$29,IF(DZIALKI[[#This Row],[Ulga]]=$K$30,$L$30,IF(DZIALKI[[#This Row],[Ulga]]=$K$31,$L$31,IF(DZIALKI[[#This Row],[Ulga]]=$K$32,$L$32))))</f>
        <v>0.9</v>
      </c>
      <c r="G3665">
        <f>ROUNDUP(DZIALKI[[#This Row],[StawkaPodatku]]*DZIALKI[[#This Row],[Powierzchnia]],2)</f>
        <v>419.49</v>
      </c>
      <c r="H3665">
        <f>DZIALKI[[#This Row],[Podatek]]*DZIALKI[[#This Row],[Procent Ulgi]]</f>
        <v>377.541</v>
      </c>
      <c r="I3665">
        <f>DZIALKI[[#This Row],[Podatek]]-DZIALKI[[#This Row],[KwotaUlgi]]</f>
        <v>41.949000000000012</v>
      </c>
    </row>
    <row r="3666" spans="1:9" x14ac:dyDescent="0.25">
      <c r="A3666" t="s">
        <v>3676</v>
      </c>
      <c r="B3666">
        <v>610.67999999999995</v>
      </c>
      <c r="C3666" t="s">
        <v>52</v>
      </c>
      <c r="D3666" t="s">
        <v>5</v>
      </c>
      <c r="E36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66">
        <f>IF(DZIALKI[[#This Row],[Ulga]]=$K$29,$L$29,IF(DZIALKI[[#This Row],[Ulga]]=$K$30,$L$30,IF(DZIALKI[[#This Row],[Ulga]]=$K$31,$L$31,IF(DZIALKI[[#This Row],[Ulga]]=$K$32,$L$32))))</f>
        <v>0.5</v>
      </c>
      <c r="G3666">
        <f>ROUNDUP(DZIALKI[[#This Row],[StawkaPodatku]]*DZIALKI[[#This Row],[Powierzchnia]],2)</f>
        <v>128.25</v>
      </c>
      <c r="H3666">
        <f>DZIALKI[[#This Row],[Podatek]]*DZIALKI[[#This Row],[Procent Ulgi]]</f>
        <v>64.125</v>
      </c>
      <c r="I3666">
        <f>DZIALKI[[#This Row],[Podatek]]-DZIALKI[[#This Row],[KwotaUlgi]]</f>
        <v>64.125</v>
      </c>
    </row>
    <row r="3667" spans="1:9" x14ac:dyDescent="0.25">
      <c r="A3667" t="s">
        <v>3677</v>
      </c>
      <c r="B3667">
        <v>715.35</v>
      </c>
      <c r="C3667" t="s">
        <v>5</v>
      </c>
      <c r="D3667" t="s">
        <v>11</v>
      </c>
      <c r="E36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67">
        <f>IF(DZIALKI[[#This Row],[Ulga]]=$K$29,$L$29,IF(DZIALKI[[#This Row],[Ulga]]=$K$30,$L$30,IF(DZIALKI[[#This Row],[Ulga]]=$K$31,$L$31,IF(DZIALKI[[#This Row],[Ulga]]=$K$32,$L$32))))</f>
        <v>0.9</v>
      </c>
      <c r="G3667">
        <f>ROUNDUP(DZIALKI[[#This Row],[StawkaPodatku]]*DZIALKI[[#This Row],[Powierzchnia]],2)</f>
        <v>550.81999999999994</v>
      </c>
      <c r="H3667">
        <f>DZIALKI[[#This Row],[Podatek]]*DZIALKI[[#This Row],[Procent Ulgi]]</f>
        <v>495.73799999999994</v>
      </c>
      <c r="I3667">
        <f>DZIALKI[[#This Row],[Podatek]]-DZIALKI[[#This Row],[KwotaUlgi]]</f>
        <v>55.081999999999994</v>
      </c>
    </row>
    <row r="3668" spans="1:9" x14ac:dyDescent="0.25">
      <c r="A3668" t="s">
        <v>3678</v>
      </c>
      <c r="B3668">
        <v>711.13</v>
      </c>
      <c r="C3668" t="s">
        <v>9</v>
      </c>
      <c r="D3668" t="s">
        <v>5</v>
      </c>
      <c r="E36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68">
        <f>IF(DZIALKI[[#This Row],[Ulga]]=$K$29,$L$29,IF(DZIALKI[[#This Row],[Ulga]]=$K$30,$L$30,IF(DZIALKI[[#This Row],[Ulga]]=$K$31,$L$31,IF(DZIALKI[[#This Row],[Ulga]]=$K$32,$L$32))))</f>
        <v>0.5</v>
      </c>
      <c r="G3668">
        <f>ROUNDUP(DZIALKI[[#This Row],[StawkaPodatku]]*DZIALKI[[#This Row],[Powierzchnia]],2)</f>
        <v>462.24</v>
      </c>
      <c r="H3668">
        <f>DZIALKI[[#This Row],[Podatek]]*DZIALKI[[#This Row],[Procent Ulgi]]</f>
        <v>231.12</v>
      </c>
      <c r="I3668">
        <f>DZIALKI[[#This Row],[Podatek]]-DZIALKI[[#This Row],[KwotaUlgi]]</f>
        <v>231.12</v>
      </c>
    </row>
    <row r="3669" spans="1:9" x14ac:dyDescent="0.25">
      <c r="A3669" t="s">
        <v>3679</v>
      </c>
      <c r="B3669">
        <v>1188.07</v>
      </c>
      <c r="C3669" t="s">
        <v>52</v>
      </c>
      <c r="D3669" t="s">
        <v>21</v>
      </c>
      <c r="E36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69">
        <f>IF(DZIALKI[[#This Row],[Ulga]]=$K$29,$L$29,IF(DZIALKI[[#This Row],[Ulga]]=$K$30,$L$30,IF(DZIALKI[[#This Row],[Ulga]]=$K$31,$L$31,IF(DZIALKI[[#This Row],[Ulga]]=$K$32,$L$32))))</f>
        <v>0</v>
      </c>
      <c r="G3669">
        <f>ROUNDUP(DZIALKI[[#This Row],[StawkaPodatku]]*DZIALKI[[#This Row],[Powierzchnia]],2)</f>
        <v>249.5</v>
      </c>
      <c r="H3669">
        <f>DZIALKI[[#This Row],[Podatek]]*DZIALKI[[#This Row],[Procent Ulgi]]</f>
        <v>0</v>
      </c>
      <c r="I3669">
        <f>DZIALKI[[#This Row],[Podatek]]-DZIALKI[[#This Row],[KwotaUlgi]]</f>
        <v>249.5</v>
      </c>
    </row>
    <row r="3670" spans="1:9" x14ac:dyDescent="0.25">
      <c r="A3670" t="s">
        <v>3680</v>
      </c>
      <c r="B3670">
        <v>1255.72</v>
      </c>
      <c r="C3670" t="s">
        <v>52</v>
      </c>
      <c r="D3670" t="s">
        <v>21</v>
      </c>
      <c r="E36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70">
        <f>IF(DZIALKI[[#This Row],[Ulga]]=$K$29,$L$29,IF(DZIALKI[[#This Row],[Ulga]]=$K$30,$L$30,IF(DZIALKI[[#This Row],[Ulga]]=$K$31,$L$31,IF(DZIALKI[[#This Row],[Ulga]]=$K$32,$L$32))))</f>
        <v>0</v>
      </c>
      <c r="G3670">
        <f>ROUNDUP(DZIALKI[[#This Row],[StawkaPodatku]]*DZIALKI[[#This Row],[Powierzchnia]],2)</f>
        <v>263.70999999999998</v>
      </c>
      <c r="H3670">
        <f>DZIALKI[[#This Row],[Podatek]]*DZIALKI[[#This Row],[Procent Ulgi]]</f>
        <v>0</v>
      </c>
      <c r="I3670">
        <f>DZIALKI[[#This Row],[Podatek]]-DZIALKI[[#This Row],[KwotaUlgi]]</f>
        <v>263.70999999999998</v>
      </c>
    </row>
    <row r="3671" spans="1:9" x14ac:dyDescent="0.25">
      <c r="A3671" t="s">
        <v>3681</v>
      </c>
      <c r="B3671">
        <v>595.37</v>
      </c>
      <c r="C3671" t="s">
        <v>5</v>
      </c>
      <c r="D3671" t="s">
        <v>7</v>
      </c>
      <c r="E36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71">
        <f>IF(DZIALKI[[#This Row],[Ulga]]=$K$29,$L$29,IF(DZIALKI[[#This Row],[Ulga]]=$K$30,$L$30,IF(DZIALKI[[#This Row],[Ulga]]=$K$31,$L$31,IF(DZIALKI[[#This Row],[Ulga]]=$K$32,$L$32))))</f>
        <v>0.2</v>
      </c>
      <c r="G3671">
        <f>ROUNDUP(DZIALKI[[#This Row],[StawkaPodatku]]*DZIALKI[[#This Row],[Powierzchnia]],2)</f>
        <v>458.44</v>
      </c>
      <c r="H3671">
        <f>DZIALKI[[#This Row],[Podatek]]*DZIALKI[[#This Row],[Procent Ulgi]]</f>
        <v>91.688000000000002</v>
      </c>
      <c r="I3671">
        <f>DZIALKI[[#This Row],[Podatek]]-DZIALKI[[#This Row],[KwotaUlgi]]</f>
        <v>366.75200000000001</v>
      </c>
    </row>
    <row r="3672" spans="1:9" x14ac:dyDescent="0.25">
      <c r="A3672" t="s">
        <v>3682</v>
      </c>
      <c r="B3672">
        <v>1291.51</v>
      </c>
      <c r="C3672" t="s">
        <v>5</v>
      </c>
      <c r="D3672" t="s">
        <v>11</v>
      </c>
      <c r="E36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72">
        <f>IF(DZIALKI[[#This Row],[Ulga]]=$K$29,$L$29,IF(DZIALKI[[#This Row],[Ulga]]=$K$30,$L$30,IF(DZIALKI[[#This Row],[Ulga]]=$K$31,$L$31,IF(DZIALKI[[#This Row],[Ulga]]=$K$32,$L$32))))</f>
        <v>0.9</v>
      </c>
      <c r="G3672">
        <f>ROUNDUP(DZIALKI[[#This Row],[StawkaPodatku]]*DZIALKI[[#This Row],[Powierzchnia]],2)</f>
        <v>994.47</v>
      </c>
      <c r="H3672">
        <f>DZIALKI[[#This Row],[Podatek]]*DZIALKI[[#This Row],[Procent Ulgi]]</f>
        <v>895.02300000000002</v>
      </c>
      <c r="I3672">
        <f>DZIALKI[[#This Row],[Podatek]]-DZIALKI[[#This Row],[KwotaUlgi]]</f>
        <v>99.447000000000003</v>
      </c>
    </row>
    <row r="3673" spans="1:9" x14ac:dyDescent="0.25">
      <c r="A3673" t="s">
        <v>3683</v>
      </c>
      <c r="B3673">
        <v>1120.4000000000001</v>
      </c>
      <c r="C3673" t="s">
        <v>5</v>
      </c>
      <c r="D3673" t="s">
        <v>5</v>
      </c>
      <c r="E36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73">
        <f>IF(DZIALKI[[#This Row],[Ulga]]=$K$29,$L$29,IF(DZIALKI[[#This Row],[Ulga]]=$K$30,$L$30,IF(DZIALKI[[#This Row],[Ulga]]=$K$31,$L$31,IF(DZIALKI[[#This Row],[Ulga]]=$K$32,$L$32))))</f>
        <v>0.5</v>
      </c>
      <c r="G3673">
        <f>ROUNDUP(DZIALKI[[#This Row],[StawkaPodatku]]*DZIALKI[[#This Row],[Powierzchnia]],2)</f>
        <v>862.71</v>
      </c>
      <c r="H3673">
        <f>DZIALKI[[#This Row],[Podatek]]*DZIALKI[[#This Row],[Procent Ulgi]]</f>
        <v>431.35500000000002</v>
      </c>
      <c r="I3673">
        <f>DZIALKI[[#This Row],[Podatek]]-DZIALKI[[#This Row],[KwotaUlgi]]</f>
        <v>431.35500000000002</v>
      </c>
    </row>
    <row r="3674" spans="1:9" x14ac:dyDescent="0.25">
      <c r="A3674" t="s">
        <v>3684</v>
      </c>
      <c r="B3674">
        <v>708.14</v>
      </c>
      <c r="C3674" t="s">
        <v>31</v>
      </c>
      <c r="D3674" t="s">
        <v>5</v>
      </c>
      <c r="E36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74">
        <f>IF(DZIALKI[[#This Row],[Ulga]]=$K$29,$L$29,IF(DZIALKI[[#This Row],[Ulga]]=$K$30,$L$30,IF(DZIALKI[[#This Row],[Ulga]]=$K$31,$L$31,IF(DZIALKI[[#This Row],[Ulga]]=$K$32,$L$32))))</f>
        <v>0.5</v>
      </c>
      <c r="G3674">
        <f>ROUNDUP(DZIALKI[[#This Row],[StawkaPodatku]]*DZIALKI[[#This Row],[Powierzchnia]],2)</f>
        <v>304.51</v>
      </c>
      <c r="H3674">
        <f>DZIALKI[[#This Row],[Podatek]]*DZIALKI[[#This Row],[Procent Ulgi]]</f>
        <v>152.255</v>
      </c>
      <c r="I3674">
        <f>DZIALKI[[#This Row],[Podatek]]-DZIALKI[[#This Row],[KwotaUlgi]]</f>
        <v>152.255</v>
      </c>
    </row>
    <row r="3675" spans="1:9" x14ac:dyDescent="0.25">
      <c r="A3675" t="s">
        <v>3685</v>
      </c>
      <c r="B3675">
        <v>806.49</v>
      </c>
      <c r="C3675" t="s">
        <v>31</v>
      </c>
      <c r="D3675" t="s">
        <v>7</v>
      </c>
      <c r="E36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75">
        <f>IF(DZIALKI[[#This Row],[Ulga]]=$K$29,$L$29,IF(DZIALKI[[#This Row],[Ulga]]=$K$30,$L$30,IF(DZIALKI[[#This Row],[Ulga]]=$K$31,$L$31,IF(DZIALKI[[#This Row],[Ulga]]=$K$32,$L$32))))</f>
        <v>0.2</v>
      </c>
      <c r="G3675">
        <f>ROUNDUP(DZIALKI[[#This Row],[StawkaPodatku]]*DZIALKI[[#This Row],[Powierzchnia]],2)</f>
        <v>346.8</v>
      </c>
      <c r="H3675">
        <f>DZIALKI[[#This Row],[Podatek]]*DZIALKI[[#This Row],[Procent Ulgi]]</f>
        <v>69.36</v>
      </c>
      <c r="I3675">
        <f>DZIALKI[[#This Row],[Podatek]]-DZIALKI[[#This Row],[KwotaUlgi]]</f>
        <v>277.44</v>
      </c>
    </row>
    <row r="3676" spans="1:9" x14ac:dyDescent="0.25">
      <c r="A3676" t="s">
        <v>3686</v>
      </c>
      <c r="B3676">
        <v>724.75</v>
      </c>
      <c r="C3676" t="s">
        <v>52</v>
      </c>
      <c r="D3676" t="s">
        <v>7</v>
      </c>
      <c r="E36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76">
        <f>IF(DZIALKI[[#This Row],[Ulga]]=$K$29,$L$29,IF(DZIALKI[[#This Row],[Ulga]]=$K$30,$L$30,IF(DZIALKI[[#This Row],[Ulga]]=$K$31,$L$31,IF(DZIALKI[[#This Row],[Ulga]]=$K$32,$L$32))))</f>
        <v>0.2</v>
      </c>
      <c r="G3676">
        <f>ROUNDUP(DZIALKI[[#This Row],[StawkaPodatku]]*DZIALKI[[#This Row],[Powierzchnia]],2)</f>
        <v>152.19999999999999</v>
      </c>
      <c r="H3676">
        <f>DZIALKI[[#This Row],[Podatek]]*DZIALKI[[#This Row],[Procent Ulgi]]</f>
        <v>30.439999999999998</v>
      </c>
      <c r="I3676">
        <f>DZIALKI[[#This Row],[Podatek]]-DZIALKI[[#This Row],[KwotaUlgi]]</f>
        <v>121.75999999999999</v>
      </c>
    </row>
    <row r="3677" spans="1:9" x14ac:dyDescent="0.25">
      <c r="A3677" t="s">
        <v>3687</v>
      </c>
      <c r="B3677">
        <v>977.99</v>
      </c>
      <c r="C3677" t="s">
        <v>5</v>
      </c>
      <c r="D3677" t="s">
        <v>11</v>
      </c>
      <c r="E36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77">
        <f>IF(DZIALKI[[#This Row],[Ulga]]=$K$29,$L$29,IF(DZIALKI[[#This Row],[Ulga]]=$K$30,$L$30,IF(DZIALKI[[#This Row],[Ulga]]=$K$31,$L$31,IF(DZIALKI[[#This Row],[Ulga]]=$K$32,$L$32))))</f>
        <v>0.9</v>
      </c>
      <c r="G3677">
        <f>ROUNDUP(DZIALKI[[#This Row],[StawkaPodatku]]*DZIALKI[[#This Row],[Powierzchnia]],2)</f>
        <v>753.06</v>
      </c>
      <c r="H3677">
        <f>DZIALKI[[#This Row],[Podatek]]*DZIALKI[[#This Row],[Procent Ulgi]]</f>
        <v>677.75400000000002</v>
      </c>
      <c r="I3677">
        <f>DZIALKI[[#This Row],[Podatek]]-DZIALKI[[#This Row],[KwotaUlgi]]</f>
        <v>75.305999999999926</v>
      </c>
    </row>
    <row r="3678" spans="1:9" x14ac:dyDescent="0.25">
      <c r="A3678" t="s">
        <v>3688</v>
      </c>
      <c r="B3678">
        <v>1096.53</v>
      </c>
      <c r="C3678" t="s">
        <v>5</v>
      </c>
      <c r="D3678" t="s">
        <v>7</v>
      </c>
      <c r="E36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78">
        <f>IF(DZIALKI[[#This Row],[Ulga]]=$K$29,$L$29,IF(DZIALKI[[#This Row],[Ulga]]=$K$30,$L$30,IF(DZIALKI[[#This Row],[Ulga]]=$K$31,$L$31,IF(DZIALKI[[#This Row],[Ulga]]=$K$32,$L$32))))</f>
        <v>0.2</v>
      </c>
      <c r="G3678">
        <f>ROUNDUP(DZIALKI[[#This Row],[StawkaPodatku]]*DZIALKI[[#This Row],[Powierzchnia]],2)</f>
        <v>844.33</v>
      </c>
      <c r="H3678">
        <f>DZIALKI[[#This Row],[Podatek]]*DZIALKI[[#This Row],[Procent Ulgi]]</f>
        <v>168.86600000000001</v>
      </c>
      <c r="I3678">
        <f>DZIALKI[[#This Row],[Podatek]]-DZIALKI[[#This Row],[KwotaUlgi]]</f>
        <v>675.46400000000006</v>
      </c>
    </row>
    <row r="3679" spans="1:9" x14ac:dyDescent="0.25">
      <c r="A3679" t="s">
        <v>3689</v>
      </c>
      <c r="B3679">
        <v>1248.3599999999999</v>
      </c>
      <c r="C3679" t="s">
        <v>31</v>
      </c>
      <c r="D3679" t="s">
        <v>11</v>
      </c>
      <c r="E36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79">
        <f>IF(DZIALKI[[#This Row],[Ulga]]=$K$29,$L$29,IF(DZIALKI[[#This Row],[Ulga]]=$K$30,$L$30,IF(DZIALKI[[#This Row],[Ulga]]=$K$31,$L$31,IF(DZIALKI[[#This Row],[Ulga]]=$K$32,$L$32))))</f>
        <v>0.9</v>
      </c>
      <c r="G3679">
        <f>ROUNDUP(DZIALKI[[#This Row],[StawkaPodatku]]*DZIALKI[[#This Row],[Powierzchnia]],2)</f>
        <v>536.79999999999995</v>
      </c>
      <c r="H3679">
        <f>DZIALKI[[#This Row],[Podatek]]*DZIALKI[[#This Row],[Procent Ulgi]]</f>
        <v>483.11999999999995</v>
      </c>
      <c r="I3679">
        <f>DZIALKI[[#This Row],[Podatek]]-DZIALKI[[#This Row],[KwotaUlgi]]</f>
        <v>53.680000000000007</v>
      </c>
    </row>
    <row r="3680" spans="1:9" x14ac:dyDescent="0.25">
      <c r="A3680" t="s">
        <v>3690</v>
      </c>
      <c r="B3680">
        <v>1378.06</v>
      </c>
      <c r="C3680" t="s">
        <v>9</v>
      </c>
      <c r="D3680" t="s">
        <v>11</v>
      </c>
      <c r="E36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80">
        <f>IF(DZIALKI[[#This Row],[Ulga]]=$K$29,$L$29,IF(DZIALKI[[#This Row],[Ulga]]=$K$30,$L$30,IF(DZIALKI[[#This Row],[Ulga]]=$K$31,$L$31,IF(DZIALKI[[#This Row],[Ulga]]=$K$32,$L$32))))</f>
        <v>0.9</v>
      </c>
      <c r="G3680">
        <f>ROUNDUP(DZIALKI[[#This Row],[StawkaPodatku]]*DZIALKI[[#This Row],[Powierzchnia]],2)</f>
        <v>895.74</v>
      </c>
      <c r="H3680">
        <f>DZIALKI[[#This Row],[Podatek]]*DZIALKI[[#This Row],[Procent Ulgi]]</f>
        <v>806.16600000000005</v>
      </c>
      <c r="I3680">
        <f>DZIALKI[[#This Row],[Podatek]]-DZIALKI[[#This Row],[KwotaUlgi]]</f>
        <v>89.573999999999955</v>
      </c>
    </row>
    <row r="3681" spans="1:9" x14ac:dyDescent="0.25">
      <c r="A3681" t="s">
        <v>3691</v>
      </c>
      <c r="B3681">
        <v>1136.7</v>
      </c>
      <c r="C3681" t="s">
        <v>5</v>
      </c>
      <c r="D3681" t="s">
        <v>5</v>
      </c>
      <c r="E36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81">
        <f>IF(DZIALKI[[#This Row],[Ulga]]=$K$29,$L$29,IF(DZIALKI[[#This Row],[Ulga]]=$K$30,$L$30,IF(DZIALKI[[#This Row],[Ulga]]=$K$31,$L$31,IF(DZIALKI[[#This Row],[Ulga]]=$K$32,$L$32))))</f>
        <v>0.5</v>
      </c>
      <c r="G3681">
        <f>ROUNDUP(DZIALKI[[#This Row],[StawkaPodatku]]*DZIALKI[[#This Row],[Powierzchnia]],2)</f>
        <v>875.26</v>
      </c>
      <c r="H3681">
        <f>DZIALKI[[#This Row],[Podatek]]*DZIALKI[[#This Row],[Procent Ulgi]]</f>
        <v>437.63</v>
      </c>
      <c r="I3681">
        <f>DZIALKI[[#This Row],[Podatek]]-DZIALKI[[#This Row],[KwotaUlgi]]</f>
        <v>437.63</v>
      </c>
    </row>
    <row r="3682" spans="1:9" x14ac:dyDescent="0.25">
      <c r="A3682" t="s">
        <v>3692</v>
      </c>
      <c r="B3682">
        <v>775.6</v>
      </c>
      <c r="C3682" t="s">
        <v>52</v>
      </c>
      <c r="D3682" t="s">
        <v>7</v>
      </c>
      <c r="E36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82">
        <f>IF(DZIALKI[[#This Row],[Ulga]]=$K$29,$L$29,IF(DZIALKI[[#This Row],[Ulga]]=$K$30,$L$30,IF(DZIALKI[[#This Row],[Ulga]]=$K$31,$L$31,IF(DZIALKI[[#This Row],[Ulga]]=$K$32,$L$32))))</f>
        <v>0.2</v>
      </c>
      <c r="G3682">
        <f>ROUNDUP(DZIALKI[[#This Row],[StawkaPodatku]]*DZIALKI[[#This Row],[Powierzchnia]],2)</f>
        <v>162.88</v>
      </c>
      <c r="H3682">
        <f>DZIALKI[[#This Row],[Podatek]]*DZIALKI[[#This Row],[Procent Ulgi]]</f>
        <v>32.576000000000001</v>
      </c>
      <c r="I3682">
        <f>DZIALKI[[#This Row],[Podatek]]-DZIALKI[[#This Row],[KwotaUlgi]]</f>
        <v>130.304</v>
      </c>
    </row>
    <row r="3683" spans="1:9" x14ac:dyDescent="0.25">
      <c r="A3683" t="s">
        <v>3693</v>
      </c>
      <c r="B3683">
        <v>1396.7</v>
      </c>
      <c r="C3683" t="s">
        <v>5</v>
      </c>
      <c r="D3683" t="s">
        <v>11</v>
      </c>
      <c r="E36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83">
        <f>IF(DZIALKI[[#This Row],[Ulga]]=$K$29,$L$29,IF(DZIALKI[[#This Row],[Ulga]]=$K$30,$L$30,IF(DZIALKI[[#This Row],[Ulga]]=$K$31,$L$31,IF(DZIALKI[[#This Row],[Ulga]]=$K$32,$L$32))))</f>
        <v>0.9</v>
      </c>
      <c r="G3683">
        <f>ROUNDUP(DZIALKI[[#This Row],[StawkaPodatku]]*DZIALKI[[#This Row],[Powierzchnia]],2)</f>
        <v>1075.46</v>
      </c>
      <c r="H3683">
        <f>DZIALKI[[#This Row],[Podatek]]*DZIALKI[[#This Row],[Procent Ulgi]]</f>
        <v>967.9140000000001</v>
      </c>
      <c r="I3683">
        <f>DZIALKI[[#This Row],[Podatek]]-DZIALKI[[#This Row],[KwotaUlgi]]</f>
        <v>107.54599999999994</v>
      </c>
    </row>
    <row r="3684" spans="1:9" x14ac:dyDescent="0.25">
      <c r="A3684" t="s">
        <v>3694</v>
      </c>
      <c r="B3684">
        <v>1196.5999999999999</v>
      </c>
      <c r="C3684" t="s">
        <v>31</v>
      </c>
      <c r="D3684" t="s">
        <v>5</v>
      </c>
      <c r="E36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84">
        <f>IF(DZIALKI[[#This Row],[Ulga]]=$K$29,$L$29,IF(DZIALKI[[#This Row],[Ulga]]=$K$30,$L$30,IF(DZIALKI[[#This Row],[Ulga]]=$K$31,$L$31,IF(DZIALKI[[#This Row],[Ulga]]=$K$32,$L$32))))</f>
        <v>0.5</v>
      </c>
      <c r="G3684">
        <f>ROUNDUP(DZIALKI[[#This Row],[StawkaPodatku]]*DZIALKI[[#This Row],[Powierzchnia]],2)</f>
        <v>514.54</v>
      </c>
      <c r="H3684">
        <f>DZIALKI[[#This Row],[Podatek]]*DZIALKI[[#This Row],[Procent Ulgi]]</f>
        <v>257.27</v>
      </c>
      <c r="I3684">
        <f>DZIALKI[[#This Row],[Podatek]]-DZIALKI[[#This Row],[KwotaUlgi]]</f>
        <v>257.27</v>
      </c>
    </row>
    <row r="3685" spans="1:9" x14ac:dyDescent="0.25">
      <c r="A3685" t="s">
        <v>3695</v>
      </c>
      <c r="B3685">
        <v>993.29</v>
      </c>
      <c r="C3685" t="s">
        <v>31</v>
      </c>
      <c r="D3685" t="s">
        <v>11</v>
      </c>
      <c r="E36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85">
        <f>IF(DZIALKI[[#This Row],[Ulga]]=$K$29,$L$29,IF(DZIALKI[[#This Row],[Ulga]]=$K$30,$L$30,IF(DZIALKI[[#This Row],[Ulga]]=$K$31,$L$31,IF(DZIALKI[[#This Row],[Ulga]]=$K$32,$L$32))))</f>
        <v>0.9</v>
      </c>
      <c r="G3685">
        <f>ROUNDUP(DZIALKI[[#This Row],[StawkaPodatku]]*DZIALKI[[#This Row],[Powierzchnia]],2)</f>
        <v>427.12</v>
      </c>
      <c r="H3685">
        <f>DZIALKI[[#This Row],[Podatek]]*DZIALKI[[#This Row],[Procent Ulgi]]</f>
        <v>384.40800000000002</v>
      </c>
      <c r="I3685">
        <f>DZIALKI[[#This Row],[Podatek]]-DZIALKI[[#This Row],[KwotaUlgi]]</f>
        <v>42.711999999999989</v>
      </c>
    </row>
    <row r="3686" spans="1:9" x14ac:dyDescent="0.25">
      <c r="A3686" t="s">
        <v>3696</v>
      </c>
      <c r="B3686">
        <v>1327.58</v>
      </c>
      <c r="C3686" t="s">
        <v>5</v>
      </c>
      <c r="D3686" t="s">
        <v>11</v>
      </c>
      <c r="E36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86">
        <f>IF(DZIALKI[[#This Row],[Ulga]]=$K$29,$L$29,IF(DZIALKI[[#This Row],[Ulga]]=$K$30,$L$30,IF(DZIALKI[[#This Row],[Ulga]]=$K$31,$L$31,IF(DZIALKI[[#This Row],[Ulga]]=$K$32,$L$32))))</f>
        <v>0.9</v>
      </c>
      <c r="G3686">
        <f>ROUNDUP(DZIALKI[[#This Row],[StawkaPodatku]]*DZIALKI[[#This Row],[Powierzchnia]],2)</f>
        <v>1022.24</v>
      </c>
      <c r="H3686">
        <f>DZIALKI[[#This Row],[Podatek]]*DZIALKI[[#This Row],[Procent Ulgi]]</f>
        <v>920.01600000000008</v>
      </c>
      <c r="I3686">
        <f>DZIALKI[[#This Row],[Podatek]]-DZIALKI[[#This Row],[KwotaUlgi]]</f>
        <v>102.22399999999993</v>
      </c>
    </row>
    <row r="3687" spans="1:9" x14ac:dyDescent="0.25">
      <c r="A3687" t="s">
        <v>3697</v>
      </c>
      <c r="B3687">
        <v>1334.3</v>
      </c>
      <c r="C3687" t="s">
        <v>31</v>
      </c>
      <c r="D3687" t="s">
        <v>21</v>
      </c>
      <c r="E36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87">
        <f>IF(DZIALKI[[#This Row],[Ulga]]=$K$29,$L$29,IF(DZIALKI[[#This Row],[Ulga]]=$K$30,$L$30,IF(DZIALKI[[#This Row],[Ulga]]=$K$31,$L$31,IF(DZIALKI[[#This Row],[Ulga]]=$K$32,$L$32))))</f>
        <v>0</v>
      </c>
      <c r="G3687">
        <f>ROUNDUP(DZIALKI[[#This Row],[StawkaPodatku]]*DZIALKI[[#This Row],[Powierzchnia]],2)</f>
        <v>573.75</v>
      </c>
      <c r="H3687">
        <f>DZIALKI[[#This Row],[Podatek]]*DZIALKI[[#This Row],[Procent Ulgi]]</f>
        <v>0</v>
      </c>
      <c r="I3687">
        <f>DZIALKI[[#This Row],[Podatek]]-DZIALKI[[#This Row],[KwotaUlgi]]</f>
        <v>573.75</v>
      </c>
    </row>
    <row r="3688" spans="1:9" x14ac:dyDescent="0.25">
      <c r="A3688" t="s">
        <v>3698</v>
      </c>
      <c r="B3688">
        <v>1342.32</v>
      </c>
      <c r="C3688" t="s">
        <v>52</v>
      </c>
      <c r="D3688" t="s">
        <v>5</v>
      </c>
      <c r="E36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88">
        <f>IF(DZIALKI[[#This Row],[Ulga]]=$K$29,$L$29,IF(DZIALKI[[#This Row],[Ulga]]=$K$30,$L$30,IF(DZIALKI[[#This Row],[Ulga]]=$K$31,$L$31,IF(DZIALKI[[#This Row],[Ulga]]=$K$32,$L$32))))</f>
        <v>0.5</v>
      </c>
      <c r="G3688">
        <f>ROUNDUP(DZIALKI[[#This Row],[StawkaPodatku]]*DZIALKI[[#This Row],[Powierzchnia]],2)</f>
        <v>281.89</v>
      </c>
      <c r="H3688">
        <f>DZIALKI[[#This Row],[Podatek]]*DZIALKI[[#This Row],[Procent Ulgi]]</f>
        <v>140.94499999999999</v>
      </c>
      <c r="I3688">
        <f>DZIALKI[[#This Row],[Podatek]]-DZIALKI[[#This Row],[KwotaUlgi]]</f>
        <v>140.94499999999999</v>
      </c>
    </row>
    <row r="3689" spans="1:9" x14ac:dyDescent="0.25">
      <c r="A3689" t="s">
        <v>3699</v>
      </c>
      <c r="B3689">
        <v>1112.79</v>
      </c>
      <c r="C3689" t="s">
        <v>52</v>
      </c>
      <c r="D3689" t="s">
        <v>5</v>
      </c>
      <c r="E36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89">
        <f>IF(DZIALKI[[#This Row],[Ulga]]=$K$29,$L$29,IF(DZIALKI[[#This Row],[Ulga]]=$K$30,$L$30,IF(DZIALKI[[#This Row],[Ulga]]=$K$31,$L$31,IF(DZIALKI[[#This Row],[Ulga]]=$K$32,$L$32))))</f>
        <v>0.5</v>
      </c>
      <c r="G3689">
        <f>ROUNDUP(DZIALKI[[#This Row],[StawkaPodatku]]*DZIALKI[[#This Row],[Powierzchnia]],2)</f>
        <v>233.69</v>
      </c>
      <c r="H3689">
        <f>DZIALKI[[#This Row],[Podatek]]*DZIALKI[[#This Row],[Procent Ulgi]]</f>
        <v>116.845</v>
      </c>
      <c r="I3689">
        <f>DZIALKI[[#This Row],[Podatek]]-DZIALKI[[#This Row],[KwotaUlgi]]</f>
        <v>116.845</v>
      </c>
    </row>
    <row r="3690" spans="1:9" x14ac:dyDescent="0.25">
      <c r="A3690" t="s">
        <v>3700</v>
      </c>
      <c r="B3690">
        <v>951.24</v>
      </c>
      <c r="C3690" t="s">
        <v>52</v>
      </c>
      <c r="D3690" t="s">
        <v>21</v>
      </c>
      <c r="E36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90">
        <f>IF(DZIALKI[[#This Row],[Ulga]]=$K$29,$L$29,IF(DZIALKI[[#This Row],[Ulga]]=$K$30,$L$30,IF(DZIALKI[[#This Row],[Ulga]]=$K$31,$L$31,IF(DZIALKI[[#This Row],[Ulga]]=$K$32,$L$32))))</f>
        <v>0</v>
      </c>
      <c r="G3690">
        <f>ROUNDUP(DZIALKI[[#This Row],[StawkaPodatku]]*DZIALKI[[#This Row],[Powierzchnia]],2)</f>
        <v>199.76999999999998</v>
      </c>
      <c r="H3690">
        <f>DZIALKI[[#This Row],[Podatek]]*DZIALKI[[#This Row],[Procent Ulgi]]</f>
        <v>0</v>
      </c>
      <c r="I3690">
        <f>DZIALKI[[#This Row],[Podatek]]-DZIALKI[[#This Row],[KwotaUlgi]]</f>
        <v>199.76999999999998</v>
      </c>
    </row>
    <row r="3691" spans="1:9" x14ac:dyDescent="0.25">
      <c r="A3691" t="s">
        <v>3701</v>
      </c>
      <c r="B3691">
        <v>1367.34</v>
      </c>
      <c r="C3691" t="s">
        <v>5</v>
      </c>
      <c r="D3691" t="s">
        <v>5</v>
      </c>
      <c r="E36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91">
        <f>IF(DZIALKI[[#This Row],[Ulga]]=$K$29,$L$29,IF(DZIALKI[[#This Row],[Ulga]]=$K$30,$L$30,IF(DZIALKI[[#This Row],[Ulga]]=$K$31,$L$31,IF(DZIALKI[[#This Row],[Ulga]]=$K$32,$L$32))))</f>
        <v>0.5</v>
      </c>
      <c r="G3691">
        <f>ROUNDUP(DZIALKI[[#This Row],[StawkaPodatku]]*DZIALKI[[#This Row],[Powierzchnia]],2)</f>
        <v>1052.8599999999999</v>
      </c>
      <c r="H3691">
        <f>DZIALKI[[#This Row],[Podatek]]*DZIALKI[[#This Row],[Procent Ulgi]]</f>
        <v>526.42999999999995</v>
      </c>
      <c r="I3691">
        <f>DZIALKI[[#This Row],[Podatek]]-DZIALKI[[#This Row],[KwotaUlgi]]</f>
        <v>526.42999999999995</v>
      </c>
    </row>
    <row r="3692" spans="1:9" x14ac:dyDescent="0.25">
      <c r="A3692" t="s">
        <v>3702</v>
      </c>
      <c r="B3692">
        <v>812.39</v>
      </c>
      <c r="C3692" t="s">
        <v>9</v>
      </c>
      <c r="D3692" t="s">
        <v>7</v>
      </c>
      <c r="E36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92">
        <f>IF(DZIALKI[[#This Row],[Ulga]]=$K$29,$L$29,IF(DZIALKI[[#This Row],[Ulga]]=$K$30,$L$30,IF(DZIALKI[[#This Row],[Ulga]]=$K$31,$L$31,IF(DZIALKI[[#This Row],[Ulga]]=$K$32,$L$32))))</f>
        <v>0.2</v>
      </c>
      <c r="G3692">
        <f>ROUNDUP(DZIALKI[[#This Row],[StawkaPodatku]]*DZIALKI[[#This Row],[Powierzchnia]],2)</f>
        <v>528.05999999999995</v>
      </c>
      <c r="H3692">
        <f>DZIALKI[[#This Row],[Podatek]]*DZIALKI[[#This Row],[Procent Ulgi]]</f>
        <v>105.61199999999999</v>
      </c>
      <c r="I3692">
        <f>DZIALKI[[#This Row],[Podatek]]-DZIALKI[[#This Row],[KwotaUlgi]]</f>
        <v>422.44799999999998</v>
      </c>
    </row>
    <row r="3693" spans="1:9" x14ac:dyDescent="0.25">
      <c r="A3693" t="s">
        <v>3703</v>
      </c>
      <c r="B3693">
        <v>701</v>
      </c>
      <c r="C3693" t="s">
        <v>52</v>
      </c>
      <c r="D3693" t="s">
        <v>5</v>
      </c>
      <c r="E36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93">
        <f>IF(DZIALKI[[#This Row],[Ulga]]=$K$29,$L$29,IF(DZIALKI[[#This Row],[Ulga]]=$K$30,$L$30,IF(DZIALKI[[#This Row],[Ulga]]=$K$31,$L$31,IF(DZIALKI[[#This Row],[Ulga]]=$K$32,$L$32))))</f>
        <v>0.5</v>
      </c>
      <c r="G3693">
        <f>ROUNDUP(DZIALKI[[#This Row],[StawkaPodatku]]*DZIALKI[[#This Row],[Powierzchnia]],2)</f>
        <v>147.21</v>
      </c>
      <c r="H3693">
        <f>DZIALKI[[#This Row],[Podatek]]*DZIALKI[[#This Row],[Procent Ulgi]]</f>
        <v>73.605000000000004</v>
      </c>
      <c r="I3693">
        <f>DZIALKI[[#This Row],[Podatek]]-DZIALKI[[#This Row],[KwotaUlgi]]</f>
        <v>73.605000000000004</v>
      </c>
    </row>
    <row r="3694" spans="1:9" x14ac:dyDescent="0.25">
      <c r="A3694" t="s">
        <v>3704</v>
      </c>
      <c r="B3694">
        <v>777.9</v>
      </c>
      <c r="C3694" t="s">
        <v>31</v>
      </c>
      <c r="D3694" t="s">
        <v>7</v>
      </c>
      <c r="E36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94">
        <f>IF(DZIALKI[[#This Row],[Ulga]]=$K$29,$L$29,IF(DZIALKI[[#This Row],[Ulga]]=$K$30,$L$30,IF(DZIALKI[[#This Row],[Ulga]]=$K$31,$L$31,IF(DZIALKI[[#This Row],[Ulga]]=$K$32,$L$32))))</f>
        <v>0.2</v>
      </c>
      <c r="G3694">
        <f>ROUNDUP(DZIALKI[[#This Row],[StawkaPodatku]]*DZIALKI[[#This Row],[Powierzchnia]],2)</f>
        <v>334.5</v>
      </c>
      <c r="H3694">
        <f>DZIALKI[[#This Row],[Podatek]]*DZIALKI[[#This Row],[Procent Ulgi]]</f>
        <v>66.900000000000006</v>
      </c>
      <c r="I3694">
        <f>DZIALKI[[#This Row],[Podatek]]-DZIALKI[[#This Row],[KwotaUlgi]]</f>
        <v>267.60000000000002</v>
      </c>
    </row>
    <row r="3695" spans="1:9" x14ac:dyDescent="0.25">
      <c r="A3695" t="s">
        <v>3705</v>
      </c>
      <c r="B3695">
        <v>986.06</v>
      </c>
      <c r="C3695" t="s">
        <v>5</v>
      </c>
      <c r="D3695" t="s">
        <v>21</v>
      </c>
      <c r="E36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95">
        <f>IF(DZIALKI[[#This Row],[Ulga]]=$K$29,$L$29,IF(DZIALKI[[#This Row],[Ulga]]=$K$30,$L$30,IF(DZIALKI[[#This Row],[Ulga]]=$K$31,$L$31,IF(DZIALKI[[#This Row],[Ulga]]=$K$32,$L$32))))</f>
        <v>0</v>
      </c>
      <c r="G3695">
        <f>ROUNDUP(DZIALKI[[#This Row],[StawkaPodatku]]*DZIALKI[[#This Row],[Powierzchnia]],2)</f>
        <v>759.27</v>
      </c>
      <c r="H3695">
        <f>DZIALKI[[#This Row],[Podatek]]*DZIALKI[[#This Row],[Procent Ulgi]]</f>
        <v>0</v>
      </c>
      <c r="I3695">
        <f>DZIALKI[[#This Row],[Podatek]]-DZIALKI[[#This Row],[KwotaUlgi]]</f>
        <v>759.27</v>
      </c>
    </row>
    <row r="3696" spans="1:9" x14ac:dyDescent="0.25">
      <c r="A3696" t="s">
        <v>3706</v>
      </c>
      <c r="B3696">
        <v>1292.01</v>
      </c>
      <c r="C3696" t="s">
        <v>94</v>
      </c>
      <c r="D3696" t="s">
        <v>7</v>
      </c>
      <c r="E369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96">
        <f>IF(DZIALKI[[#This Row],[Ulga]]=$K$29,$L$29,IF(DZIALKI[[#This Row],[Ulga]]=$K$30,$L$30,IF(DZIALKI[[#This Row],[Ulga]]=$K$31,$L$31,IF(DZIALKI[[#This Row],[Ulga]]=$K$32,$L$32))))</f>
        <v>0.2</v>
      </c>
      <c r="G3696">
        <f>ROUNDUP(DZIALKI[[#This Row],[StawkaPodatku]]*DZIALKI[[#This Row],[Powierzchnia]],2)</f>
        <v>51.69</v>
      </c>
      <c r="H3696">
        <f>DZIALKI[[#This Row],[Podatek]]*DZIALKI[[#This Row],[Procent Ulgi]]</f>
        <v>10.338000000000001</v>
      </c>
      <c r="I3696">
        <f>DZIALKI[[#This Row],[Podatek]]-DZIALKI[[#This Row],[KwotaUlgi]]</f>
        <v>41.351999999999997</v>
      </c>
    </row>
    <row r="3697" spans="1:9" x14ac:dyDescent="0.25">
      <c r="A3697" t="s">
        <v>3707</v>
      </c>
      <c r="B3697">
        <v>1042.52</v>
      </c>
      <c r="C3697" t="s">
        <v>5</v>
      </c>
      <c r="D3697" t="s">
        <v>5</v>
      </c>
      <c r="E36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97">
        <f>IF(DZIALKI[[#This Row],[Ulga]]=$K$29,$L$29,IF(DZIALKI[[#This Row],[Ulga]]=$K$30,$L$30,IF(DZIALKI[[#This Row],[Ulga]]=$K$31,$L$31,IF(DZIALKI[[#This Row],[Ulga]]=$K$32,$L$32))))</f>
        <v>0.5</v>
      </c>
      <c r="G3697">
        <f>ROUNDUP(DZIALKI[[#This Row],[StawkaPodatku]]*DZIALKI[[#This Row],[Powierzchnia]],2)</f>
        <v>802.75</v>
      </c>
      <c r="H3697">
        <f>DZIALKI[[#This Row],[Podatek]]*DZIALKI[[#This Row],[Procent Ulgi]]</f>
        <v>401.375</v>
      </c>
      <c r="I3697">
        <f>DZIALKI[[#This Row],[Podatek]]-DZIALKI[[#This Row],[KwotaUlgi]]</f>
        <v>401.375</v>
      </c>
    </row>
    <row r="3698" spans="1:9" x14ac:dyDescent="0.25">
      <c r="A3698" t="s">
        <v>3708</v>
      </c>
      <c r="B3698">
        <v>848.63</v>
      </c>
      <c r="C3698" t="s">
        <v>94</v>
      </c>
      <c r="D3698" t="s">
        <v>5</v>
      </c>
      <c r="E36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98">
        <f>IF(DZIALKI[[#This Row],[Ulga]]=$K$29,$L$29,IF(DZIALKI[[#This Row],[Ulga]]=$K$30,$L$30,IF(DZIALKI[[#This Row],[Ulga]]=$K$31,$L$31,IF(DZIALKI[[#This Row],[Ulga]]=$K$32,$L$32))))</f>
        <v>0.5</v>
      </c>
      <c r="G3698">
        <f>ROUNDUP(DZIALKI[[#This Row],[StawkaPodatku]]*DZIALKI[[#This Row],[Powierzchnia]],2)</f>
        <v>33.949999999999996</v>
      </c>
      <c r="H3698">
        <f>DZIALKI[[#This Row],[Podatek]]*DZIALKI[[#This Row],[Procent Ulgi]]</f>
        <v>16.974999999999998</v>
      </c>
      <c r="I3698">
        <f>DZIALKI[[#This Row],[Podatek]]-DZIALKI[[#This Row],[KwotaUlgi]]</f>
        <v>16.974999999999998</v>
      </c>
    </row>
    <row r="3699" spans="1:9" x14ac:dyDescent="0.25">
      <c r="A3699" t="s">
        <v>3709</v>
      </c>
      <c r="B3699">
        <v>561.47</v>
      </c>
      <c r="C3699" t="s">
        <v>52</v>
      </c>
      <c r="D3699" t="s">
        <v>11</v>
      </c>
      <c r="E36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99">
        <f>IF(DZIALKI[[#This Row],[Ulga]]=$K$29,$L$29,IF(DZIALKI[[#This Row],[Ulga]]=$K$30,$L$30,IF(DZIALKI[[#This Row],[Ulga]]=$K$31,$L$31,IF(DZIALKI[[#This Row],[Ulga]]=$K$32,$L$32))))</f>
        <v>0.9</v>
      </c>
      <c r="G3699">
        <f>ROUNDUP(DZIALKI[[#This Row],[StawkaPodatku]]*DZIALKI[[#This Row],[Powierzchnia]],2)</f>
        <v>117.91000000000001</v>
      </c>
      <c r="H3699">
        <f>DZIALKI[[#This Row],[Podatek]]*DZIALKI[[#This Row],[Procent Ulgi]]</f>
        <v>106.11900000000001</v>
      </c>
      <c r="I3699">
        <f>DZIALKI[[#This Row],[Podatek]]-DZIALKI[[#This Row],[KwotaUlgi]]</f>
        <v>11.790999999999997</v>
      </c>
    </row>
    <row r="3700" spans="1:9" x14ac:dyDescent="0.25">
      <c r="A3700" t="s">
        <v>3710</v>
      </c>
      <c r="B3700">
        <v>1375.15</v>
      </c>
      <c r="C3700" t="s">
        <v>94</v>
      </c>
      <c r="D3700" t="s">
        <v>11</v>
      </c>
      <c r="E370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00">
        <f>IF(DZIALKI[[#This Row],[Ulga]]=$K$29,$L$29,IF(DZIALKI[[#This Row],[Ulga]]=$K$30,$L$30,IF(DZIALKI[[#This Row],[Ulga]]=$K$31,$L$31,IF(DZIALKI[[#This Row],[Ulga]]=$K$32,$L$32))))</f>
        <v>0.9</v>
      </c>
      <c r="G3700">
        <f>ROUNDUP(DZIALKI[[#This Row],[StawkaPodatku]]*DZIALKI[[#This Row],[Powierzchnia]],2)</f>
        <v>55.01</v>
      </c>
      <c r="H3700">
        <f>DZIALKI[[#This Row],[Podatek]]*DZIALKI[[#This Row],[Procent Ulgi]]</f>
        <v>49.509</v>
      </c>
      <c r="I3700">
        <f>DZIALKI[[#This Row],[Podatek]]-DZIALKI[[#This Row],[KwotaUlgi]]</f>
        <v>5.5009999999999977</v>
      </c>
    </row>
    <row r="3701" spans="1:9" x14ac:dyDescent="0.25">
      <c r="A3701" t="s">
        <v>3711</v>
      </c>
      <c r="B3701">
        <v>594.47</v>
      </c>
      <c r="C3701" t="s">
        <v>31</v>
      </c>
      <c r="D3701" t="s">
        <v>7</v>
      </c>
      <c r="E37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01">
        <f>IF(DZIALKI[[#This Row],[Ulga]]=$K$29,$L$29,IF(DZIALKI[[#This Row],[Ulga]]=$K$30,$L$30,IF(DZIALKI[[#This Row],[Ulga]]=$K$31,$L$31,IF(DZIALKI[[#This Row],[Ulga]]=$K$32,$L$32))))</f>
        <v>0.2</v>
      </c>
      <c r="G3701">
        <f>ROUNDUP(DZIALKI[[#This Row],[StawkaPodatku]]*DZIALKI[[#This Row],[Powierzchnia]],2)</f>
        <v>255.63</v>
      </c>
      <c r="H3701">
        <f>DZIALKI[[#This Row],[Podatek]]*DZIALKI[[#This Row],[Procent Ulgi]]</f>
        <v>51.126000000000005</v>
      </c>
      <c r="I3701">
        <f>DZIALKI[[#This Row],[Podatek]]-DZIALKI[[#This Row],[KwotaUlgi]]</f>
        <v>204.50399999999999</v>
      </c>
    </row>
    <row r="3702" spans="1:9" x14ac:dyDescent="0.25">
      <c r="A3702" t="s">
        <v>3712</v>
      </c>
      <c r="B3702">
        <v>528.02</v>
      </c>
      <c r="C3702" t="s">
        <v>5</v>
      </c>
      <c r="D3702" t="s">
        <v>5</v>
      </c>
      <c r="E37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2">
        <f>IF(DZIALKI[[#This Row],[Ulga]]=$K$29,$L$29,IF(DZIALKI[[#This Row],[Ulga]]=$K$30,$L$30,IF(DZIALKI[[#This Row],[Ulga]]=$K$31,$L$31,IF(DZIALKI[[#This Row],[Ulga]]=$K$32,$L$32))))</f>
        <v>0.5</v>
      </c>
      <c r="G3702">
        <f>ROUNDUP(DZIALKI[[#This Row],[StawkaPodatku]]*DZIALKI[[#This Row],[Powierzchnia]],2)</f>
        <v>406.58</v>
      </c>
      <c r="H3702">
        <f>DZIALKI[[#This Row],[Podatek]]*DZIALKI[[#This Row],[Procent Ulgi]]</f>
        <v>203.29</v>
      </c>
      <c r="I3702">
        <f>DZIALKI[[#This Row],[Podatek]]-DZIALKI[[#This Row],[KwotaUlgi]]</f>
        <v>203.29</v>
      </c>
    </row>
    <row r="3703" spans="1:9" x14ac:dyDescent="0.25">
      <c r="A3703" t="s">
        <v>3713</v>
      </c>
      <c r="B3703">
        <v>857.9</v>
      </c>
      <c r="C3703" t="s">
        <v>5</v>
      </c>
      <c r="D3703" t="s">
        <v>11</v>
      </c>
      <c r="E37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3">
        <f>IF(DZIALKI[[#This Row],[Ulga]]=$K$29,$L$29,IF(DZIALKI[[#This Row],[Ulga]]=$K$30,$L$30,IF(DZIALKI[[#This Row],[Ulga]]=$K$31,$L$31,IF(DZIALKI[[#This Row],[Ulga]]=$K$32,$L$32))))</f>
        <v>0.9</v>
      </c>
      <c r="G3703">
        <f>ROUNDUP(DZIALKI[[#This Row],[StawkaPodatku]]*DZIALKI[[#This Row],[Powierzchnia]],2)</f>
        <v>660.59</v>
      </c>
      <c r="H3703">
        <f>DZIALKI[[#This Row],[Podatek]]*DZIALKI[[#This Row],[Procent Ulgi]]</f>
        <v>594.53100000000006</v>
      </c>
      <c r="I3703">
        <f>DZIALKI[[#This Row],[Podatek]]-DZIALKI[[#This Row],[KwotaUlgi]]</f>
        <v>66.058999999999969</v>
      </c>
    </row>
    <row r="3704" spans="1:9" x14ac:dyDescent="0.25">
      <c r="A3704" t="s">
        <v>3714</v>
      </c>
      <c r="B3704">
        <v>618.22</v>
      </c>
      <c r="C3704" t="s">
        <v>52</v>
      </c>
      <c r="D3704" t="s">
        <v>11</v>
      </c>
      <c r="E37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04">
        <f>IF(DZIALKI[[#This Row],[Ulga]]=$K$29,$L$29,IF(DZIALKI[[#This Row],[Ulga]]=$K$30,$L$30,IF(DZIALKI[[#This Row],[Ulga]]=$K$31,$L$31,IF(DZIALKI[[#This Row],[Ulga]]=$K$32,$L$32))))</f>
        <v>0.9</v>
      </c>
      <c r="G3704">
        <f>ROUNDUP(DZIALKI[[#This Row],[StawkaPodatku]]*DZIALKI[[#This Row],[Powierzchnia]],2)</f>
        <v>129.82999999999998</v>
      </c>
      <c r="H3704">
        <f>DZIALKI[[#This Row],[Podatek]]*DZIALKI[[#This Row],[Procent Ulgi]]</f>
        <v>116.84699999999999</v>
      </c>
      <c r="I3704">
        <f>DZIALKI[[#This Row],[Podatek]]-DZIALKI[[#This Row],[KwotaUlgi]]</f>
        <v>12.98299999999999</v>
      </c>
    </row>
    <row r="3705" spans="1:9" x14ac:dyDescent="0.25">
      <c r="A3705" t="s">
        <v>3715</v>
      </c>
      <c r="B3705">
        <v>714.47</v>
      </c>
      <c r="C3705" t="s">
        <v>5</v>
      </c>
      <c r="D3705" t="s">
        <v>7</v>
      </c>
      <c r="E37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5">
        <f>IF(DZIALKI[[#This Row],[Ulga]]=$K$29,$L$29,IF(DZIALKI[[#This Row],[Ulga]]=$K$30,$L$30,IF(DZIALKI[[#This Row],[Ulga]]=$K$31,$L$31,IF(DZIALKI[[#This Row],[Ulga]]=$K$32,$L$32))))</f>
        <v>0.2</v>
      </c>
      <c r="G3705">
        <f>ROUNDUP(DZIALKI[[#This Row],[StawkaPodatku]]*DZIALKI[[#This Row],[Powierzchnia]],2)</f>
        <v>550.15</v>
      </c>
      <c r="H3705">
        <f>DZIALKI[[#This Row],[Podatek]]*DZIALKI[[#This Row],[Procent Ulgi]]</f>
        <v>110.03</v>
      </c>
      <c r="I3705">
        <f>DZIALKI[[#This Row],[Podatek]]-DZIALKI[[#This Row],[KwotaUlgi]]</f>
        <v>440.12</v>
      </c>
    </row>
    <row r="3706" spans="1:9" x14ac:dyDescent="0.25">
      <c r="A3706" t="s">
        <v>3716</v>
      </c>
      <c r="B3706">
        <v>1045.05</v>
      </c>
      <c r="C3706" t="s">
        <v>5</v>
      </c>
      <c r="D3706" t="s">
        <v>7</v>
      </c>
      <c r="E37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6">
        <f>IF(DZIALKI[[#This Row],[Ulga]]=$K$29,$L$29,IF(DZIALKI[[#This Row],[Ulga]]=$K$30,$L$30,IF(DZIALKI[[#This Row],[Ulga]]=$K$31,$L$31,IF(DZIALKI[[#This Row],[Ulga]]=$K$32,$L$32))))</f>
        <v>0.2</v>
      </c>
      <c r="G3706">
        <f>ROUNDUP(DZIALKI[[#This Row],[StawkaPodatku]]*DZIALKI[[#This Row],[Powierzchnia]],2)</f>
        <v>804.68999999999994</v>
      </c>
      <c r="H3706">
        <f>DZIALKI[[#This Row],[Podatek]]*DZIALKI[[#This Row],[Procent Ulgi]]</f>
        <v>160.93799999999999</v>
      </c>
      <c r="I3706">
        <f>DZIALKI[[#This Row],[Podatek]]-DZIALKI[[#This Row],[KwotaUlgi]]</f>
        <v>643.75199999999995</v>
      </c>
    </row>
    <row r="3707" spans="1:9" x14ac:dyDescent="0.25">
      <c r="A3707" t="s">
        <v>3717</v>
      </c>
      <c r="B3707">
        <v>623.85</v>
      </c>
      <c r="C3707" t="s">
        <v>9</v>
      </c>
      <c r="D3707" t="s">
        <v>21</v>
      </c>
      <c r="E37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07">
        <f>IF(DZIALKI[[#This Row],[Ulga]]=$K$29,$L$29,IF(DZIALKI[[#This Row],[Ulga]]=$K$30,$L$30,IF(DZIALKI[[#This Row],[Ulga]]=$K$31,$L$31,IF(DZIALKI[[#This Row],[Ulga]]=$K$32,$L$32))))</f>
        <v>0</v>
      </c>
      <c r="G3707">
        <f>ROUNDUP(DZIALKI[[#This Row],[StawkaPodatku]]*DZIALKI[[#This Row],[Powierzchnia]],2)</f>
        <v>405.51</v>
      </c>
      <c r="H3707">
        <f>DZIALKI[[#This Row],[Podatek]]*DZIALKI[[#This Row],[Procent Ulgi]]</f>
        <v>0</v>
      </c>
      <c r="I3707">
        <f>DZIALKI[[#This Row],[Podatek]]-DZIALKI[[#This Row],[KwotaUlgi]]</f>
        <v>405.51</v>
      </c>
    </row>
    <row r="3708" spans="1:9" x14ac:dyDescent="0.25">
      <c r="A3708" t="s">
        <v>3718</v>
      </c>
      <c r="B3708">
        <v>1027.8399999999999</v>
      </c>
      <c r="C3708" t="s">
        <v>5</v>
      </c>
      <c r="D3708" t="s">
        <v>21</v>
      </c>
      <c r="E37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8">
        <f>IF(DZIALKI[[#This Row],[Ulga]]=$K$29,$L$29,IF(DZIALKI[[#This Row],[Ulga]]=$K$30,$L$30,IF(DZIALKI[[#This Row],[Ulga]]=$K$31,$L$31,IF(DZIALKI[[#This Row],[Ulga]]=$K$32,$L$32))))</f>
        <v>0</v>
      </c>
      <c r="G3708">
        <f>ROUNDUP(DZIALKI[[#This Row],[StawkaPodatku]]*DZIALKI[[#This Row],[Powierzchnia]],2)</f>
        <v>791.43999999999994</v>
      </c>
      <c r="H3708">
        <f>DZIALKI[[#This Row],[Podatek]]*DZIALKI[[#This Row],[Procent Ulgi]]</f>
        <v>0</v>
      </c>
      <c r="I3708">
        <f>DZIALKI[[#This Row],[Podatek]]-DZIALKI[[#This Row],[KwotaUlgi]]</f>
        <v>791.43999999999994</v>
      </c>
    </row>
    <row r="3709" spans="1:9" x14ac:dyDescent="0.25">
      <c r="A3709" t="s">
        <v>3719</v>
      </c>
      <c r="B3709">
        <v>635.19000000000005</v>
      </c>
      <c r="C3709" t="s">
        <v>5</v>
      </c>
      <c r="D3709" t="s">
        <v>11</v>
      </c>
      <c r="E37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9">
        <f>IF(DZIALKI[[#This Row],[Ulga]]=$K$29,$L$29,IF(DZIALKI[[#This Row],[Ulga]]=$K$30,$L$30,IF(DZIALKI[[#This Row],[Ulga]]=$K$31,$L$31,IF(DZIALKI[[#This Row],[Ulga]]=$K$32,$L$32))))</f>
        <v>0.9</v>
      </c>
      <c r="G3709">
        <f>ROUNDUP(DZIALKI[[#This Row],[StawkaPodatku]]*DZIALKI[[#This Row],[Powierzchnia]],2)</f>
        <v>489.09999999999997</v>
      </c>
      <c r="H3709">
        <f>DZIALKI[[#This Row],[Podatek]]*DZIALKI[[#This Row],[Procent Ulgi]]</f>
        <v>440.19</v>
      </c>
      <c r="I3709">
        <f>DZIALKI[[#This Row],[Podatek]]-DZIALKI[[#This Row],[KwotaUlgi]]</f>
        <v>48.909999999999968</v>
      </c>
    </row>
    <row r="3710" spans="1:9" x14ac:dyDescent="0.25">
      <c r="A3710" t="s">
        <v>3720</v>
      </c>
      <c r="B3710">
        <v>1379.45</v>
      </c>
      <c r="C3710" t="s">
        <v>94</v>
      </c>
      <c r="D3710" t="s">
        <v>11</v>
      </c>
      <c r="E371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10">
        <f>IF(DZIALKI[[#This Row],[Ulga]]=$K$29,$L$29,IF(DZIALKI[[#This Row],[Ulga]]=$K$30,$L$30,IF(DZIALKI[[#This Row],[Ulga]]=$K$31,$L$31,IF(DZIALKI[[#This Row],[Ulga]]=$K$32,$L$32))))</f>
        <v>0.9</v>
      </c>
      <c r="G3710">
        <f>ROUNDUP(DZIALKI[[#This Row],[StawkaPodatku]]*DZIALKI[[#This Row],[Powierzchnia]],2)</f>
        <v>55.18</v>
      </c>
      <c r="H3710">
        <f>DZIALKI[[#This Row],[Podatek]]*DZIALKI[[#This Row],[Procent Ulgi]]</f>
        <v>49.661999999999999</v>
      </c>
      <c r="I3710">
        <f>DZIALKI[[#This Row],[Podatek]]-DZIALKI[[#This Row],[KwotaUlgi]]</f>
        <v>5.5180000000000007</v>
      </c>
    </row>
    <row r="3711" spans="1:9" x14ac:dyDescent="0.25">
      <c r="A3711" t="s">
        <v>3721</v>
      </c>
      <c r="B3711">
        <v>741.52</v>
      </c>
      <c r="C3711" t="s">
        <v>5</v>
      </c>
      <c r="D3711" t="s">
        <v>5</v>
      </c>
      <c r="E37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11">
        <f>IF(DZIALKI[[#This Row],[Ulga]]=$K$29,$L$29,IF(DZIALKI[[#This Row],[Ulga]]=$K$30,$L$30,IF(DZIALKI[[#This Row],[Ulga]]=$K$31,$L$31,IF(DZIALKI[[#This Row],[Ulga]]=$K$32,$L$32))))</f>
        <v>0.5</v>
      </c>
      <c r="G3711">
        <f>ROUNDUP(DZIALKI[[#This Row],[StawkaPodatku]]*DZIALKI[[#This Row],[Powierzchnia]],2)</f>
        <v>570.98</v>
      </c>
      <c r="H3711">
        <f>DZIALKI[[#This Row],[Podatek]]*DZIALKI[[#This Row],[Procent Ulgi]]</f>
        <v>285.49</v>
      </c>
      <c r="I3711">
        <f>DZIALKI[[#This Row],[Podatek]]-DZIALKI[[#This Row],[KwotaUlgi]]</f>
        <v>285.49</v>
      </c>
    </row>
    <row r="3712" spans="1:9" x14ac:dyDescent="0.25">
      <c r="A3712" t="s">
        <v>3722</v>
      </c>
      <c r="B3712">
        <v>633.53</v>
      </c>
      <c r="C3712" t="s">
        <v>31</v>
      </c>
      <c r="D3712" t="s">
        <v>5</v>
      </c>
      <c r="E37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12">
        <f>IF(DZIALKI[[#This Row],[Ulga]]=$K$29,$L$29,IF(DZIALKI[[#This Row],[Ulga]]=$K$30,$L$30,IF(DZIALKI[[#This Row],[Ulga]]=$K$31,$L$31,IF(DZIALKI[[#This Row],[Ulga]]=$K$32,$L$32))))</f>
        <v>0.5</v>
      </c>
      <c r="G3712">
        <f>ROUNDUP(DZIALKI[[#This Row],[StawkaPodatku]]*DZIALKI[[#This Row],[Powierzchnia]],2)</f>
        <v>272.42</v>
      </c>
      <c r="H3712">
        <f>DZIALKI[[#This Row],[Podatek]]*DZIALKI[[#This Row],[Procent Ulgi]]</f>
        <v>136.21</v>
      </c>
      <c r="I3712">
        <f>DZIALKI[[#This Row],[Podatek]]-DZIALKI[[#This Row],[KwotaUlgi]]</f>
        <v>136.21</v>
      </c>
    </row>
    <row r="3713" spans="1:9" x14ac:dyDescent="0.25">
      <c r="A3713" t="s">
        <v>3723</v>
      </c>
      <c r="B3713">
        <v>1143.3800000000001</v>
      </c>
      <c r="C3713" t="s">
        <v>31</v>
      </c>
      <c r="D3713" t="s">
        <v>5</v>
      </c>
      <c r="E37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13">
        <f>IF(DZIALKI[[#This Row],[Ulga]]=$K$29,$L$29,IF(DZIALKI[[#This Row],[Ulga]]=$K$30,$L$30,IF(DZIALKI[[#This Row],[Ulga]]=$K$31,$L$31,IF(DZIALKI[[#This Row],[Ulga]]=$K$32,$L$32))))</f>
        <v>0.5</v>
      </c>
      <c r="G3713">
        <f>ROUNDUP(DZIALKI[[#This Row],[StawkaPodatku]]*DZIALKI[[#This Row],[Powierzchnia]],2)</f>
        <v>491.65999999999997</v>
      </c>
      <c r="H3713">
        <f>DZIALKI[[#This Row],[Podatek]]*DZIALKI[[#This Row],[Procent Ulgi]]</f>
        <v>245.82999999999998</v>
      </c>
      <c r="I3713">
        <f>DZIALKI[[#This Row],[Podatek]]-DZIALKI[[#This Row],[KwotaUlgi]]</f>
        <v>245.82999999999998</v>
      </c>
    </row>
    <row r="3714" spans="1:9" x14ac:dyDescent="0.25">
      <c r="A3714" t="s">
        <v>3724</v>
      </c>
      <c r="B3714">
        <v>1388.02</v>
      </c>
      <c r="C3714" t="s">
        <v>31</v>
      </c>
      <c r="D3714" t="s">
        <v>5</v>
      </c>
      <c r="E37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14">
        <f>IF(DZIALKI[[#This Row],[Ulga]]=$K$29,$L$29,IF(DZIALKI[[#This Row],[Ulga]]=$K$30,$L$30,IF(DZIALKI[[#This Row],[Ulga]]=$K$31,$L$31,IF(DZIALKI[[#This Row],[Ulga]]=$K$32,$L$32))))</f>
        <v>0.5</v>
      </c>
      <c r="G3714">
        <f>ROUNDUP(DZIALKI[[#This Row],[StawkaPodatku]]*DZIALKI[[#This Row],[Powierzchnia]],2)</f>
        <v>596.85</v>
      </c>
      <c r="H3714">
        <f>DZIALKI[[#This Row],[Podatek]]*DZIALKI[[#This Row],[Procent Ulgi]]</f>
        <v>298.42500000000001</v>
      </c>
      <c r="I3714">
        <f>DZIALKI[[#This Row],[Podatek]]-DZIALKI[[#This Row],[KwotaUlgi]]</f>
        <v>298.42500000000001</v>
      </c>
    </row>
    <row r="3715" spans="1:9" x14ac:dyDescent="0.25">
      <c r="A3715" t="s">
        <v>3725</v>
      </c>
      <c r="B3715">
        <v>943.23</v>
      </c>
      <c r="C3715" t="s">
        <v>9</v>
      </c>
      <c r="D3715" t="s">
        <v>5</v>
      </c>
      <c r="E37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15">
        <f>IF(DZIALKI[[#This Row],[Ulga]]=$K$29,$L$29,IF(DZIALKI[[#This Row],[Ulga]]=$K$30,$L$30,IF(DZIALKI[[#This Row],[Ulga]]=$K$31,$L$31,IF(DZIALKI[[#This Row],[Ulga]]=$K$32,$L$32))))</f>
        <v>0.5</v>
      </c>
      <c r="G3715">
        <f>ROUNDUP(DZIALKI[[#This Row],[StawkaPodatku]]*DZIALKI[[#This Row],[Powierzchnia]],2)</f>
        <v>613.1</v>
      </c>
      <c r="H3715">
        <f>DZIALKI[[#This Row],[Podatek]]*DZIALKI[[#This Row],[Procent Ulgi]]</f>
        <v>306.55</v>
      </c>
      <c r="I3715">
        <f>DZIALKI[[#This Row],[Podatek]]-DZIALKI[[#This Row],[KwotaUlgi]]</f>
        <v>306.55</v>
      </c>
    </row>
    <row r="3716" spans="1:9" x14ac:dyDescent="0.25">
      <c r="A3716" t="s">
        <v>3726</v>
      </c>
      <c r="B3716">
        <v>636.65</v>
      </c>
      <c r="C3716" t="s">
        <v>5</v>
      </c>
      <c r="D3716" t="s">
        <v>11</v>
      </c>
      <c r="E37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16">
        <f>IF(DZIALKI[[#This Row],[Ulga]]=$K$29,$L$29,IF(DZIALKI[[#This Row],[Ulga]]=$K$30,$L$30,IF(DZIALKI[[#This Row],[Ulga]]=$K$31,$L$31,IF(DZIALKI[[#This Row],[Ulga]]=$K$32,$L$32))))</f>
        <v>0.9</v>
      </c>
      <c r="G3716">
        <f>ROUNDUP(DZIALKI[[#This Row],[StawkaPodatku]]*DZIALKI[[#This Row],[Powierzchnia]],2)</f>
        <v>490.23</v>
      </c>
      <c r="H3716">
        <f>DZIALKI[[#This Row],[Podatek]]*DZIALKI[[#This Row],[Procent Ulgi]]</f>
        <v>441.20700000000005</v>
      </c>
      <c r="I3716">
        <f>DZIALKI[[#This Row],[Podatek]]-DZIALKI[[#This Row],[KwotaUlgi]]</f>
        <v>49.022999999999968</v>
      </c>
    </row>
    <row r="3717" spans="1:9" x14ac:dyDescent="0.25">
      <c r="A3717" t="s">
        <v>3727</v>
      </c>
      <c r="B3717">
        <v>784.45</v>
      </c>
      <c r="C3717" t="s">
        <v>9</v>
      </c>
      <c r="D3717" t="s">
        <v>21</v>
      </c>
      <c r="E37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17">
        <f>IF(DZIALKI[[#This Row],[Ulga]]=$K$29,$L$29,IF(DZIALKI[[#This Row],[Ulga]]=$K$30,$L$30,IF(DZIALKI[[#This Row],[Ulga]]=$K$31,$L$31,IF(DZIALKI[[#This Row],[Ulga]]=$K$32,$L$32))))</f>
        <v>0</v>
      </c>
      <c r="G3717">
        <f>ROUNDUP(DZIALKI[[#This Row],[StawkaPodatku]]*DZIALKI[[#This Row],[Powierzchnia]],2)</f>
        <v>509.9</v>
      </c>
      <c r="H3717">
        <f>DZIALKI[[#This Row],[Podatek]]*DZIALKI[[#This Row],[Procent Ulgi]]</f>
        <v>0</v>
      </c>
      <c r="I3717">
        <f>DZIALKI[[#This Row],[Podatek]]-DZIALKI[[#This Row],[KwotaUlgi]]</f>
        <v>509.9</v>
      </c>
    </row>
    <row r="3718" spans="1:9" x14ac:dyDescent="0.25">
      <c r="A3718" t="s">
        <v>3728</v>
      </c>
      <c r="B3718">
        <v>1290.81</v>
      </c>
      <c r="C3718" t="s">
        <v>94</v>
      </c>
      <c r="D3718" t="s">
        <v>5</v>
      </c>
      <c r="E37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18">
        <f>IF(DZIALKI[[#This Row],[Ulga]]=$K$29,$L$29,IF(DZIALKI[[#This Row],[Ulga]]=$K$30,$L$30,IF(DZIALKI[[#This Row],[Ulga]]=$K$31,$L$31,IF(DZIALKI[[#This Row],[Ulga]]=$K$32,$L$32))))</f>
        <v>0.5</v>
      </c>
      <c r="G3718">
        <f>ROUNDUP(DZIALKI[[#This Row],[StawkaPodatku]]*DZIALKI[[#This Row],[Powierzchnia]],2)</f>
        <v>51.64</v>
      </c>
      <c r="H3718">
        <f>DZIALKI[[#This Row],[Podatek]]*DZIALKI[[#This Row],[Procent Ulgi]]</f>
        <v>25.82</v>
      </c>
      <c r="I3718">
        <f>DZIALKI[[#This Row],[Podatek]]-DZIALKI[[#This Row],[KwotaUlgi]]</f>
        <v>25.82</v>
      </c>
    </row>
    <row r="3719" spans="1:9" x14ac:dyDescent="0.25">
      <c r="A3719" t="s">
        <v>3729</v>
      </c>
      <c r="B3719">
        <v>1266.04</v>
      </c>
      <c r="C3719" t="s">
        <v>5</v>
      </c>
      <c r="D3719" t="s">
        <v>7</v>
      </c>
      <c r="E37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19">
        <f>IF(DZIALKI[[#This Row],[Ulga]]=$K$29,$L$29,IF(DZIALKI[[#This Row],[Ulga]]=$K$30,$L$30,IF(DZIALKI[[#This Row],[Ulga]]=$K$31,$L$31,IF(DZIALKI[[#This Row],[Ulga]]=$K$32,$L$32))))</f>
        <v>0.2</v>
      </c>
      <c r="G3719">
        <f>ROUNDUP(DZIALKI[[#This Row],[StawkaPodatku]]*DZIALKI[[#This Row],[Powierzchnia]],2)</f>
        <v>974.86</v>
      </c>
      <c r="H3719">
        <f>DZIALKI[[#This Row],[Podatek]]*DZIALKI[[#This Row],[Procent Ulgi]]</f>
        <v>194.97200000000001</v>
      </c>
      <c r="I3719">
        <f>DZIALKI[[#This Row],[Podatek]]-DZIALKI[[#This Row],[KwotaUlgi]]</f>
        <v>779.88800000000003</v>
      </c>
    </row>
    <row r="3720" spans="1:9" x14ac:dyDescent="0.25">
      <c r="A3720" t="s">
        <v>3730</v>
      </c>
      <c r="B3720">
        <v>962.72</v>
      </c>
      <c r="C3720" t="s">
        <v>9</v>
      </c>
      <c r="D3720" t="s">
        <v>11</v>
      </c>
      <c r="E372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20">
        <f>IF(DZIALKI[[#This Row],[Ulga]]=$K$29,$L$29,IF(DZIALKI[[#This Row],[Ulga]]=$K$30,$L$30,IF(DZIALKI[[#This Row],[Ulga]]=$K$31,$L$31,IF(DZIALKI[[#This Row],[Ulga]]=$K$32,$L$32))))</f>
        <v>0.9</v>
      </c>
      <c r="G3720">
        <f>ROUNDUP(DZIALKI[[#This Row],[StawkaPodatku]]*DZIALKI[[#This Row],[Powierzchnia]],2)</f>
        <v>625.77</v>
      </c>
      <c r="H3720">
        <f>DZIALKI[[#This Row],[Podatek]]*DZIALKI[[#This Row],[Procent Ulgi]]</f>
        <v>563.19299999999998</v>
      </c>
      <c r="I3720">
        <f>DZIALKI[[#This Row],[Podatek]]-DZIALKI[[#This Row],[KwotaUlgi]]</f>
        <v>62.576999999999998</v>
      </c>
    </row>
    <row r="3721" spans="1:9" x14ac:dyDescent="0.25">
      <c r="A3721" t="s">
        <v>3731</v>
      </c>
      <c r="B3721">
        <v>1118.31</v>
      </c>
      <c r="C3721" t="s">
        <v>52</v>
      </c>
      <c r="D3721" t="s">
        <v>7</v>
      </c>
      <c r="E37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21">
        <f>IF(DZIALKI[[#This Row],[Ulga]]=$K$29,$L$29,IF(DZIALKI[[#This Row],[Ulga]]=$K$30,$L$30,IF(DZIALKI[[#This Row],[Ulga]]=$K$31,$L$31,IF(DZIALKI[[#This Row],[Ulga]]=$K$32,$L$32))))</f>
        <v>0.2</v>
      </c>
      <c r="G3721">
        <f>ROUNDUP(DZIALKI[[#This Row],[StawkaPodatku]]*DZIALKI[[#This Row],[Powierzchnia]],2)</f>
        <v>234.85</v>
      </c>
      <c r="H3721">
        <f>DZIALKI[[#This Row],[Podatek]]*DZIALKI[[#This Row],[Procent Ulgi]]</f>
        <v>46.97</v>
      </c>
      <c r="I3721">
        <f>DZIALKI[[#This Row],[Podatek]]-DZIALKI[[#This Row],[KwotaUlgi]]</f>
        <v>187.88</v>
      </c>
    </row>
    <row r="3722" spans="1:9" x14ac:dyDescent="0.25">
      <c r="A3722" t="s">
        <v>3732</v>
      </c>
      <c r="B3722">
        <v>1123.6300000000001</v>
      </c>
      <c r="C3722" t="s">
        <v>31</v>
      </c>
      <c r="D3722" t="s">
        <v>21</v>
      </c>
      <c r="E37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22">
        <f>IF(DZIALKI[[#This Row],[Ulga]]=$K$29,$L$29,IF(DZIALKI[[#This Row],[Ulga]]=$K$30,$L$30,IF(DZIALKI[[#This Row],[Ulga]]=$K$31,$L$31,IF(DZIALKI[[#This Row],[Ulga]]=$K$32,$L$32))))</f>
        <v>0</v>
      </c>
      <c r="G3722">
        <f>ROUNDUP(DZIALKI[[#This Row],[StawkaPodatku]]*DZIALKI[[#This Row],[Powierzchnia]],2)</f>
        <v>483.17</v>
      </c>
      <c r="H3722">
        <f>DZIALKI[[#This Row],[Podatek]]*DZIALKI[[#This Row],[Procent Ulgi]]</f>
        <v>0</v>
      </c>
      <c r="I3722">
        <f>DZIALKI[[#This Row],[Podatek]]-DZIALKI[[#This Row],[KwotaUlgi]]</f>
        <v>483.17</v>
      </c>
    </row>
    <row r="3723" spans="1:9" x14ac:dyDescent="0.25">
      <c r="A3723" t="s">
        <v>3733</v>
      </c>
      <c r="B3723">
        <v>1422.25</v>
      </c>
      <c r="C3723" t="s">
        <v>94</v>
      </c>
      <c r="D3723" t="s">
        <v>5</v>
      </c>
      <c r="E37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23">
        <f>IF(DZIALKI[[#This Row],[Ulga]]=$K$29,$L$29,IF(DZIALKI[[#This Row],[Ulga]]=$K$30,$L$30,IF(DZIALKI[[#This Row],[Ulga]]=$K$31,$L$31,IF(DZIALKI[[#This Row],[Ulga]]=$K$32,$L$32))))</f>
        <v>0.5</v>
      </c>
      <c r="G3723">
        <f>ROUNDUP(DZIALKI[[#This Row],[StawkaPodatku]]*DZIALKI[[#This Row],[Powierzchnia]],2)</f>
        <v>56.89</v>
      </c>
      <c r="H3723">
        <f>DZIALKI[[#This Row],[Podatek]]*DZIALKI[[#This Row],[Procent Ulgi]]</f>
        <v>28.445</v>
      </c>
      <c r="I3723">
        <f>DZIALKI[[#This Row],[Podatek]]-DZIALKI[[#This Row],[KwotaUlgi]]</f>
        <v>28.445</v>
      </c>
    </row>
    <row r="3724" spans="1:9" x14ac:dyDescent="0.25">
      <c r="A3724" t="s">
        <v>3734</v>
      </c>
      <c r="B3724">
        <v>1168.2</v>
      </c>
      <c r="C3724" t="s">
        <v>52</v>
      </c>
      <c r="D3724" t="s">
        <v>5</v>
      </c>
      <c r="E37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24">
        <f>IF(DZIALKI[[#This Row],[Ulga]]=$K$29,$L$29,IF(DZIALKI[[#This Row],[Ulga]]=$K$30,$L$30,IF(DZIALKI[[#This Row],[Ulga]]=$K$31,$L$31,IF(DZIALKI[[#This Row],[Ulga]]=$K$32,$L$32))))</f>
        <v>0.5</v>
      </c>
      <c r="G3724">
        <f>ROUNDUP(DZIALKI[[#This Row],[StawkaPodatku]]*DZIALKI[[#This Row],[Powierzchnia]],2)</f>
        <v>245.32999999999998</v>
      </c>
      <c r="H3724">
        <f>DZIALKI[[#This Row],[Podatek]]*DZIALKI[[#This Row],[Procent Ulgi]]</f>
        <v>122.66499999999999</v>
      </c>
      <c r="I3724">
        <f>DZIALKI[[#This Row],[Podatek]]-DZIALKI[[#This Row],[KwotaUlgi]]</f>
        <v>122.66499999999999</v>
      </c>
    </row>
    <row r="3725" spans="1:9" x14ac:dyDescent="0.25">
      <c r="A3725" t="s">
        <v>3735</v>
      </c>
      <c r="B3725">
        <v>1147.82</v>
      </c>
      <c r="C3725" t="s">
        <v>5</v>
      </c>
      <c r="D3725" t="s">
        <v>5</v>
      </c>
      <c r="E37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25">
        <f>IF(DZIALKI[[#This Row],[Ulga]]=$K$29,$L$29,IF(DZIALKI[[#This Row],[Ulga]]=$K$30,$L$30,IF(DZIALKI[[#This Row],[Ulga]]=$K$31,$L$31,IF(DZIALKI[[#This Row],[Ulga]]=$K$32,$L$32))))</f>
        <v>0.5</v>
      </c>
      <c r="G3725">
        <f>ROUNDUP(DZIALKI[[#This Row],[StawkaPodatku]]*DZIALKI[[#This Row],[Powierzchnia]],2)</f>
        <v>883.83</v>
      </c>
      <c r="H3725">
        <f>DZIALKI[[#This Row],[Podatek]]*DZIALKI[[#This Row],[Procent Ulgi]]</f>
        <v>441.91500000000002</v>
      </c>
      <c r="I3725">
        <f>DZIALKI[[#This Row],[Podatek]]-DZIALKI[[#This Row],[KwotaUlgi]]</f>
        <v>441.91500000000002</v>
      </c>
    </row>
    <row r="3726" spans="1:9" x14ac:dyDescent="0.25">
      <c r="A3726" t="s">
        <v>3736</v>
      </c>
      <c r="B3726">
        <v>976.36</v>
      </c>
      <c r="C3726" t="s">
        <v>5</v>
      </c>
      <c r="D3726" t="s">
        <v>5</v>
      </c>
      <c r="E37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26">
        <f>IF(DZIALKI[[#This Row],[Ulga]]=$K$29,$L$29,IF(DZIALKI[[#This Row],[Ulga]]=$K$30,$L$30,IF(DZIALKI[[#This Row],[Ulga]]=$K$31,$L$31,IF(DZIALKI[[#This Row],[Ulga]]=$K$32,$L$32))))</f>
        <v>0.5</v>
      </c>
      <c r="G3726">
        <f>ROUNDUP(DZIALKI[[#This Row],[StawkaPodatku]]*DZIALKI[[#This Row],[Powierzchnia]],2)</f>
        <v>751.8</v>
      </c>
      <c r="H3726">
        <f>DZIALKI[[#This Row],[Podatek]]*DZIALKI[[#This Row],[Procent Ulgi]]</f>
        <v>375.9</v>
      </c>
      <c r="I3726">
        <f>DZIALKI[[#This Row],[Podatek]]-DZIALKI[[#This Row],[KwotaUlgi]]</f>
        <v>375.9</v>
      </c>
    </row>
    <row r="3727" spans="1:9" x14ac:dyDescent="0.25">
      <c r="A3727" t="s">
        <v>3737</v>
      </c>
      <c r="B3727">
        <v>1018.92</v>
      </c>
      <c r="C3727" t="s">
        <v>31</v>
      </c>
      <c r="D3727" t="s">
        <v>11</v>
      </c>
      <c r="E37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27">
        <f>IF(DZIALKI[[#This Row],[Ulga]]=$K$29,$L$29,IF(DZIALKI[[#This Row],[Ulga]]=$K$30,$L$30,IF(DZIALKI[[#This Row],[Ulga]]=$K$31,$L$31,IF(DZIALKI[[#This Row],[Ulga]]=$K$32,$L$32))))</f>
        <v>0.9</v>
      </c>
      <c r="G3727">
        <f>ROUNDUP(DZIALKI[[#This Row],[StawkaPodatku]]*DZIALKI[[#This Row],[Powierzchnia]],2)</f>
        <v>438.14</v>
      </c>
      <c r="H3727">
        <f>DZIALKI[[#This Row],[Podatek]]*DZIALKI[[#This Row],[Procent Ulgi]]</f>
        <v>394.32600000000002</v>
      </c>
      <c r="I3727">
        <f>DZIALKI[[#This Row],[Podatek]]-DZIALKI[[#This Row],[KwotaUlgi]]</f>
        <v>43.813999999999965</v>
      </c>
    </row>
    <row r="3728" spans="1:9" x14ac:dyDescent="0.25">
      <c r="A3728" t="s">
        <v>3738</v>
      </c>
      <c r="B3728">
        <v>1007.75</v>
      </c>
      <c r="C3728" t="s">
        <v>31</v>
      </c>
      <c r="D3728" t="s">
        <v>5</v>
      </c>
      <c r="E37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28">
        <f>IF(DZIALKI[[#This Row],[Ulga]]=$K$29,$L$29,IF(DZIALKI[[#This Row],[Ulga]]=$K$30,$L$30,IF(DZIALKI[[#This Row],[Ulga]]=$K$31,$L$31,IF(DZIALKI[[#This Row],[Ulga]]=$K$32,$L$32))))</f>
        <v>0.5</v>
      </c>
      <c r="G3728">
        <f>ROUNDUP(DZIALKI[[#This Row],[StawkaPodatku]]*DZIALKI[[#This Row],[Powierzchnia]],2)</f>
        <v>433.34</v>
      </c>
      <c r="H3728">
        <f>DZIALKI[[#This Row],[Podatek]]*DZIALKI[[#This Row],[Procent Ulgi]]</f>
        <v>216.67</v>
      </c>
      <c r="I3728">
        <f>DZIALKI[[#This Row],[Podatek]]-DZIALKI[[#This Row],[KwotaUlgi]]</f>
        <v>216.67</v>
      </c>
    </row>
    <row r="3729" spans="1:9" x14ac:dyDescent="0.25">
      <c r="A3729" t="s">
        <v>3739</v>
      </c>
      <c r="B3729">
        <v>1279.4100000000001</v>
      </c>
      <c r="C3729" t="s">
        <v>5</v>
      </c>
      <c r="D3729" t="s">
        <v>5</v>
      </c>
      <c r="E37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29">
        <f>IF(DZIALKI[[#This Row],[Ulga]]=$K$29,$L$29,IF(DZIALKI[[#This Row],[Ulga]]=$K$30,$L$30,IF(DZIALKI[[#This Row],[Ulga]]=$K$31,$L$31,IF(DZIALKI[[#This Row],[Ulga]]=$K$32,$L$32))))</f>
        <v>0.5</v>
      </c>
      <c r="G3729">
        <f>ROUNDUP(DZIALKI[[#This Row],[StawkaPodatku]]*DZIALKI[[#This Row],[Powierzchnia]],2)</f>
        <v>985.15</v>
      </c>
      <c r="H3729">
        <f>DZIALKI[[#This Row],[Podatek]]*DZIALKI[[#This Row],[Procent Ulgi]]</f>
        <v>492.57499999999999</v>
      </c>
      <c r="I3729">
        <f>DZIALKI[[#This Row],[Podatek]]-DZIALKI[[#This Row],[KwotaUlgi]]</f>
        <v>492.57499999999999</v>
      </c>
    </row>
    <row r="3730" spans="1:9" x14ac:dyDescent="0.25">
      <c r="A3730" t="s">
        <v>3740</v>
      </c>
      <c r="B3730">
        <v>1325.24</v>
      </c>
      <c r="C3730" t="s">
        <v>31</v>
      </c>
      <c r="D3730" t="s">
        <v>5</v>
      </c>
      <c r="E37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30">
        <f>IF(DZIALKI[[#This Row],[Ulga]]=$K$29,$L$29,IF(DZIALKI[[#This Row],[Ulga]]=$K$30,$L$30,IF(DZIALKI[[#This Row],[Ulga]]=$K$31,$L$31,IF(DZIALKI[[#This Row],[Ulga]]=$K$32,$L$32))))</f>
        <v>0.5</v>
      </c>
      <c r="G3730">
        <f>ROUNDUP(DZIALKI[[#This Row],[StawkaPodatku]]*DZIALKI[[#This Row],[Powierzchnia]],2)</f>
        <v>569.86</v>
      </c>
      <c r="H3730">
        <f>DZIALKI[[#This Row],[Podatek]]*DZIALKI[[#This Row],[Procent Ulgi]]</f>
        <v>284.93</v>
      </c>
      <c r="I3730">
        <f>DZIALKI[[#This Row],[Podatek]]-DZIALKI[[#This Row],[KwotaUlgi]]</f>
        <v>284.93</v>
      </c>
    </row>
    <row r="3731" spans="1:9" x14ac:dyDescent="0.25">
      <c r="A3731" t="s">
        <v>3741</v>
      </c>
      <c r="B3731">
        <v>1372.12</v>
      </c>
      <c r="C3731" t="s">
        <v>5</v>
      </c>
      <c r="D3731" t="s">
        <v>11</v>
      </c>
      <c r="E37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31">
        <f>IF(DZIALKI[[#This Row],[Ulga]]=$K$29,$L$29,IF(DZIALKI[[#This Row],[Ulga]]=$K$30,$L$30,IF(DZIALKI[[#This Row],[Ulga]]=$K$31,$L$31,IF(DZIALKI[[#This Row],[Ulga]]=$K$32,$L$32))))</f>
        <v>0.9</v>
      </c>
      <c r="G3731">
        <f>ROUNDUP(DZIALKI[[#This Row],[StawkaPodatku]]*DZIALKI[[#This Row],[Powierzchnia]],2)</f>
        <v>1056.54</v>
      </c>
      <c r="H3731">
        <f>DZIALKI[[#This Row],[Podatek]]*DZIALKI[[#This Row],[Procent Ulgi]]</f>
        <v>950.88599999999997</v>
      </c>
      <c r="I3731">
        <f>DZIALKI[[#This Row],[Podatek]]-DZIALKI[[#This Row],[KwotaUlgi]]</f>
        <v>105.654</v>
      </c>
    </row>
    <row r="3732" spans="1:9" x14ac:dyDescent="0.25">
      <c r="A3732" t="s">
        <v>3742</v>
      </c>
      <c r="B3732">
        <v>844.68</v>
      </c>
      <c r="C3732" t="s">
        <v>94</v>
      </c>
      <c r="D3732" t="s">
        <v>5</v>
      </c>
      <c r="E37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32">
        <f>IF(DZIALKI[[#This Row],[Ulga]]=$K$29,$L$29,IF(DZIALKI[[#This Row],[Ulga]]=$K$30,$L$30,IF(DZIALKI[[#This Row],[Ulga]]=$K$31,$L$31,IF(DZIALKI[[#This Row],[Ulga]]=$K$32,$L$32))))</f>
        <v>0.5</v>
      </c>
      <c r="G3732">
        <f>ROUNDUP(DZIALKI[[#This Row],[StawkaPodatku]]*DZIALKI[[#This Row],[Powierzchnia]],2)</f>
        <v>33.79</v>
      </c>
      <c r="H3732">
        <f>DZIALKI[[#This Row],[Podatek]]*DZIALKI[[#This Row],[Procent Ulgi]]</f>
        <v>16.895</v>
      </c>
      <c r="I3732">
        <f>DZIALKI[[#This Row],[Podatek]]-DZIALKI[[#This Row],[KwotaUlgi]]</f>
        <v>16.895</v>
      </c>
    </row>
    <row r="3733" spans="1:9" x14ac:dyDescent="0.25">
      <c r="A3733" t="s">
        <v>3743</v>
      </c>
      <c r="B3733">
        <v>825.45</v>
      </c>
      <c r="C3733" t="s">
        <v>52</v>
      </c>
      <c r="D3733" t="s">
        <v>5</v>
      </c>
      <c r="E37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33">
        <f>IF(DZIALKI[[#This Row],[Ulga]]=$K$29,$L$29,IF(DZIALKI[[#This Row],[Ulga]]=$K$30,$L$30,IF(DZIALKI[[#This Row],[Ulga]]=$K$31,$L$31,IF(DZIALKI[[#This Row],[Ulga]]=$K$32,$L$32))))</f>
        <v>0.5</v>
      </c>
      <c r="G3733">
        <f>ROUNDUP(DZIALKI[[#This Row],[StawkaPodatku]]*DZIALKI[[#This Row],[Powierzchnia]],2)</f>
        <v>173.35</v>
      </c>
      <c r="H3733">
        <f>DZIALKI[[#This Row],[Podatek]]*DZIALKI[[#This Row],[Procent Ulgi]]</f>
        <v>86.674999999999997</v>
      </c>
      <c r="I3733">
        <f>DZIALKI[[#This Row],[Podatek]]-DZIALKI[[#This Row],[KwotaUlgi]]</f>
        <v>86.674999999999997</v>
      </c>
    </row>
    <row r="3734" spans="1:9" x14ac:dyDescent="0.25">
      <c r="A3734" t="s">
        <v>3744</v>
      </c>
      <c r="B3734">
        <v>1002.98</v>
      </c>
      <c r="C3734" t="s">
        <v>52</v>
      </c>
      <c r="D3734" t="s">
        <v>11</v>
      </c>
      <c r="E37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34">
        <f>IF(DZIALKI[[#This Row],[Ulga]]=$K$29,$L$29,IF(DZIALKI[[#This Row],[Ulga]]=$K$30,$L$30,IF(DZIALKI[[#This Row],[Ulga]]=$K$31,$L$31,IF(DZIALKI[[#This Row],[Ulga]]=$K$32,$L$32))))</f>
        <v>0.9</v>
      </c>
      <c r="G3734">
        <f>ROUNDUP(DZIALKI[[#This Row],[StawkaPodatku]]*DZIALKI[[#This Row],[Powierzchnia]],2)</f>
        <v>210.63</v>
      </c>
      <c r="H3734">
        <f>DZIALKI[[#This Row],[Podatek]]*DZIALKI[[#This Row],[Procent Ulgi]]</f>
        <v>189.56700000000001</v>
      </c>
      <c r="I3734">
        <f>DZIALKI[[#This Row],[Podatek]]-DZIALKI[[#This Row],[KwotaUlgi]]</f>
        <v>21.062999999999988</v>
      </c>
    </row>
    <row r="3735" spans="1:9" x14ac:dyDescent="0.25">
      <c r="A3735" t="s">
        <v>3745</v>
      </c>
      <c r="B3735">
        <v>1478.43</v>
      </c>
      <c r="C3735" t="s">
        <v>5</v>
      </c>
      <c r="D3735" t="s">
        <v>7</v>
      </c>
      <c r="E37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35">
        <f>IF(DZIALKI[[#This Row],[Ulga]]=$K$29,$L$29,IF(DZIALKI[[#This Row],[Ulga]]=$K$30,$L$30,IF(DZIALKI[[#This Row],[Ulga]]=$K$31,$L$31,IF(DZIALKI[[#This Row],[Ulga]]=$K$32,$L$32))))</f>
        <v>0.2</v>
      </c>
      <c r="G3735">
        <f>ROUNDUP(DZIALKI[[#This Row],[StawkaPodatku]]*DZIALKI[[#This Row],[Powierzchnia]],2)</f>
        <v>1138.4000000000001</v>
      </c>
      <c r="H3735">
        <f>DZIALKI[[#This Row],[Podatek]]*DZIALKI[[#This Row],[Procent Ulgi]]</f>
        <v>227.68000000000004</v>
      </c>
      <c r="I3735">
        <f>DZIALKI[[#This Row],[Podatek]]-DZIALKI[[#This Row],[KwotaUlgi]]</f>
        <v>910.72</v>
      </c>
    </row>
    <row r="3736" spans="1:9" x14ac:dyDescent="0.25">
      <c r="A3736" t="s">
        <v>3746</v>
      </c>
      <c r="B3736">
        <v>862.88</v>
      </c>
      <c r="C3736" t="s">
        <v>5</v>
      </c>
      <c r="D3736" t="s">
        <v>11</v>
      </c>
      <c r="E37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36">
        <f>IF(DZIALKI[[#This Row],[Ulga]]=$K$29,$L$29,IF(DZIALKI[[#This Row],[Ulga]]=$K$30,$L$30,IF(DZIALKI[[#This Row],[Ulga]]=$K$31,$L$31,IF(DZIALKI[[#This Row],[Ulga]]=$K$32,$L$32))))</f>
        <v>0.9</v>
      </c>
      <c r="G3736">
        <f>ROUNDUP(DZIALKI[[#This Row],[StawkaPodatku]]*DZIALKI[[#This Row],[Powierzchnia]],2)</f>
        <v>664.42</v>
      </c>
      <c r="H3736">
        <f>DZIALKI[[#This Row],[Podatek]]*DZIALKI[[#This Row],[Procent Ulgi]]</f>
        <v>597.97799999999995</v>
      </c>
      <c r="I3736">
        <f>DZIALKI[[#This Row],[Podatek]]-DZIALKI[[#This Row],[KwotaUlgi]]</f>
        <v>66.442000000000007</v>
      </c>
    </row>
    <row r="3737" spans="1:9" x14ac:dyDescent="0.25">
      <c r="A3737" t="s">
        <v>3747</v>
      </c>
      <c r="B3737">
        <v>582.79</v>
      </c>
      <c r="C3737" t="s">
        <v>5</v>
      </c>
      <c r="D3737" t="s">
        <v>7</v>
      </c>
      <c r="E37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37">
        <f>IF(DZIALKI[[#This Row],[Ulga]]=$K$29,$L$29,IF(DZIALKI[[#This Row],[Ulga]]=$K$30,$L$30,IF(DZIALKI[[#This Row],[Ulga]]=$K$31,$L$31,IF(DZIALKI[[#This Row],[Ulga]]=$K$32,$L$32))))</f>
        <v>0.2</v>
      </c>
      <c r="G3737">
        <f>ROUNDUP(DZIALKI[[#This Row],[StawkaPodatku]]*DZIALKI[[#This Row],[Powierzchnia]],2)</f>
        <v>448.75</v>
      </c>
      <c r="H3737">
        <f>DZIALKI[[#This Row],[Podatek]]*DZIALKI[[#This Row],[Procent Ulgi]]</f>
        <v>89.75</v>
      </c>
      <c r="I3737">
        <f>DZIALKI[[#This Row],[Podatek]]-DZIALKI[[#This Row],[KwotaUlgi]]</f>
        <v>359</v>
      </c>
    </row>
    <row r="3738" spans="1:9" x14ac:dyDescent="0.25">
      <c r="A3738" t="s">
        <v>3748</v>
      </c>
      <c r="B3738">
        <v>798.67</v>
      </c>
      <c r="C3738" t="s">
        <v>94</v>
      </c>
      <c r="D3738" t="s">
        <v>11</v>
      </c>
      <c r="E37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38">
        <f>IF(DZIALKI[[#This Row],[Ulga]]=$K$29,$L$29,IF(DZIALKI[[#This Row],[Ulga]]=$K$30,$L$30,IF(DZIALKI[[#This Row],[Ulga]]=$K$31,$L$31,IF(DZIALKI[[#This Row],[Ulga]]=$K$32,$L$32))))</f>
        <v>0.9</v>
      </c>
      <c r="G3738">
        <f>ROUNDUP(DZIALKI[[#This Row],[StawkaPodatku]]*DZIALKI[[#This Row],[Powierzchnia]],2)</f>
        <v>31.950000000000003</v>
      </c>
      <c r="H3738">
        <f>DZIALKI[[#This Row],[Podatek]]*DZIALKI[[#This Row],[Procent Ulgi]]</f>
        <v>28.755000000000003</v>
      </c>
      <c r="I3738">
        <f>DZIALKI[[#This Row],[Podatek]]-DZIALKI[[#This Row],[KwotaUlgi]]</f>
        <v>3.1950000000000003</v>
      </c>
    </row>
    <row r="3739" spans="1:9" x14ac:dyDescent="0.25">
      <c r="A3739" t="s">
        <v>3749</v>
      </c>
      <c r="B3739">
        <v>980.13</v>
      </c>
      <c r="C3739" t="s">
        <v>9</v>
      </c>
      <c r="D3739" t="s">
        <v>5</v>
      </c>
      <c r="E373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39">
        <f>IF(DZIALKI[[#This Row],[Ulga]]=$K$29,$L$29,IF(DZIALKI[[#This Row],[Ulga]]=$K$30,$L$30,IF(DZIALKI[[#This Row],[Ulga]]=$K$31,$L$31,IF(DZIALKI[[#This Row],[Ulga]]=$K$32,$L$32))))</f>
        <v>0.5</v>
      </c>
      <c r="G3739">
        <f>ROUNDUP(DZIALKI[[#This Row],[StawkaPodatku]]*DZIALKI[[#This Row],[Powierzchnia]],2)</f>
        <v>637.09</v>
      </c>
      <c r="H3739">
        <f>DZIALKI[[#This Row],[Podatek]]*DZIALKI[[#This Row],[Procent Ulgi]]</f>
        <v>318.54500000000002</v>
      </c>
      <c r="I3739">
        <f>DZIALKI[[#This Row],[Podatek]]-DZIALKI[[#This Row],[KwotaUlgi]]</f>
        <v>318.54500000000002</v>
      </c>
    </row>
    <row r="3740" spans="1:9" x14ac:dyDescent="0.25">
      <c r="A3740" t="s">
        <v>3750</v>
      </c>
      <c r="B3740">
        <v>1067.28</v>
      </c>
      <c r="C3740" t="s">
        <v>94</v>
      </c>
      <c r="D3740" t="s">
        <v>11</v>
      </c>
      <c r="E37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40">
        <f>IF(DZIALKI[[#This Row],[Ulga]]=$K$29,$L$29,IF(DZIALKI[[#This Row],[Ulga]]=$K$30,$L$30,IF(DZIALKI[[#This Row],[Ulga]]=$K$31,$L$31,IF(DZIALKI[[#This Row],[Ulga]]=$K$32,$L$32))))</f>
        <v>0.9</v>
      </c>
      <c r="G3740">
        <f>ROUNDUP(DZIALKI[[#This Row],[StawkaPodatku]]*DZIALKI[[#This Row],[Powierzchnia]],2)</f>
        <v>42.699999999999996</v>
      </c>
      <c r="H3740">
        <f>DZIALKI[[#This Row],[Podatek]]*DZIALKI[[#This Row],[Procent Ulgi]]</f>
        <v>38.43</v>
      </c>
      <c r="I3740">
        <f>DZIALKI[[#This Row],[Podatek]]-DZIALKI[[#This Row],[KwotaUlgi]]</f>
        <v>4.269999999999996</v>
      </c>
    </row>
    <row r="3741" spans="1:9" x14ac:dyDescent="0.25">
      <c r="A3741" t="s">
        <v>3751</v>
      </c>
      <c r="B3741">
        <v>980.64</v>
      </c>
      <c r="C3741" t="s">
        <v>5</v>
      </c>
      <c r="D3741" t="s">
        <v>5</v>
      </c>
      <c r="E37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41">
        <f>IF(DZIALKI[[#This Row],[Ulga]]=$K$29,$L$29,IF(DZIALKI[[#This Row],[Ulga]]=$K$30,$L$30,IF(DZIALKI[[#This Row],[Ulga]]=$K$31,$L$31,IF(DZIALKI[[#This Row],[Ulga]]=$K$32,$L$32))))</f>
        <v>0.5</v>
      </c>
      <c r="G3741">
        <f>ROUNDUP(DZIALKI[[#This Row],[StawkaPodatku]]*DZIALKI[[#This Row],[Powierzchnia]],2)</f>
        <v>755.1</v>
      </c>
      <c r="H3741">
        <f>DZIALKI[[#This Row],[Podatek]]*DZIALKI[[#This Row],[Procent Ulgi]]</f>
        <v>377.55</v>
      </c>
      <c r="I3741">
        <f>DZIALKI[[#This Row],[Podatek]]-DZIALKI[[#This Row],[KwotaUlgi]]</f>
        <v>377.55</v>
      </c>
    </row>
    <row r="3742" spans="1:9" x14ac:dyDescent="0.25">
      <c r="A3742" t="s">
        <v>3752</v>
      </c>
      <c r="B3742">
        <v>1086.72</v>
      </c>
      <c r="C3742" t="s">
        <v>52</v>
      </c>
      <c r="D3742" t="s">
        <v>21</v>
      </c>
      <c r="E37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42">
        <f>IF(DZIALKI[[#This Row],[Ulga]]=$K$29,$L$29,IF(DZIALKI[[#This Row],[Ulga]]=$K$30,$L$30,IF(DZIALKI[[#This Row],[Ulga]]=$K$31,$L$31,IF(DZIALKI[[#This Row],[Ulga]]=$K$32,$L$32))))</f>
        <v>0</v>
      </c>
      <c r="G3742">
        <f>ROUNDUP(DZIALKI[[#This Row],[StawkaPodatku]]*DZIALKI[[#This Row],[Powierzchnia]],2)</f>
        <v>228.22</v>
      </c>
      <c r="H3742">
        <f>DZIALKI[[#This Row],[Podatek]]*DZIALKI[[#This Row],[Procent Ulgi]]</f>
        <v>0</v>
      </c>
      <c r="I3742">
        <f>DZIALKI[[#This Row],[Podatek]]-DZIALKI[[#This Row],[KwotaUlgi]]</f>
        <v>228.22</v>
      </c>
    </row>
    <row r="3743" spans="1:9" x14ac:dyDescent="0.25">
      <c r="A3743" t="s">
        <v>3753</v>
      </c>
      <c r="B3743">
        <v>844.78</v>
      </c>
      <c r="C3743" t="s">
        <v>52</v>
      </c>
      <c r="D3743" t="s">
        <v>7</v>
      </c>
      <c r="E37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43">
        <f>IF(DZIALKI[[#This Row],[Ulga]]=$K$29,$L$29,IF(DZIALKI[[#This Row],[Ulga]]=$K$30,$L$30,IF(DZIALKI[[#This Row],[Ulga]]=$K$31,$L$31,IF(DZIALKI[[#This Row],[Ulga]]=$K$32,$L$32))))</f>
        <v>0.2</v>
      </c>
      <c r="G3743">
        <f>ROUNDUP(DZIALKI[[#This Row],[StawkaPodatku]]*DZIALKI[[#This Row],[Powierzchnia]],2)</f>
        <v>177.41</v>
      </c>
      <c r="H3743">
        <f>DZIALKI[[#This Row],[Podatek]]*DZIALKI[[#This Row],[Procent Ulgi]]</f>
        <v>35.481999999999999</v>
      </c>
      <c r="I3743">
        <f>DZIALKI[[#This Row],[Podatek]]-DZIALKI[[#This Row],[KwotaUlgi]]</f>
        <v>141.928</v>
      </c>
    </row>
    <row r="3744" spans="1:9" x14ac:dyDescent="0.25">
      <c r="A3744" t="s">
        <v>3754</v>
      </c>
      <c r="B3744">
        <v>798.28</v>
      </c>
      <c r="C3744" t="s">
        <v>52</v>
      </c>
      <c r="D3744" t="s">
        <v>5</v>
      </c>
      <c r="E37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44">
        <f>IF(DZIALKI[[#This Row],[Ulga]]=$K$29,$L$29,IF(DZIALKI[[#This Row],[Ulga]]=$K$30,$L$30,IF(DZIALKI[[#This Row],[Ulga]]=$K$31,$L$31,IF(DZIALKI[[#This Row],[Ulga]]=$K$32,$L$32))))</f>
        <v>0.5</v>
      </c>
      <c r="G3744">
        <f>ROUNDUP(DZIALKI[[#This Row],[StawkaPodatku]]*DZIALKI[[#This Row],[Powierzchnia]],2)</f>
        <v>167.64</v>
      </c>
      <c r="H3744">
        <f>DZIALKI[[#This Row],[Podatek]]*DZIALKI[[#This Row],[Procent Ulgi]]</f>
        <v>83.82</v>
      </c>
      <c r="I3744">
        <f>DZIALKI[[#This Row],[Podatek]]-DZIALKI[[#This Row],[KwotaUlgi]]</f>
        <v>83.82</v>
      </c>
    </row>
    <row r="3745" spans="1:9" x14ac:dyDescent="0.25">
      <c r="A3745" t="s">
        <v>3755</v>
      </c>
      <c r="B3745">
        <v>1123.5</v>
      </c>
      <c r="C3745" t="s">
        <v>52</v>
      </c>
      <c r="D3745" t="s">
        <v>5</v>
      </c>
      <c r="E37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45">
        <f>IF(DZIALKI[[#This Row],[Ulga]]=$K$29,$L$29,IF(DZIALKI[[#This Row],[Ulga]]=$K$30,$L$30,IF(DZIALKI[[#This Row],[Ulga]]=$K$31,$L$31,IF(DZIALKI[[#This Row],[Ulga]]=$K$32,$L$32))))</f>
        <v>0.5</v>
      </c>
      <c r="G3745">
        <f>ROUNDUP(DZIALKI[[#This Row],[StawkaPodatku]]*DZIALKI[[#This Row],[Powierzchnia]],2)</f>
        <v>235.94</v>
      </c>
      <c r="H3745">
        <f>DZIALKI[[#This Row],[Podatek]]*DZIALKI[[#This Row],[Procent Ulgi]]</f>
        <v>117.97</v>
      </c>
      <c r="I3745">
        <f>DZIALKI[[#This Row],[Podatek]]-DZIALKI[[#This Row],[KwotaUlgi]]</f>
        <v>117.97</v>
      </c>
    </row>
    <row r="3746" spans="1:9" x14ac:dyDescent="0.25">
      <c r="A3746" t="s">
        <v>3756</v>
      </c>
      <c r="B3746">
        <v>1080.54</v>
      </c>
      <c r="C3746" t="s">
        <v>5</v>
      </c>
      <c r="D3746" t="s">
        <v>11</v>
      </c>
      <c r="E37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46">
        <f>IF(DZIALKI[[#This Row],[Ulga]]=$K$29,$L$29,IF(DZIALKI[[#This Row],[Ulga]]=$K$30,$L$30,IF(DZIALKI[[#This Row],[Ulga]]=$K$31,$L$31,IF(DZIALKI[[#This Row],[Ulga]]=$K$32,$L$32))))</f>
        <v>0.9</v>
      </c>
      <c r="G3746">
        <f>ROUNDUP(DZIALKI[[#This Row],[StawkaPodatku]]*DZIALKI[[#This Row],[Powierzchnia]],2)</f>
        <v>832.02</v>
      </c>
      <c r="H3746">
        <f>DZIALKI[[#This Row],[Podatek]]*DZIALKI[[#This Row],[Procent Ulgi]]</f>
        <v>748.81799999999998</v>
      </c>
      <c r="I3746">
        <f>DZIALKI[[#This Row],[Podatek]]-DZIALKI[[#This Row],[KwotaUlgi]]</f>
        <v>83.201999999999998</v>
      </c>
    </row>
    <row r="3747" spans="1:9" x14ac:dyDescent="0.25">
      <c r="A3747" t="s">
        <v>3757</v>
      </c>
      <c r="B3747">
        <v>1173.46</v>
      </c>
      <c r="C3747" t="s">
        <v>52</v>
      </c>
      <c r="D3747" t="s">
        <v>11</v>
      </c>
      <c r="E37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47">
        <f>IF(DZIALKI[[#This Row],[Ulga]]=$K$29,$L$29,IF(DZIALKI[[#This Row],[Ulga]]=$K$30,$L$30,IF(DZIALKI[[#This Row],[Ulga]]=$K$31,$L$31,IF(DZIALKI[[#This Row],[Ulga]]=$K$32,$L$32))))</f>
        <v>0.9</v>
      </c>
      <c r="G3747">
        <f>ROUNDUP(DZIALKI[[#This Row],[StawkaPodatku]]*DZIALKI[[#This Row],[Powierzchnia]],2)</f>
        <v>246.42999999999998</v>
      </c>
      <c r="H3747">
        <f>DZIALKI[[#This Row],[Podatek]]*DZIALKI[[#This Row],[Procent Ulgi]]</f>
        <v>221.78699999999998</v>
      </c>
      <c r="I3747">
        <f>DZIALKI[[#This Row],[Podatek]]-DZIALKI[[#This Row],[KwotaUlgi]]</f>
        <v>24.643000000000001</v>
      </c>
    </row>
    <row r="3748" spans="1:9" x14ac:dyDescent="0.25">
      <c r="A3748" t="s">
        <v>3758</v>
      </c>
      <c r="B3748">
        <v>740.03</v>
      </c>
      <c r="C3748" t="s">
        <v>31</v>
      </c>
      <c r="D3748" t="s">
        <v>7</v>
      </c>
      <c r="E37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48">
        <f>IF(DZIALKI[[#This Row],[Ulga]]=$K$29,$L$29,IF(DZIALKI[[#This Row],[Ulga]]=$K$30,$L$30,IF(DZIALKI[[#This Row],[Ulga]]=$K$31,$L$31,IF(DZIALKI[[#This Row],[Ulga]]=$K$32,$L$32))))</f>
        <v>0.2</v>
      </c>
      <c r="G3748">
        <f>ROUNDUP(DZIALKI[[#This Row],[StawkaPodatku]]*DZIALKI[[#This Row],[Powierzchnia]],2)</f>
        <v>318.21999999999997</v>
      </c>
      <c r="H3748">
        <f>DZIALKI[[#This Row],[Podatek]]*DZIALKI[[#This Row],[Procent Ulgi]]</f>
        <v>63.643999999999998</v>
      </c>
      <c r="I3748">
        <f>DZIALKI[[#This Row],[Podatek]]-DZIALKI[[#This Row],[KwotaUlgi]]</f>
        <v>254.57599999999996</v>
      </c>
    </row>
    <row r="3749" spans="1:9" x14ac:dyDescent="0.25">
      <c r="A3749" t="s">
        <v>3759</v>
      </c>
      <c r="B3749">
        <v>1061.28</v>
      </c>
      <c r="C3749" t="s">
        <v>31</v>
      </c>
      <c r="D3749" t="s">
        <v>5</v>
      </c>
      <c r="E37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49">
        <f>IF(DZIALKI[[#This Row],[Ulga]]=$K$29,$L$29,IF(DZIALKI[[#This Row],[Ulga]]=$K$30,$L$30,IF(DZIALKI[[#This Row],[Ulga]]=$K$31,$L$31,IF(DZIALKI[[#This Row],[Ulga]]=$K$32,$L$32))))</f>
        <v>0.5</v>
      </c>
      <c r="G3749">
        <f>ROUNDUP(DZIALKI[[#This Row],[StawkaPodatku]]*DZIALKI[[#This Row],[Powierzchnia]],2)</f>
        <v>456.36</v>
      </c>
      <c r="H3749">
        <f>DZIALKI[[#This Row],[Podatek]]*DZIALKI[[#This Row],[Procent Ulgi]]</f>
        <v>228.18</v>
      </c>
      <c r="I3749">
        <f>DZIALKI[[#This Row],[Podatek]]-DZIALKI[[#This Row],[KwotaUlgi]]</f>
        <v>228.18</v>
      </c>
    </row>
    <row r="3750" spans="1:9" x14ac:dyDescent="0.25">
      <c r="A3750" t="s">
        <v>3760</v>
      </c>
      <c r="B3750">
        <v>1081.1300000000001</v>
      </c>
      <c r="C3750" t="s">
        <v>5</v>
      </c>
      <c r="D3750" t="s">
        <v>11</v>
      </c>
      <c r="E37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50">
        <f>IF(DZIALKI[[#This Row],[Ulga]]=$K$29,$L$29,IF(DZIALKI[[#This Row],[Ulga]]=$K$30,$L$30,IF(DZIALKI[[#This Row],[Ulga]]=$K$31,$L$31,IF(DZIALKI[[#This Row],[Ulga]]=$K$32,$L$32))))</f>
        <v>0.9</v>
      </c>
      <c r="G3750">
        <f>ROUNDUP(DZIALKI[[#This Row],[StawkaPodatku]]*DZIALKI[[#This Row],[Powierzchnia]],2)</f>
        <v>832.48</v>
      </c>
      <c r="H3750">
        <f>DZIALKI[[#This Row],[Podatek]]*DZIALKI[[#This Row],[Procent Ulgi]]</f>
        <v>749.23200000000008</v>
      </c>
      <c r="I3750">
        <f>DZIALKI[[#This Row],[Podatek]]-DZIALKI[[#This Row],[KwotaUlgi]]</f>
        <v>83.247999999999934</v>
      </c>
    </row>
    <row r="3751" spans="1:9" x14ac:dyDescent="0.25">
      <c r="A3751" t="s">
        <v>3761</v>
      </c>
      <c r="B3751">
        <v>948.84</v>
      </c>
      <c r="C3751" t="s">
        <v>31</v>
      </c>
      <c r="D3751" t="s">
        <v>7</v>
      </c>
      <c r="E37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51">
        <f>IF(DZIALKI[[#This Row],[Ulga]]=$K$29,$L$29,IF(DZIALKI[[#This Row],[Ulga]]=$K$30,$L$30,IF(DZIALKI[[#This Row],[Ulga]]=$K$31,$L$31,IF(DZIALKI[[#This Row],[Ulga]]=$K$32,$L$32))))</f>
        <v>0.2</v>
      </c>
      <c r="G3751">
        <f>ROUNDUP(DZIALKI[[#This Row],[StawkaPodatku]]*DZIALKI[[#This Row],[Powierzchnia]],2)</f>
        <v>408.01</v>
      </c>
      <c r="H3751">
        <f>DZIALKI[[#This Row],[Podatek]]*DZIALKI[[#This Row],[Procent Ulgi]]</f>
        <v>81.602000000000004</v>
      </c>
      <c r="I3751">
        <f>DZIALKI[[#This Row],[Podatek]]-DZIALKI[[#This Row],[KwotaUlgi]]</f>
        <v>326.40800000000002</v>
      </c>
    </row>
    <row r="3752" spans="1:9" x14ac:dyDescent="0.25">
      <c r="A3752" t="s">
        <v>3762</v>
      </c>
      <c r="B3752">
        <v>721.93</v>
      </c>
      <c r="C3752" t="s">
        <v>5</v>
      </c>
      <c r="D3752" t="s">
        <v>5</v>
      </c>
      <c r="E37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52">
        <f>IF(DZIALKI[[#This Row],[Ulga]]=$K$29,$L$29,IF(DZIALKI[[#This Row],[Ulga]]=$K$30,$L$30,IF(DZIALKI[[#This Row],[Ulga]]=$K$31,$L$31,IF(DZIALKI[[#This Row],[Ulga]]=$K$32,$L$32))))</f>
        <v>0.5</v>
      </c>
      <c r="G3752">
        <f>ROUNDUP(DZIALKI[[#This Row],[StawkaPodatku]]*DZIALKI[[#This Row],[Powierzchnia]],2)</f>
        <v>555.89</v>
      </c>
      <c r="H3752">
        <f>DZIALKI[[#This Row],[Podatek]]*DZIALKI[[#This Row],[Procent Ulgi]]</f>
        <v>277.94499999999999</v>
      </c>
      <c r="I3752">
        <f>DZIALKI[[#This Row],[Podatek]]-DZIALKI[[#This Row],[KwotaUlgi]]</f>
        <v>277.94499999999999</v>
      </c>
    </row>
    <row r="3753" spans="1:9" x14ac:dyDescent="0.25">
      <c r="A3753" t="s">
        <v>3763</v>
      </c>
      <c r="B3753">
        <v>1289.2</v>
      </c>
      <c r="C3753" t="s">
        <v>31</v>
      </c>
      <c r="D3753" t="s">
        <v>11</v>
      </c>
      <c r="E37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53">
        <f>IF(DZIALKI[[#This Row],[Ulga]]=$K$29,$L$29,IF(DZIALKI[[#This Row],[Ulga]]=$K$30,$L$30,IF(DZIALKI[[#This Row],[Ulga]]=$K$31,$L$31,IF(DZIALKI[[#This Row],[Ulga]]=$K$32,$L$32))))</f>
        <v>0.9</v>
      </c>
      <c r="G3753">
        <f>ROUNDUP(DZIALKI[[#This Row],[StawkaPodatku]]*DZIALKI[[#This Row],[Powierzchnia]],2)</f>
        <v>554.36</v>
      </c>
      <c r="H3753">
        <f>DZIALKI[[#This Row],[Podatek]]*DZIALKI[[#This Row],[Procent Ulgi]]</f>
        <v>498.92400000000004</v>
      </c>
      <c r="I3753">
        <f>DZIALKI[[#This Row],[Podatek]]-DZIALKI[[#This Row],[KwotaUlgi]]</f>
        <v>55.435999999999979</v>
      </c>
    </row>
    <row r="3754" spans="1:9" x14ac:dyDescent="0.25">
      <c r="A3754" t="s">
        <v>3764</v>
      </c>
      <c r="B3754">
        <v>1458.66</v>
      </c>
      <c r="C3754" t="s">
        <v>94</v>
      </c>
      <c r="D3754" t="s">
        <v>11</v>
      </c>
      <c r="E37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54">
        <f>IF(DZIALKI[[#This Row],[Ulga]]=$K$29,$L$29,IF(DZIALKI[[#This Row],[Ulga]]=$K$30,$L$30,IF(DZIALKI[[#This Row],[Ulga]]=$K$31,$L$31,IF(DZIALKI[[#This Row],[Ulga]]=$K$32,$L$32))))</f>
        <v>0.9</v>
      </c>
      <c r="G3754">
        <f>ROUNDUP(DZIALKI[[#This Row],[StawkaPodatku]]*DZIALKI[[#This Row],[Powierzchnia]],2)</f>
        <v>58.35</v>
      </c>
      <c r="H3754">
        <f>DZIALKI[[#This Row],[Podatek]]*DZIALKI[[#This Row],[Procent Ulgi]]</f>
        <v>52.515000000000001</v>
      </c>
      <c r="I3754">
        <f>DZIALKI[[#This Row],[Podatek]]-DZIALKI[[#This Row],[KwotaUlgi]]</f>
        <v>5.8350000000000009</v>
      </c>
    </row>
    <row r="3755" spans="1:9" x14ac:dyDescent="0.25">
      <c r="A3755" t="s">
        <v>3765</v>
      </c>
      <c r="B3755">
        <v>754.05</v>
      </c>
      <c r="C3755" t="s">
        <v>31</v>
      </c>
      <c r="D3755" t="s">
        <v>21</v>
      </c>
      <c r="E37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55">
        <f>IF(DZIALKI[[#This Row],[Ulga]]=$K$29,$L$29,IF(DZIALKI[[#This Row],[Ulga]]=$K$30,$L$30,IF(DZIALKI[[#This Row],[Ulga]]=$K$31,$L$31,IF(DZIALKI[[#This Row],[Ulga]]=$K$32,$L$32))))</f>
        <v>0</v>
      </c>
      <c r="G3755">
        <f>ROUNDUP(DZIALKI[[#This Row],[StawkaPodatku]]*DZIALKI[[#This Row],[Powierzchnia]],2)</f>
        <v>324.25</v>
      </c>
      <c r="H3755">
        <f>DZIALKI[[#This Row],[Podatek]]*DZIALKI[[#This Row],[Procent Ulgi]]</f>
        <v>0</v>
      </c>
      <c r="I3755">
        <f>DZIALKI[[#This Row],[Podatek]]-DZIALKI[[#This Row],[KwotaUlgi]]</f>
        <v>324.25</v>
      </c>
    </row>
    <row r="3756" spans="1:9" x14ac:dyDescent="0.25">
      <c r="A3756" t="s">
        <v>3766</v>
      </c>
      <c r="B3756">
        <v>715.2</v>
      </c>
      <c r="C3756" t="s">
        <v>94</v>
      </c>
      <c r="D3756" t="s">
        <v>21</v>
      </c>
      <c r="E37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56">
        <f>IF(DZIALKI[[#This Row],[Ulga]]=$K$29,$L$29,IF(DZIALKI[[#This Row],[Ulga]]=$K$30,$L$30,IF(DZIALKI[[#This Row],[Ulga]]=$K$31,$L$31,IF(DZIALKI[[#This Row],[Ulga]]=$K$32,$L$32))))</f>
        <v>0</v>
      </c>
      <c r="G3756">
        <f>ROUNDUP(DZIALKI[[#This Row],[StawkaPodatku]]*DZIALKI[[#This Row],[Powierzchnia]],2)</f>
        <v>28.610000000000003</v>
      </c>
      <c r="H3756">
        <f>DZIALKI[[#This Row],[Podatek]]*DZIALKI[[#This Row],[Procent Ulgi]]</f>
        <v>0</v>
      </c>
      <c r="I3756">
        <f>DZIALKI[[#This Row],[Podatek]]-DZIALKI[[#This Row],[KwotaUlgi]]</f>
        <v>28.610000000000003</v>
      </c>
    </row>
    <row r="3757" spans="1:9" x14ac:dyDescent="0.25">
      <c r="A3757" t="s">
        <v>3767</v>
      </c>
      <c r="B3757">
        <v>1144.74</v>
      </c>
      <c r="C3757" t="s">
        <v>94</v>
      </c>
      <c r="D3757" t="s">
        <v>11</v>
      </c>
      <c r="E37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57">
        <f>IF(DZIALKI[[#This Row],[Ulga]]=$K$29,$L$29,IF(DZIALKI[[#This Row],[Ulga]]=$K$30,$L$30,IF(DZIALKI[[#This Row],[Ulga]]=$K$31,$L$31,IF(DZIALKI[[#This Row],[Ulga]]=$K$32,$L$32))))</f>
        <v>0.9</v>
      </c>
      <c r="G3757">
        <f>ROUNDUP(DZIALKI[[#This Row],[StawkaPodatku]]*DZIALKI[[#This Row],[Powierzchnia]],2)</f>
        <v>45.79</v>
      </c>
      <c r="H3757">
        <f>DZIALKI[[#This Row],[Podatek]]*DZIALKI[[#This Row],[Procent Ulgi]]</f>
        <v>41.210999999999999</v>
      </c>
      <c r="I3757">
        <f>DZIALKI[[#This Row],[Podatek]]-DZIALKI[[#This Row],[KwotaUlgi]]</f>
        <v>4.5790000000000006</v>
      </c>
    </row>
    <row r="3758" spans="1:9" x14ac:dyDescent="0.25">
      <c r="A3758" t="s">
        <v>3768</v>
      </c>
      <c r="B3758">
        <v>713.69</v>
      </c>
      <c r="C3758" t="s">
        <v>5</v>
      </c>
      <c r="D3758" t="s">
        <v>11</v>
      </c>
      <c r="E37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58">
        <f>IF(DZIALKI[[#This Row],[Ulga]]=$K$29,$L$29,IF(DZIALKI[[#This Row],[Ulga]]=$K$30,$L$30,IF(DZIALKI[[#This Row],[Ulga]]=$K$31,$L$31,IF(DZIALKI[[#This Row],[Ulga]]=$K$32,$L$32))))</f>
        <v>0.9</v>
      </c>
      <c r="G3758">
        <f>ROUNDUP(DZIALKI[[#This Row],[StawkaPodatku]]*DZIALKI[[#This Row],[Powierzchnia]],2)</f>
        <v>549.54999999999995</v>
      </c>
      <c r="H3758">
        <f>DZIALKI[[#This Row],[Podatek]]*DZIALKI[[#This Row],[Procent Ulgi]]</f>
        <v>494.59499999999997</v>
      </c>
      <c r="I3758">
        <f>DZIALKI[[#This Row],[Podatek]]-DZIALKI[[#This Row],[KwotaUlgi]]</f>
        <v>54.954999999999984</v>
      </c>
    </row>
    <row r="3759" spans="1:9" x14ac:dyDescent="0.25">
      <c r="A3759" t="s">
        <v>3769</v>
      </c>
      <c r="B3759">
        <v>1335.17</v>
      </c>
      <c r="C3759" t="s">
        <v>5</v>
      </c>
      <c r="D3759" t="s">
        <v>5</v>
      </c>
      <c r="E37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59">
        <f>IF(DZIALKI[[#This Row],[Ulga]]=$K$29,$L$29,IF(DZIALKI[[#This Row],[Ulga]]=$K$30,$L$30,IF(DZIALKI[[#This Row],[Ulga]]=$K$31,$L$31,IF(DZIALKI[[#This Row],[Ulga]]=$K$32,$L$32))))</f>
        <v>0.5</v>
      </c>
      <c r="G3759">
        <f>ROUNDUP(DZIALKI[[#This Row],[StawkaPodatku]]*DZIALKI[[#This Row],[Powierzchnia]],2)</f>
        <v>1028.0899999999999</v>
      </c>
      <c r="H3759">
        <f>DZIALKI[[#This Row],[Podatek]]*DZIALKI[[#This Row],[Procent Ulgi]]</f>
        <v>514.04499999999996</v>
      </c>
      <c r="I3759">
        <f>DZIALKI[[#This Row],[Podatek]]-DZIALKI[[#This Row],[KwotaUlgi]]</f>
        <v>514.04499999999996</v>
      </c>
    </row>
    <row r="3760" spans="1:9" x14ac:dyDescent="0.25">
      <c r="A3760" t="s">
        <v>3770</v>
      </c>
      <c r="B3760">
        <v>939.95</v>
      </c>
      <c r="C3760" t="s">
        <v>5</v>
      </c>
      <c r="D3760" t="s">
        <v>11</v>
      </c>
      <c r="E37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0">
        <f>IF(DZIALKI[[#This Row],[Ulga]]=$K$29,$L$29,IF(DZIALKI[[#This Row],[Ulga]]=$K$30,$L$30,IF(DZIALKI[[#This Row],[Ulga]]=$K$31,$L$31,IF(DZIALKI[[#This Row],[Ulga]]=$K$32,$L$32))))</f>
        <v>0.9</v>
      </c>
      <c r="G3760">
        <f>ROUNDUP(DZIALKI[[#This Row],[StawkaPodatku]]*DZIALKI[[#This Row],[Powierzchnia]],2)</f>
        <v>723.77</v>
      </c>
      <c r="H3760">
        <f>DZIALKI[[#This Row],[Podatek]]*DZIALKI[[#This Row],[Procent Ulgi]]</f>
        <v>651.39300000000003</v>
      </c>
      <c r="I3760">
        <f>DZIALKI[[#This Row],[Podatek]]-DZIALKI[[#This Row],[KwotaUlgi]]</f>
        <v>72.376999999999953</v>
      </c>
    </row>
    <row r="3761" spans="1:9" x14ac:dyDescent="0.25">
      <c r="A3761" t="s">
        <v>3771</v>
      </c>
      <c r="B3761">
        <v>1428.09</v>
      </c>
      <c r="C3761" t="s">
        <v>5</v>
      </c>
      <c r="D3761" t="s">
        <v>5</v>
      </c>
      <c r="E37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1">
        <f>IF(DZIALKI[[#This Row],[Ulga]]=$K$29,$L$29,IF(DZIALKI[[#This Row],[Ulga]]=$K$30,$L$30,IF(DZIALKI[[#This Row],[Ulga]]=$K$31,$L$31,IF(DZIALKI[[#This Row],[Ulga]]=$K$32,$L$32))))</f>
        <v>0.5</v>
      </c>
      <c r="G3761">
        <f>ROUNDUP(DZIALKI[[#This Row],[StawkaPodatku]]*DZIALKI[[#This Row],[Powierzchnia]],2)</f>
        <v>1099.6299999999999</v>
      </c>
      <c r="H3761">
        <f>DZIALKI[[#This Row],[Podatek]]*DZIALKI[[#This Row],[Procent Ulgi]]</f>
        <v>549.81499999999994</v>
      </c>
      <c r="I3761">
        <f>DZIALKI[[#This Row],[Podatek]]-DZIALKI[[#This Row],[KwotaUlgi]]</f>
        <v>549.81499999999994</v>
      </c>
    </row>
    <row r="3762" spans="1:9" x14ac:dyDescent="0.25">
      <c r="A3762" t="s">
        <v>3772</v>
      </c>
      <c r="B3762">
        <v>1467.44</v>
      </c>
      <c r="C3762" t="s">
        <v>9</v>
      </c>
      <c r="D3762" t="s">
        <v>5</v>
      </c>
      <c r="E37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62">
        <f>IF(DZIALKI[[#This Row],[Ulga]]=$K$29,$L$29,IF(DZIALKI[[#This Row],[Ulga]]=$K$30,$L$30,IF(DZIALKI[[#This Row],[Ulga]]=$K$31,$L$31,IF(DZIALKI[[#This Row],[Ulga]]=$K$32,$L$32))))</f>
        <v>0.5</v>
      </c>
      <c r="G3762">
        <f>ROUNDUP(DZIALKI[[#This Row],[StawkaPodatku]]*DZIALKI[[#This Row],[Powierzchnia]],2)</f>
        <v>953.84</v>
      </c>
      <c r="H3762">
        <f>DZIALKI[[#This Row],[Podatek]]*DZIALKI[[#This Row],[Procent Ulgi]]</f>
        <v>476.92</v>
      </c>
      <c r="I3762">
        <f>DZIALKI[[#This Row],[Podatek]]-DZIALKI[[#This Row],[KwotaUlgi]]</f>
        <v>476.92</v>
      </c>
    </row>
    <row r="3763" spans="1:9" x14ac:dyDescent="0.25">
      <c r="A3763" t="s">
        <v>3773</v>
      </c>
      <c r="B3763">
        <v>904.48</v>
      </c>
      <c r="C3763" t="s">
        <v>94</v>
      </c>
      <c r="D3763" t="s">
        <v>5</v>
      </c>
      <c r="E37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63">
        <f>IF(DZIALKI[[#This Row],[Ulga]]=$K$29,$L$29,IF(DZIALKI[[#This Row],[Ulga]]=$K$30,$L$30,IF(DZIALKI[[#This Row],[Ulga]]=$K$31,$L$31,IF(DZIALKI[[#This Row],[Ulga]]=$K$32,$L$32))))</f>
        <v>0.5</v>
      </c>
      <c r="G3763">
        <f>ROUNDUP(DZIALKI[[#This Row],[StawkaPodatku]]*DZIALKI[[#This Row],[Powierzchnia]],2)</f>
        <v>36.18</v>
      </c>
      <c r="H3763">
        <f>DZIALKI[[#This Row],[Podatek]]*DZIALKI[[#This Row],[Procent Ulgi]]</f>
        <v>18.09</v>
      </c>
      <c r="I3763">
        <f>DZIALKI[[#This Row],[Podatek]]-DZIALKI[[#This Row],[KwotaUlgi]]</f>
        <v>18.09</v>
      </c>
    </row>
    <row r="3764" spans="1:9" x14ac:dyDescent="0.25">
      <c r="A3764" t="s">
        <v>3774</v>
      </c>
      <c r="B3764">
        <v>1093.6400000000001</v>
      </c>
      <c r="C3764" t="s">
        <v>5</v>
      </c>
      <c r="D3764" t="s">
        <v>21</v>
      </c>
      <c r="E37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4">
        <f>IF(DZIALKI[[#This Row],[Ulga]]=$K$29,$L$29,IF(DZIALKI[[#This Row],[Ulga]]=$K$30,$L$30,IF(DZIALKI[[#This Row],[Ulga]]=$K$31,$L$31,IF(DZIALKI[[#This Row],[Ulga]]=$K$32,$L$32))))</f>
        <v>0</v>
      </c>
      <c r="G3764">
        <f>ROUNDUP(DZIALKI[[#This Row],[StawkaPodatku]]*DZIALKI[[#This Row],[Powierzchnia]],2)</f>
        <v>842.11</v>
      </c>
      <c r="H3764">
        <f>DZIALKI[[#This Row],[Podatek]]*DZIALKI[[#This Row],[Procent Ulgi]]</f>
        <v>0</v>
      </c>
      <c r="I3764">
        <f>DZIALKI[[#This Row],[Podatek]]-DZIALKI[[#This Row],[KwotaUlgi]]</f>
        <v>842.11</v>
      </c>
    </row>
    <row r="3765" spans="1:9" x14ac:dyDescent="0.25">
      <c r="A3765" t="s">
        <v>3775</v>
      </c>
      <c r="B3765">
        <v>829.06</v>
      </c>
      <c r="C3765" t="s">
        <v>5</v>
      </c>
      <c r="D3765" t="s">
        <v>5</v>
      </c>
      <c r="E37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5">
        <f>IF(DZIALKI[[#This Row],[Ulga]]=$K$29,$L$29,IF(DZIALKI[[#This Row],[Ulga]]=$K$30,$L$30,IF(DZIALKI[[#This Row],[Ulga]]=$K$31,$L$31,IF(DZIALKI[[#This Row],[Ulga]]=$K$32,$L$32))))</f>
        <v>0.5</v>
      </c>
      <c r="G3765">
        <f>ROUNDUP(DZIALKI[[#This Row],[StawkaPodatku]]*DZIALKI[[#This Row],[Powierzchnia]],2)</f>
        <v>638.38</v>
      </c>
      <c r="H3765">
        <f>DZIALKI[[#This Row],[Podatek]]*DZIALKI[[#This Row],[Procent Ulgi]]</f>
        <v>319.19</v>
      </c>
      <c r="I3765">
        <f>DZIALKI[[#This Row],[Podatek]]-DZIALKI[[#This Row],[KwotaUlgi]]</f>
        <v>319.19</v>
      </c>
    </row>
    <row r="3766" spans="1:9" x14ac:dyDescent="0.25">
      <c r="A3766" t="s">
        <v>3776</v>
      </c>
      <c r="B3766">
        <v>1450.61</v>
      </c>
      <c r="C3766" t="s">
        <v>5</v>
      </c>
      <c r="D3766" t="s">
        <v>11</v>
      </c>
      <c r="E37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6">
        <f>IF(DZIALKI[[#This Row],[Ulga]]=$K$29,$L$29,IF(DZIALKI[[#This Row],[Ulga]]=$K$30,$L$30,IF(DZIALKI[[#This Row],[Ulga]]=$K$31,$L$31,IF(DZIALKI[[#This Row],[Ulga]]=$K$32,$L$32))))</f>
        <v>0.9</v>
      </c>
      <c r="G3766">
        <f>ROUNDUP(DZIALKI[[#This Row],[StawkaPodatku]]*DZIALKI[[#This Row],[Powierzchnia]],2)</f>
        <v>1116.97</v>
      </c>
      <c r="H3766">
        <f>DZIALKI[[#This Row],[Podatek]]*DZIALKI[[#This Row],[Procent Ulgi]]</f>
        <v>1005.273</v>
      </c>
      <c r="I3766">
        <f>DZIALKI[[#This Row],[Podatek]]-DZIALKI[[#This Row],[KwotaUlgi]]</f>
        <v>111.697</v>
      </c>
    </row>
    <row r="3767" spans="1:9" x14ac:dyDescent="0.25">
      <c r="A3767" t="s">
        <v>3777</v>
      </c>
      <c r="B3767">
        <v>645.5</v>
      </c>
      <c r="C3767" t="s">
        <v>5</v>
      </c>
      <c r="D3767" t="s">
        <v>5</v>
      </c>
      <c r="E37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7">
        <f>IF(DZIALKI[[#This Row],[Ulga]]=$K$29,$L$29,IF(DZIALKI[[#This Row],[Ulga]]=$K$30,$L$30,IF(DZIALKI[[#This Row],[Ulga]]=$K$31,$L$31,IF(DZIALKI[[#This Row],[Ulga]]=$K$32,$L$32))))</f>
        <v>0.5</v>
      </c>
      <c r="G3767">
        <f>ROUNDUP(DZIALKI[[#This Row],[StawkaPodatku]]*DZIALKI[[#This Row],[Powierzchnia]],2)</f>
        <v>497.03999999999996</v>
      </c>
      <c r="H3767">
        <f>DZIALKI[[#This Row],[Podatek]]*DZIALKI[[#This Row],[Procent Ulgi]]</f>
        <v>248.51999999999998</v>
      </c>
      <c r="I3767">
        <f>DZIALKI[[#This Row],[Podatek]]-DZIALKI[[#This Row],[KwotaUlgi]]</f>
        <v>248.51999999999998</v>
      </c>
    </row>
    <row r="3768" spans="1:9" x14ac:dyDescent="0.25">
      <c r="A3768" t="s">
        <v>3778</v>
      </c>
      <c r="B3768">
        <v>681.53</v>
      </c>
      <c r="C3768" t="s">
        <v>31</v>
      </c>
      <c r="D3768" t="s">
        <v>21</v>
      </c>
      <c r="E37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68">
        <f>IF(DZIALKI[[#This Row],[Ulga]]=$K$29,$L$29,IF(DZIALKI[[#This Row],[Ulga]]=$K$30,$L$30,IF(DZIALKI[[#This Row],[Ulga]]=$K$31,$L$31,IF(DZIALKI[[#This Row],[Ulga]]=$K$32,$L$32))))</f>
        <v>0</v>
      </c>
      <c r="G3768">
        <f>ROUNDUP(DZIALKI[[#This Row],[StawkaPodatku]]*DZIALKI[[#This Row],[Powierzchnia]],2)</f>
        <v>293.06</v>
      </c>
      <c r="H3768">
        <f>DZIALKI[[#This Row],[Podatek]]*DZIALKI[[#This Row],[Procent Ulgi]]</f>
        <v>0</v>
      </c>
      <c r="I3768">
        <f>DZIALKI[[#This Row],[Podatek]]-DZIALKI[[#This Row],[KwotaUlgi]]</f>
        <v>293.06</v>
      </c>
    </row>
    <row r="3769" spans="1:9" x14ac:dyDescent="0.25">
      <c r="A3769" t="s">
        <v>3779</v>
      </c>
      <c r="B3769">
        <v>1474.91</v>
      </c>
      <c r="C3769" t="s">
        <v>94</v>
      </c>
      <c r="D3769" t="s">
        <v>11</v>
      </c>
      <c r="E376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69">
        <f>IF(DZIALKI[[#This Row],[Ulga]]=$K$29,$L$29,IF(DZIALKI[[#This Row],[Ulga]]=$K$30,$L$30,IF(DZIALKI[[#This Row],[Ulga]]=$K$31,$L$31,IF(DZIALKI[[#This Row],[Ulga]]=$K$32,$L$32))))</f>
        <v>0.9</v>
      </c>
      <c r="G3769">
        <f>ROUNDUP(DZIALKI[[#This Row],[StawkaPodatku]]*DZIALKI[[#This Row],[Powierzchnia]],2)</f>
        <v>59</v>
      </c>
      <c r="H3769">
        <f>DZIALKI[[#This Row],[Podatek]]*DZIALKI[[#This Row],[Procent Ulgi]]</f>
        <v>53.1</v>
      </c>
      <c r="I3769">
        <f>DZIALKI[[#This Row],[Podatek]]-DZIALKI[[#This Row],[KwotaUlgi]]</f>
        <v>5.8999999999999986</v>
      </c>
    </row>
    <row r="3770" spans="1:9" x14ac:dyDescent="0.25">
      <c r="A3770" t="s">
        <v>3780</v>
      </c>
      <c r="B3770">
        <v>1346.34</v>
      </c>
      <c r="C3770" t="s">
        <v>52</v>
      </c>
      <c r="D3770" t="s">
        <v>11</v>
      </c>
      <c r="E37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70">
        <f>IF(DZIALKI[[#This Row],[Ulga]]=$K$29,$L$29,IF(DZIALKI[[#This Row],[Ulga]]=$K$30,$L$30,IF(DZIALKI[[#This Row],[Ulga]]=$K$31,$L$31,IF(DZIALKI[[#This Row],[Ulga]]=$K$32,$L$32))))</f>
        <v>0.9</v>
      </c>
      <c r="G3770">
        <f>ROUNDUP(DZIALKI[[#This Row],[StawkaPodatku]]*DZIALKI[[#This Row],[Powierzchnia]],2)</f>
        <v>282.74</v>
      </c>
      <c r="H3770">
        <f>DZIALKI[[#This Row],[Podatek]]*DZIALKI[[#This Row],[Procent Ulgi]]</f>
        <v>254.46600000000001</v>
      </c>
      <c r="I3770">
        <f>DZIALKI[[#This Row],[Podatek]]-DZIALKI[[#This Row],[KwotaUlgi]]</f>
        <v>28.274000000000001</v>
      </c>
    </row>
    <row r="3771" spans="1:9" x14ac:dyDescent="0.25">
      <c r="A3771" t="s">
        <v>3781</v>
      </c>
      <c r="B3771">
        <v>659.78</v>
      </c>
      <c r="C3771" t="s">
        <v>5</v>
      </c>
      <c r="D3771" t="s">
        <v>11</v>
      </c>
      <c r="E37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71">
        <f>IF(DZIALKI[[#This Row],[Ulga]]=$K$29,$L$29,IF(DZIALKI[[#This Row],[Ulga]]=$K$30,$L$30,IF(DZIALKI[[#This Row],[Ulga]]=$K$31,$L$31,IF(DZIALKI[[#This Row],[Ulga]]=$K$32,$L$32))))</f>
        <v>0.9</v>
      </c>
      <c r="G3771">
        <f>ROUNDUP(DZIALKI[[#This Row],[StawkaPodatku]]*DZIALKI[[#This Row],[Powierzchnia]],2)</f>
        <v>508.03999999999996</v>
      </c>
      <c r="H3771">
        <f>DZIALKI[[#This Row],[Podatek]]*DZIALKI[[#This Row],[Procent Ulgi]]</f>
        <v>457.23599999999999</v>
      </c>
      <c r="I3771">
        <f>DZIALKI[[#This Row],[Podatek]]-DZIALKI[[#This Row],[KwotaUlgi]]</f>
        <v>50.803999999999974</v>
      </c>
    </row>
    <row r="3772" spans="1:9" x14ac:dyDescent="0.25">
      <c r="A3772" t="s">
        <v>3782</v>
      </c>
      <c r="B3772">
        <v>940.27</v>
      </c>
      <c r="C3772" t="s">
        <v>94</v>
      </c>
      <c r="D3772" t="s">
        <v>5</v>
      </c>
      <c r="E377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72">
        <f>IF(DZIALKI[[#This Row],[Ulga]]=$K$29,$L$29,IF(DZIALKI[[#This Row],[Ulga]]=$K$30,$L$30,IF(DZIALKI[[#This Row],[Ulga]]=$K$31,$L$31,IF(DZIALKI[[#This Row],[Ulga]]=$K$32,$L$32))))</f>
        <v>0.5</v>
      </c>
      <c r="G3772">
        <f>ROUNDUP(DZIALKI[[#This Row],[StawkaPodatku]]*DZIALKI[[#This Row],[Powierzchnia]],2)</f>
        <v>37.619999999999997</v>
      </c>
      <c r="H3772">
        <f>DZIALKI[[#This Row],[Podatek]]*DZIALKI[[#This Row],[Procent Ulgi]]</f>
        <v>18.809999999999999</v>
      </c>
      <c r="I3772">
        <f>DZIALKI[[#This Row],[Podatek]]-DZIALKI[[#This Row],[KwotaUlgi]]</f>
        <v>18.809999999999999</v>
      </c>
    </row>
    <row r="3773" spans="1:9" x14ac:dyDescent="0.25">
      <c r="A3773" t="s">
        <v>3783</v>
      </c>
      <c r="B3773">
        <v>595.66</v>
      </c>
      <c r="C3773" t="s">
        <v>5</v>
      </c>
      <c r="D3773" t="s">
        <v>11</v>
      </c>
      <c r="E37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73">
        <f>IF(DZIALKI[[#This Row],[Ulga]]=$K$29,$L$29,IF(DZIALKI[[#This Row],[Ulga]]=$K$30,$L$30,IF(DZIALKI[[#This Row],[Ulga]]=$K$31,$L$31,IF(DZIALKI[[#This Row],[Ulga]]=$K$32,$L$32))))</f>
        <v>0.9</v>
      </c>
      <c r="G3773">
        <f>ROUNDUP(DZIALKI[[#This Row],[StawkaPodatku]]*DZIALKI[[#This Row],[Powierzchnia]],2)</f>
        <v>458.65999999999997</v>
      </c>
      <c r="H3773">
        <f>DZIALKI[[#This Row],[Podatek]]*DZIALKI[[#This Row],[Procent Ulgi]]</f>
        <v>412.79399999999998</v>
      </c>
      <c r="I3773">
        <f>DZIALKI[[#This Row],[Podatek]]-DZIALKI[[#This Row],[KwotaUlgi]]</f>
        <v>45.865999999999985</v>
      </c>
    </row>
    <row r="3774" spans="1:9" x14ac:dyDescent="0.25">
      <c r="A3774" t="s">
        <v>3784</v>
      </c>
      <c r="B3774">
        <v>1188.67</v>
      </c>
      <c r="C3774" t="s">
        <v>31</v>
      </c>
      <c r="D3774" t="s">
        <v>7</v>
      </c>
      <c r="E37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74">
        <f>IF(DZIALKI[[#This Row],[Ulga]]=$K$29,$L$29,IF(DZIALKI[[#This Row],[Ulga]]=$K$30,$L$30,IF(DZIALKI[[#This Row],[Ulga]]=$K$31,$L$31,IF(DZIALKI[[#This Row],[Ulga]]=$K$32,$L$32))))</f>
        <v>0.2</v>
      </c>
      <c r="G3774">
        <f>ROUNDUP(DZIALKI[[#This Row],[StawkaPodatku]]*DZIALKI[[#This Row],[Powierzchnia]],2)</f>
        <v>511.13</v>
      </c>
      <c r="H3774">
        <f>DZIALKI[[#This Row],[Podatek]]*DZIALKI[[#This Row],[Procent Ulgi]]</f>
        <v>102.226</v>
      </c>
      <c r="I3774">
        <f>DZIALKI[[#This Row],[Podatek]]-DZIALKI[[#This Row],[KwotaUlgi]]</f>
        <v>408.904</v>
      </c>
    </row>
    <row r="3775" spans="1:9" x14ac:dyDescent="0.25">
      <c r="A3775" t="s">
        <v>3785</v>
      </c>
      <c r="B3775">
        <v>1108.49</v>
      </c>
      <c r="C3775" t="s">
        <v>9</v>
      </c>
      <c r="D3775" t="s">
        <v>5</v>
      </c>
      <c r="E37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75">
        <f>IF(DZIALKI[[#This Row],[Ulga]]=$K$29,$L$29,IF(DZIALKI[[#This Row],[Ulga]]=$K$30,$L$30,IF(DZIALKI[[#This Row],[Ulga]]=$K$31,$L$31,IF(DZIALKI[[#This Row],[Ulga]]=$K$32,$L$32))))</f>
        <v>0.5</v>
      </c>
      <c r="G3775">
        <f>ROUNDUP(DZIALKI[[#This Row],[StawkaPodatku]]*DZIALKI[[#This Row],[Powierzchnia]],2)</f>
        <v>720.52</v>
      </c>
      <c r="H3775">
        <f>DZIALKI[[#This Row],[Podatek]]*DZIALKI[[#This Row],[Procent Ulgi]]</f>
        <v>360.26</v>
      </c>
      <c r="I3775">
        <f>DZIALKI[[#This Row],[Podatek]]-DZIALKI[[#This Row],[KwotaUlgi]]</f>
        <v>360.26</v>
      </c>
    </row>
    <row r="3776" spans="1:9" x14ac:dyDescent="0.25">
      <c r="A3776" t="s">
        <v>3786</v>
      </c>
      <c r="B3776">
        <v>685.99</v>
      </c>
      <c r="C3776" t="s">
        <v>9</v>
      </c>
      <c r="D3776" t="s">
        <v>5</v>
      </c>
      <c r="E37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76">
        <f>IF(DZIALKI[[#This Row],[Ulga]]=$K$29,$L$29,IF(DZIALKI[[#This Row],[Ulga]]=$K$30,$L$30,IF(DZIALKI[[#This Row],[Ulga]]=$K$31,$L$31,IF(DZIALKI[[#This Row],[Ulga]]=$K$32,$L$32))))</f>
        <v>0.5</v>
      </c>
      <c r="G3776">
        <f>ROUNDUP(DZIALKI[[#This Row],[StawkaPodatku]]*DZIALKI[[#This Row],[Powierzchnia]],2)</f>
        <v>445.9</v>
      </c>
      <c r="H3776">
        <f>DZIALKI[[#This Row],[Podatek]]*DZIALKI[[#This Row],[Procent Ulgi]]</f>
        <v>222.95</v>
      </c>
      <c r="I3776">
        <f>DZIALKI[[#This Row],[Podatek]]-DZIALKI[[#This Row],[KwotaUlgi]]</f>
        <v>222.95</v>
      </c>
    </row>
    <row r="3777" spans="1:9" x14ac:dyDescent="0.25">
      <c r="A3777" t="s">
        <v>3787</v>
      </c>
      <c r="B3777">
        <v>1338.51</v>
      </c>
      <c r="C3777" t="s">
        <v>9</v>
      </c>
      <c r="D3777" t="s">
        <v>21</v>
      </c>
      <c r="E37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77">
        <f>IF(DZIALKI[[#This Row],[Ulga]]=$K$29,$L$29,IF(DZIALKI[[#This Row],[Ulga]]=$K$30,$L$30,IF(DZIALKI[[#This Row],[Ulga]]=$K$31,$L$31,IF(DZIALKI[[#This Row],[Ulga]]=$K$32,$L$32))))</f>
        <v>0</v>
      </c>
      <c r="G3777">
        <f>ROUNDUP(DZIALKI[[#This Row],[StawkaPodatku]]*DZIALKI[[#This Row],[Powierzchnia]],2)</f>
        <v>870.04</v>
      </c>
      <c r="H3777">
        <f>DZIALKI[[#This Row],[Podatek]]*DZIALKI[[#This Row],[Procent Ulgi]]</f>
        <v>0</v>
      </c>
      <c r="I3777">
        <f>DZIALKI[[#This Row],[Podatek]]-DZIALKI[[#This Row],[KwotaUlgi]]</f>
        <v>870.04</v>
      </c>
    </row>
    <row r="3778" spans="1:9" x14ac:dyDescent="0.25">
      <c r="A3778" t="s">
        <v>3788</v>
      </c>
      <c r="B3778">
        <v>678.3</v>
      </c>
      <c r="C3778" t="s">
        <v>5</v>
      </c>
      <c r="D3778" t="s">
        <v>11</v>
      </c>
      <c r="E37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78">
        <f>IF(DZIALKI[[#This Row],[Ulga]]=$K$29,$L$29,IF(DZIALKI[[#This Row],[Ulga]]=$K$30,$L$30,IF(DZIALKI[[#This Row],[Ulga]]=$K$31,$L$31,IF(DZIALKI[[#This Row],[Ulga]]=$K$32,$L$32))))</f>
        <v>0.9</v>
      </c>
      <c r="G3778">
        <f>ROUNDUP(DZIALKI[[#This Row],[StawkaPodatku]]*DZIALKI[[#This Row],[Powierzchnia]],2)</f>
        <v>522.29999999999995</v>
      </c>
      <c r="H3778">
        <f>DZIALKI[[#This Row],[Podatek]]*DZIALKI[[#This Row],[Procent Ulgi]]</f>
        <v>470.07</v>
      </c>
      <c r="I3778">
        <f>DZIALKI[[#This Row],[Podatek]]-DZIALKI[[#This Row],[KwotaUlgi]]</f>
        <v>52.229999999999961</v>
      </c>
    </row>
    <row r="3779" spans="1:9" x14ac:dyDescent="0.25">
      <c r="A3779" t="s">
        <v>3789</v>
      </c>
      <c r="B3779">
        <v>796.36</v>
      </c>
      <c r="C3779" t="s">
        <v>9</v>
      </c>
      <c r="D3779" t="s">
        <v>7</v>
      </c>
      <c r="E37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79">
        <f>IF(DZIALKI[[#This Row],[Ulga]]=$K$29,$L$29,IF(DZIALKI[[#This Row],[Ulga]]=$K$30,$L$30,IF(DZIALKI[[#This Row],[Ulga]]=$K$31,$L$31,IF(DZIALKI[[#This Row],[Ulga]]=$K$32,$L$32))))</f>
        <v>0.2</v>
      </c>
      <c r="G3779">
        <f>ROUNDUP(DZIALKI[[#This Row],[StawkaPodatku]]*DZIALKI[[#This Row],[Powierzchnia]],2)</f>
        <v>517.64</v>
      </c>
      <c r="H3779">
        <f>DZIALKI[[#This Row],[Podatek]]*DZIALKI[[#This Row],[Procent Ulgi]]</f>
        <v>103.52800000000001</v>
      </c>
      <c r="I3779">
        <f>DZIALKI[[#This Row],[Podatek]]-DZIALKI[[#This Row],[KwotaUlgi]]</f>
        <v>414.11199999999997</v>
      </c>
    </row>
    <row r="3780" spans="1:9" x14ac:dyDescent="0.25">
      <c r="A3780" t="s">
        <v>3790</v>
      </c>
      <c r="B3780">
        <v>1223</v>
      </c>
      <c r="C3780" t="s">
        <v>52</v>
      </c>
      <c r="D3780" t="s">
        <v>5</v>
      </c>
      <c r="E37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80">
        <f>IF(DZIALKI[[#This Row],[Ulga]]=$K$29,$L$29,IF(DZIALKI[[#This Row],[Ulga]]=$K$30,$L$30,IF(DZIALKI[[#This Row],[Ulga]]=$K$31,$L$31,IF(DZIALKI[[#This Row],[Ulga]]=$K$32,$L$32))))</f>
        <v>0.5</v>
      </c>
      <c r="G3780">
        <f>ROUNDUP(DZIALKI[[#This Row],[StawkaPodatku]]*DZIALKI[[#This Row],[Powierzchnia]],2)</f>
        <v>256.83</v>
      </c>
      <c r="H3780">
        <f>DZIALKI[[#This Row],[Podatek]]*DZIALKI[[#This Row],[Procent Ulgi]]</f>
        <v>128.41499999999999</v>
      </c>
      <c r="I3780">
        <f>DZIALKI[[#This Row],[Podatek]]-DZIALKI[[#This Row],[KwotaUlgi]]</f>
        <v>128.41499999999999</v>
      </c>
    </row>
    <row r="3781" spans="1:9" x14ac:dyDescent="0.25">
      <c r="A3781" t="s">
        <v>3791</v>
      </c>
      <c r="B3781">
        <v>1304.28</v>
      </c>
      <c r="C3781" t="s">
        <v>5</v>
      </c>
      <c r="D3781" t="s">
        <v>11</v>
      </c>
      <c r="E37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81">
        <f>IF(DZIALKI[[#This Row],[Ulga]]=$K$29,$L$29,IF(DZIALKI[[#This Row],[Ulga]]=$K$30,$L$30,IF(DZIALKI[[#This Row],[Ulga]]=$K$31,$L$31,IF(DZIALKI[[#This Row],[Ulga]]=$K$32,$L$32))))</f>
        <v>0.9</v>
      </c>
      <c r="G3781">
        <f>ROUNDUP(DZIALKI[[#This Row],[StawkaPodatku]]*DZIALKI[[#This Row],[Powierzchnia]],2)</f>
        <v>1004.3</v>
      </c>
      <c r="H3781">
        <f>DZIALKI[[#This Row],[Podatek]]*DZIALKI[[#This Row],[Procent Ulgi]]</f>
        <v>903.87</v>
      </c>
      <c r="I3781">
        <f>DZIALKI[[#This Row],[Podatek]]-DZIALKI[[#This Row],[KwotaUlgi]]</f>
        <v>100.42999999999995</v>
      </c>
    </row>
    <row r="3782" spans="1:9" x14ac:dyDescent="0.25">
      <c r="A3782" t="s">
        <v>3792</v>
      </c>
      <c r="B3782">
        <v>528.61</v>
      </c>
      <c r="C3782" t="s">
        <v>5</v>
      </c>
      <c r="D3782" t="s">
        <v>11</v>
      </c>
      <c r="E37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82">
        <f>IF(DZIALKI[[#This Row],[Ulga]]=$K$29,$L$29,IF(DZIALKI[[#This Row],[Ulga]]=$K$30,$L$30,IF(DZIALKI[[#This Row],[Ulga]]=$K$31,$L$31,IF(DZIALKI[[#This Row],[Ulga]]=$K$32,$L$32))))</f>
        <v>0.9</v>
      </c>
      <c r="G3782">
        <f>ROUNDUP(DZIALKI[[#This Row],[StawkaPodatku]]*DZIALKI[[#This Row],[Powierzchnia]],2)</f>
        <v>407.03</v>
      </c>
      <c r="H3782">
        <f>DZIALKI[[#This Row],[Podatek]]*DZIALKI[[#This Row],[Procent Ulgi]]</f>
        <v>366.327</v>
      </c>
      <c r="I3782">
        <f>DZIALKI[[#This Row],[Podatek]]-DZIALKI[[#This Row],[KwotaUlgi]]</f>
        <v>40.702999999999975</v>
      </c>
    </row>
    <row r="3783" spans="1:9" x14ac:dyDescent="0.25">
      <c r="A3783" t="s">
        <v>3793</v>
      </c>
      <c r="B3783">
        <v>711.86</v>
      </c>
      <c r="C3783" t="s">
        <v>31</v>
      </c>
      <c r="D3783" t="s">
        <v>5</v>
      </c>
      <c r="E37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83">
        <f>IF(DZIALKI[[#This Row],[Ulga]]=$K$29,$L$29,IF(DZIALKI[[#This Row],[Ulga]]=$K$30,$L$30,IF(DZIALKI[[#This Row],[Ulga]]=$K$31,$L$31,IF(DZIALKI[[#This Row],[Ulga]]=$K$32,$L$32))))</f>
        <v>0.5</v>
      </c>
      <c r="G3783">
        <f>ROUNDUP(DZIALKI[[#This Row],[StawkaPodatku]]*DZIALKI[[#This Row],[Powierzchnia]],2)</f>
        <v>306.09999999999997</v>
      </c>
      <c r="H3783">
        <f>DZIALKI[[#This Row],[Podatek]]*DZIALKI[[#This Row],[Procent Ulgi]]</f>
        <v>153.04999999999998</v>
      </c>
      <c r="I3783">
        <f>DZIALKI[[#This Row],[Podatek]]-DZIALKI[[#This Row],[KwotaUlgi]]</f>
        <v>153.04999999999998</v>
      </c>
    </row>
    <row r="3784" spans="1:9" x14ac:dyDescent="0.25">
      <c r="A3784" t="s">
        <v>3794</v>
      </c>
      <c r="B3784">
        <v>1399.16</v>
      </c>
      <c r="C3784" t="s">
        <v>31</v>
      </c>
      <c r="D3784" t="s">
        <v>11</v>
      </c>
      <c r="E37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84">
        <f>IF(DZIALKI[[#This Row],[Ulga]]=$K$29,$L$29,IF(DZIALKI[[#This Row],[Ulga]]=$K$30,$L$30,IF(DZIALKI[[#This Row],[Ulga]]=$K$31,$L$31,IF(DZIALKI[[#This Row],[Ulga]]=$K$32,$L$32))))</f>
        <v>0.9</v>
      </c>
      <c r="G3784">
        <f>ROUNDUP(DZIALKI[[#This Row],[StawkaPodatku]]*DZIALKI[[#This Row],[Powierzchnia]],2)</f>
        <v>601.64</v>
      </c>
      <c r="H3784">
        <f>DZIALKI[[#This Row],[Podatek]]*DZIALKI[[#This Row],[Procent Ulgi]]</f>
        <v>541.476</v>
      </c>
      <c r="I3784">
        <f>DZIALKI[[#This Row],[Podatek]]-DZIALKI[[#This Row],[KwotaUlgi]]</f>
        <v>60.163999999999987</v>
      </c>
    </row>
    <row r="3785" spans="1:9" x14ac:dyDescent="0.25">
      <c r="A3785" t="s">
        <v>3795</v>
      </c>
      <c r="B3785">
        <v>1343.71</v>
      </c>
      <c r="C3785" t="s">
        <v>9</v>
      </c>
      <c r="D3785" t="s">
        <v>11</v>
      </c>
      <c r="E378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85">
        <f>IF(DZIALKI[[#This Row],[Ulga]]=$K$29,$L$29,IF(DZIALKI[[#This Row],[Ulga]]=$K$30,$L$30,IF(DZIALKI[[#This Row],[Ulga]]=$K$31,$L$31,IF(DZIALKI[[#This Row],[Ulga]]=$K$32,$L$32))))</f>
        <v>0.9</v>
      </c>
      <c r="G3785">
        <f>ROUNDUP(DZIALKI[[#This Row],[StawkaPodatku]]*DZIALKI[[#This Row],[Powierzchnia]],2)</f>
        <v>873.42</v>
      </c>
      <c r="H3785">
        <f>DZIALKI[[#This Row],[Podatek]]*DZIALKI[[#This Row],[Procent Ulgi]]</f>
        <v>786.07799999999997</v>
      </c>
      <c r="I3785">
        <f>DZIALKI[[#This Row],[Podatek]]-DZIALKI[[#This Row],[KwotaUlgi]]</f>
        <v>87.341999999999985</v>
      </c>
    </row>
    <row r="3786" spans="1:9" x14ac:dyDescent="0.25">
      <c r="A3786" t="s">
        <v>3796</v>
      </c>
      <c r="B3786">
        <v>793.91</v>
      </c>
      <c r="C3786" t="s">
        <v>5</v>
      </c>
      <c r="D3786" t="s">
        <v>11</v>
      </c>
      <c r="E37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86">
        <f>IF(DZIALKI[[#This Row],[Ulga]]=$K$29,$L$29,IF(DZIALKI[[#This Row],[Ulga]]=$K$30,$L$30,IF(DZIALKI[[#This Row],[Ulga]]=$K$31,$L$31,IF(DZIALKI[[#This Row],[Ulga]]=$K$32,$L$32))))</f>
        <v>0.9</v>
      </c>
      <c r="G3786">
        <f>ROUNDUP(DZIALKI[[#This Row],[StawkaPodatku]]*DZIALKI[[#This Row],[Powierzchnia]],2)</f>
        <v>611.31999999999994</v>
      </c>
      <c r="H3786">
        <f>DZIALKI[[#This Row],[Podatek]]*DZIALKI[[#This Row],[Procent Ulgi]]</f>
        <v>550.18799999999999</v>
      </c>
      <c r="I3786">
        <f>DZIALKI[[#This Row],[Podatek]]-DZIALKI[[#This Row],[KwotaUlgi]]</f>
        <v>61.131999999999948</v>
      </c>
    </row>
    <row r="3787" spans="1:9" x14ac:dyDescent="0.25">
      <c r="A3787" t="s">
        <v>3797</v>
      </c>
      <c r="B3787">
        <v>1173.0999999999999</v>
      </c>
      <c r="C3787" t="s">
        <v>5</v>
      </c>
      <c r="D3787" t="s">
        <v>7</v>
      </c>
      <c r="E37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87">
        <f>IF(DZIALKI[[#This Row],[Ulga]]=$K$29,$L$29,IF(DZIALKI[[#This Row],[Ulga]]=$K$30,$L$30,IF(DZIALKI[[#This Row],[Ulga]]=$K$31,$L$31,IF(DZIALKI[[#This Row],[Ulga]]=$K$32,$L$32))))</f>
        <v>0.2</v>
      </c>
      <c r="G3787">
        <f>ROUNDUP(DZIALKI[[#This Row],[StawkaPodatku]]*DZIALKI[[#This Row],[Powierzchnia]],2)</f>
        <v>903.29</v>
      </c>
      <c r="H3787">
        <f>DZIALKI[[#This Row],[Podatek]]*DZIALKI[[#This Row],[Procent Ulgi]]</f>
        <v>180.65800000000002</v>
      </c>
      <c r="I3787">
        <f>DZIALKI[[#This Row],[Podatek]]-DZIALKI[[#This Row],[KwotaUlgi]]</f>
        <v>722.63199999999995</v>
      </c>
    </row>
    <row r="3788" spans="1:9" x14ac:dyDescent="0.25">
      <c r="A3788" t="s">
        <v>3798</v>
      </c>
      <c r="B3788">
        <v>1211.73</v>
      </c>
      <c r="C3788" t="s">
        <v>52</v>
      </c>
      <c r="D3788" t="s">
        <v>5</v>
      </c>
      <c r="E37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88">
        <f>IF(DZIALKI[[#This Row],[Ulga]]=$K$29,$L$29,IF(DZIALKI[[#This Row],[Ulga]]=$K$30,$L$30,IF(DZIALKI[[#This Row],[Ulga]]=$K$31,$L$31,IF(DZIALKI[[#This Row],[Ulga]]=$K$32,$L$32))))</f>
        <v>0.5</v>
      </c>
      <c r="G3788">
        <f>ROUNDUP(DZIALKI[[#This Row],[StawkaPodatku]]*DZIALKI[[#This Row],[Powierzchnia]],2)</f>
        <v>254.47</v>
      </c>
      <c r="H3788">
        <f>DZIALKI[[#This Row],[Podatek]]*DZIALKI[[#This Row],[Procent Ulgi]]</f>
        <v>127.235</v>
      </c>
      <c r="I3788">
        <f>DZIALKI[[#This Row],[Podatek]]-DZIALKI[[#This Row],[KwotaUlgi]]</f>
        <v>127.235</v>
      </c>
    </row>
    <row r="3789" spans="1:9" x14ac:dyDescent="0.25">
      <c r="A3789" t="s">
        <v>3799</v>
      </c>
      <c r="B3789">
        <v>613.96</v>
      </c>
      <c r="C3789" t="s">
        <v>5</v>
      </c>
      <c r="D3789" t="s">
        <v>11</v>
      </c>
      <c r="E37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89">
        <f>IF(DZIALKI[[#This Row],[Ulga]]=$K$29,$L$29,IF(DZIALKI[[#This Row],[Ulga]]=$K$30,$L$30,IF(DZIALKI[[#This Row],[Ulga]]=$K$31,$L$31,IF(DZIALKI[[#This Row],[Ulga]]=$K$32,$L$32))))</f>
        <v>0.9</v>
      </c>
      <c r="G3789">
        <f>ROUNDUP(DZIALKI[[#This Row],[StawkaPodatku]]*DZIALKI[[#This Row],[Powierzchnia]],2)</f>
        <v>472.75</v>
      </c>
      <c r="H3789">
        <f>DZIALKI[[#This Row],[Podatek]]*DZIALKI[[#This Row],[Procent Ulgi]]</f>
        <v>425.47500000000002</v>
      </c>
      <c r="I3789">
        <f>DZIALKI[[#This Row],[Podatek]]-DZIALKI[[#This Row],[KwotaUlgi]]</f>
        <v>47.274999999999977</v>
      </c>
    </row>
    <row r="3790" spans="1:9" x14ac:dyDescent="0.25">
      <c r="A3790" t="s">
        <v>3800</v>
      </c>
      <c r="B3790">
        <v>934.46</v>
      </c>
      <c r="C3790" t="s">
        <v>31</v>
      </c>
      <c r="D3790" t="s">
        <v>11</v>
      </c>
      <c r="E37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90">
        <f>IF(DZIALKI[[#This Row],[Ulga]]=$K$29,$L$29,IF(DZIALKI[[#This Row],[Ulga]]=$K$30,$L$30,IF(DZIALKI[[#This Row],[Ulga]]=$K$31,$L$31,IF(DZIALKI[[#This Row],[Ulga]]=$K$32,$L$32))))</f>
        <v>0.9</v>
      </c>
      <c r="G3790">
        <f>ROUNDUP(DZIALKI[[#This Row],[StawkaPodatku]]*DZIALKI[[#This Row],[Powierzchnia]],2)</f>
        <v>401.82</v>
      </c>
      <c r="H3790">
        <f>DZIALKI[[#This Row],[Podatek]]*DZIALKI[[#This Row],[Procent Ulgi]]</f>
        <v>361.63799999999998</v>
      </c>
      <c r="I3790">
        <f>DZIALKI[[#This Row],[Podatek]]-DZIALKI[[#This Row],[KwotaUlgi]]</f>
        <v>40.182000000000016</v>
      </c>
    </row>
    <row r="3791" spans="1:9" x14ac:dyDescent="0.25">
      <c r="A3791" t="s">
        <v>3801</v>
      </c>
      <c r="B3791">
        <v>561.91999999999996</v>
      </c>
      <c r="C3791" t="s">
        <v>52</v>
      </c>
      <c r="D3791" t="s">
        <v>5</v>
      </c>
      <c r="E37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91">
        <f>IF(DZIALKI[[#This Row],[Ulga]]=$K$29,$L$29,IF(DZIALKI[[#This Row],[Ulga]]=$K$30,$L$30,IF(DZIALKI[[#This Row],[Ulga]]=$K$31,$L$31,IF(DZIALKI[[#This Row],[Ulga]]=$K$32,$L$32))))</f>
        <v>0.5</v>
      </c>
      <c r="G3791">
        <f>ROUNDUP(DZIALKI[[#This Row],[StawkaPodatku]]*DZIALKI[[#This Row],[Powierzchnia]],2)</f>
        <v>118.01</v>
      </c>
      <c r="H3791">
        <f>DZIALKI[[#This Row],[Podatek]]*DZIALKI[[#This Row],[Procent Ulgi]]</f>
        <v>59.005000000000003</v>
      </c>
      <c r="I3791">
        <f>DZIALKI[[#This Row],[Podatek]]-DZIALKI[[#This Row],[KwotaUlgi]]</f>
        <v>59.005000000000003</v>
      </c>
    </row>
    <row r="3792" spans="1:9" x14ac:dyDescent="0.25">
      <c r="A3792" t="s">
        <v>3802</v>
      </c>
      <c r="B3792">
        <v>779.87</v>
      </c>
      <c r="C3792" t="s">
        <v>9</v>
      </c>
      <c r="D3792" t="s">
        <v>7</v>
      </c>
      <c r="E37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92">
        <f>IF(DZIALKI[[#This Row],[Ulga]]=$K$29,$L$29,IF(DZIALKI[[#This Row],[Ulga]]=$K$30,$L$30,IF(DZIALKI[[#This Row],[Ulga]]=$K$31,$L$31,IF(DZIALKI[[#This Row],[Ulga]]=$K$32,$L$32))))</f>
        <v>0.2</v>
      </c>
      <c r="G3792">
        <f>ROUNDUP(DZIALKI[[#This Row],[StawkaPodatku]]*DZIALKI[[#This Row],[Powierzchnia]],2)</f>
        <v>506.92</v>
      </c>
      <c r="H3792">
        <f>DZIALKI[[#This Row],[Podatek]]*DZIALKI[[#This Row],[Procent Ulgi]]</f>
        <v>101.38400000000001</v>
      </c>
      <c r="I3792">
        <f>DZIALKI[[#This Row],[Podatek]]-DZIALKI[[#This Row],[KwotaUlgi]]</f>
        <v>405.536</v>
      </c>
    </row>
    <row r="3793" spans="1:9" x14ac:dyDescent="0.25">
      <c r="A3793" t="s">
        <v>3803</v>
      </c>
      <c r="B3793">
        <v>1288.6500000000001</v>
      </c>
      <c r="C3793" t="s">
        <v>52</v>
      </c>
      <c r="D3793" t="s">
        <v>5</v>
      </c>
      <c r="E37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93">
        <f>IF(DZIALKI[[#This Row],[Ulga]]=$K$29,$L$29,IF(DZIALKI[[#This Row],[Ulga]]=$K$30,$L$30,IF(DZIALKI[[#This Row],[Ulga]]=$K$31,$L$31,IF(DZIALKI[[#This Row],[Ulga]]=$K$32,$L$32))))</f>
        <v>0.5</v>
      </c>
      <c r="G3793">
        <f>ROUNDUP(DZIALKI[[#This Row],[StawkaPodatku]]*DZIALKI[[#This Row],[Powierzchnia]],2)</f>
        <v>270.62</v>
      </c>
      <c r="H3793">
        <f>DZIALKI[[#This Row],[Podatek]]*DZIALKI[[#This Row],[Procent Ulgi]]</f>
        <v>135.31</v>
      </c>
      <c r="I3793">
        <f>DZIALKI[[#This Row],[Podatek]]-DZIALKI[[#This Row],[KwotaUlgi]]</f>
        <v>135.31</v>
      </c>
    </row>
    <row r="3794" spans="1:9" x14ac:dyDescent="0.25">
      <c r="A3794" t="s">
        <v>3804</v>
      </c>
      <c r="B3794">
        <v>1005.81</v>
      </c>
      <c r="C3794" t="s">
        <v>9</v>
      </c>
      <c r="D3794" t="s">
        <v>11</v>
      </c>
      <c r="E37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94">
        <f>IF(DZIALKI[[#This Row],[Ulga]]=$K$29,$L$29,IF(DZIALKI[[#This Row],[Ulga]]=$K$30,$L$30,IF(DZIALKI[[#This Row],[Ulga]]=$K$31,$L$31,IF(DZIALKI[[#This Row],[Ulga]]=$K$32,$L$32))))</f>
        <v>0.9</v>
      </c>
      <c r="G3794">
        <f>ROUNDUP(DZIALKI[[#This Row],[StawkaPodatku]]*DZIALKI[[#This Row],[Powierzchnia]],2)</f>
        <v>653.78</v>
      </c>
      <c r="H3794">
        <f>DZIALKI[[#This Row],[Podatek]]*DZIALKI[[#This Row],[Procent Ulgi]]</f>
        <v>588.40200000000004</v>
      </c>
      <c r="I3794">
        <f>DZIALKI[[#This Row],[Podatek]]-DZIALKI[[#This Row],[KwotaUlgi]]</f>
        <v>65.377999999999929</v>
      </c>
    </row>
    <row r="3795" spans="1:9" x14ac:dyDescent="0.25">
      <c r="A3795" t="s">
        <v>3805</v>
      </c>
      <c r="B3795">
        <v>1308.77</v>
      </c>
      <c r="C3795" t="s">
        <v>5</v>
      </c>
      <c r="D3795" t="s">
        <v>5</v>
      </c>
      <c r="E37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95">
        <f>IF(DZIALKI[[#This Row],[Ulga]]=$K$29,$L$29,IF(DZIALKI[[#This Row],[Ulga]]=$K$30,$L$30,IF(DZIALKI[[#This Row],[Ulga]]=$K$31,$L$31,IF(DZIALKI[[#This Row],[Ulga]]=$K$32,$L$32))))</f>
        <v>0.5</v>
      </c>
      <c r="G3795">
        <f>ROUNDUP(DZIALKI[[#This Row],[StawkaPodatku]]*DZIALKI[[#This Row],[Powierzchnia]],2)</f>
        <v>1007.76</v>
      </c>
      <c r="H3795">
        <f>DZIALKI[[#This Row],[Podatek]]*DZIALKI[[#This Row],[Procent Ulgi]]</f>
        <v>503.88</v>
      </c>
      <c r="I3795">
        <f>DZIALKI[[#This Row],[Podatek]]-DZIALKI[[#This Row],[KwotaUlgi]]</f>
        <v>503.88</v>
      </c>
    </row>
    <row r="3796" spans="1:9" x14ac:dyDescent="0.25">
      <c r="A3796" t="s">
        <v>3806</v>
      </c>
      <c r="B3796">
        <v>674.8</v>
      </c>
      <c r="C3796" t="s">
        <v>5</v>
      </c>
      <c r="D3796" t="s">
        <v>7</v>
      </c>
      <c r="E37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96">
        <f>IF(DZIALKI[[#This Row],[Ulga]]=$K$29,$L$29,IF(DZIALKI[[#This Row],[Ulga]]=$K$30,$L$30,IF(DZIALKI[[#This Row],[Ulga]]=$K$31,$L$31,IF(DZIALKI[[#This Row],[Ulga]]=$K$32,$L$32))))</f>
        <v>0.2</v>
      </c>
      <c r="G3796">
        <f>ROUNDUP(DZIALKI[[#This Row],[StawkaPodatku]]*DZIALKI[[#This Row],[Powierzchnia]],2)</f>
        <v>519.6</v>
      </c>
      <c r="H3796">
        <f>DZIALKI[[#This Row],[Podatek]]*DZIALKI[[#This Row],[Procent Ulgi]]</f>
        <v>103.92000000000002</v>
      </c>
      <c r="I3796">
        <f>DZIALKI[[#This Row],[Podatek]]-DZIALKI[[#This Row],[KwotaUlgi]]</f>
        <v>415.68</v>
      </c>
    </row>
    <row r="3797" spans="1:9" x14ac:dyDescent="0.25">
      <c r="A3797" t="s">
        <v>3807</v>
      </c>
      <c r="B3797">
        <v>1395.43</v>
      </c>
      <c r="C3797" t="s">
        <v>52</v>
      </c>
      <c r="D3797" t="s">
        <v>5</v>
      </c>
      <c r="E37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97">
        <f>IF(DZIALKI[[#This Row],[Ulga]]=$K$29,$L$29,IF(DZIALKI[[#This Row],[Ulga]]=$K$30,$L$30,IF(DZIALKI[[#This Row],[Ulga]]=$K$31,$L$31,IF(DZIALKI[[#This Row],[Ulga]]=$K$32,$L$32))))</f>
        <v>0.5</v>
      </c>
      <c r="G3797">
        <f>ROUNDUP(DZIALKI[[#This Row],[StawkaPodatku]]*DZIALKI[[#This Row],[Powierzchnia]],2)</f>
        <v>293.05</v>
      </c>
      <c r="H3797">
        <f>DZIALKI[[#This Row],[Podatek]]*DZIALKI[[#This Row],[Procent Ulgi]]</f>
        <v>146.52500000000001</v>
      </c>
      <c r="I3797">
        <f>DZIALKI[[#This Row],[Podatek]]-DZIALKI[[#This Row],[KwotaUlgi]]</f>
        <v>146.52500000000001</v>
      </c>
    </row>
    <row r="3798" spans="1:9" x14ac:dyDescent="0.25">
      <c r="A3798" t="s">
        <v>3808</v>
      </c>
      <c r="B3798">
        <v>717.78</v>
      </c>
      <c r="C3798" t="s">
        <v>5</v>
      </c>
      <c r="D3798" t="s">
        <v>7</v>
      </c>
      <c r="E37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98">
        <f>IF(DZIALKI[[#This Row],[Ulga]]=$K$29,$L$29,IF(DZIALKI[[#This Row],[Ulga]]=$K$30,$L$30,IF(DZIALKI[[#This Row],[Ulga]]=$K$31,$L$31,IF(DZIALKI[[#This Row],[Ulga]]=$K$32,$L$32))))</f>
        <v>0.2</v>
      </c>
      <c r="G3798">
        <f>ROUNDUP(DZIALKI[[#This Row],[StawkaPodatku]]*DZIALKI[[#This Row],[Powierzchnia]],2)</f>
        <v>552.70000000000005</v>
      </c>
      <c r="H3798">
        <f>DZIALKI[[#This Row],[Podatek]]*DZIALKI[[#This Row],[Procent Ulgi]]</f>
        <v>110.54000000000002</v>
      </c>
      <c r="I3798">
        <f>DZIALKI[[#This Row],[Podatek]]-DZIALKI[[#This Row],[KwotaUlgi]]</f>
        <v>442.16</v>
      </c>
    </row>
    <row r="3799" spans="1:9" x14ac:dyDescent="0.25">
      <c r="A3799" t="s">
        <v>3809</v>
      </c>
      <c r="B3799">
        <v>566.30999999999995</v>
      </c>
      <c r="C3799" t="s">
        <v>9</v>
      </c>
      <c r="D3799" t="s">
        <v>5</v>
      </c>
      <c r="E37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99">
        <f>IF(DZIALKI[[#This Row],[Ulga]]=$K$29,$L$29,IF(DZIALKI[[#This Row],[Ulga]]=$K$30,$L$30,IF(DZIALKI[[#This Row],[Ulga]]=$K$31,$L$31,IF(DZIALKI[[#This Row],[Ulga]]=$K$32,$L$32))))</f>
        <v>0.5</v>
      </c>
      <c r="G3799">
        <f>ROUNDUP(DZIALKI[[#This Row],[StawkaPodatku]]*DZIALKI[[#This Row],[Powierzchnia]],2)</f>
        <v>368.11</v>
      </c>
      <c r="H3799">
        <f>DZIALKI[[#This Row],[Podatek]]*DZIALKI[[#This Row],[Procent Ulgi]]</f>
        <v>184.05500000000001</v>
      </c>
      <c r="I3799">
        <f>DZIALKI[[#This Row],[Podatek]]-DZIALKI[[#This Row],[KwotaUlgi]]</f>
        <v>184.05500000000001</v>
      </c>
    </row>
    <row r="3800" spans="1:9" x14ac:dyDescent="0.25">
      <c r="A3800" t="s">
        <v>3810</v>
      </c>
      <c r="B3800">
        <v>921.65</v>
      </c>
      <c r="C3800" t="s">
        <v>52</v>
      </c>
      <c r="D3800" t="s">
        <v>7</v>
      </c>
      <c r="E38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00">
        <f>IF(DZIALKI[[#This Row],[Ulga]]=$K$29,$L$29,IF(DZIALKI[[#This Row],[Ulga]]=$K$30,$L$30,IF(DZIALKI[[#This Row],[Ulga]]=$K$31,$L$31,IF(DZIALKI[[#This Row],[Ulga]]=$K$32,$L$32))))</f>
        <v>0.2</v>
      </c>
      <c r="G3800">
        <f>ROUNDUP(DZIALKI[[#This Row],[StawkaPodatku]]*DZIALKI[[#This Row],[Powierzchnia]],2)</f>
        <v>193.54999999999998</v>
      </c>
      <c r="H3800">
        <f>DZIALKI[[#This Row],[Podatek]]*DZIALKI[[#This Row],[Procent Ulgi]]</f>
        <v>38.71</v>
      </c>
      <c r="I3800">
        <f>DZIALKI[[#This Row],[Podatek]]-DZIALKI[[#This Row],[KwotaUlgi]]</f>
        <v>154.83999999999997</v>
      </c>
    </row>
    <row r="3801" spans="1:9" x14ac:dyDescent="0.25">
      <c r="A3801" t="s">
        <v>3811</v>
      </c>
      <c r="B3801">
        <v>762.22</v>
      </c>
      <c r="C3801" t="s">
        <v>31</v>
      </c>
      <c r="D3801" t="s">
        <v>7</v>
      </c>
      <c r="E38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01">
        <f>IF(DZIALKI[[#This Row],[Ulga]]=$K$29,$L$29,IF(DZIALKI[[#This Row],[Ulga]]=$K$30,$L$30,IF(DZIALKI[[#This Row],[Ulga]]=$K$31,$L$31,IF(DZIALKI[[#This Row],[Ulga]]=$K$32,$L$32))))</f>
        <v>0.2</v>
      </c>
      <c r="G3801">
        <f>ROUNDUP(DZIALKI[[#This Row],[StawkaPodatku]]*DZIALKI[[#This Row],[Powierzchnia]],2)</f>
        <v>327.76</v>
      </c>
      <c r="H3801">
        <f>DZIALKI[[#This Row],[Podatek]]*DZIALKI[[#This Row],[Procent Ulgi]]</f>
        <v>65.552000000000007</v>
      </c>
      <c r="I3801">
        <f>DZIALKI[[#This Row],[Podatek]]-DZIALKI[[#This Row],[KwotaUlgi]]</f>
        <v>262.20799999999997</v>
      </c>
    </row>
    <row r="3802" spans="1:9" x14ac:dyDescent="0.25">
      <c r="A3802" t="s">
        <v>3812</v>
      </c>
      <c r="B3802">
        <v>1014.02</v>
      </c>
      <c r="C3802" t="s">
        <v>5</v>
      </c>
      <c r="D3802" t="s">
        <v>7</v>
      </c>
      <c r="E38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02">
        <f>IF(DZIALKI[[#This Row],[Ulga]]=$K$29,$L$29,IF(DZIALKI[[#This Row],[Ulga]]=$K$30,$L$30,IF(DZIALKI[[#This Row],[Ulga]]=$K$31,$L$31,IF(DZIALKI[[#This Row],[Ulga]]=$K$32,$L$32))))</f>
        <v>0.2</v>
      </c>
      <c r="G3802">
        <f>ROUNDUP(DZIALKI[[#This Row],[StawkaPodatku]]*DZIALKI[[#This Row],[Powierzchnia]],2)</f>
        <v>780.8</v>
      </c>
      <c r="H3802">
        <f>DZIALKI[[#This Row],[Podatek]]*DZIALKI[[#This Row],[Procent Ulgi]]</f>
        <v>156.16</v>
      </c>
      <c r="I3802">
        <f>DZIALKI[[#This Row],[Podatek]]-DZIALKI[[#This Row],[KwotaUlgi]]</f>
        <v>624.64</v>
      </c>
    </row>
    <row r="3803" spans="1:9" x14ac:dyDescent="0.25">
      <c r="A3803" t="s">
        <v>3813</v>
      </c>
      <c r="B3803">
        <v>878.6</v>
      </c>
      <c r="C3803" t="s">
        <v>5</v>
      </c>
      <c r="D3803" t="s">
        <v>11</v>
      </c>
      <c r="E38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03">
        <f>IF(DZIALKI[[#This Row],[Ulga]]=$K$29,$L$29,IF(DZIALKI[[#This Row],[Ulga]]=$K$30,$L$30,IF(DZIALKI[[#This Row],[Ulga]]=$K$31,$L$31,IF(DZIALKI[[#This Row],[Ulga]]=$K$32,$L$32))))</f>
        <v>0.9</v>
      </c>
      <c r="G3803">
        <f>ROUNDUP(DZIALKI[[#This Row],[StawkaPodatku]]*DZIALKI[[#This Row],[Powierzchnia]],2)</f>
        <v>676.53</v>
      </c>
      <c r="H3803">
        <f>DZIALKI[[#This Row],[Podatek]]*DZIALKI[[#This Row],[Procent Ulgi]]</f>
        <v>608.87699999999995</v>
      </c>
      <c r="I3803">
        <f>DZIALKI[[#This Row],[Podatek]]-DZIALKI[[#This Row],[KwotaUlgi]]</f>
        <v>67.65300000000002</v>
      </c>
    </row>
    <row r="3804" spans="1:9" x14ac:dyDescent="0.25">
      <c r="A3804" t="s">
        <v>3814</v>
      </c>
      <c r="B3804">
        <v>900.35</v>
      </c>
      <c r="C3804" t="s">
        <v>52</v>
      </c>
      <c r="D3804" t="s">
        <v>5</v>
      </c>
      <c r="E38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04">
        <f>IF(DZIALKI[[#This Row],[Ulga]]=$K$29,$L$29,IF(DZIALKI[[#This Row],[Ulga]]=$K$30,$L$30,IF(DZIALKI[[#This Row],[Ulga]]=$K$31,$L$31,IF(DZIALKI[[#This Row],[Ulga]]=$K$32,$L$32))))</f>
        <v>0.5</v>
      </c>
      <c r="G3804">
        <f>ROUNDUP(DZIALKI[[#This Row],[StawkaPodatku]]*DZIALKI[[#This Row],[Powierzchnia]],2)</f>
        <v>189.07999999999998</v>
      </c>
      <c r="H3804">
        <f>DZIALKI[[#This Row],[Podatek]]*DZIALKI[[#This Row],[Procent Ulgi]]</f>
        <v>94.539999999999992</v>
      </c>
      <c r="I3804">
        <f>DZIALKI[[#This Row],[Podatek]]-DZIALKI[[#This Row],[KwotaUlgi]]</f>
        <v>94.539999999999992</v>
      </c>
    </row>
    <row r="3805" spans="1:9" x14ac:dyDescent="0.25">
      <c r="A3805" t="s">
        <v>3815</v>
      </c>
      <c r="B3805">
        <v>569.79999999999995</v>
      </c>
      <c r="C3805" t="s">
        <v>31</v>
      </c>
      <c r="D3805" t="s">
        <v>11</v>
      </c>
      <c r="E38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05">
        <f>IF(DZIALKI[[#This Row],[Ulga]]=$K$29,$L$29,IF(DZIALKI[[#This Row],[Ulga]]=$K$30,$L$30,IF(DZIALKI[[#This Row],[Ulga]]=$K$31,$L$31,IF(DZIALKI[[#This Row],[Ulga]]=$K$32,$L$32))))</f>
        <v>0.9</v>
      </c>
      <c r="G3805">
        <f>ROUNDUP(DZIALKI[[#This Row],[StawkaPodatku]]*DZIALKI[[#This Row],[Powierzchnia]],2)</f>
        <v>245.01999999999998</v>
      </c>
      <c r="H3805">
        <f>DZIALKI[[#This Row],[Podatek]]*DZIALKI[[#This Row],[Procent Ulgi]]</f>
        <v>220.518</v>
      </c>
      <c r="I3805">
        <f>DZIALKI[[#This Row],[Podatek]]-DZIALKI[[#This Row],[KwotaUlgi]]</f>
        <v>24.501999999999981</v>
      </c>
    </row>
    <row r="3806" spans="1:9" x14ac:dyDescent="0.25">
      <c r="A3806" t="s">
        <v>3816</v>
      </c>
      <c r="B3806">
        <v>1249.43</v>
      </c>
      <c r="C3806" t="s">
        <v>5</v>
      </c>
      <c r="D3806" t="s">
        <v>11</v>
      </c>
      <c r="E38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06">
        <f>IF(DZIALKI[[#This Row],[Ulga]]=$K$29,$L$29,IF(DZIALKI[[#This Row],[Ulga]]=$K$30,$L$30,IF(DZIALKI[[#This Row],[Ulga]]=$K$31,$L$31,IF(DZIALKI[[#This Row],[Ulga]]=$K$32,$L$32))))</f>
        <v>0.9</v>
      </c>
      <c r="G3806">
        <f>ROUNDUP(DZIALKI[[#This Row],[StawkaPodatku]]*DZIALKI[[#This Row],[Powierzchnia]],2)</f>
        <v>962.06999999999994</v>
      </c>
      <c r="H3806">
        <f>DZIALKI[[#This Row],[Podatek]]*DZIALKI[[#This Row],[Procent Ulgi]]</f>
        <v>865.86299999999994</v>
      </c>
      <c r="I3806">
        <f>DZIALKI[[#This Row],[Podatek]]-DZIALKI[[#This Row],[KwotaUlgi]]</f>
        <v>96.206999999999994</v>
      </c>
    </row>
    <row r="3807" spans="1:9" x14ac:dyDescent="0.25">
      <c r="A3807" t="s">
        <v>3817</v>
      </c>
      <c r="B3807">
        <v>845.39</v>
      </c>
      <c r="C3807" t="s">
        <v>9</v>
      </c>
      <c r="D3807" t="s">
        <v>5</v>
      </c>
      <c r="E38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07">
        <f>IF(DZIALKI[[#This Row],[Ulga]]=$K$29,$L$29,IF(DZIALKI[[#This Row],[Ulga]]=$K$30,$L$30,IF(DZIALKI[[#This Row],[Ulga]]=$K$31,$L$31,IF(DZIALKI[[#This Row],[Ulga]]=$K$32,$L$32))))</f>
        <v>0.5</v>
      </c>
      <c r="G3807">
        <f>ROUNDUP(DZIALKI[[#This Row],[StawkaPodatku]]*DZIALKI[[#This Row],[Powierzchnia]],2)</f>
        <v>549.51</v>
      </c>
      <c r="H3807">
        <f>DZIALKI[[#This Row],[Podatek]]*DZIALKI[[#This Row],[Procent Ulgi]]</f>
        <v>274.755</v>
      </c>
      <c r="I3807">
        <f>DZIALKI[[#This Row],[Podatek]]-DZIALKI[[#This Row],[KwotaUlgi]]</f>
        <v>274.755</v>
      </c>
    </row>
    <row r="3808" spans="1:9" x14ac:dyDescent="0.25">
      <c r="A3808" t="s">
        <v>3818</v>
      </c>
      <c r="B3808">
        <v>750.27</v>
      </c>
      <c r="C3808" t="s">
        <v>5</v>
      </c>
      <c r="D3808" t="s">
        <v>11</v>
      </c>
      <c r="E38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08">
        <f>IF(DZIALKI[[#This Row],[Ulga]]=$K$29,$L$29,IF(DZIALKI[[#This Row],[Ulga]]=$K$30,$L$30,IF(DZIALKI[[#This Row],[Ulga]]=$K$31,$L$31,IF(DZIALKI[[#This Row],[Ulga]]=$K$32,$L$32))))</f>
        <v>0.9</v>
      </c>
      <c r="G3808">
        <f>ROUNDUP(DZIALKI[[#This Row],[StawkaPodatku]]*DZIALKI[[#This Row],[Powierzchnia]],2)</f>
        <v>577.71</v>
      </c>
      <c r="H3808">
        <f>DZIALKI[[#This Row],[Podatek]]*DZIALKI[[#This Row],[Procent Ulgi]]</f>
        <v>519.93900000000008</v>
      </c>
      <c r="I3808">
        <f>DZIALKI[[#This Row],[Podatek]]-DZIALKI[[#This Row],[KwotaUlgi]]</f>
        <v>57.770999999999958</v>
      </c>
    </row>
    <row r="3809" spans="1:9" x14ac:dyDescent="0.25">
      <c r="A3809" t="s">
        <v>3819</v>
      </c>
      <c r="B3809">
        <v>640.77</v>
      </c>
      <c r="C3809" t="s">
        <v>9</v>
      </c>
      <c r="D3809" t="s">
        <v>21</v>
      </c>
      <c r="E38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09">
        <f>IF(DZIALKI[[#This Row],[Ulga]]=$K$29,$L$29,IF(DZIALKI[[#This Row],[Ulga]]=$K$30,$L$30,IF(DZIALKI[[#This Row],[Ulga]]=$K$31,$L$31,IF(DZIALKI[[#This Row],[Ulga]]=$K$32,$L$32))))</f>
        <v>0</v>
      </c>
      <c r="G3809">
        <f>ROUNDUP(DZIALKI[[#This Row],[StawkaPodatku]]*DZIALKI[[#This Row],[Powierzchnia]],2)</f>
        <v>416.51</v>
      </c>
      <c r="H3809">
        <f>DZIALKI[[#This Row],[Podatek]]*DZIALKI[[#This Row],[Procent Ulgi]]</f>
        <v>0</v>
      </c>
      <c r="I3809">
        <f>DZIALKI[[#This Row],[Podatek]]-DZIALKI[[#This Row],[KwotaUlgi]]</f>
        <v>416.51</v>
      </c>
    </row>
    <row r="3810" spans="1:9" x14ac:dyDescent="0.25">
      <c r="A3810" t="s">
        <v>3820</v>
      </c>
      <c r="B3810">
        <v>1182.18</v>
      </c>
      <c r="C3810" t="s">
        <v>52</v>
      </c>
      <c r="D3810" t="s">
        <v>5</v>
      </c>
      <c r="E38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10">
        <f>IF(DZIALKI[[#This Row],[Ulga]]=$K$29,$L$29,IF(DZIALKI[[#This Row],[Ulga]]=$K$30,$L$30,IF(DZIALKI[[#This Row],[Ulga]]=$K$31,$L$31,IF(DZIALKI[[#This Row],[Ulga]]=$K$32,$L$32))))</f>
        <v>0.5</v>
      </c>
      <c r="G3810">
        <f>ROUNDUP(DZIALKI[[#This Row],[StawkaPodatku]]*DZIALKI[[#This Row],[Powierzchnia]],2)</f>
        <v>248.26</v>
      </c>
      <c r="H3810">
        <f>DZIALKI[[#This Row],[Podatek]]*DZIALKI[[#This Row],[Procent Ulgi]]</f>
        <v>124.13</v>
      </c>
      <c r="I3810">
        <f>DZIALKI[[#This Row],[Podatek]]-DZIALKI[[#This Row],[KwotaUlgi]]</f>
        <v>124.13</v>
      </c>
    </row>
    <row r="3811" spans="1:9" x14ac:dyDescent="0.25">
      <c r="A3811" t="s">
        <v>3821</v>
      </c>
      <c r="B3811">
        <v>1440.18</v>
      </c>
      <c r="C3811" t="s">
        <v>52</v>
      </c>
      <c r="D3811" t="s">
        <v>11</v>
      </c>
      <c r="E38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11">
        <f>IF(DZIALKI[[#This Row],[Ulga]]=$K$29,$L$29,IF(DZIALKI[[#This Row],[Ulga]]=$K$30,$L$30,IF(DZIALKI[[#This Row],[Ulga]]=$K$31,$L$31,IF(DZIALKI[[#This Row],[Ulga]]=$K$32,$L$32))))</f>
        <v>0.9</v>
      </c>
      <c r="G3811">
        <f>ROUNDUP(DZIALKI[[#This Row],[StawkaPodatku]]*DZIALKI[[#This Row],[Powierzchnia]],2)</f>
        <v>302.44</v>
      </c>
      <c r="H3811">
        <f>DZIALKI[[#This Row],[Podatek]]*DZIALKI[[#This Row],[Procent Ulgi]]</f>
        <v>272.19600000000003</v>
      </c>
      <c r="I3811">
        <f>DZIALKI[[#This Row],[Podatek]]-DZIALKI[[#This Row],[KwotaUlgi]]</f>
        <v>30.243999999999971</v>
      </c>
    </row>
    <row r="3812" spans="1:9" x14ac:dyDescent="0.25">
      <c r="A3812" t="s">
        <v>3822</v>
      </c>
      <c r="B3812">
        <v>1199.98</v>
      </c>
      <c r="C3812" t="s">
        <v>31</v>
      </c>
      <c r="D3812" t="s">
        <v>5</v>
      </c>
      <c r="E38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12">
        <f>IF(DZIALKI[[#This Row],[Ulga]]=$K$29,$L$29,IF(DZIALKI[[#This Row],[Ulga]]=$K$30,$L$30,IF(DZIALKI[[#This Row],[Ulga]]=$K$31,$L$31,IF(DZIALKI[[#This Row],[Ulga]]=$K$32,$L$32))))</f>
        <v>0.5</v>
      </c>
      <c r="G3812">
        <f>ROUNDUP(DZIALKI[[#This Row],[StawkaPodatku]]*DZIALKI[[#This Row],[Powierzchnia]],2)</f>
        <v>516</v>
      </c>
      <c r="H3812">
        <f>DZIALKI[[#This Row],[Podatek]]*DZIALKI[[#This Row],[Procent Ulgi]]</f>
        <v>258</v>
      </c>
      <c r="I3812">
        <f>DZIALKI[[#This Row],[Podatek]]-DZIALKI[[#This Row],[KwotaUlgi]]</f>
        <v>258</v>
      </c>
    </row>
    <row r="3813" spans="1:9" x14ac:dyDescent="0.25">
      <c r="A3813" t="s">
        <v>3823</v>
      </c>
      <c r="B3813">
        <v>1173.98</v>
      </c>
      <c r="C3813" t="s">
        <v>31</v>
      </c>
      <c r="D3813" t="s">
        <v>21</v>
      </c>
      <c r="E38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13">
        <f>IF(DZIALKI[[#This Row],[Ulga]]=$K$29,$L$29,IF(DZIALKI[[#This Row],[Ulga]]=$K$30,$L$30,IF(DZIALKI[[#This Row],[Ulga]]=$K$31,$L$31,IF(DZIALKI[[#This Row],[Ulga]]=$K$32,$L$32))))</f>
        <v>0</v>
      </c>
      <c r="G3813">
        <f>ROUNDUP(DZIALKI[[#This Row],[StawkaPodatku]]*DZIALKI[[#This Row],[Powierzchnia]],2)</f>
        <v>504.82</v>
      </c>
      <c r="H3813">
        <f>DZIALKI[[#This Row],[Podatek]]*DZIALKI[[#This Row],[Procent Ulgi]]</f>
        <v>0</v>
      </c>
      <c r="I3813">
        <f>DZIALKI[[#This Row],[Podatek]]-DZIALKI[[#This Row],[KwotaUlgi]]</f>
        <v>504.82</v>
      </c>
    </row>
    <row r="3814" spans="1:9" x14ac:dyDescent="0.25">
      <c r="A3814" t="s">
        <v>3824</v>
      </c>
      <c r="B3814">
        <v>850.01</v>
      </c>
      <c r="C3814" t="s">
        <v>9</v>
      </c>
      <c r="D3814" t="s">
        <v>21</v>
      </c>
      <c r="E38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14">
        <f>IF(DZIALKI[[#This Row],[Ulga]]=$K$29,$L$29,IF(DZIALKI[[#This Row],[Ulga]]=$K$30,$L$30,IF(DZIALKI[[#This Row],[Ulga]]=$K$31,$L$31,IF(DZIALKI[[#This Row],[Ulga]]=$K$32,$L$32))))</f>
        <v>0</v>
      </c>
      <c r="G3814">
        <f>ROUNDUP(DZIALKI[[#This Row],[StawkaPodatku]]*DZIALKI[[#This Row],[Powierzchnia]],2)</f>
        <v>552.51</v>
      </c>
      <c r="H3814">
        <f>DZIALKI[[#This Row],[Podatek]]*DZIALKI[[#This Row],[Procent Ulgi]]</f>
        <v>0</v>
      </c>
      <c r="I3814">
        <f>DZIALKI[[#This Row],[Podatek]]-DZIALKI[[#This Row],[KwotaUlgi]]</f>
        <v>552.51</v>
      </c>
    </row>
    <row r="3815" spans="1:9" x14ac:dyDescent="0.25">
      <c r="A3815" t="s">
        <v>3825</v>
      </c>
      <c r="B3815">
        <v>1114.17</v>
      </c>
      <c r="C3815" t="s">
        <v>9</v>
      </c>
      <c r="D3815" t="s">
        <v>5</v>
      </c>
      <c r="E38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15">
        <f>IF(DZIALKI[[#This Row],[Ulga]]=$K$29,$L$29,IF(DZIALKI[[#This Row],[Ulga]]=$K$30,$L$30,IF(DZIALKI[[#This Row],[Ulga]]=$K$31,$L$31,IF(DZIALKI[[#This Row],[Ulga]]=$K$32,$L$32))))</f>
        <v>0.5</v>
      </c>
      <c r="G3815">
        <f>ROUNDUP(DZIALKI[[#This Row],[StawkaPodatku]]*DZIALKI[[#This Row],[Powierzchnia]],2)</f>
        <v>724.22</v>
      </c>
      <c r="H3815">
        <f>DZIALKI[[#This Row],[Podatek]]*DZIALKI[[#This Row],[Procent Ulgi]]</f>
        <v>362.11</v>
      </c>
      <c r="I3815">
        <f>DZIALKI[[#This Row],[Podatek]]-DZIALKI[[#This Row],[KwotaUlgi]]</f>
        <v>362.11</v>
      </c>
    </row>
    <row r="3816" spans="1:9" x14ac:dyDescent="0.25">
      <c r="A3816" t="s">
        <v>3826</v>
      </c>
      <c r="B3816">
        <v>1498.07</v>
      </c>
      <c r="C3816" t="s">
        <v>31</v>
      </c>
      <c r="D3816" t="s">
        <v>11</v>
      </c>
      <c r="E38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16">
        <f>IF(DZIALKI[[#This Row],[Ulga]]=$K$29,$L$29,IF(DZIALKI[[#This Row],[Ulga]]=$K$30,$L$30,IF(DZIALKI[[#This Row],[Ulga]]=$K$31,$L$31,IF(DZIALKI[[#This Row],[Ulga]]=$K$32,$L$32))))</f>
        <v>0.9</v>
      </c>
      <c r="G3816">
        <f>ROUNDUP(DZIALKI[[#This Row],[StawkaPodatku]]*DZIALKI[[#This Row],[Powierzchnia]],2)</f>
        <v>644.17999999999995</v>
      </c>
      <c r="H3816">
        <f>DZIALKI[[#This Row],[Podatek]]*DZIALKI[[#This Row],[Procent Ulgi]]</f>
        <v>579.76199999999994</v>
      </c>
      <c r="I3816">
        <f>DZIALKI[[#This Row],[Podatek]]-DZIALKI[[#This Row],[KwotaUlgi]]</f>
        <v>64.418000000000006</v>
      </c>
    </row>
    <row r="3817" spans="1:9" x14ac:dyDescent="0.25">
      <c r="A3817" t="s">
        <v>3827</v>
      </c>
      <c r="B3817">
        <v>784.02</v>
      </c>
      <c r="C3817" t="s">
        <v>9</v>
      </c>
      <c r="D3817" t="s">
        <v>11</v>
      </c>
      <c r="E38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17">
        <f>IF(DZIALKI[[#This Row],[Ulga]]=$K$29,$L$29,IF(DZIALKI[[#This Row],[Ulga]]=$K$30,$L$30,IF(DZIALKI[[#This Row],[Ulga]]=$K$31,$L$31,IF(DZIALKI[[#This Row],[Ulga]]=$K$32,$L$32))))</f>
        <v>0.9</v>
      </c>
      <c r="G3817">
        <f>ROUNDUP(DZIALKI[[#This Row],[StawkaPodatku]]*DZIALKI[[#This Row],[Powierzchnia]],2)</f>
        <v>509.62</v>
      </c>
      <c r="H3817">
        <f>DZIALKI[[#This Row],[Podatek]]*DZIALKI[[#This Row],[Procent Ulgi]]</f>
        <v>458.65800000000002</v>
      </c>
      <c r="I3817">
        <f>DZIALKI[[#This Row],[Podatek]]-DZIALKI[[#This Row],[KwotaUlgi]]</f>
        <v>50.961999999999989</v>
      </c>
    </row>
    <row r="3818" spans="1:9" x14ac:dyDescent="0.25">
      <c r="A3818" t="s">
        <v>3828</v>
      </c>
      <c r="B3818">
        <v>1034.0899999999999</v>
      </c>
      <c r="C3818" t="s">
        <v>94</v>
      </c>
      <c r="D3818" t="s">
        <v>21</v>
      </c>
      <c r="E38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18">
        <f>IF(DZIALKI[[#This Row],[Ulga]]=$K$29,$L$29,IF(DZIALKI[[#This Row],[Ulga]]=$K$30,$L$30,IF(DZIALKI[[#This Row],[Ulga]]=$K$31,$L$31,IF(DZIALKI[[#This Row],[Ulga]]=$K$32,$L$32))))</f>
        <v>0</v>
      </c>
      <c r="G3818">
        <f>ROUNDUP(DZIALKI[[#This Row],[StawkaPodatku]]*DZIALKI[[#This Row],[Powierzchnia]],2)</f>
        <v>41.37</v>
      </c>
      <c r="H3818">
        <f>DZIALKI[[#This Row],[Podatek]]*DZIALKI[[#This Row],[Procent Ulgi]]</f>
        <v>0</v>
      </c>
      <c r="I3818">
        <f>DZIALKI[[#This Row],[Podatek]]-DZIALKI[[#This Row],[KwotaUlgi]]</f>
        <v>41.37</v>
      </c>
    </row>
    <row r="3819" spans="1:9" x14ac:dyDescent="0.25">
      <c r="A3819" t="s">
        <v>3829</v>
      </c>
      <c r="B3819">
        <v>1032.75</v>
      </c>
      <c r="C3819" t="s">
        <v>94</v>
      </c>
      <c r="D3819" t="s">
        <v>11</v>
      </c>
      <c r="E381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19">
        <f>IF(DZIALKI[[#This Row],[Ulga]]=$K$29,$L$29,IF(DZIALKI[[#This Row],[Ulga]]=$K$30,$L$30,IF(DZIALKI[[#This Row],[Ulga]]=$K$31,$L$31,IF(DZIALKI[[#This Row],[Ulga]]=$K$32,$L$32))))</f>
        <v>0.9</v>
      </c>
      <c r="G3819">
        <f>ROUNDUP(DZIALKI[[#This Row],[StawkaPodatku]]*DZIALKI[[#This Row],[Powierzchnia]],2)</f>
        <v>41.31</v>
      </c>
      <c r="H3819">
        <f>DZIALKI[[#This Row],[Podatek]]*DZIALKI[[#This Row],[Procent Ulgi]]</f>
        <v>37.179000000000002</v>
      </c>
      <c r="I3819">
        <f>DZIALKI[[#This Row],[Podatek]]-DZIALKI[[#This Row],[KwotaUlgi]]</f>
        <v>4.1310000000000002</v>
      </c>
    </row>
    <row r="3820" spans="1:9" x14ac:dyDescent="0.25">
      <c r="A3820" t="s">
        <v>3830</v>
      </c>
      <c r="B3820">
        <v>895.54</v>
      </c>
      <c r="C3820" t="s">
        <v>5</v>
      </c>
      <c r="D3820" t="s">
        <v>7</v>
      </c>
      <c r="E38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20">
        <f>IF(DZIALKI[[#This Row],[Ulga]]=$K$29,$L$29,IF(DZIALKI[[#This Row],[Ulga]]=$K$30,$L$30,IF(DZIALKI[[#This Row],[Ulga]]=$K$31,$L$31,IF(DZIALKI[[#This Row],[Ulga]]=$K$32,$L$32))))</f>
        <v>0.2</v>
      </c>
      <c r="G3820">
        <f>ROUNDUP(DZIALKI[[#This Row],[StawkaPodatku]]*DZIALKI[[#This Row],[Powierzchnia]],2)</f>
        <v>689.56999999999994</v>
      </c>
      <c r="H3820">
        <f>DZIALKI[[#This Row],[Podatek]]*DZIALKI[[#This Row],[Procent Ulgi]]</f>
        <v>137.91399999999999</v>
      </c>
      <c r="I3820">
        <f>DZIALKI[[#This Row],[Podatek]]-DZIALKI[[#This Row],[KwotaUlgi]]</f>
        <v>551.65599999999995</v>
      </c>
    </row>
    <row r="3821" spans="1:9" x14ac:dyDescent="0.25">
      <c r="A3821" t="s">
        <v>3831</v>
      </c>
      <c r="B3821">
        <v>1335.56</v>
      </c>
      <c r="C3821" t="s">
        <v>52</v>
      </c>
      <c r="D3821" t="s">
        <v>5</v>
      </c>
      <c r="E38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21">
        <f>IF(DZIALKI[[#This Row],[Ulga]]=$K$29,$L$29,IF(DZIALKI[[#This Row],[Ulga]]=$K$30,$L$30,IF(DZIALKI[[#This Row],[Ulga]]=$K$31,$L$31,IF(DZIALKI[[#This Row],[Ulga]]=$K$32,$L$32))))</f>
        <v>0.5</v>
      </c>
      <c r="G3821">
        <f>ROUNDUP(DZIALKI[[#This Row],[StawkaPodatku]]*DZIALKI[[#This Row],[Powierzchnia]],2)</f>
        <v>280.46999999999997</v>
      </c>
      <c r="H3821">
        <f>DZIALKI[[#This Row],[Podatek]]*DZIALKI[[#This Row],[Procent Ulgi]]</f>
        <v>140.23499999999999</v>
      </c>
      <c r="I3821">
        <f>DZIALKI[[#This Row],[Podatek]]-DZIALKI[[#This Row],[KwotaUlgi]]</f>
        <v>140.23499999999999</v>
      </c>
    </row>
    <row r="3822" spans="1:9" x14ac:dyDescent="0.25">
      <c r="A3822" t="s">
        <v>3832</v>
      </c>
      <c r="B3822">
        <v>776.94</v>
      </c>
      <c r="C3822" t="s">
        <v>31</v>
      </c>
      <c r="D3822" t="s">
        <v>5</v>
      </c>
      <c r="E38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22">
        <f>IF(DZIALKI[[#This Row],[Ulga]]=$K$29,$L$29,IF(DZIALKI[[#This Row],[Ulga]]=$K$30,$L$30,IF(DZIALKI[[#This Row],[Ulga]]=$K$31,$L$31,IF(DZIALKI[[#This Row],[Ulga]]=$K$32,$L$32))))</f>
        <v>0.5</v>
      </c>
      <c r="G3822">
        <f>ROUNDUP(DZIALKI[[#This Row],[StawkaPodatku]]*DZIALKI[[#This Row],[Powierzchnia]],2)</f>
        <v>334.09</v>
      </c>
      <c r="H3822">
        <f>DZIALKI[[#This Row],[Podatek]]*DZIALKI[[#This Row],[Procent Ulgi]]</f>
        <v>167.04499999999999</v>
      </c>
      <c r="I3822">
        <f>DZIALKI[[#This Row],[Podatek]]-DZIALKI[[#This Row],[KwotaUlgi]]</f>
        <v>167.04499999999999</v>
      </c>
    </row>
    <row r="3823" spans="1:9" x14ac:dyDescent="0.25">
      <c r="A3823" t="s">
        <v>3833</v>
      </c>
      <c r="B3823">
        <v>509.51</v>
      </c>
      <c r="C3823" t="s">
        <v>52</v>
      </c>
      <c r="D3823" t="s">
        <v>5</v>
      </c>
      <c r="E38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23">
        <f>IF(DZIALKI[[#This Row],[Ulga]]=$K$29,$L$29,IF(DZIALKI[[#This Row],[Ulga]]=$K$30,$L$30,IF(DZIALKI[[#This Row],[Ulga]]=$K$31,$L$31,IF(DZIALKI[[#This Row],[Ulga]]=$K$32,$L$32))))</f>
        <v>0.5</v>
      </c>
      <c r="G3823">
        <f>ROUNDUP(DZIALKI[[#This Row],[StawkaPodatku]]*DZIALKI[[#This Row],[Powierzchnia]],2)</f>
        <v>107</v>
      </c>
      <c r="H3823">
        <f>DZIALKI[[#This Row],[Podatek]]*DZIALKI[[#This Row],[Procent Ulgi]]</f>
        <v>53.5</v>
      </c>
      <c r="I3823">
        <f>DZIALKI[[#This Row],[Podatek]]-DZIALKI[[#This Row],[KwotaUlgi]]</f>
        <v>53.5</v>
      </c>
    </row>
    <row r="3824" spans="1:9" x14ac:dyDescent="0.25">
      <c r="A3824" t="s">
        <v>3834</v>
      </c>
      <c r="B3824">
        <v>1115.43</v>
      </c>
      <c r="C3824" t="s">
        <v>5</v>
      </c>
      <c r="D3824" t="s">
        <v>21</v>
      </c>
      <c r="E38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24">
        <f>IF(DZIALKI[[#This Row],[Ulga]]=$K$29,$L$29,IF(DZIALKI[[#This Row],[Ulga]]=$K$30,$L$30,IF(DZIALKI[[#This Row],[Ulga]]=$K$31,$L$31,IF(DZIALKI[[#This Row],[Ulga]]=$K$32,$L$32))))</f>
        <v>0</v>
      </c>
      <c r="G3824">
        <f>ROUNDUP(DZIALKI[[#This Row],[StawkaPodatku]]*DZIALKI[[#This Row],[Powierzchnia]],2)</f>
        <v>858.89</v>
      </c>
      <c r="H3824">
        <f>DZIALKI[[#This Row],[Podatek]]*DZIALKI[[#This Row],[Procent Ulgi]]</f>
        <v>0</v>
      </c>
      <c r="I3824">
        <f>DZIALKI[[#This Row],[Podatek]]-DZIALKI[[#This Row],[KwotaUlgi]]</f>
        <v>858.89</v>
      </c>
    </row>
    <row r="3825" spans="1:9" x14ac:dyDescent="0.25">
      <c r="A3825" t="s">
        <v>3835</v>
      </c>
      <c r="B3825">
        <v>849.05</v>
      </c>
      <c r="C3825" t="s">
        <v>31</v>
      </c>
      <c r="D3825" t="s">
        <v>11</v>
      </c>
      <c r="E38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25">
        <f>IF(DZIALKI[[#This Row],[Ulga]]=$K$29,$L$29,IF(DZIALKI[[#This Row],[Ulga]]=$K$30,$L$30,IF(DZIALKI[[#This Row],[Ulga]]=$K$31,$L$31,IF(DZIALKI[[#This Row],[Ulga]]=$K$32,$L$32))))</f>
        <v>0.9</v>
      </c>
      <c r="G3825">
        <f>ROUNDUP(DZIALKI[[#This Row],[StawkaPodatku]]*DZIALKI[[#This Row],[Powierzchnia]],2)</f>
        <v>365.09999999999997</v>
      </c>
      <c r="H3825">
        <f>DZIALKI[[#This Row],[Podatek]]*DZIALKI[[#This Row],[Procent Ulgi]]</f>
        <v>328.59</v>
      </c>
      <c r="I3825">
        <f>DZIALKI[[#This Row],[Podatek]]-DZIALKI[[#This Row],[KwotaUlgi]]</f>
        <v>36.509999999999991</v>
      </c>
    </row>
    <row r="3826" spans="1:9" x14ac:dyDescent="0.25">
      <c r="A3826" t="s">
        <v>3836</v>
      </c>
      <c r="B3826">
        <v>718.44</v>
      </c>
      <c r="C3826" t="s">
        <v>52</v>
      </c>
      <c r="D3826" t="s">
        <v>5</v>
      </c>
      <c r="E38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26">
        <f>IF(DZIALKI[[#This Row],[Ulga]]=$K$29,$L$29,IF(DZIALKI[[#This Row],[Ulga]]=$K$30,$L$30,IF(DZIALKI[[#This Row],[Ulga]]=$K$31,$L$31,IF(DZIALKI[[#This Row],[Ulga]]=$K$32,$L$32))))</f>
        <v>0.5</v>
      </c>
      <c r="G3826">
        <f>ROUNDUP(DZIALKI[[#This Row],[StawkaPodatku]]*DZIALKI[[#This Row],[Powierzchnia]],2)</f>
        <v>150.88</v>
      </c>
      <c r="H3826">
        <f>DZIALKI[[#This Row],[Podatek]]*DZIALKI[[#This Row],[Procent Ulgi]]</f>
        <v>75.44</v>
      </c>
      <c r="I3826">
        <f>DZIALKI[[#This Row],[Podatek]]-DZIALKI[[#This Row],[KwotaUlgi]]</f>
        <v>75.44</v>
      </c>
    </row>
    <row r="3827" spans="1:9" x14ac:dyDescent="0.25">
      <c r="A3827" t="s">
        <v>3837</v>
      </c>
      <c r="B3827">
        <v>1002.86</v>
      </c>
      <c r="C3827" t="s">
        <v>94</v>
      </c>
      <c r="D3827" t="s">
        <v>11</v>
      </c>
      <c r="E38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27">
        <f>IF(DZIALKI[[#This Row],[Ulga]]=$K$29,$L$29,IF(DZIALKI[[#This Row],[Ulga]]=$K$30,$L$30,IF(DZIALKI[[#This Row],[Ulga]]=$K$31,$L$31,IF(DZIALKI[[#This Row],[Ulga]]=$K$32,$L$32))))</f>
        <v>0.9</v>
      </c>
      <c r="G3827">
        <f>ROUNDUP(DZIALKI[[#This Row],[StawkaPodatku]]*DZIALKI[[#This Row],[Powierzchnia]],2)</f>
        <v>40.119999999999997</v>
      </c>
      <c r="H3827">
        <f>DZIALKI[[#This Row],[Podatek]]*DZIALKI[[#This Row],[Procent Ulgi]]</f>
        <v>36.107999999999997</v>
      </c>
      <c r="I3827">
        <f>DZIALKI[[#This Row],[Podatek]]-DZIALKI[[#This Row],[KwotaUlgi]]</f>
        <v>4.0120000000000005</v>
      </c>
    </row>
    <row r="3828" spans="1:9" x14ac:dyDescent="0.25">
      <c r="A3828" t="s">
        <v>3838</v>
      </c>
      <c r="B3828">
        <v>1302.8900000000001</v>
      </c>
      <c r="C3828" t="s">
        <v>5</v>
      </c>
      <c r="D3828" t="s">
        <v>11</v>
      </c>
      <c r="E38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28">
        <f>IF(DZIALKI[[#This Row],[Ulga]]=$K$29,$L$29,IF(DZIALKI[[#This Row],[Ulga]]=$K$30,$L$30,IF(DZIALKI[[#This Row],[Ulga]]=$K$31,$L$31,IF(DZIALKI[[#This Row],[Ulga]]=$K$32,$L$32))))</f>
        <v>0.9</v>
      </c>
      <c r="G3828">
        <f>ROUNDUP(DZIALKI[[#This Row],[StawkaPodatku]]*DZIALKI[[#This Row],[Powierzchnia]],2)</f>
        <v>1003.23</v>
      </c>
      <c r="H3828">
        <f>DZIALKI[[#This Row],[Podatek]]*DZIALKI[[#This Row],[Procent Ulgi]]</f>
        <v>902.90700000000004</v>
      </c>
      <c r="I3828">
        <f>DZIALKI[[#This Row],[Podatek]]-DZIALKI[[#This Row],[KwotaUlgi]]</f>
        <v>100.32299999999998</v>
      </c>
    </row>
    <row r="3829" spans="1:9" x14ac:dyDescent="0.25">
      <c r="A3829" t="s">
        <v>3839</v>
      </c>
      <c r="B3829">
        <v>938.76</v>
      </c>
      <c r="C3829" t="s">
        <v>9</v>
      </c>
      <c r="D3829" t="s">
        <v>5</v>
      </c>
      <c r="E38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29">
        <f>IF(DZIALKI[[#This Row],[Ulga]]=$K$29,$L$29,IF(DZIALKI[[#This Row],[Ulga]]=$K$30,$L$30,IF(DZIALKI[[#This Row],[Ulga]]=$K$31,$L$31,IF(DZIALKI[[#This Row],[Ulga]]=$K$32,$L$32))))</f>
        <v>0.5</v>
      </c>
      <c r="G3829">
        <f>ROUNDUP(DZIALKI[[#This Row],[StawkaPodatku]]*DZIALKI[[#This Row],[Powierzchnia]],2)</f>
        <v>610.20000000000005</v>
      </c>
      <c r="H3829">
        <f>DZIALKI[[#This Row],[Podatek]]*DZIALKI[[#This Row],[Procent Ulgi]]</f>
        <v>305.10000000000002</v>
      </c>
      <c r="I3829">
        <f>DZIALKI[[#This Row],[Podatek]]-DZIALKI[[#This Row],[KwotaUlgi]]</f>
        <v>305.10000000000002</v>
      </c>
    </row>
    <row r="3830" spans="1:9" x14ac:dyDescent="0.25">
      <c r="A3830" t="s">
        <v>3840</v>
      </c>
      <c r="B3830">
        <v>796.66</v>
      </c>
      <c r="C3830" t="s">
        <v>52</v>
      </c>
      <c r="D3830" t="s">
        <v>5</v>
      </c>
      <c r="E38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30">
        <f>IF(DZIALKI[[#This Row],[Ulga]]=$K$29,$L$29,IF(DZIALKI[[#This Row],[Ulga]]=$K$30,$L$30,IF(DZIALKI[[#This Row],[Ulga]]=$K$31,$L$31,IF(DZIALKI[[#This Row],[Ulga]]=$K$32,$L$32))))</f>
        <v>0.5</v>
      </c>
      <c r="G3830">
        <f>ROUNDUP(DZIALKI[[#This Row],[StawkaPodatku]]*DZIALKI[[#This Row],[Powierzchnia]],2)</f>
        <v>167.29999999999998</v>
      </c>
      <c r="H3830">
        <f>DZIALKI[[#This Row],[Podatek]]*DZIALKI[[#This Row],[Procent Ulgi]]</f>
        <v>83.649999999999991</v>
      </c>
      <c r="I3830">
        <f>DZIALKI[[#This Row],[Podatek]]-DZIALKI[[#This Row],[KwotaUlgi]]</f>
        <v>83.649999999999991</v>
      </c>
    </row>
    <row r="3831" spans="1:9" x14ac:dyDescent="0.25">
      <c r="A3831" t="s">
        <v>3841</v>
      </c>
      <c r="B3831">
        <v>1214.27</v>
      </c>
      <c r="C3831" t="s">
        <v>9</v>
      </c>
      <c r="D3831" t="s">
        <v>11</v>
      </c>
      <c r="E38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31">
        <f>IF(DZIALKI[[#This Row],[Ulga]]=$K$29,$L$29,IF(DZIALKI[[#This Row],[Ulga]]=$K$30,$L$30,IF(DZIALKI[[#This Row],[Ulga]]=$K$31,$L$31,IF(DZIALKI[[#This Row],[Ulga]]=$K$32,$L$32))))</f>
        <v>0.9</v>
      </c>
      <c r="G3831">
        <f>ROUNDUP(DZIALKI[[#This Row],[StawkaPodatku]]*DZIALKI[[#This Row],[Powierzchnia]],2)</f>
        <v>789.28</v>
      </c>
      <c r="H3831">
        <f>DZIALKI[[#This Row],[Podatek]]*DZIALKI[[#This Row],[Procent Ulgi]]</f>
        <v>710.35199999999998</v>
      </c>
      <c r="I3831">
        <f>DZIALKI[[#This Row],[Podatek]]-DZIALKI[[#This Row],[KwotaUlgi]]</f>
        <v>78.927999999999997</v>
      </c>
    </row>
    <row r="3832" spans="1:9" x14ac:dyDescent="0.25">
      <c r="A3832" t="s">
        <v>3842</v>
      </c>
      <c r="B3832">
        <v>522.16</v>
      </c>
      <c r="C3832" t="s">
        <v>5</v>
      </c>
      <c r="D3832" t="s">
        <v>5</v>
      </c>
      <c r="E38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32">
        <f>IF(DZIALKI[[#This Row],[Ulga]]=$K$29,$L$29,IF(DZIALKI[[#This Row],[Ulga]]=$K$30,$L$30,IF(DZIALKI[[#This Row],[Ulga]]=$K$31,$L$31,IF(DZIALKI[[#This Row],[Ulga]]=$K$32,$L$32))))</f>
        <v>0.5</v>
      </c>
      <c r="G3832">
        <f>ROUNDUP(DZIALKI[[#This Row],[StawkaPodatku]]*DZIALKI[[#This Row],[Powierzchnia]],2)</f>
        <v>402.07</v>
      </c>
      <c r="H3832">
        <f>DZIALKI[[#This Row],[Podatek]]*DZIALKI[[#This Row],[Procent Ulgi]]</f>
        <v>201.035</v>
      </c>
      <c r="I3832">
        <f>DZIALKI[[#This Row],[Podatek]]-DZIALKI[[#This Row],[KwotaUlgi]]</f>
        <v>201.035</v>
      </c>
    </row>
    <row r="3833" spans="1:9" x14ac:dyDescent="0.25">
      <c r="A3833" t="s">
        <v>3843</v>
      </c>
      <c r="B3833">
        <v>1310.24</v>
      </c>
      <c r="C3833" t="s">
        <v>5</v>
      </c>
      <c r="D3833" t="s">
        <v>7</v>
      </c>
      <c r="E38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33">
        <f>IF(DZIALKI[[#This Row],[Ulga]]=$K$29,$L$29,IF(DZIALKI[[#This Row],[Ulga]]=$K$30,$L$30,IF(DZIALKI[[#This Row],[Ulga]]=$K$31,$L$31,IF(DZIALKI[[#This Row],[Ulga]]=$K$32,$L$32))))</f>
        <v>0.2</v>
      </c>
      <c r="G3833">
        <f>ROUNDUP(DZIALKI[[#This Row],[StawkaPodatku]]*DZIALKI[[#This Row],[Powierzchnia]],2)</f>
        <v>1008.89</v>
      </c>
      <c r="H3833">
        <f>DZIALKI[[#This Row],[Podatek]]*DZIALKI[[#This Row],[Procent Ulgi]]</f>
        <v>201.77800000000002</v>
      </c>
      <c r="I3833">
        <f>DZIALKI[[#This Row],[Podatek]]-DZIALKI[[#This Row],[KwotaUlgi]]</f>
        <v>807.11199999999997</v>
      </c>
    </row>
    <row r="3834" spans="1:9" x14ac:dyDescent="0.25">
      <c r="A3834" t="s">
        <v>3844</v>
      </c>
      <c r="B3834">
        <v>1087.08</v>
      </c>
      <c r="C3834" t="s">
        <v>9</v>
      </c>
      <c r="D3834" t="s">
        <v>5</v>
      </c>
      <c r="E383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34">
        <f>IF(DZIALKI[[#This Row],[Ulga]]=$K$29,$L$29,IF(DZIALKI[[#This Row],[Ulga]]=$K$30,$L$30,IF(DZIALKI[[#This Row],[Ulga]]=$K$31,$L$31,IF(DZIALKI[[#This Row],[Ulga]]=$K$32,$L$32))))</f>
        <v>0.5</v>
      </c>
      <c r="G3834">
        <f>ROUNDUP(DZIALKI[[#This Row],[StawkaPodatku]]*DZIALKI[[#This Row],[Powierzchnia]],2)</f>
        <v>706.61</v>
      </c>
      <c r="H3834">
        <f>DZIALKI[[#This Row],[Podatek]]*DZIALKI[[#This Row],[Procent Ulgi]]</f>
        <v>353.30500000000001</v>
      </c>
      <c r="I3834">
        <f>DZIALKI[[#This Row],[Podatek]]-DZIALKI[[#This Row],[KwotaUlgi]]</f>
        <v>353.30500000000001</v>
      </c>
    </row>
    <row r="3835" spans="1:9" x14ac:dyDescent="0.25">
      <c r="A3835" t="s">
        <v>3845</v>
      </c>
      <c r="B3835">
        <v>1405.79</v>
      </c>
      <c r="C3835" t="s">
        <v>9</v>
      </c>
      <c r="D3835" t="s">
        <v>5</v>
      </c>
      <c r="E38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35">
        <f>IF(DZIALKI[[#This Row],[Ulga]]=$K$29,$L$29,IF(DZIALKI[[#This Row],[Ulga]]=$K$30,$L$30,IF(DZIALKI[[#This Row],[Ulga]]=$K$31,$L$31,IF(DZIALKI[[#This Row],[Ulga]]=$K$32,$L$32))))</f>
        <v>0.5</v>
      </c>
      <c r="G3835">
        <f>ROUNDUP(DZIALKI[[#This Row],[StawkaPodatku]]*DZIALKI[[#This Row],[Powierzchnia]],2)</f>
        <v>913.77</v>
      </c>
      <c r="H3835">
        <f>DZIALKI[[#This Row],[Podatek]]*DZIALKI[[#This Row],[Procent Ulgi]]</f>
        <v>456.88499999999999</v>
      </c>
      <c r="I3835">
        <f>DZIALKI[[#This Row],[Podatek]]-DZIALKI[[#This Row],[KwotaUlgi]]</f>
        <v>456.88499999999999</v>
      </c>
    </row>
    <row r="3836" spans="1:9" x14ac:dyDescent="0.25">
      <c r="A3836" t="s">
        <v>3846</v>
      </c>
      <c r="B3836">
        <v>1491.5</v>
      </c>
      <c r="C3836" t="s">
        <v>9</v>
      </c>
      <c r="D3836" t="s">
        <v>11</v>
      </c>
      <c r="E38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36">
        <f>IF(DZIALKI[[#This Row],[Ulga]]=$K$29,$L$29,IF(DZIALKI[[#This Row],[Ulga]]=$K$30,$L$30,IF(DZIALKI[[#This Row],[Ulga]]=$K$31,$L$31,IF(DZIALKI[[#This Row],[Ulga]]=$K$32,$L$32))))</f>
        <v>0.9</v>
      </c>
      <c r="G3836">
        <f>ROUNDUP(DZIALKI[[#This Row],[StawkaPodatku]]*DZIALKI[[#This Row],[Powierzchnia]],2)</f>
        <v>969.48</v>
      </c>
      <c r="H3836">
        <f>DZIALKI[[#This Row],[Podatek]]*DZIALKI[[#This Row],[Procent Ulgi]]</f>
        <v>872.53200000000004</v>
      </c>
      <c r="I3836">
        <f>DZIALKI[[#This Row],[Podatek]]-DZIALKI[[#This Row],[KwotaUlgi]]</f>
        <v>96.947999999999979</v>
      </c>
    </row>
    <row r="3837" spans="1:9" x14ac:dyDescent="0.25">
      <c r="A3837" t="s">
        <v>3847</v>
      </c>
      <c r="B3837">
        <v>1260.8699999999999</v>
      </c>
      <c r="C3837" t="s">
        <v>31</v>
      </c>
      <c r="D3837" t="s">
        <v>5</v>
      </c>
      <c r="E38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37">
        <f>IF(DZIALKI[[#This Row],[Ulga]]=$K$29,$L$29,IF(DZIALKI[[#This Row],[Ulga]]=$K$30,$L$30,IF(DZIALKI[[#This Row],[Ulga]]=$K$31,$L$31,IF(DZIALKI[[#This Row],[Ulga]]=$K$32,$L$32))))</f>
        <v>0.5</v>
      </c>
      <c r="G3837">
        <f>ROUNDUP(DZIALKI[[#This Row],[StawkaPodatku]]*DZIALKI[[#This Row],[Powierzchnia]],2)</f>
        <v>542.17999999999995</v>
      </c>
      <c r="H3837">
        <f>DZIALKI[[#This Row],[Podatek]]*DZIALKI[[#This Row],[Procent Ulgi]]</f>
        <v>271.08999999999997</v>
      </c>
      <c r="I3837">
        <f>DZIALKI[[#This Row],[Podatek]]-DZIALKI[[#This Row],[KwotaUlgi]]</f>
        <v>271.08999999999997</v>
      </c>
    </row>
    <row r="3838" spans="1:9" x14ac:dyDescent="0.25">
      <c r="A3838" t="s">
        <v>3848</v>
      </c>
      <c r="B3838">
        <v>1177.29</v>
      </c>
      <c r="C3838" t="s">
        <v>52</v>
      </c>
      <c r="D3838" t="s">
        <v>5</v>
      </c>
      <c r="E38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38">
        <f>IF(DZIALKI[[#This Row],[Ulga]]=$K$29,$L$29,IF(DZIALKI[[#This Row],[Ulga]]=$K$30,$L$30,IF(DZIALKI[[#This Row],[Ulga]]=$K$31,$L$31,IF(DZIALKI[[#This Row],[Ulga]]=$K$32,$L$32))))</f>
        <v>0.5</v>
      </c>
      <c r="G3838">
        <f>ROUNDUP(DZIALKI[[#This Row],[StawkaPodatku]]*DZIALKI[[#This Row],[Powierzchnia]],2)</f>
        <v>247.23999999999998</v>
      </c>
      <c r="H3838">
        <f>DZIALKI[[#This Row],[Podatek]]*DZIALKI[[#This Row],[Procent Ulgi]]</f>
        <v>123.61999999999999</v>
      </c>
      <c r="I3838">
        <f>DZIALKI[[#This Row],[Podatek]]-DZIALKI[[#This Row],[KwotaUlgi]]</f>
        <v>123.61999999999999</v>
      </c>
    </row>
    <row r="3839" spans="1:9" x14ac:dyDescent="0.25">
      <c r="A3839" t="s">
        <v>3849</v>
      </c>
      <c r="B3839">
        <v>1406.45</v>
      </c>
      <c r="C3839" t="s">
        <v>52</v>
      </c>
      <c r="D3839" t="s">
        <v>5</v>
      </c>
      <c r="E38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39">
        <f>IF(DZIALKI[[#This Row],[Ulga]]=$K$29,$L$29,IF(DZIALKI[[#This Row],[Ulga]]=$K$30,$L$30,IF(DZIALKI[[#This Row],[Ulga]]=$K$31,$L$31,IF(DZIALKI[[#This Row],[Ulga]]=$K$32,$L$32))))</f>
        <v>0.5</v>
      </c>
      <c r="G3839">
        <f>ROUNDUP(DZIALKI[[#This Row],[StawkaPodatku]]*DZIALKI[[#This Row],[Powierzchnia]],2)</f>
        <v>295.36</v>
      </c>
      <c r="H3839">
        <f>DZIALKI[[#This Row],[Podatek]]*DZIALKI[[#This Row],[Procent Ulgi]]</f>
        <v>147.68</v>
      </c>
      <c r="I3839">
        <f>DZIALKI[[#This Row],[Podatek]]-DZIALKI[[#This Row],[KwotaUlgi]]</f>
        <v>147.68</v>
      </c>
    </row>
    <row r="3840" spans="1:9" x14ac:dyDescent="0.25">
      <c r="A3840" t="s">
        <v>3850</v>
      </c>
      <c r="B3840">
        <v>975.32</v>
      </c>
      <c r="C3840" t="s">
        <v>94</v>
      </c>
      <c r="D3840" t="s">
        <v>21</v>
      </c>
      <c r="E38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40">
        <f>IF(DZIALKI[[#This Row],[Ulga]]=$K$29,$L$29,IF(DZIALKI[[#This Row],[Ulga]]=$K$30,$L$30,IF(DZIALKI[[#This Row],[Ulga]]=$K$31,$L$31,IF(DZIALKI[[#This Row],[Ulga]]=$K$32,$L$32))))</f>
        <v>0</v>
      </c>
      <c r="G3840">
        <f>ROUNDUP(DZIALKI[[#This Row],[StawkaPodatku]]*DZIALKI[[#This Row],[Powierzchnia]],2)</f>
        <v>39.019999999999996</v>
      </c>
      <c r="H3840">
        <f>DZIALKI[[#This Row],[Podatek]]*DZIALKI[[#This Row],[Procent Ulgi]]</f>
        <v>0</v>
      </c>
      <c r="I3840">
        <f>DZIALKI[[#This Row],[Podatek]]-DZIALKI[[#This Row],[KwotaUlgi]]</f>
        <v>39.019999999999996</v>
      </c>
    </row>
    <row r="3841" spans="1:9" x14ac:dyDescent="0.25">
      <c r="A3841" t="s">
        <v>3851</v>
      </c>
      <c r="B3841">
        <v>826.04</v>
      </c>
      <c r="C3841" t="s">
        <v>52</v>
      </c>
      <c r="D3841" t="s">
        <v>21</v>
      </c>
      <c r="E38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41">
        <f>IF(DZIALKI[[#This Row],[Ulga]]=$K$29,$L$29,IF(DZIALKI[[#This Row],[Ulga]]=$K$30,$L$30,IF(DZIALKI[[#This Row],[Ulga]]=$K$31,$L$31,IF(DZIALKI[[#This Row],[Ulga]]=$K$32,$L$32))))</f>
        <v>0</v>
      </c>
      <c r="G3841">
        <f>ROUNDUP(DZIALKI[[#This Row],[StawkaPodatku]]*DZIALKI[[#This Row],[Powierzchnia]],2)</f>
        <v>173.47</v>
      </c>
      <c r="H3841">
        <f>DZIALKI[[#This Row],[Podatek]]*DZIALKI[[#This Row],[Procent Ulgi]]</f>
        <v>0</v>
      </c>
      <c r="I3841">
        <f>DZIALKI[[#This Row],[Podatek]]-DZIALKI[[#This Row],[KwotaUlgi]]</f>
        <v>173.47</v>
      </c>
    </row>
    <row r="3842" spans="1:9" x14ac:dyDescent="0.25">
      <c r="A3842" t="s">
        <v>3852</v>
      </c>
      <c r="B3842">
        <v>724.32</v>
      </c>
      <c r="C3842" t="s">
        <v>31</v>
      </c>
      <c r="D3842" t="s">
        <v>21</v>
      </c>
      <c r="E38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42">
        <f>IF(DZIALKI[[#This Row],[Ulga]]=$K$29,$L$29,IF(DZIALKI[[#This Row],[Ulga]]=$K$30,$L$30,IF(DZIALKI[[#This Row],[Ulga]]=$K$31,$L$31,IF(DZIALKI[[#This Row],[Ulga]]=$K$32,$L$32))))</f>
        <v>0</v>
      </c>
      <c r="G3842">
        <f>ROUNDUP(DZIALKI[[#This Row],[StawkaPodatku]]*DZIALKI[[#This Row],[Powierzchnia]],2)</f>
        <v>311.45999999999998</v>
      </c>
      <c r="H3842">
        <f>DZIALKI[[#This Row],[Podatek]]*DZIALKI[[#This Row],[Procent Ulgi]]</f>
        <v>0</v>
      </c>
      <c r="I3842">
        <f>DZIALKI[[#This Row],[Podatek]]-DZIALKI[[#This Row],[KwotaUlgi]]</f>
        <v>311.45999999999998</v>
      </c>
    </row>
    <row r="3843" spans="1:9" x14ac:dyDescent="0.25">
      <c r="A3843" t="s">
        <v>3853</v>
      </c>
      <c r="B3843">
        <v>756.05</v>
      </c>
      <c r="C3843" t="s">
        <v>5</v>
      </c>
      <c r="D3843" t="s">
        <v>11</v>
      </c>
      <c r="E38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43">
        <f>IF(DZIALKI[[#This Row],[Ulga]]=$K$29,$L$29,IF(DZIALKI[[#This Row],[Ulga]]=$K$30,$L$30,IF(DZIALKI[[#This Row],[Ulga]]=$K$31,$L$31,IF(DZIALKI[[#This Row],[Ulga]]=$K$32,$L$32))))</f>
        <v>0.9</v>
      </c>
      <c r="G3843">
        <f>ROUNDUP(DZIALKI[[#This Row],[StawkaPodatku]]*DZIALKI[[#This Row],[Powierzchnia]],2)</f>
        <v>582.16</v>
      </c>
      <c r="H3843">
        <f>DZIALKI[[#This Row],[Podatek]]*DZIALKI[[#This Row],[Procent Ulgi]]</f>
        <v>523.94399999999996</v>
      </c>
      <c r="I3843">
        <f>DZIALKI[[#This Row],[Podatek]]-DZIALKI[[#This Row],[KwotaUlgi]]</f>
        <v>58.216000000000008</v>
      </c>
    </row>
    <row r="3844" spans="1:9" x14ac:dyDescent="0.25">
      <c r="A3844" t="s">
        <v>3854</v>
      </c>
      <c r="B3844">
        <v>1359.02</v>
      </c>
      <c r="C3844" t="s">
        <v>5</v>
      </c>
      <c r="D3844" t="s">
        <v>11</v>
      </c>
      <c r="E38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44">
        <f>IF(DZIALKI[[#This Row],[Ulga]]=$K$29,$L$29,IF(DZIALKI[[#This Row],[Ulga]]=$K$30,$L$30,IF(DZIALKI[[#This Row],[Ulga]]=$K$31,$L$31,IF(DZIALKI[[#This Row],[Ulga]]=$K$32,$L$32))))</f>
        <v>0.9</v>
      </c>
      <c r="G3844">
        <f>ROUNDUP(DZIALKI[[#This Row],[StawkaPodatku]]*DZIALKI[[#This Row],[Powierzchnia]],2)</f>
        <v>1046.45</v>
      </c>
      <c r="H3844">
        <f>DZIALKI[[#This Row],[Podatek]]*DZIALKI[[#This Row],[Procent Ulgi]]</f>
        <v>941.80500000000006</v>
      </c>
      <c r="I3844">
        <f>DZIALKI[[#This Row],[Podatek]]-DZIALKI[[#This Row],[KwotaUlgi]]</f>
        <v>104.64499999999998</v>
      </c>
    </row>
    <row r="3845" spans="1:9" x14ac:dyDescent="0.25">
      <c r="A3845" t="s">
        <v>3855</v>
      </c>
      <c r="B3845">
        <v>1176.0899999999999</v>
      </c>
      <c r="C3845" t="s">
        <v>52</v>
      </c>
      <c r="D3845" t="s">
        <v>7</v>
      </c>
      <c r="E38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45">
        <f>IF(DZIALKI[[#This Row],[Ulga]]=$K$29,$L$29,IF(DZIALKI[[#This Row],[Ulga]]=$K$30,$L$30,IF(DZIALKI[[#This Row],[Ulga]]=$K$31,$L$31,IF(DZIALKI[[#This Row],[Ulga]]=$K$32,$L$32))))</f>
        <v>0.2</v>
      </c>
      <c r="G3845">
        <f>ROUNDUP(DZIALKI[[#This Row],[StawkaPodatku]]*DZIALKI[[#This Row],[Powierzchnia]],2)</f>
        <v>246.98</v>
      </c>
      <c r="H3845">
        <f>DZIALKI[[#This Row],[Podatek]]*DZIALKI[[#This Row],[Procent Ulgi]]</f>
        <v>49.396000000000001</v>
      </c>
      <c r="I3845">
        <f>DZIALKI[[#This Row],[Podatek]]-DZIALKI[[#This Row],[KwotaUlgi]]</f>
        <v>197.584</v>
      </c>
    </row>
    <row r="3846" spans="1:9" x14ac:dyDescent="0.25">
      <c r="A3846" t="s">
        <v>3856</v>
      </c>
      <c r="B3846">
        <v>581.04</v>
      </c>
      <c r="C3846" t="s">
        <v>94</v>
      </c>
      <c r="D3846" t="s">
        <v>5</v>
      </c>
      <c r="E38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46">
        <f>IF(DZIALKI[[#This Row],[Ulga]]=$K$29,$L$29,IF(DZIALKI[[#This Row],[Ulga]]=$K$30,$L$30,IF(DZIALKI[[#This Row],[Ulga]]=$K$31,$L$31,IF(DZIALKI[[#This Row],[Ulga]]=$K$32,$L$32))))</f>
        <v>0.5</v>
      </c>
      <c r="G3846">
        <f>ROUNDUP(DZIALKI[[#This Row],[StawkaPodatku]]*DZIALKI[[#This Row],[Powierzchnia]],2)</f>
        <v>23.25</v>
      </c>
      <c r="H3846">
        <f>DZIALKI[[#This Row],[Podatek]]*DZIALKI[[#This Row],[Procent Ulgi]]</f>
        <v>11.625</v>
      </c>
      <c r="I3846">
        <f>DZIALKI[[#This Row],[Podatek]]-DZIALKI[[#This Row],[KwotaUlgi]]</f>
        <v>11.625</v>
      </c>
    </row>
    <row r="3847" spans="1:9" x14ac:dyDescent="0.25">
      <c r="A3847" t="s">
        <v>3857</v>
      </c>
      <c r="B3847">
        <v>579.22</v>
      </c>
      <c r="C3847" t="s">
        <v>5</v>
      </c>
      <c r="D3847" t="s">
        <v>5</v>
      </c>
      <c r="E38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47">
        <f>IF(DZIALKI[[#This Row],[Ulga]]=$K$29,$L$29,IF(DZIALKI[[#This Row],[Ulga]]=$K$30,$L$30,IF(DZIALKI[[#This Row],[Ulga]]=$K$31,$L$31,IF(DZIALKI[[#This Row],[Ulga]]=$K$32,$L$32))))</f>
        <v>0.5</v>
      </c>
      <c r="G3847">
        <f>ROUNDUP(DZIALKI[[#This Row],[StawkaPodatku]]*DZIALKI[[#This Row],[Powierzchnia]],2)</f>
        <v>446</v>
      </c>
      <c r="H3847">
        <f>DZIALKI[[#This Row],[Podatek]]*DZIALKI[[#This Row],[Procent Ulgi]]</f>
        <v>223</v>
      </c>
      <c r="I3847">
        <f>DZIALKI[[#This Row],[Podatek]]-DZIALKI[[#This Row],[KwotaUlgi]]</f>
        <v>223</v>
      </c>
    </row>
    <row r="3848" spans="1:9" x14ac:dyDescent="0.25">
      <c r="A3848" t="s">
        <v>3858</v>
      </c>
      <c r="B3848">
        <v>737.27</v>
      </c>
      <c r="C3848" t="s">
        <v>94</v>
      </c>
      <c r="D3848" t="s">
        <v>11</v>
      </c>
      <c r="E384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48">
        <f>IF(DZIALKI[[#This Row],[Ulga]]=$K$29,$L$29,IF(DZIALKI[[#This Row],[Ulga]]=$K$30,$L$30,IF(DZIALKI[[#This Row],[Ulga]]=$K$31,$L$31,IF(DZIALKI[[#This Row],[Ulga]]=$K$32,$L$32))))</f>
        <v>0.9</v>
      </c>
      <c r="G3848">
        <f>ROUNDUP(DZIALKI[[#This Row],[StawkaPodatku]]*DZIALKI[[#This Row],[Powierzchnia]],2)</f>
        <v>29.5</v>
      </c>
      <c r="H3848">
        <f>DZIALKI[[#This Row],[Podatek]]*DZIALKI[[#This Row],[Procent Ulgi]]</f>
        <v>26.55</v>
      </c>
      <c r="I3848">
        <f>DZIALKI[[#This Row],[Podatek]]-DZIALKI[[#This Row],[KwotaUlgi]]</f>
        <v>2.9499999999999993</v>
      </c>
    </row>
    <row r="3849" spans="1:9" x14ac:dyDescent="0.25">
      <c r="A3849" t="s">
        <v>3859</v>
      </c>
      <c r="B3849">
        <v>900.96</v>
      </c>
      <c r="C3849" t="s">
        <v>31</v>
      </c>
      <c r="D3849" t="s">
        <v>11</v>
      </c>
      <c r="E38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49">
        <f>IF(DZIALKI[[#This Row],[Ulga]]=$K$29,$L$29,IF(DZIALKI[[#This Row],[Ulga]]=$K$30,$L$30,IF(DZIALKI[[#This Row],[Ulga]]=$K$31,$L$31,IF(DZIALKI[[#This Row],[Ulga]]=$K$32,$L$32))))</f>
        <v>0.9</v>
      </c>
      <c r="G3849">
        <f>ROUNDUP(DZIALKI[[#This Row],[StawkaPodatku]]*DZIALKI[[#This Row],[Powierzchnia]],2)</f>
        <v>387.42</v>
      </c>
      <c r="H3849">
        <f>DZIALKI[[#This Row],[Podatek]]*DZIALKI[[#This Row],[Procent Ulgi]]</f>
        <v>348.678</v>
      </c>
      <c r="I3849">
        <f>DZIALKI[[#This Row],[Podatek]]-DZIALKI[[#This Row],[KwotaUlgi]]</f>
        <v>38.742000000000019</v>
      </c>
    </row>
    <row r="3850" spans="1:9" x14ac:dyDescent="0.25">
      <c r="A3850" t="s">
        <v>3860</v>
      </c>
      <c r="B3850">
        <v>538.25</v>
      </c>
      <c r="C3850" t="s">
        <v>31</v>
      </c>
      <c r="D3850" t="s">
        <v>11</v>
      </c>
      <c r="E38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50">
        <f>IF(DZIALKI[[#This Row],[Ulga]]=$K$29,$L$29,IF(DZIALKI[[#This Row],[Ulga]]=$K$30,$L$30,IF(DZIALKI[[#This Row],[Ulga]]=$K$31,$L$31,IF(DZIALKI[[#This Row],[Ulga]]=$K$32,$L$32))))</f>
        <v>0.9</v>
      </c>
      <c r="G3850">
        <f>ROUNDUP(DZIALKI[[#This Row],[StawkaPodatku]]*DZIALKI[[#This Row],[Powierzchnia]],2)</f>
        <v>231.45</v>
      </c>
      <c r="H3850">
        <f>DZIALKI[[#This Row],[Podatek]]*DZIALKI[[#This Row],[Procent Ulgi]]</f>
        <v>208.30500000000001</v>
      </c>
      <c r="I3850">
        <f>DZIALKI[[#This Row],[Podatek]]-DZIALKI[[#This Row],[KwotaUlgi]]</f>
        <v>23.144999999999982</v>
      </c>
    </row>
    <row r="3851" spans="1:9" x14ac:dyDescent="0.25">
      <c r="A3851" t="s">
        <v>3861</v>
      </c>
      <c r="B3851">
        <v>1336.43</v>
      </c>
      <c r="C3851" t="s">
        <v>52</v>
      </c>
      <c r="D3851" t="s">
        <v>11</v>
      </c>
      <c r="E38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51">
        <f>IF(DZIALKI[[#This Row],[Ulga]]=$K$29,$L$29,IF(DZIALKI[[#This Row],[Ulga]]=$K$30,$L$30,IF(DZIALKI[[#This Row],[Ulga]]=$K$31,$L$31,IF(DZIALKI[[#This Row],[Ulga]]=$K$32,$L$32))))</f>
        <v>0.9</v>
      </c>
      <c r="G3851">
        <f>ROUNDUP(DZIALKI[[#This Row],[StawkaPodatku]]*DZIALKI[[#This Row],[Powierzchnia]],2)</f>
        <v>280.65999999999997</v>
      </c>
      <c r="H3851">
        <f>DZIALKI[[#This Row],[Podatek]]*DZIALKI[[#This Row],[Procent Ulgi]]</f>
        <v>252.59399999999997</v>
      </c>
      <c r="I3851">
        <f>DZIALKI[[#This Row],[Podatek]]-DZIALKI[[#This Row],[KwotaUlgi]]</f>
        <v>28.066000000000003</v>
      </c>
    </row>
    <row r="3852" spans="1:9" x14ac:dyDescent="0.25">
      <c r="A3852" t="s">
        <v>3862</v>
      </c>
      <c r="B3852">
        <v>1337.47</v>
      </c>
      <c r="C3852" t="s">
        <v>5</v>
      </c>
      <c r="D3852" t="s">
        <v>7</v>
      </c>
      <c r="E38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52">
        <f>IF(DZIALKI[[#This Row],[Ulga]]=$K$29,$L$29,IF(DZIALKI[[#This Row],[Ulga]]=$K$30,$L$30,IF(DZIALKI[[#This Row],[Ulga]]=$K$31,$L$31,IF(DZIALKI[[#This Row],[Ulga]]=$K$32,$L$32))))</f>
        <v>0.2</v>
      </c>
      <c r="G3852">
        <f>ROUNDUP(DZIALKI[[#This Row],[StawkaPodatku]]*DZIALKI[[#This Row],[Powierzchnia]],2)</f>
        <v>1029.8599999999999</v>
      </c>
      <c r="H3852">
        <f>DZIALKI[[#This Row],[Podatek]]*DZIALKI[[#This Row],[Procent Ulgi]]</f>
        <v>205.97199999999998</v>
      </c>
      <c r="I3852">
        <f>DZIALKI[[#This Row],[Podatek]]-DZIALKI[[#This Row],[KwotaUlgi]]</f>
        <v>823.88799999999992</v>
      </c>
    </row>
    <row r="3853" spans="1:9" x14ac:dyDescent="0.25">
      <c r="A3853" t="s">
        <v>3863</v>
      </c>
      <c r="B3853">
        <v>518.20000000000005</v>
      </c>
      <c r="C3853" t="s">
        <v>9</v>
      </c>
      <c r="D3853" t="s">
        <v>21</v>
      </c>
      <c r="E38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53">
        <f>IF(DZIALKI[[#This Row],[Ulga]]=$K$29,$L$29,IF(DZIALKI[[#This Row],[Ulga]]=$K$30,$L$30,IF(DZIALKI[[#This Row],[Ulga]]=$K$31,$L$31,IF(DZIALKI[[#This Row],[Ulga]]=$K$32,$L$32))))</f>
        <v>0</v>
      </c>
      <c r="G3853">
        <f>ROUNDUP(DZIALKI[[#This Row],[StawkaPodatku]]*DZIALKI[[#This Row],[Powierzchnia]],2)</f>
        <v>336.83</v>
      </c>
      <c r="H3853">
        <f>DZIALKI[[#This Row],[Podatek]]*DZIALKI[[#This Row],[Procent Ulgi]]</f>
        <v>0</v>
      </c>
      <c r="I3853">
        <f>DZIALKI[[#This Row],[Podatek]]-DZIALKI[[#This Row],[KwotaUlgi]]</f>
        <v>336.83</v>
      </c>
    </row>
    <row r="3854" spans="1:9" x14ac:dyDescent="0.25">
      <c r="A3854" t="s">
        <v>3864</v>
      </c>
      <c r="B3854">
        <v>1444.79</v>
      </c>
      <c r="C3854" t="s">
        <v>9</v>
      </c>
      <c r="D3854" t="s">
        <v>11</v>
      </c>
      <c r="E38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54">
        <f>IF(DZIALKI[[#This Row],[Ulga]]=$K$29,$L$29,IF(DZIALKI[[#This Row],[Ulga]]=$K$30,$L$30,IF(DZIALKI[[#This Row],[Ulga]]=$K$31,$L$31,IF(DZIALKI[[#This Row],[Ulga]]=$K$32,$L$32))))</f>
        <v>0.9</v>
      </c>
      <c r="G3854">
        <f>ROUNDUP(DZIALKI[[#This Row],[StawkaPodatku]]*DZIALKI[[#This Row],[Powierzchnia]],2)</f>
        <v>939.12</v>
      </c>
      <c r="H3854">
        <f>DZIALKI[[#This Row],[Podatek]]*DZIALKI[[#This Row],[Procent Ulgi]]</f>
        <v>845.20799999999997</v>
      </c>
      <c r="I3854">
        <f>DZIALKI[[#This Row],[Podatek]]-DZIALKI[[#This Row],[KwotaUlgi]]</f>
        <v>93.912000000000035</v>
      </c>
    </row>
    <row r="3855" spans="1:9" x14ac:dyDescent="0.25">
      <c r="A3855" t="s">
        <v>3865</v>
      </c>
      <c r="B3855">
        <v>512.41</v>
      </c>
      <c r="C3855" t="s">
        <v>31</v>
      </c>
      <c r="D3855" t="s">
        <v>7</v>
      </c>
      <c r="E38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55">
        <f>IF(DZIALKI[[#This Row],[Ulga]]=$K$29,$L$29,IF(DZIALKI[[#This Row],[Ulga]]=$K$30,$L$30,IF(DZIALKI[[#This Row],[Ulga]]=$K$31,$L$31,IF(DZIALKI[[#This Row],[Ulga]]=$K$32,$L$32))))</f>
        <v>0.2</v>
      </c>
      <c r="G3855">
        <f>ROUNDUP(DZIALKI[[#This Row],[StawkaPodatku]]*DZIALKI[[#This Row],[Powierzchnia]],2)</f>
        <v>220.34</v>
      </c>
      <c r="H3855">
        <f>DZIALKI[[#This Row],[Podatek]]*DZIALKI[[#This Row],[Procent Ulgi]]</f>
        <v>44.068000000000005</v>
      </c>
      <c r="I3855">
        <f>DZIALKI[[#This Row],[Podatek]]-DZIALKI[[#This Row],[KwotaUlgi]]</f>
        <v>176.27199999999999</v>
      </c>
    </row>
    <row r="3856" spans="1:9" x14ac:dyDescent="0.25">
      <c r="A3856" t="s">
        <v>3866</v>
      </c>
      <c r="B3856">
        <v>589.38</v>
      </c>
      <c r="C3856" t="s">
        <v>31</v>
      </c>
      <c r="D3856" t="s">
        <v>11</v>
      </c>
      <c r="E38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56">
        <f>IF(DZIALKI[[#This Row],[Ulga]]=$K$29,$L$29,IF(DZIALKI[[#This Row],[Ulga]]=$K$30,$L$30,IF(DZIALKI[[#This Row],[Ulga]]=$K$31,$L$31,IF(DZIALKI[[#This Row],[Ulga]]=$K$32,$L$32))))</f>
        <v>0.9</v>
      </c>
      <c r="G3856">
        <f>ROUNDUP(DZIALKI[[#This Row],[StawkaPodatku]]*DZIALKI[[#This Row],[Powierzchnia]],2)</f>
        <v>253.44</v>
      </c>
      <c r="H3856">
        <f>DZIALKI[[#This Row],[Podatek]]*DZIALKI[[#This Row],[Procent Ulgi]]</f>
        <v>228.096</v>
      </c>
      <c r="I3856">
        <f>DZIALKI[[#This Row],[Podatek]]-DZIALKI[[#This Row],[KwotaUlgi]]</f>
        <v>25.343999999999994</v>
      </c>
    </row>
    <row r="3857" spans="1:9" x14ac:dyDescent="0.25">
      <c r="A3857" t="s">
        <v>3867</v>
      </c>
      <c r="B3857">
        <v>1477.21</v>
      </c>
      <c r="C3857" t="s">
        <v>52</v>
      </c>
      <c r="D3857" t="s">
        <v>5</v>
      </c>
      <c r="E38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57">
        <f>IF(DZIALKI[[#This Row],[Ulga]]=$K$29,$L$29,IF(DZIALKI[[#This Row],[Ulga]]=$K$30,$L$30,IF(DZIALKI[[#This Row],[Ulga]]=$K$31,$L$31,IF(DZIALKI[[#This Row],[Ulga]]=$K$32,$L$32))))</f>
        <v>0.5</v>
      </c>
      <c r="G3857">
        <f>ROUNDUP(DZIALKI[[#This Row],[StawkaPodatku]]*DZIALKI[[#This Row],[Powierzchnia]],2)</f>
        <v>310.21999999999997</v>
      </c>
      <c r="H3857">
        <f>DZIALKI[[#This Row],[Podatek]]*DZIALKI[[#This Row],[Procent Ulgi]]</f>
        <v>155.10999999999999</v>
      </c>
      <c r="I3857">
        <f>DZIALKI[[#This Row],[Podatek]]-DZIALKI[[#This Row],[KwotaUlgi]]</f>
        <v>155.10999999999999</v>
      </c>
    </row>
    <row r="3858" spans="1:9" x14ac:dyDescent="0.25">
      <c r="A3858" t="s">
        <v>3868</v>
      </c>
      <c r="B3858">
        <v>911.47</v>
      </c>
      <c r="C3858" t="s">
        <v>31</v>
      </c>
      <c r="D3858" t="s">
        <v>5</v>
      </c>
      <c r="E38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58">
        <f>IF(DZIALKI[[#This Row],[Ulga]]=$K$29,$L$29,IF(DZIALKI[[#This Row],[Ulga]]=$K$30,$L$30,IF(DZIALKI[[#This Row],[Ulga]]=$K$31,$L$31,IF(DZIALKI[[#This Row],[Ulga]]=$K$32,$L$32))))</f>
        <v>0.5</v>
      </c>
      <c r="G3858">
        <f>ROUNDUP(DZIALKI[[#This Row],[StawkaPodatku]]*DZIALKI[[#This Row],[Powierzchnia]],2)</f>
        <v>391.94</v>
      </c>
      <c r="H3858">
        <f>DZIALKI[[#This Row],[Podatek]]*DZIALKI[[#This Row],[Procent Ulgi]]</f>
        <v>195.97</v>
      </c>
      <c r="I3858">
        <f>DZIALKI[[#This Row],[Podatek]]-DZIALKI[[#This Row],[KwotaUlgi]]</f>
        <v>195.97</v>
      </c>
    </row>
    <row r="3859" spans="1:9" x14ac:dyDescent="0.25">
      <c r="A3859" t="s">
        <v>3869</v>
      </c>
      <c r="B3859">
        <v>741.02</v>
      </c>
      <c r="C3859" t="s">
        <v>31</v>
      </c>
      <c r="D3859" t="s">
        <v>5</v>
      </c>
      <c r="E38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59">
        <f>IF(DZIALKI[[#This Row],[Ulga]]=$K$29,$L$29,IF(DZIALKI[[#This Row],[Ulga]]=$K$30,$L$30,IF(DZIALKI[[#This Row],[Ulga]]=$K$31,$L$31,IF(DZIALKI[[#This Row],[Ulga]]=$K$32,$L$32))))</f>
        <v>0.5</v>
      </c>
      <c r="G3859">
        <f>ROUNDUP(DZIALKI[[#This Row],[StawkaPodatku]]*DZIALKI[[#This Row],[Powierzchnia]],2)</f>
        <v>318.64</v>
      </c>
      <c r="H3859">
        <f>DZIALKI[[#This Row],[Podatek]]*DZIALKI[[#This Row],[Procent Ulgi]]</f>
        <v>159.32</v>
      </c>
      <c r="I3859">
        <f>DZIALKI[[#This Row],[Podatek]]-DZIALKI[[#This Row],[KwotaUlgi]]</f>
        <v>159.32</v>
      </c>
    </row>
    <row r="3860" spans="1:9" x14ac:dyDescent="0.25">
      <c r="A3860" t="s">
        <v>3870</v>
      </c>
      <c r="B3860">
        <v>783.51</v>
      </c>
      <c r="C3860" t="s">
        <v>94</v>
      </c>
      <c r="D3860" t="s">
        <v>21</v>
      </c>
      <c r="E386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60">
        <f>IF(DZIALKI[[#This Row],[Ulga]]=$K$29,$L$29,IF(DZIALKI[[#This Row],[Ulga]]=$K$30,$L$30,IF(DZIALKI[[#This Row],[Ulga]]=$K$31,$L$31,IF(DZIALKI[[#This Row],[Ulga]]=$K$32,$L$32))))</f>
        <v>0</v>
      </c>
      <c r="G3860">
        <f>ROUNDUP(DZIALKI[[#This Row],[StawkaPodatku]]*DZIALKI[[#This Row],[Powierzchnia]],2)</f>
        <v>31.35</v>
      </c>
      <c r="H3860">
        <f>DZIALKI[[#This Row],[Podatek]]*DZIALKI[[#This Row],[Procent Ulgi]]</f>
        <v>0</v>
      </c>
      <c r="I3860">
        <f>DZIALKI[[#This Row],[Podatek]]-DZIALKI[[#This Row],[KwotaUlgi]]</f>
        <v>31.35</v>
      </c>
    </row>
    <row r="3861" spans="1:9" x14ac:dyDescent="0.25">
      <c r="A3861" t="s">
        <v>3871</v>
      </c>
      <c r="B3861">
        <v>1035.55</v>
      </c>
      <c r="C3861" t="s">
        <v>94</v>
      </c>
      <c r="D3861" t="s">
        <v>11</v>
      </c>
      <c r="E38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61">
        <f>IF(DZIALKI[[#This Row],[Ulga]]=$K$29,$L$29,IF(DZIALKI[[#This Row],[Ulga]]=$K$30,$L$30,IF(DZIALKI[[#This Row],[Ulga]]=$K$31,$L$31,IF(DZIALKI[[#This Row],[Ulga]]=$K$32,$L$32))))</f>
        <v>0.9</v>
      </c>
      <c r="G3861">
        <f>ROUNDUP(DZIALKI[[#This Row],[StawkaPodatku]]*DZIALKI[[#This Row],[Powierzchnia]],2)</f>
        <v>41.43</v>
      </c>
      <c r="H3861">
        <f>DZIALKI[[#This Row],[Podatek]]*DZIALKI[[#This Row],[Procent Ulgi]]</f>
        <v>37.286999999999999</v>
      </c>
      <c r="I3861">
        <f>DZIALKI[[#This Row],[Podatek]]-DZIALKI[[#This Row],[KwotaUlgi]]</f>
        <v>4.1430000000000007</v>
      </c>
    </row>
    <row r="3862" spans="1:9" x14ac:dyDescent="0.25">
      <c r="A3862" t="s">
        <v>3872</v>
      </c>
      <c r="B3862">
        <v>1337.95</v>
      </c>
      <c r="C3862" t="s">
        <v>9</v>
      </c>
      <c r="D3862" t="s">
        <v>11</v>
      </c>
      <c r="E38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62">
        <f>IF(DZIALKI[[#This Row],[Ulga]]=$K$29,$L$29,IF(DZIALKI[[#This Row],[Ulga]]=$K$30,$L$30,IF(DZIALKI[[#This Row],[Ulga]]=$K$31,$L$31,IF(DZIALKI[[#This Row],[Ulga]]=$K$32,$L$32))))</f>
        <v>0.9</v>
      </c>
      <c r="G3862">
        <f>ROUNDUP(DZIALKI[[#This Row],[StawkaPodatku]]*DZIALKI[[#This Row],[Powierzchnia]],2)</f>
        <v>869.67</v>
      </c>
      <c r="H3862">
        <f>DZIALKI[[#This Row],[Podatek]]*DZIALKI[[#This Row],[Procent Ulgi]]</f>
        <v>782.70299999999997</v>
      </c>
      <c r="I3862">
        <f>DZIALKI[[#This Row],[Podatek]]-DZIALKI[[#This Row],[KwotaUlgi]]</f>
        <v>86.966999999999985</v>
      </c>
    </row>
    <row r="3863" spans="1:9" x14ac:dyDescent="0.25">
      <c r="A3863" t="s">
        <v>3873</v>
      </c>
      <c r="B3863">
        <v>1177.2</v>
      </c>
      <c r="C3863" t="s">
        <v>5</v>
      </c>
      <c r="D3863" t="s">
        <v>21</v>
      </c>
      <c r="E38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63">
        <f>IF(DZIALKI[[#This Row],[Ulga]]=$K$29,$L$29,IF(DZIALKI[[#This Row],[Ulga]]=$K$30,$L$30,IF(DZIALKI[[#This Row],[Ulga]]=$K$31,$L$31,IF(DZIALKI[[#This Row],[Ulga]]=$K$32,$L$32))))</f>
        <v>0</v>
      </c>
      <c r="G3863">
        <f>ROUNDUP(DZIALKI[[#This Row],[StawkaPodatku]]*DZIALKI[[#This Row],[Powierzchnia]],2)</f>
        <v>906.45</v>
      </c>
      <c r="H3863">
        <f>DZIALKI[[#This Row],[Podatek]]*DZIALKI[[#This Row],[Procent Ulgi]]</f>
        <v>0</v>
      </c>
      <c r="I3863">
        <f>DZIALKI[[#This Row],[Podatek]]-DZIALKI[[#This Row],[KwotaUlgi]]</f>
        <v>906.45</v>
      </c>
    </row>
    <row r="3864" spans="1:9" x14ac:dyDescent="0.25">
      <c r="A3864" t="s">
        <v>3874</v>
      </c>
      <c r="B3864">
        <v>1497.17</v>
      </c>
      <c r="C3864" t="s">
        <v>52</v>
      </c>
      <c r="D3864" t="s">
        <v>11</v>
      </c>
      <c r="E38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64">
        <f>IF(DZIALKI[[#This Row],[Ulga]]=$K$29,$L$29,IF(DZIALKI[[#This Row],[Ulga]]=$K$30,$L$30,IF(DZIALKI[[#This Row],[Ulga]]=$K$31,$L$31,IF(DZIALKI[[#This Row],[Ulga]]=$K$32,$L$32))))</f>
        <v>0.9</v>
      </c>
      <c r="G3864">
        <f>ROUNDUP(DZIALKI[[#This Row],[StawkaPodatku]]*DZIALKI[[#This Row],[Powierzchnia]],2)</f>
        <v>314.40999999999997</v>
      </c>
      <c r="H3864">
        <f>DZIALKI[[#This Row],[Podatek]]*DZIALKI[[#This Row],[Procent Ulgi]]</f>
        <v>282.96899999999999</v>
      </c>
      <c r="I3864">
        <f>DZIALKI[[#This Row],[Podatek]]-DZIALKI[[#This Row],[KwotaUlgi]]</f>
        <v>31.440999999999974</v>
      </c>
    </row>
    <row r="3865" spans="1:9" x14ac:dyDescent="0.25">
      <c r="A3865" t="s">
        <v>3875</v>
      </c>
      <c r="B3865">
        <v>931.11</v>
      </c>
      <c r="C3865" t="s">
        <v>94</v>
      </c>
      <c r="D3865" t="s">
        <v>11</v>
      </c>
      <c r="E38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65">
        <f>IF(DZIALKI[[#This Row],[Ulga]]=$K$29,$L$29,IF(DZIALKI[[#This Row],[Ulga]]=$K$30,$L$30,IF(DZIALKI[[#This Row],[Ulga]]=$K$31,$L$31,IF(DZIALKI[[#This Row],[Ulga]]=$K$32,$L$32))))</f>
        <v>0.9</v>
      </c>
      <c r="G3865">
        <f>ROUNDUP(DZIALKI[[#This Row],[StawkaPodatku]]*DZIALKI[[#This Row],[Powierzchnia]],2)</f>
        <v>37.25</v>
      </c>
      <c r="H3865">
        <f>DZIALKI[[#This Row],[Podatek]]*DZIALKI[[#This Row],[Procent Ulgi]]</f>
        <v>33.524999999999999</v>
      </c>
      <c r="I3865">
        <f>DZIALKI[[#This Row],[Podatek]]-DZIALKI[[#This Row],[KwotaUlgi]]</f>
        <v>3.7250000000000014</v>
      </c>
    </row>
    <row r="3866" spans="1:9" x14ac:dyDescent="0.25">
      <c r="A3866" t="s">
        <v>3876</v>
      </c>
      <c r="B3866">
        <v>662.52</v>
      </c>
      <c r="C3866" t="s">
        <v>31</v>
      </c>
      <c r="D3866" t="s">
        <v>11</v>
      </c>
      <c r="E386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66">
        <f>IF(DZIALKI[[#This Row],[Ulga]]=$K$29,$L$29,IF(DZIALKI[[#This Row],[Ulga]]=$K$30,$L$30,IF(DZIALKI[[#This Row],[Ulga]]=$K$31,$L$31,IF(DZIALKI[[#This Row],[Ulga]]=$K$32,$L$32))))</f>
        <v>0.9</v>
      </c>
      <c r="G3866">
        <f>ROUNDUP(DZIALKI[[#This Row],[StawkaPodatku]]*DZIALKI[[#This Row],[Powierzchnia]],2)</f>
        <v>284.89</v>
      </c>
      <c r="H3866">
        <f>DZIALKI[[#This Row],[Podatek]]*DZIALKI[[#This Row],[Procent Ulgi]]</f>
        <v>256.40100000000001</v>
      </c>
      <c r="I3866">
        <f>DZIALKI[[#This Row],[Podatek]]-DZIALKI[[#This Row],[KwotaUlgi]]</f>
        <v>28.488999999999976</v>
      </c>
    </row>
    <row r="3867" spans="1:9" x14ac:dyDescent="0.25">
      <c r="A3867" t="s">
        <v>3877</v>
      </c>
      <c r="B3867">
        <v>854.32</v>
      </c>
      <c r="C3867" t="s">
        <v>5</v>
      </c>
      <c r="D3867" t="s">
        <v>11</v>
      </c>
      <c r="E38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67">
        <f>IF(DZIALKI[[#This Row],[Ulga]]=$K$29,$L$29,IF(DZIALKI[[#This Row],[Ulga]]=$K$30,$L$30,IF(DZIALKI[[#This Row],[Ulga]]=$K$31,$L$31,IF(DZIALKI[[#This Row],[Ulga]]=$K$32,$L$32))))</f>
        <v>0.9</v>
      </c>
      <c r="G3867">
        <f>ROUNDUP(DZIALKI[[#This Row],[StawkaPodatku]]*DZIALKI[[#This Row],[Powierzchnia]],2)</f>
        <v>657.83</v>
      </c>
      <c r="H3867">
        <f>DZIALKI[[#This Row],[Podatek]]*DZIALKI[[#This Row],[Procent Ulgi]]</f>
        <v>592.04700000000003</v>
      </c>
      <c r="I3867">
        <f>DZIALKI[[#This Row],[Podatek]]-DZIALKI[[#This Row],[KwotaUlgi]]</f>
        <v>65.783000000000015</v>
      </c>
    </row>
    <row r="3868" spans="1:9" x14ac:dyDescent="0.25">
      <c r="A3868" t="s">
        <v>3878</v>
      </c>
      <c r="B3868">
        <v>1482.1</v>
      </c>
      <c r="C3868" t="s">
        <v>9</v>
      </c>
      <c r="D3868" t="s">
        <v>5</v>
      </c>
      <c r="E38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68">
        <f>IF(DZIALKI[[#This Row],[Ulga]]=$K$29,$L$29,IF(DZIALKI[[#This Row],[Ulga]]=$K$30,$L$30,IF(DZIALKI[[#This Row],[Ulga]]=$K$31,$L$31,IF(DZIALKI[[#This Row],[Ulga]]=$K$32,$L$32))))</f>
        <v>0.5</v>
      </c>
      <c r="G3868">
        <f>ROUNDUP(DZIALKI[[#This Row],[StawkaPodatku]]*DZIALKI[[#This Row],[Powierzchnia]],2)</f>
        <v>963.37</v>
      </c>
      <c r="H3868">
        <f>DZIALKI[[#This Row],[Podatek]]*DZIALKI[[#This Row],[Procent Ulgi]]</f>
        <v>481.685</v>
      </c>
      <c r="I3868">
        <f>DZIALKI[[#This Row],[Podatek]]-DZIALKI[[#This Row],[KwotaUlgi]]</f>
        <v>481.685</v>
      </c>
    </row>
    <row r="3869" spans="1:9" x14ac:dyDescent="0.25">
      <c r="A3869" t="s">
        <v>3879</v>
      </c>
      <c r="B3869">
        <v>912.32</v>
      </c>
      <c r="C3869" t="s">
        <v>94</v>
      </c>
      <c r="D3869" t="s">
        <v>7</v>
      </c>
      <c r="E386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69">
        <f>IF(DZIALKI[[#This Row],[Ulga]]=$K$29,$L$29,IF(DZIALKI[[#This Row],[Ulga]]=$K$30,$L$30,IF(DZIALKI[[#This Row],[Ulga]]=$K$31,$L$31,IF(DZIALKI[[#This Row],[Ulga]]=$K$32,$L$32))))</f>
        <v>0.2</v>
      </c>
      <c r="G3869">
        <f>ROUNDUP(DZIALKI[[#This Row],[StawkaPodatku]]*DZIALKI[[#This Row],[Powierzchnia]],2)</f>
        <v>36.5</v>
      </c>
      <c r="H3869">
        <f>DZIALKI[[#This Row],[Podatek]]*DZIALKI[[#This Row],[Procent Ulgi]]</f>
        <v>7.3000000000000007</v>
      </c>
      <c r="I3869">
        <f>DZIALKI[[#This Row],[Podatek]]-DZIALKI[[#This Row],[KwotaUlgi]]</f>
        <v>29.2</v>
      </c>
    </row>
    <row r="3870" spans="1:9" x14ac:dyDescent="0.25">
      <c r="A3870" t="s">
        <v>3880</v>
      </c>
      <c r="B3870">
        <v>1104.0999999999999</v>
      </c>
      <c r="C3870" t="s">
        <v>31</v>
      </c>
      <c r="D3870" t="s">
        <v>7</v>
      </c>
      <c r="E38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70">
        <f>IF(DZIALKI[[#This Row],[Ulga]]=$K$29,$L$29,IF(DZIALKI[[#This Row],[Ulga]]=$K$30,$L$30,IF(DZIALKI[[#This Row],[Ulga]]=$K$31,$L$31,IF(DZIALKI[[#This Row],[Ulga]]=$K$32,$L$32))))</f>
        <v>0.2</v>
      </c>
      <c r="G3870">
        <f>ROUNDUP(DZIALKI[[#This Row],[StawkaPodatku]]*DZIALKI[[#This Row],[Powierzchnia]],2)</f>
        <v>474.77</v>
      </c>
      <c r="H3870">
        <f>DZIALKI[[#This Row],[Podatek]]*DZIALKI[[#This Row],[Procent Ulgi]]</f>
        <v>94.954000000000008</v>
      </c>
      <c r="I3870">
        <f>DZIALKI[[#This Row],[Podatek]]-DZIALKI[[#This Row],[KwotaUlgi]]</f>
        <v>379.81599999999997</v>
      </c>
    </row>
    <row r="3871" spans="1:9" x14ac:dyDescent="0.25">
      <c r="A3871" t="s">
        <v>3881</v>
      </c>
      <c r="B3871">
        <v>616.17999999999995</v>
      </c>
      <c r="C3871" t="s">
        <v>31</v>
      </c>
      <c r="D3871" t="s">
        <v>11</v>
      </c>
      <c r="E38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71">
        <f>IF(DZIALKI[[#This Row],[Ulga]]=$K$29,$L$29,IF(DZIALKI[[#This Row],[Ulga]]=$K$30,$L$30,IF(DZIALKI[[#This Row],[Ulga]]=$K$31,$L$31,IF(DZIALKI[[#This Row],[Ulga]]=$K$32,$L$32))))</f>
        <v>0.9</v>
      </c>
      <c r="G3871">
        <f>ROUNDUP(DZIALKI[[#This Row],[StawkaPodatku]]*DZIALKI[[#This Row],[Powierzchnia]],2)</f>
        <v>264.95999999999998</v>
      </c>
      <c r="H3871">
        <f>DZIALKI[[#This Row],[Podatek]]*DZIALKI[[#This Row],[Procent Ulgi]]</f>
        <v>238.464</v>
      </c>
      <c r="I3871">
        <f>DZIALKI[[#This Row],[Podatek]]-DZIALKI[[#This Row],[KwotaUlgi]]</f>
        <v>26.495999999999981</v>
      </c>
    </row>
    <row r="3872" spans="1:9" x14ac:dyDescent="0.25">
      <c r="A3872" t="s">
        <v>3882</v>
      </c>
      <c r="B3872">
        <v>683.06</v>
      </c>
      <c r="C3872" t="s">
        <v>5</v>
      </c>
      <c r="D3872" t="s">
        <v>11</v>
      </c>
      <c r="E38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72">
        <f>IF(DZIALKI[[#This Row],[Ulga]]=$K$29,$L$29,IF(DZIALKI[[#This Row],[Ulga]]=$K$30,$L$30,IF(DZIALKI[[#This Row],[Ulga]]=$K$31,$L$31,IF(DZIALKI[[#This Row],[Ulga]]=$K$32,$L$32))))</f>
        <v>0.9</v>
      </c>
      <c r="G3872">
        <f>ROUNDUP(DZIALKI[[#This Row],[StawkaPodatku]]*DZIALKI[[#This Row],[Powierzchnia]],2)</f>
        <v>525.96</v>
      </c>
      <c r="H3872">
        <f>DZIALKI[[#This Row],[Podatek]]*DZIALKI[[#This Row],[Procent Ulgi]]</f>
        <v>473.36400000000003</v>
      </c>
      <c r="I3872">
        <f>DZIALKI[[#This Row],[Podatek]]-DZIALKI[[#This Row],[KwotaUlgi]]</f>
        <v>52.596000000000004</v>
      </c>
    </row>
    <row r="3873" spans="1:9" x14ac:dyDescent="0.25">
      <c r="A3873" t="s">
        <v>3883</v>
      </c>
      <c r="B3873">
        <v>526.77</v>
      </c>
      <c r="C3873" t="s">
        <v>94</v>
      </c>
      <c r="D3873" t="s">
        <v>21</v>
      </c>
      <c r="E38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73">
        <f>IF(DZIALKI[[#This Row],[Ulga]]=$K$29,$L$29,IF(DZIALKI[[#This Row],[Ulga]]=$K$30,$L$30,IF(DZIALKI[[#This Row],[Ulga]]=$K$31,$L$31,IF(DZIALKI[[#This Row],[Ulga]]=$K$32,$L$32))))</f>
        <v>0</v>
      </c>
      <c r="G3873">
        <f>ROUNDUP(DZIALKI[[#This Row],[StawkaPodatku]]*DZIALKI[[#This Row],[Powierzchnia]],2)</f>
        <v>21.080000000000002</v>
      </c>
      <c r="H3873">
        <f>DZIALKI[[#This Row],[Podatek]]*DZIALKI[[#This Row],[Procent Ulgi]]</f>
        <v>0</v>
      </c>
      <c r="I3873">
        <f>DZIALKI[[#This Row],[Podatek]]-DZIALKI[[#This Row],[KwotaUlgi]]</f>
        <v>21.080000000000002</v>
      </c>
    </row>
    <row r="3874" spans="1:9" x14ac:dyDescent="0.25">
      <c r="A3874" t="s">
        <v>3884</v>
      </c>
      <c r="B3874">
        <v>611.91999999999996</v>
      </c>
      <c r="C3874" t="s">
        <v>31</v>
      </c>
      <c r="D3874" t="s">
        <v>5</v>
      </c>
      <c r="E38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74">
        <f>IF(DZIALKI[[#This Row],[Ulga]]=$K$29,$L$29,IF(DZIALKI[[#This Row],[Ulga]]=$K$30,$L$30,IF(DZIALKI[[#This Row],[Ulga]]=$K$31,$L$31,IF(DZIALKI[[#This Row],[Ulga]]=$K$32,$L$32))))</f>
        <v>0.5</v>
      </c>
      <c r="G3874">
        <f>ROUNDUP(DZIALKI[[#This Row],[StawkaPodatku]]*DZIALKI[[#This Row],[Powierzchnia]],2)</f>
        <v>263.13</v>
      </c>
      <c r="H3874">
        <f>DZIALKI[[#This Row],[Podatek]]*DZIALKI[[#This Row],[Procent Ulgi]]</f>
        <v>131.565</v>
      </c>
      <c r="I3874">
        <f>DZIALKI[[#This Row],[Podatek]]-DZIALKI[[#This Row],[KwotaUlgi]]</f>
        <v>131.565</v>
      </c>
    </row>
    <row r="3875" spans="1:9" x14ac:dyDescent="0.25">
      <c r="A3875" t="s">
        <v>3885</v>
      </c>
      <c r="B3875">
        <v>864.55</v>
      </c>
      <c r="C3875" t="s">
        <v>9</v>
      </c>
      <c r="D3875" t="s">
        <v>5</v>
      </c>
      <c r="E38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75">
        <f>IF(DZIALKI[[#This Row],[Ulga]]=$K$29,$L$29,IF(DZIALKI[[#This Row],[Ulga]]=$K$30,$L$30,IF(DZIALKI[[#This Row],[Ulga]]=$K$31,$L$31,IF(DZIALKI[[#This Row],[Ulga]]=$K$32,$L$32))))</f>
        <v>0.5</v>
      </c>
      <c r="G3875">
        <f>ROUNDUP(DZIALKI[[#This Row],[StawkaPodatku]]*DZIALKI[[#This Row],[Powierzchnia]],2)</f>
        <v>561.96</v>
      </c>
      <c r="H3875">
        <f>DZIALKI[[#This Row],[Podatek]]*DZIALKI[[#This Row],[Procent Ulgi]]</f>
        <v>280.98</v>
      </c>
      <c r="I3875">
        <f>DZIALKI[[#This Row],[Podatek]]-DZIALKI[[#This Row],[KwotaUlgi]]</f>
        <v>280.98</v>
      </c>
    </row>
    <row r="3876" spans="1:9" x14ac:dyDescent="0.25">
      <c r="A3876" t="s">
        <v>3886</v>
      </c>
      <c r="B3876">
        <v>1000.78</v>
      </c>
      <c r="C3876" t="s">
        <v>52</v>
      </c>
      <c r="D3876" t="s">
        <v>11</v>
      </c>
      <c r="E38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76">
        <f>IF(DZIALKI[[#This Row],[Ulga]]=$K$29,$L$29,IF(DZIALKI[[#This Row],[Ulga]]=$K$30,$L$30,IF(DZIALKI[[#This Row],[Ulga]]=$K$31,$L$31,IF(DZIALKI[[#This Row],[Ulga]]=$K$32,$L$32))))</f>
        <v>0.9</v>
      </c>
      <c r="G3876">
        <f>ROUNDUP(DZIALKI[[#This Row],[StawkaPodatku]]*DZIALKI[[#This Row],[Powierzchnia]],2)</f>
        <v>210.17</v>
      </c>
      <c r="H3876">
        <f>DZIALKI[[#This Row],[Podatek]]*DZIALKI[[#This Row],[Procent Ulgi]]</f>
        <v>189.15299999999999</v>
      </c>
      <c r="I3876">
        <f>DZIALKI[[#This Row],[Podatek]]-DZIALKI[[#This Row],[KwotaUlgi]]</f>
        <v>21.016999999999996</v>
      </c>
    </row>
    <row r="3877" spans="1:9" x14ac:dyDescent="0.25">
      <c r="A3877" t="s">
        <v>3887</v>
      </c>
      <c r="B3877">
        <v>842.72</v>
      </c>
      <c r="C3877" t="s">
        <v>52</v>
      </c>
      <c r="D3877" t="s">
        <v>11</v>
      </c>
      <c r="E38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77">
        <f>IF(DZIALKI[[#This Row],[Ulga]]=$K$29,$L$29,IF(DZIALKI[[#This Row],[Ulga]]=$K$30,$L$30,IF(DZIALKI[[#This Row],[Ulga]]=$K$31,$L$31,IF(DZIALKI[[#This Row],[Ulga]]=$K$32,$L$32))))</f>
        <v>0.9</v>
      </c>
      <c r="G3877">
        <f>ROUNDUP(DZIALKI[[#This Row],[StawkaPodatku]]*DZIALKI[[#This Row],[Powierzchnia]],2)</f>
        <v>176.98</v>
      </c>
      <c r="H3877">
        <f>DZIALKI[[#This Row],[Podatek]]*DZIALKI[[#This Row],[Procent Ulgi]]</f>
        <v>159.28199999999998</v>
      </c>
      <c r="I3877">
        <f>DZIALKI[[#This Row],[Podatek]]-DZIALKI[[#This Row],[KwotaUlgi]]</f>
        <v>17.698000000000008</v>
      </c>
    </row>
    <row r="3878" spans="1:9" x14ac:dyDescent="0.25">
      <c r="A3878" t="s">
        <v>3888</v>
      </c>
      <c r="B3878">
        <v>538.53</v>
      </c>
      <c r="C3878" t="s">
        <v>31</v>
      </c>
      <c r="D3878" t="s">
        <v>5</v>
      </c>
      <c r="E38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78">
        <f>IF(DZIALKI[[#This Row],[Ulga]]=$K$29,$L$29,IF(DZIALKI[[#This Row],[Ulga]]=$K$30,$L$30,IF(DZIALKI[[#This Row],[Ulga]]=$K$31,$L$31,IF(DZIALKI[[#This Row],[Ulga]]=$K$32,$L$32))))</f>
        <v>0.5</v>
      </c>
      <c r="G3878">
        <f>ROUNDUP(DZIALKI[[#This Row],[StawkaPodatku]]*DZIALKI[[#This Row],[Powierzchnia]],2)</f>
        <v>231.57</v>
      </c>
      <c r="H3878">
        <f>DZIALKI[[#This Row],[Podatek]]*DZIALKI[[#This Row],[Procent Ulgi]]</f>
        <v>115.785</v>
      </c>
      <c r="I3878">
        <f>DZIALKI[[#This Row],[Podatek]]-DZIALKI[[#This Row],[KwotaUlgi]]</f>
        <v>115.785</v>
      </c>
    </row>
    <row r="3879" spans="1:9" x14ac:dyDescent="0.25">
      <c r="A3879" t="s">
        <v>3889</v>
      </c>
      <c r="B3879">
        <v>1072.42</v>
      </c>
      <c r="C3879" t="s">
        <v>31</v>
      </c>
      <c r="D3879" t="s">
        <v>11</v>
      </c>
      <c r="E38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79">
        <f>IF(DZIALKI[[#This Row],[Ulga]]=$K$29,$L$29,IF(DZIALKI[[#This Row],[Ulga]]=$K$30,$L$30,IF(DZIALKI[[#This Row],[Ulga]]=$K$31,$L$31,IF(DZIALKI[[#This Row],[Ulga]]=$K$32,$L$32))))</f>
        <v>0.9</v>
      </c>
      <c r="G3879">
        <f>ROUNDUP(DZIALKI[[#This Row],[StawkaPodatku]]*DZIALKI[[#This Row],[Powierzchnia]],2)</f>
        <v>461.15</v>
      </c>
      <c r="H3879">
        <f>DZIALKI[[#This Row],[Podatek]]*DZIALKI[[#This Row],[Procent Ulgi]]</f>
        <v>415.03499999999997</v>
      </c>
      <c r="I3879">
        <f>DZIALKI[[#This Row],[Podatek]]-DZIALKI[[#This Row],[KwotaUlgi]]</f>
        <v>46.115000000000009</v>
      </c>
    </row>
    <row r="3880" spans="1:9" x14ac:dyDescent="0.25">
      <c r="A3880" t="s">
        <v>3890</v>
      </c>
      <c r="B3880">
        <v>1463</v>
      </c>
      <c r="C3880" t="s">
        <v>31</v>
      </c>
      <c r="D3880" t="s">
        <v>21</v>
      </c>
      <c r="E38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80">
        <f>IF(DZIALKI[[#This Row],[Ulga]]=$K$29,$L$29,IF(DZIALKI[[#This Row],[Ulga]]=$K$30,$L$30,IF(DZIALKI[[#This Row],[Ulga]]=$K$31,$L$31,IF(DZIALKI[[#This Row],[Ulga]]=$K$32,$L$32))))</f>
        <v>0</v>
      </c>
      <c r="G3880">
        <f>ROUNDUP(DZIALKI[[#This Row],[StawkaPodatku]]*DZIALKI[[#This Row],[Powierzchnia]],2)</f>
        <v>629.09</v>
      </c>
      <c r="H3880">
        <f>DZIALKI[[#This Row],[Podatek]]*DZIALKI[[#This Row],[Procent Ulgi]]</f>
        <v>0</v>
      </c>
      <c r="I3880">
        <f>DZIALKI[[#This Row],[Podatek]]-DZIALKI[[#This Row],[KwotaUlgi]]</f>
        <v>629.09</v>
      </c>
    </row>
    <row r="3881" spans="1:9" x14ac:dyDescent="0.25">
      <c r="A3881" t="s">
        <v>3891</v>
      </c>
      <c r="B3881">
        <v>1301.2</v>
      </c>
      <c r="C3881" t="s">
        <v>52</v>
      </c>
      <c r="D3881" t="s">
        <v>5</v>
      </c>
      <c r="E38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81">
        <f>IF(DZIALKI[[#This Row],[Ulga]]=$K$29,$L$29,IF(DZIALKI[[#This Row],[Ulga]]=$K$30,$L$30,IF(DZIALKI[[#This Row],[Ulga]]=$K$31,$L$31,IF(DZIALKI[[#This Row],[Ulga]]=$K$32,$L$32))))</f>
        <v>0.5</v>
      </c>
      <c r="G3881">
        <f>ROUNDUP(DZIALKI[[#This Row],[StawkaPodatku]]*DZIALKI[[#This Row],[Powierzchnia]],2)</f>
        <v>273.26</v>
      </c>
      <c r="H3881">
        <f>DZIALKI[[#This Row],[Podatek]]*DZIALKI[[#This Row],[Procent Ulgi]]</f>
        <v>136.63</v>
      </c>
      <c r="I3881">
        <f>DZIALKI[[#This Row],[Podatek]]-DZIALKI[[#This Row],[KwotaUlgi]]</f>
        <v>136.63</v>
      </c>
    </row>
    <row r="3882" spans="1:9" x14ac:dyDescent="0.25">
      <c r="A3882" t="s">
        <v>3892</v>
      </c>
      <c r="B3882">
        <v>1259.8499999999999</v>
      </c>
      <c r="C3882" t="s">
        <v>5</v>
      </c>
      <c r="D3882" t="s">
        <v>21</v>
      </c>
      <c r="E38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82">
        <f>IF(DZIALKI[[#This Row],[Ulga]]=$K$29,$L$29,IF(DZIALKI[[#This Row],[Ulga]]=$K$30,$L$30,IF(DZIALKI[[#This Row],[Ulga]]=$K$31,$L$31,IF(DZIALKI[[#This Row],[Ulga]]=$K$32,$L$32))))</f>
        <v>0</v>
      </c>
      <c r="G3882">
        <f>ROUNDUP(DZIALKI[[#This Row],[StawkaPodatku]]*DZIALKI[[#This Row],[Powierzchnia]],2)</f>
        <v>970.09</v>
      </c>
      <c r="H3882">
        <f>DZIALKI[[#This Row],[Podatek]]*DZIALKI[[#This Row],[Procent Ulgi]]</f>
        <v>0</v>
      </c>
      <c r="I3882">
        <f>DZIALKI[[#This Row],[Podatek]]-DZIALKI[[#This Row],[KwotaUlgi]]</f>
        <v>970.09</v>
      </c>
    </row>
    <row r="3883" spans="1:9" x14ac:dyDescent="0.25">
      <c r="A3883" t="s">
        <v>3893</v>
      </c>
      <c r="B3883">
        <v>1181.99</v>
      </c>
      <c r="C3883" t="s">
        <v>5</v>
      </c>
      <c r="D3883" t="s">
        <v>5</v>
      </c>
      <c r="E38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83">
        <f>IF(DZIALKI[[#This Row],[Ulga]]=$K$29,$L$29,IF(DZIALKI[[#This Row],[Ulga]]=$K$30,$L$30,IF(DZIALKI[[#This Row],[Ulga]]=$K$31,$L$31,IF(DZIALKI[[#This Row],[Ulga]]=$K$32,$L$32))))</f>
        <v>0.5</v>
      </c>
      <c r="G3883">
        <f>ROUNDUP(DZIALKI[[#This Row],[StawkaPodatku]]*DZIALKI[[#This Row],[Powierzchnia]],2)</f>
        <v>910.14</v>
      </c>
      <c r="H3883">
        <f>DZIALKI[[#This Row],[Podatek]]*DZIALKI[[#This Row],[Procent Ulgi]]</f>
        <v>455.07</v>
      </c>
      <c r="I3883">
        <f>DZIALKI[[#This Row],[Podatek]]-DZIALKI[[#This Row],[KwotaUlgi]]</f>
        <v>455.07</v>
      </c>
    </row>
    <row r="3884" spans="1:9" x14ac:dyDescent="0.25">
      <c r="A3884" t="s">
        <v>3894</v>
      </c>
      <c r="B3884">
        <v>531.30999999999995</v>
      </c>
      <c r="C3884" t="s">
        <v>94</v>
      </c>
      <c r="D3884" t="s">
        <v>11</v>
      </c>
      <c r="E38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84">
        <f>IF(DZIALKI[[#This Row],[Ulga]]=$K$29,$L$29,IF(DZIALKI[[#This Row],[Ulga]]=$K$30,$L$30,IF(DZIALKI[[#This Row],[Ulga]]=$K$31,$L$31,IF(DZIALKI[[#This Row],[Ulga]]=$K$32,$L$32))))</f>
        <v>0.9</v>
      </c>
      <c r="G3884">
        <f>ROUNDUP(DZIALKI[[#This Row],[StawkaPodatku]]*DZIALKI[[#This Row],[Powierzchnia]],2)</f>
        <v>21.26</v>
      </c>
      <c r="H3884">
        <f>DZIALKI[[#This Row],[Podatek]]*DZIALKI[[#This Row],[Procent Ulgi]]</f>
        <v>19.134</v>
      </c>
      <c r="I3884">
        <f>DZIALKI[[#This Row],[Podatek]]-DZIALKI[[#This Row],[KwotaUlgi]]</f>
        <v>2.1260000000000012</v>
      </c>
    </row>
    <row r="3885" spans="1:9" x14ac:dyDescent="0.25">
      <c r="A3885" t="s">
        <v>3895</v>
      </c>
      <c r="B3885">
        <v>1192.01</v>
      </c>
      <c r="C3885" t="s">
        <v>5</v>
      </c>
      <c r="D3885" t="s">
        <v>21</v>
      </c>
      <c r="E38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85">
        <f>IF(DZIALKI[[#This Row],[Ulga]]=$K$29,$L$29,IF(DZIALKI[[#This Row],[Ulga]]=$K$30,$L$30,IF(DZIALKI[[#This Row],[Ulga]]=$K$31,$L$31,IF(DZIALKI[[#This Row],[Ulga]]=$K$32,$L$32))))</f>
        <v>0</v>
      </c>
      <c r="G3885">
        <f>ROUNDUP(DZIALKI[[#This Row],[StawkaPodatku]]*DZIALKI[[#This Row],[Powierzchnia]],2)</f>
        <v>917.85</v>
      </c>
      <c r="H3885">
        <f>DZIALKI[[#This Row],[Podatek]]*DZIALKI[[#This Row],[Procent Ulgi]]</f>
        <v>0</v>
      </c>
      <c r="I3885">
        <f>DZIALKI[[#This Row],[Podatek]]-DZIALKI[[#This Row],[KwotaUlgi]]</f>
        <v>917.85</v>
      </c>
    </row>
    <row r="3886" spans="1:9" x14ac:dyDescent="0.25">
      <c r="A3886" t="s">
        <v>3896</v>
      </c>
      <c r="B3886">
        <v>916.73</v>
      </c>
      <c r="C3886" t="s">
        <v>94</v>
      </c>
      <c r="D3886" t="s">
        <v>7</v>
      </c>
      <c r="E38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86">
        <f>IF(DZIALKI[[#This Row],[Ulga]]=$K$29,$L$29,IF(DZIALKI[[#This Row],[Ulga]]=$K$30,$L$30,IF(DZIALKI[[#This Row],[Ulga]]=$K$31,$L$31,IF(DZIALKI[[#This Row],[Ulga]]=$K$32,$L$32))))</f>
        <v>0.2</v>
      </c>
      <c r="G3886">
        <f>ROUNDUP(DZIALKI[[#This Row],[StawkaPodatku]]*DZIALKI[[#This Row],[Powierzchnia]],2)</f>
        <v>36.669999999999995</v>
      </c>
      <c r="H3886">
        <f>DZIALKI[[#This Row],[Podatek]]*DZIALKI[[#This Row],[Procent Ulgi]]</f>
        <v>7.3339999999999996</v>
      </c>
      <c r="I3886">
        <f>DZIALKI[[#This Row],[Podatek]]-DZIALKI[[#This Row],[KwotaUlgi]]</f>
        <v>29.335999999999995</v>
      </c>
    </row>
    <row r="3887" spans="1:9" x14ac:dyDescent="0.25">
      <c r="A3887" t="s">
        <v>3897</v>
      </c>
      <c r="B3887">
        <v>1392.89</v>
      </c>
      <c r="C3887" t="s">
        <v>31</v>
      </c>
      <c r="D3887" t="s">
        <v>5</v>
      </c>
      <c r="E38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87">
        <f>IF(DZIALKI[[#This Row],[Ulga]]=$K$29,$L$29,IF(DZIALKI[[#This Row],[Ulga]]=$K$30,$L$30,IF(DZIALKI[[#This Row],[Ulga]]=$K$31,$L$31,IF(DZIALKI[[#This Row],[Ulga]]=$K$32,$L$32))))</f>
        <v>0.5</v>
      </c>
      <c r="G3887">
        <f>ROUNDUP(DZIALKI[[#This Row],[StawkaPodatku]]*DZIALKI[[#This Row],[Powierzchnia]],2)</f>
        <v>598.95000000000005</v>
      </c>
      <c r="H3887">
        <f>DZIALKI[[#This Row],[Podatek]]*DZIALKI[[#This Row],[Procent Ulgi]]</f>
        <v>299.47500000000002</v>
      </c>
      <c r="I3887">
        <f>DZIALKI[[#This Row],[Podatek]]-DZIALKI[[#This Row],[KwotaUlgi]]</f>
        <v>299.47500000000002</v>
      </c>
    </row>
    <row r="3888" spans="1:9" x14ac:dyDescent="0.25">
      <c r="A3888" t="s">
        <v>3898</v>
      </c>
      <c r="B3888">
        <v>827.3</v>
      </c>
      <c r="C3888" t="s">
        <v>9</v>
      </c>
      <c r="D3888" t="s">
        <v>21</v>
      </c>
      <c r="E388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88">
        <f>IF(DZIALKI[[#This Row],[Ulga]]=$K$29,$L$29,IF(DZIALKI[[#This Row],[Ulga]]=$K$30,$L$30,IF(DZIALKI[[#This Row],[Ulga]]=$K$31,$L$31,IF(DZIALKI[[#This Row],[Ulga]]=$K$32,$L$32))))</f>
        <v>0</v>
      </c>
      <c r="G3888">
        <f>ROUNDUP(DZIALKI[[#This Row],[StawkaPodatku]]*DZIALKI[[#This Row],[Powierzchnia]],2)</f>
        <v>537.75</v>
      </c>
      <c r="H3888">
        <f>DZIALKI[[#This Row],[Podatek]]*DZIALKI[[#This Row],[Procent Ulgi]]</f>
        <v>0</v>
      </c>
      <c r="I3888">
        <f>DZIALKI[[#This Row],[Podatek]]-DZIALKI[[#This Row],[KwotaUlgi]]</f>
        <v>537.75</v>
      </c>
    </row>
    <row r="3889" spans="1:9" x14ac:dyDescent="0.25">
      <c r="A3889" t="s">
        <v>3899</v>
      </c>
      <c r="B3889">
        <v>1089.4100000000001</v>
      </c>
      <c r="C3889" t="s">
        <v>94</v>
      </c>
      <c r="D3889" t="s">
        <v>7</v>
      </c>
      <c r="E388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89">
        <f>IF(DZIALKI[[#This Row],[Ulga]]=$K$29,$L$29,IF(DZIALKI[[#This Row],[Ulga]]=$K$30,$L$30,IF(DZIALKI[[#This Row],[Ulga]]=$K$31,$L$31,IF(DZIALKI[[#This Row],[Ulga]]=$K$32,$L$32))))</f>
        <v>0.2</v>
      </c>
      <c r="G3889">
        <f>ROUNDUP(DZIALKI[[#This Row],[StawkaPodatku]]*DZIALKI[[#This Row],[Powierzchnia]],2)</f>
        <v>43.58</v>
      </c>
      <c r="H3889">
        <f>DZIALKI[[#This Row],[Podatek]]*DZIALKI[[#This Row],[Procent Ulgi]]</f>
        <v>8.7159999999999993</v>
      </c>
      <c r="I3889">
        <f>DZIALKI[[#This Row],[Podatek]]-DZIALKI[[#This Row],[KwotaUlgi]]</f>
        <v>34.863999999999997</v>
      </c>
    </row>
    <row r="3890" spans="1:9" x14ac:dyDescent="0.25">
      <c r="A3890" t="s">
        <v>3900</v>
      </c>
      <c r="B3890">
        <v>1297.74</v>
      </c>
      <c r="C3890" t="s">
        <v>5</v>
      </c>
      <c r="D3890" t="s">
        <v>11</v>
      </c>
      <c r="E38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0">
        <f>IF(DZIALKI[[#This Row],[Ulga]]=$K$29,$L$29,IF(DZIALKI[[#This Row],[Ulga]]=$K$30,$L$30,IF(DZIALKI[[#This Row],[Ulga]]=$K$31,$L$31,IF(DZIALKI[[#This Row],[Ulga]]=$K$32,$L$32))))</f>
        <v>0.9</v>
      </c>
      <c r="G3890">
        <f>ROUNDUP(DZIALKI[[#This Row],[StawkaPodatku]]*DZIALKI[[#This Row],[Powierzchnia]],2)</f>
        <v>999.26</v>
      </c>
      <c r="H3890">
        <f>DZIALKI[[#This Row],[Podatek]]*DZIALKI[[#This Row],[Procent Ulgi]]</f>
        <v>899.33400000000006</v>
      </c>
      <c r="I3890">
        <f>DZIALKI[[#This Row],[Podatek]]-DZIALKI[[#This Row],[KwotaUlgi]]</f>
        <v>99.925999999999931</v>
      </c>
    </row>
    <row r="3891" spans="1:9" x14ac:dyDescent="0.25">
      <c r="A3891" t="s">
        <v>3901</v>
      </c>
      <c r="B3891">
        <v>1346.15</v>
      </c>
      <c r="C3891" t="s">
        <v>31</v>
      </c>
      <c r="D3891" t="s">
        <v>7</v>
      </c>
      <c r="E38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91">
        <f>IF(DZIALKI[[#This Row],[Ulga]]=$K$29,$L$29,IF(DZIALKI[[#This Row],[Ulga]]=$K$30,$L$30,IF(DZIALKI[[#This Row],[Ulga]]=$K$31,$L$31,IF(DZIALKI[[#This Row],[Ulga]]=$K$32,$L$32))))</f>
        <v>0.2</v>
      </c>
      <c r="G3891">
        <f>ROUNDUP(DZIALKI[[#This Row],[StawkaPodatku]]*DZIALKI[[#This Row],[Powierzchnia]],2)</f>
        <v>578.85</v>
      </c>
      <c r="H3891">
        <f>DZIALKI[[#This Row],[Podatek]]*DZIALKI[[#This Row],[Procent Ulgi]]</f>
        <v>115.77000000000001</v>
      </c>
      <c r="I3891">
        <f>DZIALKI[[#This Row],[Podatek]]-DZIALKI[[#This Row],[KwotaUlgi]]</f>
        <v>463.08000000000004</v>
      </c>
    </row>
    <row r="3892" spans="1:9" x14ac:dyDescent="0.25">
      <c r="A3892" t="s">
        <v>3902</v>
      </c>
      <c r="B3892">
        <v>724.76</v>
      </c>
      <c r="C3892" t="s">
        <v>31</v>
      </c>
      <c r="D3892" t="s">
        <v>5</v>
      </c>
      <c r="E38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92">
        <f>IF(DZIALKI[[#This Row],[Ulga]]=$K$29,$L$29,IF(DZIALKI[[#This Row],[Ulga]]=$K$30,$L$30,IF(DZIALKI[[#This Row],[Ulga]]=$K$31,$L$31,IF(DZIALKI[[#This Row],[Ulga]]=$K$32,$L$32))))</f>
        <v>0.5</v>
      </c>
      <c r="G3892">
        <f>ROUNDUP(DZIALKI[[#This Row],[StawkaPodatku]]*DZIALKI[[#This Row],[Powierzchnia]],2)</f>
        <v>311.64999999999998</v>
      </c>
      <c r="H3892">
        <f>DZIALKI[[#This Row],[Podatek]]*DZIALKI[[#This Row],[Procent Ulgi]]</f>
        <v>155.82499999999999</v>
      </c>
      <c r="I3892">
        <f>DZIALKI[[#This Row],[Podatek]]-DZIALKI[[#This Row],[KwotaUlgi]]</f>
        <v>155.82499999999999</v>
      </c>
    </row>
    <row r="3893" spans="1:9" x14ac:dyDescent="0.25">
      <c r="A3893" t="s">
        <v>3903</v>
      </c>
      <c r="B3893">
        <v>1062.74</v>
      </c>
      <c r="C3893" t="s">
        <v>9</v>
      </c>
      <c r="D3893" t="s">
        <v>5</v>
      </c>
      <c r="E38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93">
        <f>IF(DZIALKI[[#This Row],[Ulga]]=$K$29,$L$29,IF(DZIALKI[[#This Row],[Ulga]]=$K$30,$L$30,IF(DZIALKI[[#This Row],[Ulga]]=$K$31,$L$31,IF(DZIALKI[[#This Row],[Ulga]]=$K$32,$L$32))))</f>
        <v>0.5</v>
      </c>
      <c r="G3893">
        <f>ROUNDUP(DZIALKI[[#This Row],[StawkaPodatku]]*DZIALKI[[#This Row],[Powierzchnia]],2)</f>
        <v>690.79</v>
      </c>
      <c r="H3893">
        <f>DZIALKI[[#This Row],[Podatek]]*DZIALKI[[#This Row],[Procent Ulgi]]</f>
        <v>345.39499999999998</v>
      </c>
      <c r="I3893">
        <f>DZIALKI[[#This Row],[Podatek]]-DZIALKI[[#This Row],[KwotaUlgi]]</f>
        <v>345.39499999999998</v>
      </c>
    </row>
    <row r="3894" spans="1:9" x14ac:dyDescent="0.25">
      <c r="A3894" t="s">
        <v>3904</v>
      </c>
      <c r="B3894">
        <v>1401.36</v>
      </c>
      <c r="C3894" t="s">
        <v>52</v>
      </c>
      <c r="D3894" t="s">
        <v>5</v>
      </c>
      <c r="E38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94">
        <f>IF(DZIALKI[[#This Row],[Ulga]]=$K$29,$L$29,IF(DZIALKI[[#This Row],[Ulga]]=$K$30,$L$30,IF(DZIALKI[[#This Row],[Ulga]]=$K$31,$L$31,IF(DZIALKI[[#This Row],[Ulga]]=$K$32,$L$32))))</f>
        <v>0.5</v>
      </c>
      <c r="G3894">
        <f>ROUNDUP(DZIALKI[[#This Row],[StawkaPodatku]]*DZIALKI[[#This Row],[Powierzchnia]],2)</f>
        <v>294.28999999999996</v>
      </c>
      <c r="H3894">
        <f>DZIALKI[[#This Row],[Podatek]]*DZIALKI[[#This Row],[Procent Ulgi]]</f>
        <v>147.14499999999998</v>
      </c>
      <c r="I3894">
        <f>DZIALKI[[#This Row],[Podatek]]-DZIALKI[[#This Row],[KwotaUlgi]]</f>
        <v>147.14499999999998</v>
      </c>
    </row>
    <row r="3895" spans="1:9" x14ac:dyDescent="0.25">
      <c r="A3895" t="s">
        <v>3905</v>
      </c>
      <c r="B3895">
        <v>959.09</v>
      </c>
      <c r="C3895" t="s">
        <v>31</v>
      </c>
      <c r="D3895" t="s">
        <v>5</v>
      </c>
      <c r="E38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95">
        <f>IF(DZIALKI[[#This Row],[Ulga]]=$K$29,$L$29,IF(DZIALKI[[#This Row],[Ulga]]=$K$30,$L$30,IF(DZIALKI[[#This Row],[Ulga]]=$K$31,$L$31,IF(DZIALKI[[#This Row],[Ulga]]=$K$32,$L$32))))</f>
        <v>0.5</v>
      </c>
      <c r="G3895">
        <f>ROUNDUP(DZIALKI[[#This Row],[StawkaPodatku]]*DZIALKI[[#This Row],[Powierzchnia]],2)</f>
        <v>412.40999999999997</v>
      </c>
      <c r="H3895">
        <f>DZIALKI[[#This Row],[Podatek]]*DZIALKI[[#This Row],[Procent Ulgi]]</f>
        <v>206.20499999999998</v>
      </c>
      <c r="I3895">
        <f>DZIALKI[[#This Row],[Podatek]]-DZIALKI[[#This Row],[KwotaUlgi]]</f>
        <v>206.20499999999998</v>
      </c>
    </row>
    <row r="3896" spans="1:9" x14ac:dyDescent="0.25">
      <c r="A3896" t="s">
        <v>3906</v>
      </c>
      <c r="B3896">
        <v>1466.72</v>
      </c>
      <c r="C3896" t="s">
        <v>5</v>
      </c>
      <c r="D3896" t="s">
        <v>7</v>
      </c>
      <c r="E38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6">
        <f>IF(DZIALKI[[#This Row],[Ulga]]=$K$29,$L$29,IF(DZIALKI[[#This Row],[Ulga]]=$K$30,$L$30,IF(DZIALKI[[#This Row],[Ulga]]=$K$31,$L$31,IF(DZIALKI[[#This Row],[Ulga]]=$K$32,$L$32))))</f>
        <v>0.2</v>
      </c>
      <c r="G3896">
        <f>ROUNDUP(DZIALKI[[#This Row],[StawkaPodatku]]*DZIALKI[[#This Row],[Powierzchnia]],2)</f>
        <v>1129.3799999999999</v>
      </c>
      <c r="H3896">
        <f>DZIALKI[[#This Row],[Podatek]]*DZIALKI[[#This Row],[Procent Ulgi]]</f>
        <v>225.87599999999998</v>
      </c>
      <c r="I3896">
        <f>DZIALKI[[#This Row],[Podatek]]-DZIALKI[[#This Row],[KwotaUlgi]]</f>
        <v>903.50399999999991</v>
      </c>
    </row>
    <row r="3897" spans="1:9" x14ac:dyDescent="0.25">
      <c r="A3897" t="s">
        <v>3907</v>
      </c>
      <c r="B3897">
        <v>859.71</v>
      </c>
      <c r="C3897" t="s">
        <v>5</v>
      </c>
      <c r="D3897" t="s">
        <v>11</v>
      </c>
      <c r="E38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7">
        <f>IF(DZIALKI[[#This Row],[Ulga]]=$K$29,$L$29,IF(DZIALKI[[#This Row],[Ulga]]=$K$30,$L$30,IF(DZIALKI[[#This Row],[Ulga]]=$K$31,$L$31,IF(DZIALKI[[#This Row],[Ulga]]=$K$32,$L$32))))</f>
        <v>0.9</v>
      </c>
      <c r="G3897">
        <f>ROUNDUP(DZIALKI[[#This Row],[StawkaPodatku]]*DZIALKI[[#This Row],[Powierzchnia]],2)</f>
        <v>661.98</v>
      </c>
      <c r="H3897">
        <f>DZIALKI[[#This Row],[Podatek]]*DZIALKI[[#This Row],[Procent Ulgi]]</f>
        <v>595.78200000000004</v>
      </c>
      <c r="I3897">
        <f>DZIALKI[[#This Row],[Podatek]]-DZIALKI[[#This Row],[KwotaUlgi]]</f>
        <v>66.197999999999979</v>
      </c>
    </row>
    <row r="3898" spans="1:9" x14ac:dyDescent="0.25">
      <c r="A3898" t="s">
        <v>3908</v>
      </c>
      <c r="B3898">
        <v>1450.39</v>
      </c>
      <c r="C3898" t="s">
        <v>5</v>
      </c>
      <c r="D3898" t="s">
        <v>11</v>
      </c>
      <c r="E38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8">
        <f>IF(DZIALKI[[#This Row],[Ulga]]=$K$29,$L$29,IF(DZIALKI[[#This Row],[Ulga]]=$K$30,$L$30,IF(DZIALKI[[#This Row],[Ulga]]=$K$31,$L$31,IF(DZIALKI[[#This Row],[Ulga]]=$K$32,$L$32))))</f>
        <v>0.9</v>
      </c>
      <c r="G3898">
        <f>ROUNDUP(DZIALKI[[#This Row],[StawkaPodatku]]*DZIALKI[[#This Row],[Powierzchnia]],2)</f>
        <v>1116.81</v>
      </c>
      <c r="H3898">
        <f>DZIALKI[[#This Row],[Podatek]]*DZIALKI[[#This Row],[Procent Ulgi]]</f>
        <v>1005.129</v>
      </c>
      <c r="I3898">
        <f>DZIALKI[[#This Row],[Podatek]]-DZIALKI[[#This Row],[KwotaUlgi]]</f>
        <v>111.68099999999993</v>
      </c>
    </row>
    <row r="3899" spans="1:9" x14ac:dyDescent="0.25">
      <c r="A3899" t="s">
        <v>3909</v>
      </c>
      <c r="B3899">
        <v>528.59</v>
      </c>
      <c r="C3899" t="s">
        <v>5</v>
      </c>
      <c r="D3899" t="s">
        <v>5</v>
      </c>
      <c r="E38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9">
        <f>IF(DZIALKI[[#This Row],[Ulga]]=$K$29,$L$29,IF(DZIALKI[[#This Row],[Ulga]]=$K$30,$L$30,IF(DZIALKI[[#This Row],[Ulga]]=$K$31,$L$31,IF(DZIALKI[[#This Row],[Ulga]]=$K$32,$L$32))))</f>
        <v>0.5</v>
      </c>
      <c r="G3899">
        <f>ROUNDUP(DZIALKI[[#This Row],[StawkaPodatku]]*DZIALKI[[#This Row],[Powierzchnia]],2)</f>
        <v>407.02</v>
      </c>
      <c r="H3899">
        <f>DZIALKI[[#This Row],[Podatek]]*DZIALKI[[#This Row],[Procent Ulgi]]</f>
        <v>203.51</v>
      </c>
      <c r="I3899">
        <f>DZIALKI[[#This Row],[Podatek]]-DZIALKI[[#This Row],[KwotaUlgi]]</f>
        <v>203.51</v>
      </c>
    </row>
    <row r="3900" spans="1:9" x14ac:dyDescent="0.25">
      <c r="A3900" t="s">
        <v>3910</v>
      </c>
      <c r="B3900">
        <v>534.29</v>
      </c>
      <c r="C3900" t="s">
        <v>5</v>
      </c>
      <c r="D3900" t="s">
        <v>7</v>
      </c>
      <c r="E39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0">
        <f>IF(DZIALKI[[#This Row],[Ulga]]=$K$29,$L$29,IF(DZIALKI[[#This Row],[Ulga]]=$K$30,$L$30,IF(DZIALKI[[#This Row],[Ulga]]=$K$31,$L$31,IF(DZIALKI[[#This Row],[Ulga]]=$K$32,$L$32))))</f>
        <v>0.2</v>
      </c>
      <c r="G3900">
        <f>ROUNDUP(DZIALKI[[#This Row],[StawkaPodatku]]*DZIALKI[[#This Row],[Powierzchnia]],2)</f>
        <v>411.40999999999997</v>
      </c>
      <c r="H3900">
        <f>DZIALKI[[#This Row],[Podatek]]*DZIALKI[[#This Row],[Procent Ulgi]]</f>
        <v>82.281999999999996</v>
      </c>
      <c r="I3900">
        <f>DZIALKI[[#This Row],[Podatek]]-DZIALKI[[#This Row],[KwotaUlgi]]</f>
        <v>329.12799999999999</v>
      </c>
    </row>
    <row r="3901" spans="1:9" x14ac:dyDescent="0.25">
      <c r="A3901" t="s">
        <v>3911</v>
      </c>
      <c r="B3901">
        <v>1440.7</v>
      </c>
      <c r="C3901" t="s">
        <v>5</v>
      </c>
      <c r="D3901" t="s">
        <v>5</v>
      </c>
      <c r="E39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1">
        <f>IF(DZIALKI[[#This Row],[Ulga]]=$K$29,$L$29,IF(DZIALKI[[#This Row],[Ulga]]=$K$30,$L$30,IF(DZIALKI[[#This Row],[Ulga]]=$K$31,$L$31,IF(DZIALKI[[#This Row],[Ulga]]=$K$32,$L$32))))</f>
        <v>0.5</v>
      </c>
      <c r="G3901">
        <f>ROUNDUP(DZIALKI[[#This Row],[StawkaPodatku]]*DZIALKI[[#This Row],[Powierzchnia]],2)</f>
        <v>1109.3399999999999</v>
      </c>
      <c r="H3901">
        <f>DZIALKI[[#This Row],[Podatek]]*DZIALKI[[#This Row],[Procent Ulgi]]</f>
        <v>554.66999999999996</v>
      </c>
      <c r="I3901">
        <f>DZIALKI[[#This Row],[Podatek]]-DZIALKI[[#This Row],[KwotaUlgi]]</f>
        <v>554.66999999999996</v>
      </c>
    </row>
    <row r="3902" spans="1:9" x14ac:dyDescent="0.25">
      <c r="A3902" t="s">
        <v>3912</v>
      </c>
      <c r="B3902">
        <v>1354.18</v>
      </c>
      <c r="C3902" t="s">
        <v>5</v>
      </c>
      <c r="D3902" t="s">
        <v>11</v>
      </c>
      <c r="E39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2">
        <f>IF(DZIALKI[[#This Row],[Ulga]]=$K$29,$L$29,IF(DZIALKI[[#This Row],[Ulga]]=$K$30,$L$30,IF(DZIALKI[[#This Row],[Ulga]]=$K$31,$L$31,IF(DZIALKI[[#This Row],[Ulga]]=$K$32,$L$32))))</f>
        <v>0.9</v>
      </c>
      <c r="G3902">
        <f>ROUNDUP(DZIALKI[[#This Row],[StawkaPodatku]]*DZIALKI[[#This Row],[Powierzchnia]],2)</f>
        <v>1042.72</v>
      </c>
      <c r="H3902">
        <f>DZIALKI[[#This Row],[Podatek]]*DZIALKI[[#This Row],[Procent Ulgi]]</f>
        <v>938.44800000000009</v>
      </c>
      <c r="I3902">
        <f>DZIALKI[[#This Row],[Podatek]]-DZIALKI[[#This Row],[KwotaUlgi]]</f>
        <v>104.27199999999993</v>
      </c>
    </row>
    <row r="3903" spans="1:9" x14ac:dyDescent="0.25">
      <c r="A3903" t="s">
        <v>3913</v>
      </c>
      <c r="B3903">
        <v>569.37</v>
      </c>
      <c r="C3903" t="s">
        <v>5</v>
      </c>
      <c r="D3903" t="s">
        <v>7</v>
      </c>
      <c r="E39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3">
        <f>IF(DZIALKI[[#This Row],[Ulga]]=$K$29,$L$29,IF(DZIALKI[[#This Row],[Ulga]]=$K$30,$L$30,IF(DZIALKI[[#This Row],[Ulga]]=$K$31,$L$31,IF(DZIALKI[[#This Row],[Ulga]]=$K$32,$L$32))))</f>
        <v>0.2</v>
      </c>
      <c r="G3903">
        <f>ROUNDUP(DZIALKI[[#This Row],[StawkaPodatku]]*DZIALKI[[#This Row],[Powierzchnia]],2)</f>
        <v>438.42</v>
      </c>
      <c r="H3903">
        <f>DZIALKI[[#This Row],[Podatek]]*DZIALKI[[#This Row],[Procent Ulgi]]</f>
        <v>87.684000000000012</v>
      </c>
      <c r="I3903">
        <f>DZIALKI[[#This Row],[Podatek]]-DZIALKI[[#This Row],[KwotaUlgi]]</f>
        <v>350.73599999999999</v>
      </c>
    </row>
    <row r="3904" spans="1:9" x14ac:dyDescent="0.25">
      <c r="A3904" t="s">
        <v>3914</v>
      </c>
      <c r="B3904">
        <v>1031.6500000000001</v>
      </c>
      <c r="C3904" t="s">
        <v>5</v>
      </c>
      <c r="D3904" t="s">
        <v>5</v>
      </c>
      <c r="E39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4">
        <f>IF(DZIALKI[[#This Row],[Ulga]]=$K$29,$L$29,IF(DZIALKI[[#This Row],[Ulga]]=$K$30,$L$30,IF(DZIALKI[[#This Row],[Ulga]]=$K$31,$L$31,IF(DZIALKI[[#This Row],[Ulga]]=$K$32,$L$32))))</f>
        <v>0.5</v>
      </c>
      <c r="G3904">
        <f>ROUNDUP(DZIALKI[[#This Row],[StawkaPodatku]]*DZIALKI[[#This Row],[Powierzchnia]],2)</f>
        <v>794.38</v>
      </c>
      <c r="H3904">
        <f>DZIALKI[[#This Row],[Podatek]]*DZIALKI[[#This Row],[Procent Ulgi]]</f>
        <v>397.19</v>
      </c>
      <c r="I3904">
        <f>DZIALKI[[#This Row],[Podatek]]-DZIALKI[[#This Row],[KwotaUlgi]]</f>
        <v>397.19</v>
      </c>
    </row>
    <row r="3905" spans="1:9" x14ac:dyDescent="0.25">
      <c r="A3905" t="s">
        <v>3915</v>
      </c>
      <c r="B3905">
        <v>1022.17</v>
      </c>
      <c r="C3905" t="s">
        <v>9</v>
      </c>
      <c r="D3905" t="s">
        <v>5</v>
      </c>
      <c r="E390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05">
        <f>IF(DZIALKI[[#This Row],[Ulga]]=$K$29,$L$29,IF(DZIALKI[[#This Row],[Ulga]]=$K$30,$L$30,IF(DZIALKI[[#This Row],[Ulga]]=$K$31,$L$31,IF(DZIALKI[[#This Row],[Ulga]]=$K$32,$L$32))))</f>
        <v>0.5</v>
      </c>
      <c r="G3905">
        <f>ROUNDUP(DZIALKI[[#This Row],[StawkaPodatku]]*DZIALKI[[#This Row],[Powierzchnia]],2)</f>
        <v>664.42</v>
      </c>
      <c r="H3905">
        <f>DZIALKI[[#This Row],[Podatek]]*DZIALKI[[#This Row],[Procent Ulgi]]</f>
        <v>332.21</v>
      </c>
      <c r="I3905">
        <f>DZIALKI[[#This Row],[Podatek]]-DZIALKI[[#This Row],[KwotaUlgi]]</f>
        <v>332.21</v>
      </c>
    </row>
    <row r="3906" spans="1:9" x14ac:dyDescent="0.25">
      <c r="A3906" t="s">
        <v>3916</v>
      </c>
      <c r="B3906">
        <v>912.66</v>
      </c>
      <c r="C3906" t="s">
        <v>5</v>
      </c>
      <c r="D3906" t="s">
        <v>11</v>
      </c>
      <c r="E39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6">
        <f>IF(DZIALKI[[#This Row],[Ulga]]=$K$29,$L$29,IF(DZIALKI[[#This Row],[Ulga]]=$K$30,$L$30,IF(DZIALKI[[#This Row],[Ulga]]=$K$31,$L$31,IF(DZIALKI[[#This Row],[Ulga]]=$K$32,$L$32))))</f>
        <v>0.9</v>
      </c>
      <c r="G3906">
        <f>ROUNDUP(DZIALKI[[#This Row],[StawkaPodatku]]*DZIALKI[[#This Row],[Powierzchnia]],2)</f>
        <v>702.75</v>
      </c>
      <c r="H3906">
        <f>DZIALKI[[#This Row],[Podatek]]*DZIALKI[[#This Row],[Procent Ulgi]]</f>
        <v>632.47500000000002</v>
      </c>
      <c r="I3906">
        <f>DZIALKI[[#This Row],[Podatek]]-DZIALKI[[#This Row],[KwotaUlgi]]</f>
        <v>70.274999999999977</v>
      </c>
    </row>
    <row r="3907" spans="1:9" x14ac:dyDescent="0.25">
      <c r="A3907" t="s">
        <v>3917</v>
      </c>
      <c r="B3907">
        <v>1407.3</v>
      </c>
      <c r="C3907" t="s">
        <v>9</v>
      </c>
      <c r="D3907" t="s">
        <v>5</v>
      </c>
      <c r="E39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07">
        <f>IF(DZIALKI[[#This Row],[Ulga]]=$K$29,$L$29,IF(DZIALKI[[#This Row],[Ulga]]=$K$30,$L$30,IF(DZIALKI[[#This Row],[Ulga]]=$K$31,$L$31,IF(DZIALKI[[#This Row],[Ulga]]=$K$32,$L$32))))</f>
        <v>0.5</v>
      </c>
      <c r="G3907">
        <f>ROUNDUP(DZIALKI[[#This Row],[StawkaPodatku]]*DZIALKI[[#This Row],[Powierzchnia]],2)</f>
        <v>914.75</v>
      </c>
      <c r="H3907">
        <f>DZIALKI[[#This Row],[Podatek]]*DZIALKI[[#This Row],[Procent Ulgi]]</f>
        <v>457.375</v>
      </c>
      <c r="I3907">
        <f>DZIALKI[[#This Row],[Podatek]]-DZIALKI[[#This Row],[KwotaUlgi]]</f>
        <v>457.375</v>
      </c>
    </row>
    <row r="3908" spans="1:9" x14ac:dyDescent="0.25">
      <c r="A3908" t="s">
        <v>3918</v>
      </c>
      <c r="B3908">
        <v>1325.24</v>
      </c>
      <c r="C3908" t="s">
        <v>31</v>
      </c>
      <c r="D3908" t="s">
        <v>11</v>
      </c>
      <c r="E39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08">
        <f>IF(DZIALKI[[#This Row],[Ulga]]=$K$29,$L$29,IF(DZIALKI[[#This Row],[Ulga]]=$K$30,$L$30,IF(DZIALKI[[#This Row],[Ulga]]=$K$31,$L$31,IF(DZIALKI[[#This Row],[Ulga]]=$K$32,$L$32))))</f>
        <v>0.9</v>
      </c>
      <c r="G3908">
        <f>ROUNDUP(DZIALKI[[#This Row],[StawkaPodatku]]*DZIALKI[[#This Row],[Powierzchnia]],2)</f>
        <v>569.86</v>
      </c>
      <c r="H3908">
        <f>DZIALKI[[#This Row],[Podatek]]*DZIALKI[[#This Row],[Procent Ulgi]]</f>
        <v>512.87400000000002</v>
      </c>
      <c r="I3908">
        <f>DZIALKI[[#This Row],[Podatek]]-DZIALKI[[#This Row],[KwotaUlgi]]</f>
        <v>56.98599999999999</v>
      </c>
    </row>
    <row r="3909" spans="1:9" x14ac:dyDescent="0.25">
      <c r="A3909" t="s">
        <v>3919</v>
      </c>
      <c r="B3909">
        <v>1344.58</v>
      </c>
      <c r="C3909" t="s">
        <v>52</v>
      </c>
      <c r="D3909" t="s">
        <v>11</v>
      </c>
      <c r="E39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09">
        <f>IF(DZIALKI[[#This Row],[Ulga]]=$K$29,$L$29,IF(DZIALKI[[#This Row],[Ulga]]=$K$30,$L$30,IF(DZIALKI[[#This Row],[Ulga]]=$K$31,$L$31,IF(DZIALKI[[#This Row],[Ulga]]=$K$32,$L$32))))</f>
        <v>0.9</v>
      </c>
      <c r="G3909">
        <f>ROUNDUP(DZIALKI[[#This Row],[StawkaPodatku]]*DZIALKI[[#This Row],[Powierzchnia]],2)</f>
        <v>282.37</v>
      </c>
      <c r="H3909">
        <f>DZIALKI[[#This Row],[Podatek]]*DZIALKI[[#This Row],[Procent Ulgi]]</f>
        <v>254.13300000000001</v>
      </c>
      <c r="I3909">
        <f>DZIALKI[[#This Row],[Podatek]]-DZIALKI[[#This Row],[KwotaUlgi]]</f>
        <v>28.236999999999995</v>
      </c>
    </row>
    <row r="3910" spans="1:9" x14ac:dyDescent="0.25">
      <c r="A3910" t="s">
        <v>3920</v>
      </c>
      <c r="B3910">
        <v>1359.79</v>
      </c>
      <c r="C3910" t="s">
        <v>9</v>
      </c>
      <c r="D3910" t="s">
        <v>11</v>
      </c>
      <c r="E39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10">
        <f>IF(DZIALKI[[#This Row],[Ulga]]=$K$29,$L$29,IF(DZIALKI[[#This Row],[Ulga]]=$K$30,$L$30,IF(DZIALKI[[#This Row],[Ulga]]=$K$31,$L$31,IF(DZIALKI[[#This Row],[Ulga]]=$K$32,$L$32))))</f>
        <v>0.9</v>
      </c>
      <c r="G3910">
        <f>ROUNDUP(DZIALKI[[#This Row],[StawkaPodatku]]*DZIALKI[[#This Row],[Powierzchnia]],2)</f>
        <v>883.87</v>
      </c>
      <c r="H3910">
        <f>DZIALKI[[#This Row],[Podatek]]*DZIALKI[[#This Row],[Procent Ulgi]]</f>
        <v>795.48300000000006</v>
      </c>
      <c r="I3910">
        <f>DZIALKI[[#This Row],[Podatek]]-DZIALKI[[#This Row],[KwotaUlgi]]</f>
        <v>88.386999999999944</v>
      </c>
    </row>
    <row r="3911" spans="1:9" x14ac:dyDescent="0.25">
      <c r="A3911" t="s">
        <v>3921</v>
      </c>
      <c r="B3911">
        <v>678.25</v>
      </c>
      <c r="C3911" t="s">
        <v>9</v>
      </c>
      <c r="D3911" t="s">
        <v>21</v>
      </c>
      <c r="E39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11">
        <f>IF(DZIALKI[[#This Row],[Ulga]]=$K$29,$L$29,IF(DZIALKI[[#This Row],[Ulga]]=$K$30,$L$30,IF(DZIALKI[[#This Row],[Ulga]]=$K$31,$L$31,IF(DZIALKI[[#This Row],[Ulga]]=$K$32,$L$32))))</f>
        <v>0</v>
      </c>
      <c r="G3911">
        <f>ROUNDUP(DZIALKI[[#This Row],[StawkaPodatku]]*DZIALKI[[#This Row],[Powierzchnia]],2)</f>
        <v>440.87</v>
      </c>
      <c r="H3911">
        <f>DZIALKI[[#This Row],[Podatek]]*DZIALKI[[#This Row],[Procent Ulgi]]</f>
        <v>0</v>
      </c>
      <c r="I3911">
        <f>DZIALKI[[#This Row],[Podatek]]-DZIALKI[[#This Row],[KwotaUlgi]]</f>
        <v>440.87</v>
      </c>
    </row>
    <row r="3912" spans="1:9" x14ac:dyDescent="0.25">
      <c r="A3912" t="s">
        <v>3922</v>
      </c>
      <c r="B3912">
        <v>1306.2</v>
      </c>
      <c r="C3912" t="s">
        <v>31</v>
      </c>
      <c r="D3912" t="s">
        <v>21</v>
      </c>
      <c r="E39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12">
        <f>IF(DZIALKI[[#This Row],[Ulga]]=$K$29,$L$29,IF(DZIALKI[[#This Row],[Ulga]]=$K$30,$L$30,IF(DZIALKI[[#This Row],[Ulga]]=$K$31,$L$31,IF(DZIALKI[[#This Row],[Ulga]]=$K$32,$L$32))))</f>
        <v>0</v>
      </c>
      <c r="G3912">
        <f>ROUNDUP(DZIALKI[[#This Row],[StawkaPodatku]]*DZIALKI[[#This Row],[Powierzchnia]],2)</f>
        <v>561.66999999999996</v>
      </c>
      <c r="H3912">
        <f>DZIALKI[[#This Row],[Podatek]]*DZIALKI[[#This Row],[Procent Ulgi]]</f>
        <v>0</v>
      </c>
      <c r="I3912">
        <f>DZIALKI[[#This Row],[Podatek]]-DZIALKI[[#This Row],[KwotaUlgi]]</f>
        <v>561.66999999999996</v>
      </c>
    </row>
    <row r="3913" spans="1:9" x14ac:dyDescent="0.25">
      <c r="A3913" t="s">
        <v>3923</v>
      </c>
      <c r="B3913">
        <v>1439.74</v>
      </c>
      <c r="C3913" t="s">
        <v>9</v>
      </c>
      <c r="D3913" t="s">
        <v>7</v>
      </c>
      <c r="E39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13">
        <f>IF(DZIALKI[[#This Row],[Ulga]]=$K$29,$L$29,IF(DZIALKI[[#This Row],[Ulga]]=$K$30,$L$30,IF(DZIALKI[[#This Row],[Ulga]]=$K$31,$L$31,IF(DZIALKI[[#This Row],[Ulga]]=$K$32,$L$32))))</f>
        <v>0.2</v>
      </c>
      <c r="G3913">
        <f>ROUNDUP(DZIALKI[[#This Row],[StawkaPodatku]]*DZIALKI[[#This Row],[Powierzchnia]],2)</f>
        <v>935.84</v>
      </c>
      <c r="H3913">
        <f>DZIALKI[[#This Row],[Podatek]]*DZIALKI[[#This Row],[Procent Ulgi]]</f>
        <v>187.16800000000001</v>
      </c>
      <c r="I3913">
        <f>DZIALKI[[#This Row],[Podatek]]-DZIALKI[[#This Row],[KwotaUlgi]]</f>
        <v>748.67200000000003</v>
      </c>
    </row>
    <row r="3914" spans="1:9" x14ac:dyDescent="0.25">
      <c r="A3914" t="s">
        <v>3924</v>
      </c>
      <c r="B3914">
        <v>939.58</v>
      </c>
      <c r="C3914" t="s">
        <v>31</v>
      </c>
      <c r="D3914" t="s">
        <v>5</v>
      </c>
      <c r="E39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14">
        <f>IF(DZIALKI[[#This Row],[Ulga]]=$K$29,$L$29,IF(DZIALKI[[#This Row],[Ulga]]=$K$30,$L$30,IF(DZIALKI[[#This Row],[Ulga]]=$K$31,$L$31,IF(DZIALKI[[#This Row],[Ulga]]=$K$32,$L$32))))</f>
        <v>0.5</v>
      </c>
      <c r="G3914">
        <f>ROUNDUP(DZIALKI[[#This Row],[StawkaPodatku]]*DZIALKI[[#This Row],[Powierzchnia]],2)</f>
        <v>404.02</v>
      </c>
      <c r="H3914">
        <f>DZIALKI[[#This Row],[Podatek]]*DZIALKI[[#This Row],[Procent Ulgi]]</f>
        <v>202.01</v>
      </c>
      <c r="I3914">
        <f>DZIALKI[[#This Row],[Podatek]]-DZIALKI[[#This Row],[KwotaUlgi]]</f>
        <v>202.01</v>
      </c>
    </row>
    <row r="3915" spans="1:9" x14ac:dyDescent="0.25">
      <c r="A3915" t="s">
        <v>3925</v>
      </c>
      <c r="B3915">
        <v>797.84</v>
      </c>
      <c r="C3915" t="s">
        <v>31</v>
      </c>
      <c r="D3915" t="s">
        <v>5</v>
      </c>
      <c r="E39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15">
        <f>IF(DZIALKI[[#This Row],[Ulga]]=$K$29,$L$29,IF(DZIALKI[[#This Row],[Ulga]]=$K$30,$L$30,IF(DZIALKI[[#This Row],[Ulga]]=$K$31,$L$31,IF(DZIALKI[[#This Row],[Ulga]]=$K$32,$L$32))))</f>
        <v>0.5</v>
      </c>
      <c r="G3915">
        <f>ROUNDUP(DZIALKI[[#This Row],[StawkaPodatku]]*DZIALKI[[#This Row],[Powierzchnia]],2)</f>
        <v>343.08</v>
      </c>
      <c r="H3915">
        <f>DZIALKI[[#This Row],[Podatek]]*DZIALKI[[#This Row],[Procent Ulgi]]</f>
        <v>171.54</v>
      </c>
      <c r="I3915">
        <f>DZIALKI[[#This Row],[Podatek]]-DZIALKI[[#This Row],[KwotaUlgi]]</f>
        <v>171.54</v>
      </c>
    </row>
    <row r="3916" spans="1:9" x14ac:dyDescent="0.25">
      <c r="A3916" t="s">
        <v>3926</v>
      </c>
      <c r="B3916">
        <v>783.3</v>
      </c>
      <c r="C3916" t="s">
        <v>31</v>
      </c>
      <c r="D3916" t="s">
        <v>5</v>
      </c>
      <c r="E39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16">
        <f>IF(DZIALKI[[#This Row],[Ulga]]=$K$29,$L$29,IF(DZIALKI[[#This Row],[Ulga]]=$K$30,$L$30,IF(DZIALKI[[#This Row],[Ulga]]=$K$31,$L$31,IF(DZIALKI[[#This Row],[Ulga]]=$K$32,$L$32))))</f>
        <v>0.5</v>
      </c>
      <c r="G3916">
        <f>ROUNDUP(DZIALKI[[#This Row],[StawkaPodatku]]*DZIALKI[[#This Row],[Powierzchnia]],2)</f>
        <v>336.82</v>
      </c>
      <c r="H3916">
        <f>DZIALKI[[#This Row],[Podatek]]*DZIALKI[[#This Row],[Procent Ulgi]]</f>
        <v>168.41</v>
      </c>
      <c r="I3916">
        <f>DZIALKI[[#This Row],[Podatek]]-DZIALKI[[#This Row],[KwotaUlgi]]</f>
        <v>168.41</v>
      </c>
    </row>
    <row r="3917" spans="1:9" x14ac:dyDescent="0.25">
      <c r="A3917" t="s">
        <v>3927</v>
      </c>
      <c r="B3917">
        <v>976.42</v>
      </c>
      <c r="C3917" t="s">
        <v>31</v>
      </c>
      <c r="D3917" t="s">
        <v>21</v>
      </c>
      <c r="E39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17">
        <f>IF(DZIALKI[[#This Row],[Ulga]]=$K$29,$L$29,IF(DZIALKI[[#This Row],[Ulga]]=$K$30,$L$30,IF(DZIALKI[[#This Row],[Ulga]]=$K$31,$L$31,IF(DZIALKI[[#This Row],[Ulga]]=$K$32,$L$32))))</f>
        <v>0</v>
      </c>
      <c r="G3917">
        <f>ROUNDUP(DZIALKI[[#This Row],[StawkaPodatku]]*DZIALKI[[#This Row],[Powierzchnia]],2)</f>
        <v>419.87</v>
      </c>
      <c r="H3917">
        <f>DZIALKI[[#This Row],[Podatek]]*DZIALKI[[#This Row],[Procent Ulgi]]</f>
        <v>0</v>
      </c>
      <c r="I3917">
        <f>DZIALKI[[#This Row],[Podatek]]-DZIALKI[[#This Row],[KwotaUlgi]]</f>
        <v>419.87</v>
      </c>
    </row>
    <row r="3918" spans="1:9" x14ac:dyDescent="0.25">
      <c r="A3918" t="s">
        <v>3928</v>
      </c>
      <c r="B3918">
        <v>593.32000000000005</v>
      </c>
      <c r="C3918" t="s">
        <v>9</v>
      </c>
      <c r="D3918" t="s">
        <v>5</v>
      </c>
      <c r="E39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18">
        <f>IF(DZIALKI[[#This Row],[Ulga]]=$K$29,$L$29,IF(DZIALKI[[#This Row],[Ulga]]=$K$30,$L$30,IF(DZIALKI[[#This Row],[Ulga]]=$K$31,$L$31,IF(DZIALKI[[#This Row],[Ulga]]=$K$32,$L$32))))</f>
        <v>0.5</v>
      </c>
      <c r="G3918">
        <f>ROUNDUP(DZIALKI[[#This Row],[StawkaPodatku]]*DZIALKI[[#This Row],[Powierzchnia]],2)</f>
        <v>385.65999999999997</v>
      </c>
      <c r="H3918">
        <f>DZIALKI[[#This Row],[Podatek]]*DZIALKI[[#This Row],[Procent Ulgi]]</f>
        <v>192.82999999999998</v>
      </c>
      <c r="I3918">
        <f>DZIALKI[[#This Row],[Podatek]]-DZIALKI[[#This Row],[KwotaUlgi]]</f>
        <v>192.82999999999998</v>
      </c>
    </row>
    <row r="3919" spans="1:9" x14ac:dyDescent="0.25">
      <c r="A3919" t="s">
        <v>3929</v>
      </c>
      <c r="B3919">
        <v>1189.94</v>
      </c>
      <c r="C3919" t="s">
        <v>9</v>
      </c>
      <c r="D3919" t="s">
        <v>11</v>
      </c>
      <c r="E39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19">
        <f>IF(DZIALKI[[#This Row],[Ulga]]=$K$29,$L$29,IF(DZIALKI[[#This Row],[Ulga]]=$K$30,$L$30,IF(DZIALKI[[#This Row],[Ulga]]=$K$31,$L$31,IF(DZIALKI[[#This Row],[Ulga]]=$K$32,$L$32))))</f>
        <v>0.9</v>
      </c>
      <c r="G3919">
        <f>ROUNDUP(DZIALKI[[#This Row],[StawkaPodatku]]*DZIALKI[[#This Row],[Powierzchnia]],2)</f>
        <v>773.47</v>
      </c>
      <c r="H3919">
        <f>DZIALKI[[#This Row],[Podatek]]*DZIALKI[[#This Row],[Procent Ulgi]]</f>
        <v>696.12300000000005</v>
      </c>
      <c r="I3919">
        <f>DZIALKI[[#This Row],[Podatek]]-DZIALKI[[#This Row],[KwotaUlgi]]</f>
        <v>77.34699999999998</v>
      </c>
    </row>
    <row r="3920" spans="1:9" x14ac:dyDescent="0.25">
      <c r="A3920" t="s">
        <v>3930</v>
      </c>
      <c r="B3920">
        <v>576.12</v>
      </c>
      <c r="C3920" t="s">
        <v>5</v>
      </c>
      <c r="D3920" t="s">
        <v>11</v>
      </c>
      <c r="E39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20">
        <f>IF(DZIALKI[[#This Row],[Ulga]]=$K$29,$L$29,IF(DZIALKI[[#This Row],[Ulga]]=$K$30,$L$30,IF(DZIALKI[[#This Row],[Ulga]]=$K$31,$L$31,IF(DZIALKI[[#This Row],[Ulga]]=$K$32,$L$32))))</f>
        <v>0.9</v>
      </c>
      <c r="G3920">
        <f>ROUNDUP(DZIALKI[[#This Row],[StawkaPodatku]]*DZIALKI[[#This Row],[Powierzchnia]],2)</f>
        <v>443.62</v>
      </c>
      <c r="H3920">
        <f>DZIALKI[[#This Row],[Podatek]]*DZIALKI[[#This Row],[Procent Ulgi]]</f>
        <v>399.25800000000004</v>
      </c>
      <c r="I3920">
        <f>DZIALKI[[#This Row],[Podatek]]-DZIALKI[[#This Row],[KwotaUlgi]]</f>
        <v>44.361999999999966</v>
      </c>
    </row>
    <row r="3921" spans="1:9" x14ac:dyDescent="0.25">
      <c r="A3921" t="s">
        <v>3931</v>
      </c>
      <c r="B3921">
        <v>1293.93</v>
      </c>
      <c r="C3921" t="s">
        <v>9</v>
      </c>
      <c r="D3921" t="s">
        <v>7</v>
      </c>
      <c r="E39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21">
        <f>IF(DZIALKI[[#This Row],[Ulga]]=$K$29,$L$29,IF(DZIALKI[[#This Row],[Ulga]]=$K$30,$L$30,IF(DZIALKI[[#This Row],[Ulga]]=$K$31,$L$31,IF(DZIALKI[[#This Row],[Ulga]]=$K$32,$L$32))))</f>
        <v>0.2</v>
      </c>
      <c r="G3921">
        <f>ROUNDUP(DZIALKI[[#This Row],[StawkaPodatku]]*DZIALKI[[#This Row],[Powierzchnia]],2)</f>
        <v>841.06</v>
      </c>
      <c r="H3921">
        <f>DZIALKI[[#This Row],[Podatek]]*DZIALKI[[#This Row],[Procent Ulgi]]</f>
        <v>168.21199999999999</v>
      </c>
      <c r="I3921">
        <f>DZIALKI[[#This Row],[Podatek]]-DZIALKI[[#This Row],[KwotaUlgi]]</f>
        <v>672.84799999999996</v>
      </c>
    </row>
    <row r="3922" spans="1:9" x14ac:dyDescent="0.25">
      <c r="A3922" t="s">
        <v>3932</v>
      </c>
      <c r="B3922">
        <v>943.05</v>
      </c>
      <c r="C3922" t="s">
        <v>5</v>
      </c>
      <c r="D3922" t="s">
        <v>7</v>
      </c>
      <c r="E39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22">
        <f>IF(DZIALKI[[#This Row],[Ulga]]=$K$29,$L$29,IF(DZIALKI[[#This Row],[Ulga]]=$K$30,$L$30,IF(DZIALKI[[#This Row],[Ulga]]=$K$31,$L$31,IF(DZIALKI[[#This Row],[Ulga]]=$K$32,$L$32))))</f>
        <v>0.2</v>
      </c>
      <c r="G3922">
        <f>ROUNDUP(DZIALKI[[#This Row],[StawkaPodatku]]*DZIALKI[[#This Row],[Powierzchnia]],2)</f>
        <v>726.15</v>
      </c>
      <c r="H3922">
        <f>DZIALKI[[#This Row],[Podatek]]*DZIALKI[[#This Row],[Procent Ulgi]]</f>
        <v>145.22999999999999</v>
      </c>
      <c r="I3922">
        <f>DZIALKI[[#This Row],[Podatek]]-DZIALKI[[#This Row],[KwotaUlgi]]</f>
        <v>580.91999999999996</v>
      </c>
    </row>
    <row r="3923" spans="1:9" x14ac:dyDescent="0.25">
      <c r="A3923" t="s">
        <v>3933</v>
      </c>
      <c r="B3923">
        <v>902.49</v>
      </c>
      <c r="C3923" t="s">
        <v>52</v>
      </c>
      <c r="D3923" t="s">
        <v>11</v>
      </c>
      <c r="E39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23">
        <f>IF(DZIALKI[[#This Row],[Ulga]]=$K$29,$L$29,IF(DZIALKI[[#This Row],[Ulga]]=$K$30,$L$30,IF(DZIALKI[[#This Row],[Ulga]]=$K$31,$L$31,IF(DZIALKI[[#This Row],[Ulga]]=$K$32,$L$32))))</f>
        <v>0.9</v>
      </c>
      <c r="G3923">
        <f>ROUNDUP(DZIALKI[[#This Row],[StawkaPodatku]]*DZIALKI[[#This Row],[Powierzchnia]],2)</f>
        <v>189.53</v>
      </c>
      <c r="H3923">
        <f>DZIALKI[[#This Row],[Podatek]]*DZIALKI[[#This Row],[Procent Ulgi]]</f>
        <v>170.577</v>
      </c>
      <c r="I3923">
        <f>DZIALKI[[#This Row],[Podatek]]-DZIALKI[[#This Row],[KwotaUlgi]]</f>
        <v>18.953000000000003</v>
      </c>
    </row>
    <row r="3924" spans="1:9" x14ac:dyDescent="0.25">
      <c r="A3924" t="s">
        <v>3934</v>
      </c>
      <c r="B3924">
        <v>518.95000000000005</v>
      </c>
      <c r="C3924" t="s">
        <v>9</v>
      </c>
      <c r="D3924" t="s">
        <v>21</v>
      </c>
      <c r="E39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24">
        <f>IF(DZIALKI[[#This Row],[Ulga]]=$K$29,$L$29,IF(DZIALKI[[#This Row],[Ulga]]=$K$30,$L$30,IF(DZIALKI[[#This Row],[Ulga]]=$K$31,$L$31,IF(DZIALKI[[#This Row],[Ulga]]=$K$32,$L$32))))</f>
        <v>0</v>
      </c>
      <c r="G3924">
        <f>ROUNDUP(DZIALKI[[#This Row],[StawkaPodatku]]*DZIALKI[[#This Row],[Powierzchnia]],2)</f>
        <v>337.32</v>
      </c>
      <c r="H3924">
        <f>DZIALKI[[#This Row],[Podatek]]*DZIALKI[[#This Row],[Procent Ulgi]]</f>
        <v>0</v>
      </c>
      <c r="I3924">
        <f>DZIALKI[[#This Row],[Podatek]]-DZIALKI[[#This Row],[KwotaUlgi]]</f>
        <v>337.32</v>
      </c>
    </row>
    <row r="3925" spans="1:9" x14ac:dyDescent="0.25">
      <c r="A3925" t="s">
        <v>3935</v>
      </c>
      <c r="B3925">
        <v>811.85</v>
      </c>
      <c r="C3925" t="s">
        <v>52</v>
      </c>
      <c r="D3925" t="s">
        <v>11</v>
      </c>
      <c r="E39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25">
        <f>IF(DZIALKI[[#This Row],[Ulga]]=$K$29,$L$29,IF(DZIALKI[[#This Row],[Ulga]]=$K$30,$L$30,IF(DZIALKI[[#This Row],[Ulga]]=$K$31,$L$31,IF(DZIALKI[[#This Row],[Ulga]]=$K$32,$L$32))))</f>
        <v>0.9</v>
      </c>
      <c r="G3925">
        <f>ROUNDUP(DZIALKI[[#This Row],[StawkaPodatku]]*DZIALKI[[#This Row],[Powierzchnia]],2)</f>
        <v>170.48999999999998</v>
      </c>
      <c r="H3925">
        <f>DZIALKI[[#This Row],[Podatek]]*DZIALKI[[#This Row],[Procent Ulgi]]</f>
        <v>153.44099999999997</v>
      </c>
      <c r="I3925">
        <f>DZIALKI[[#This Row],[Podatek]]-DZIALKI[[#This Row],[KwotaUlgi]]</f>
        <v>17.049000000000007</v>
      </c>
    </row>
    <row r="3926" spans="1:9" x14ac:dyDescent="0.25">
      <c r="A3926" t="s">
        <v>3936</v>
      </c>
      <c r="B3926">
        <v>1371.05</v>
      </c>
      <c r="C3926" t="s">
        <v>5</v>
      </c>
      <c r="D3926" t="s">
        <v>7</v>
      </c>
      <c r="E39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26">
        <f>IF(DZIALKI[[#This Row],[Ulga]]=$K$29,$L$29,IF(DZIALKI[[#This Row],[Ulga]]=$K$30,$L$30,IF(DZIALKI[[#This Row],[Ulga]]=$K$31,$L$31,IF(DZIALKI[[#This Row],[Ulga]]=$K$32,$L$32))))</f>
        <v>0.2</v>
      </c>
      <c r="G3926">
        <f>ROUNDUP(DZIALKI[[#This Row],[StawkaPodatku]]*DZIALKI[[#This Row],[Powierzchnia]],2)</f>
        <v>1055.71</v>
      </c>
      <c r="H3926">
        <f>DZIALKI[[#This Row],[Podatek]]*DZIALKI[[#This Row],[Procent Ulgi]]</f>
        <v>211.14200000000002</v>
      </c>
      <c r="I3926">
        <f>DZIALKI[[#This Row],[Podatek]]-DZIALKI[[#This Row],[KwotaUlgi]]</f>
        <v>844.56799999999998</v>
      </c>
    </row>
    <row r="3927" spans="1:9" x14ac:dyDescent="0.25">
      <c r="A3927" t="s">
        <v>3937</v>
      </c>
      <c r="B3927">
        <v>1257.03</v>
      </c>
      <c r="C3927" t="s">
        <v>5</v>
      </c>
      <c r="D3927" t="s">
        <v>11</v>
      </c>
      <c r="E39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27">
        <f>IF(DZIALKI[[#This Row],[Ulga]]=$K$29,$L$29,IF(DZIALKI[[#This Row],[Ulga]]=$K$30,$L$30,IF(DZIALKI[[#This Row],[Ulga]]=$K$31,$L$31,IF(DZIALKI[[#This Row],[Ulga]]=$K$32,$L$32))))</f>
        <v>0.9</v>
      </c>
      <c r="G3927">
        <f>ROUNDUP(DZIALKI[[#This Row],[StawkaPodatku]]*DZIALKI[[#This Row],[Powierzchnia]],2)</f>
        <v>967.92</v>
      </c>
      <c r="H3927">
        <f>DZIALKI[[#This Row],[Podatek]]*DZIALKI[[#This Row],[Procent Ulgi]]</f>
        <v>871.12799999999993</v>
      </c>
      <c r="I3927">
        <f>DZIALKI[[#This Row],[Podatek]]-DZIALKI[[#This Row],[KwotaUlgi]]</f>
        <v>96.79200000000003</v>
      </c>
    </row>
    <row r="3928" spans="1:9" x14ac:dyDescent="0.25">
      <c r="A3928" t="s">
        <v>3938</v>
      </c>
      <c r="B3928">
        <v>1459.92</v>
      </c>
      <c r="C3928" t="s">
        <v>5</v>
      </c>
      <c r="D3928" t="s">
        <v>11</v>
      </c>
      <c r="E39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28">
        <f>IF(DZIALKI[[#This Row],[Ulga]]=$K$29,$L$29,IF(DZIALKI[[#This Row],[Ulga]]=$K$30,$L$30,IF(DZIALKI[[#This Row],[Ulga]]=$K$31,$L$31,IF(DZIALKI[[#This Row],[Ulga]]=$K$32,$L$32))))</f>
        <v>0.9</v>
      </c>
      <c r="G3928">
        <f>ROUNDUP(DZIALKI[[#This Row],[StawkaPodatku]]*DZIALKI[[#This Row],[Powierzchnia]],2)</f>
        <v>1124.1400000000001</v>
      </c>
      <c r="H3928">
        <f>DZIALKI[[#This Row],[Podatek]]*DZIALKI[[#This Row],[Procent Ulgi]]</f>
        <v>1011.7260000000001</v>
      </c>
      <c r="I3928">
        <f>DZIALKI[[#This Row],[Podatek]]-DZIALKI[[#This Row],[KwotaUlgi]]</f>
        <v>112.41399999999999</v>
      </c>
    </row>
    <row r="3929" spans="1:9" x14ac:dyDescent="0.25">
      <c r="A3929" t="s">
        <v>3939</v>
      </c>
      <c r="B3929">
        <v>1079.56</v>
      </c>
      <c r="C3929" t="s">
        <v>31</v>
      </c>
      <c r="D3929" t="s">
        <v>5</v>
      </c>
      <c r="E39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29">
        <f>IF(DZIALKI[[#This Row],[Ulga]]=$K$29,$L$29,IF(DZIALKI[[#This Row],[Ulga]]=$K$30,$L$30,IF(DZIALKI[[#This Row],[Ulga]]=$K$31,$L$31,IF(DZIALKI[[#This Row],[Ulga]]=$K$32,$L$32))))</f>
        <v>0.5</v>
      </c>
      <c r="G3929">
        <f>ROUNDUP(DZIALKI[[#This Row],[StawkaPodatku]]*DZIALKI[[#This Row],[Powierzchnia]],2)</f>
        <v>464.21999999999997</v>
      </c>
      <c r="H3929">
        <f>DZIALKI[[#This Row],[Podatek]]*DZIALKI[[#This Row],[Procent Ulgi]]</f>
        <v>232.10999999999999</v>
      </c>
      <c r="I3929">
        <f>DZIALKI[[#This Row],[Podatek]]-DZIALKI[[#This Row],[KwotaUlgi]]</f>
        <v>232.10999999999999</v>
      </c>
    </row>
    <row r="3930" spans="1:9" x14ac:dyDescent="0.25">
      <c r="A3930" t="s">
        <v>3940</v>
      </c>
      <c r="B3930">
        <v>538.49</v>
      </c>
      <c r="C3930" t="s">
        <v>94</v>
      </c>
      <c r="D3930" t="s">
        <v>21</v>
      </c>
      <c r="E393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30">
        <f>IF(DZIALKI[[#This Row],[Ulga]]=$K$29,$L$29,IF(DZIALKI[[#This Row],[Ulga]]=$K$30,$L$30,IF(DZIALKI[[#This Row],[Ulga]]=$K$31,$L$31,IF(DZIALKI[[#This Row],[Ulga]]=$K$32,$L$32))))</f>
        <v>0</v>
      </c>
      <c r="G3930">
        <f>ROUNDUP(DZIALKI[[#This Row],[StawkaPodatku]]*DZIALKI[[#This Row],[Powierzchnia]],2)</f>
        <v>21.540000000000003</v>
      </c>
      <c r="H3930">
        <f>DZIALKI[[#This Row],[Podatek]]*DZIALKI[[#This Row],[Procent Ulgi]]</f>
        <v>0</v>
      </c>
      <c r="I3930">
        <f>DZIALKI[[#This Row],[Podatek]]-DZIALKI[[#This Row],[KwotaUlgi]]</f>
        <v>21.540000000000003</v>
      </c>
    </row>
    <row r="3931" spans="1:9" x14ac:dyDescent="0.25">
      <c r="A3931" t="s">
        <v>3941</v>
      </c>
      <c r="B3931">
        <v>701.74</v>
      </c>
      <c r="C3931" t="s">
        <v>9</v>
      </c>
      <c r="D3931" t="s">
        <v>5</v>
      </c>
      <c r="E39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31">
        <f>IF(DZIALKI[[#This Row],[Ulga]]=$K$29,$L$29,IF(DZIALKI[[#This Row],[Ulga]]=$K$30,$L$30,IF(DZIALKI[[#This Row],[Ulga]]=$K$31,$L$31,IF(DZIALKI[[#This Row],[Ulga]]=$K$32,$L$32))))</f>
        <v>0.5</v>
      </c>
      <c r="G3931">
        <f>ROUNDUP(DZIALKI[[#This Row],[StawkaPodatku]]*DZIALKI[[#This Row],[Powierzchnia]],2)</f>
        <v>456.14</v>
      </c>
      <c r="H3931">
        <f>DZIALKI[[#This Row],[Podatek]]*DZIALKI[[#This Row],[Procent Ulgi]]</f>
        <v>228.07</v>
      </c>
      <c r="I3931">
        <f>DZIALKI[[#This Row],[Podatek]]-DZIALKI[[#This Row],[KwotaUlgi]]</f>
        <v>228.07</v>
      </c>
    </row>
    <row r="3932" spans="1:9" x14ac:dyDescent="0.25">
      <c r="A3932" t="s">
        <v>3942</v>
      </c>
      <c r="B3932">
        <v>993.94</v>
      </c>
      <c r="C3932" t="s">
        <v>94</v>
      </c>
      <c r="D3932" t="s">
        <v>11</v>
      </c>
      <c r="E39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32">
        <f>IF(DZIALKI[[#This Row],[Ulga]]=$K$29,$L$29,IF(DZIALKI[[#This Row],[Ulga]]=$K$30,$L$30,IF(DZIALKI[[#This Row],[Ulga]]=$K$31,$L$31,IF(DZIALKI[[#This Row],[Ulga]]=$K$32,$L$32))))</f>
        <v>0.9</v>
      </c>
      <c r="G3932">
        <f>ROUNDUP(DZIALKI[[#This Row],[StawkaPodatku]]*DZIALKI[[#This Row],[Powierzchnia]],2)</f>
        <v>39.76</v>
      </c>
      <c r="H3932">
        <f>DZIALKI[[#This Row],[Podatek]]*DZIALKI[[#This Row],[Procent Ulgi]]</f>
        <v>35.783999999999999</v>
      </c>
      <c r="I3932">
        <f>DZIALKI[[#This Row],[Podatek]]-DZIALKI[[#This Row],[KwotaUlgi]]</f>
        <v>3.9759999999999991</v>
      </c>
    </row>
    <row r="3933" spans="1:9" x14ac:dyDescent="0.25">
      <c r="A3933" t="s">
        <v>3943</v>
      </c>
      <c r="B3933">
        <v>670.52</v>
      </c>
      <c r="C3933" t="s">
        <v>52</v>
      </c>
      <c r="D3933" t="s">
        <v>11</v>
      </c>
      <c r="E39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33">
        <f>IF(DZIALKI[[#This Row],[Ulga]]=$K$29,$L$29,IF(DZIALKI[[#This Row],[Ulga]]=$K$30,$L$30,IF(DZIALKI[[#This Row],[Ulga]]=$K$31,$L$31,IF(DZIALKI[[#This Row],[Ulga]]=$K$32,$L$32))))</f>
        <v>0.9</v>
      </c>
      <c r="G3933">
        <f>ROUNDUP(DZIALKI[[#This Row],[StawkaPodatku]]*DZIALKI[[#This Row],[Powierzchnia]],2)</f>
        <v>140.81</v>
      </c>
      <c r="H3933">
        <f>DZIALKI[[#This Row],[Podatek]]*DZIALKI[[#This Row],[Procent Ulgi]]</f>
        <v>126.729</v>
      </c>
      <c r="I3933">
        <f>DZIALKI[[#This Row],[Podatek]]-DZIALKI[[#This Row],[KwotaUlgi]]</f>
        <v>14.081000000000003</v>
      </c>
    </row>
    <row r="3934" spans="1:9" x14ac:dyDescent="0.25">
      <c r="A3934" t="s">
        <v>3944</v>
      </c>
      <c r="B3934">
        <v>1359.79</v>
      </c>
      <c r="C3934" t="s">
        <v>5</v>
      </c>
      <c r="D3934" t="s">
        <v>5</v>
      </c>
      <c r="E39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34">
        <f>IF(DZIALKI[[#This Row],[Ulga]]=$K$29,$L$29,IF(DZIALKI[[#This Row],[Ulga]]=$K$30,$L$30,IF(DZIALKI[[#This Row],[Ulga]]=$K$31,$L$31,IF(DZIALKI[[#This Row],[Ulga]]=$K$32,$L$32))))</f>
        <v>0.5</v>
      </c>
      <c r="G3934">
        <f>ROUNDUP(DZIALKI[[#This Row],[StawkaPodatku]]*DZIALKI[[#This Row],[Powierzchnia]],2)</f>
        <v>1047.04</v>
      </c>
      <c r="H3934">
        <f>DZIALKI[[#This Row],[Podatek]]*DZIALKI[[#This Row],[Procent Ulgi]]</f>
        <v>523.52</v>
      </c>
      <c r="I3934">
        <f>DZIALKI[[#This Row],[Podatek]]-DZIALKI[[#This Row],[KwotaUlgi]]</f>
        <v>523.52</v>
      </c>
    </row>
    <row r="3935" spans="1:9" x14ac:dyDescent="0.25">
      <c r="A3935" t="s">
        <v>3945</v>
      </c>
      <c r="B3935">
        <v>756.65</v>
      </c>
      <c r="C3935" t="s">
        <v>94</v>
      </c>
      <c r="D3935" t="s">
        <v>5</v>
      </c>
      <c r="E393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35">
        <f>IF(DZIALKI[[#This Row],[Ulga]]=$K$29,$L$29,IF(DZIALKI[[#This Row],[Ulga]]=$K$30,$L$30,IF(DZIALKI[[#This Row],[Ulga]]=$K$31,$L$31,IF(DZIALKI[[#This Row],[Ulga]]=$K$32,$L$32))))</f>
        <v>0.5</v>
      </c>
      <c r="G3935">
        <f>ROUNDUP(DZIALKI[[#This Row],[StawkaPodatku]]*DZIALKI[[#This Row],[Powierzchnia]],2)</f>
        <v>30.270000000000003</v>
      </c>
      <c r="H3935">
        <f>DZIALKI[[#This Row],[Podatek]]*DZIALKI[[#This Row],[Procent Ulgi]]</f>
        <v>15.135000000000002</v>
      </c>
      <c r="I3935">
        <f>DZIALKI[[#This Row],[Podatek]]-DZIALKI[[#This Row],[KwotaUlgi]]</f>
        <v>15.135000000000002</v>
      </c>
    </row>
    <row r="3936" spans="1:9" x14ac:dyDescent="0.25">
      <c r="A3936" t="s">
        <v>3946</v>
      </c>
      <c r="B3936">
        <v>1302.06</v>
      </c>
      <c r="C3936" t="s">
        <v>94</v>
      </c>
      <c r="D3936" t="s">
        <v>11</v>
      </c>
      <c r="E393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36">
        <f>IF(DZIALKI[[#This Row],[Ulga]]=$K$29,$L$29,IF(DZIALKI[[#This Row],[Ulga]]=$K$30,$L$30,IF(DZIALKI[[#This Row],[Ulga]]=$K$31,$L$31,IF(DZIALKI[[#This Row],[Ulga]]=$K$32,$L$32))))</f>
        <v>0.9</v>
      </c>
      <c r="G3936">
        <f>ROUNDUP(DZIALKI[[#This Row],[StawkaPodatku]]*DZIALKI[[#This Row],[Powierzchnia]],2)</f>
        <v>52.089999999999996</v>
      </c>
      <c r="H3936">
        <f>DZIALKI[[#This Row],[Podatek]]*DZIALKI[[#This Row],[Procent Ulgi]]</f>
        <v>46.881</v>
      </c>
      <c r="I3936">
        <f>DZIALKI[[#This Row],[Podatek]]-DZIALKI[[#This Row],[KwotaUlgi]]</f>
        <v>5.2089999999999961</v>
      </c>
    </row>
    <row r="3937" spans="1:9" x14ac:dyDescent="0.25">
      <c r="A3937" t="s">
        <v>3947</v>
      </c>
      <c r="B3937">
        <v>739.06</v>
      </c>
      <c r="C3937" t="s">
        <v>5</v>
      </c>
      <c r="D3937" t="s">
        <v>11</v>
      </c>
      <c r="E39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37">
        <f>IF(DZIALKI[[#This Row],[Ulga]]=$K$29,$L$29,IF(DZIALKI[[#This Row],[Ulga]]=$K$30,$L$30,IF(DZIALKI[[#This Row],[Ulga]]=$K$31,$L$31,IF(DZIALKI[[#This Row],[Ulga]]=$K$32,$L$32))))</f>
        <v>0.9</v>
      </c>
      <c r="G3937">
        <f>ROUNDUP(DZIALKI[[#This Row],[StawkaPodatku]]*DZIALKI[[#This Row],[Powierzchnia]],2)</f>
        <v>569.08000000000004</v>
      </c>
      <c r="H3937">
        <f>DZIALKI[[#This Row],[Podatek]]*DZIALKI[[#This Row],[Procent Ulgi]]</f>
        <v>512.17200000000003</v>
      </c>
      <c r="I3937">
        <f>DZIALKI[[#This Row],[Podatek]]-DZIALKI[[#This Row],[KwotaUlgi]]</f>
        <v>56.908000000000015</v>
      </c>
    </row>
    <row r="3938" spans="1:9" x14ac:dyDescent="0.25">
      <c r="A3938" t="s">
        <v>3948</v>
      </c>
      <c r="B3938">
        <v>546.66999999999996</v>
      </c>
      <c r="C3938" t="s">
        <v>5</v>
      </c>
      <c r="D3938" t="s">
        <v>7</v>
      </c>
      <c r="E39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38">
        <f>IF(DZIALKI[[#This Row],[Ulga]]=$K$29,$L$29,IF(DZIALKI[[#This Row],[Ulga]]=$K$30,$L$30,IF(DZIALKI[[#This Row],[Ulga]]=$K$31,$L$31,IF(DZIALKI[[#This Row],[Ulga]]=$K$32,$L$32))))</f>
        <v>0.2</v>
      </c>
      <c r="G3938">
        <f>ROUNDUP(DZIALKI[[#This Row],[StawkaPodatku]]*DZIALKI[[#This Row],[Powierzchnia]],2)</f>
        <v>420.94</v>
      </c>
      <c r="H3938">
        <f>DZIALKI[[#This Row],[Podatek]]*DZIALKI[[#This Row],[Procent Ulgi]]</f>
        <v>84.188000000000002</v>
      </c>
      <c r="I3938">
        <f>DZIALKI[[#This Row],[Podatek]]-DZIALKI[[#This Row],[KwotaUlgi]]</f>
        <v>336.75200000000001</v>
      </c>
    </row>
    <row r="3939" spans="1:9" x14ac:dyDescent="0.25">
      <c r="A3939" t="s">
        <v>3949</v>
      </c>
      <c r="B3939">
        <v>1056.8399999999999</v>
      </c>
      <c r="C3939" t="s">
        <v>5</v>
      </c>
      <c r="D3939" t="s">
        <v>11</v>
      </c>
      <c r="E39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39">
        <f>IF(DZIALKI[[#This Row],[Ulga]]=$K$29,$L$29,IF(DZIALKI[[#This Row],[Ulga]]=$K$30,$L$30,IF(DZIALKI[[#This Row],[Ulga]]=$K$31,$L$31,IF(DZIALKI[[#This Row],[Ulga]]=$K$32,$L$32))))</f>
        <v>0.9</v>
      </c>
      <c r="G3939">
        <f>ROUNDUP(DZIALKI[[#This Row],[StawkaPodatku]]*DZIALKI[[#This Row],[Powierzchnia]],2)</f>
        <v>813.77</v>
      </c>
      <c r="H3939">
        <f>DZIALKI[[#This Row],[Podatek]]*DZIALKI[[#This Row],[Procent Ulgi]]</f>
        <v>732.39300000000003</v>
      </c>
      <c r="I3939">
        <f>DZIALKI[[#This Row],[Podatek]]-DZIALKI[[#This Row],[KwotaUlgi]]</f>
        <v>81.376999999999953</v>
      </c>
    </row>
    <row r="3940" spans="1:9" x14ac:dyDescent="0.25">
      <c r="A3940" t="s">
        <v>3950</v>
      </c>
      <c r="B3940">
        <v>1394.58</v>
      </c>
      <c r="C3940" t="s">
        <v>52</v>
      </c>
      <c r="D3940" t="s">
        <v>5</v>
      </c>
      <c r="E39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40">
        <f>IF(DZIALKI[[#This Row],[Ulga]]=$K$29,$L$29,IF(DZIALKI[[#This Row],[Ulga]]=$K$30,$L$30,IF(DZIALKI[[#This Row],[Ulga]]=$K$31,$L$31,IF(DZIALKI[[#This Row],[Ulga]]=$K$32,$L$32))))</f>
        <v>0.5</v>
      </c>
      <c r="G3940">
        <f>ROUNDUP(DZIALKI[[#This Row],[StawkaPodatku]]*DZIALKI[[#This Row],[Powierzchnia]],2)</f>
        <v>292.87</v>
      </c>
      <c r="H3940">
        <f>DZIALKI[[#This Row],[Podatek]]*DZIALKI[[#This Row],[Procent Ulgi]]</f>
        <v>146.435</v>
      </c>
      <c r="I3940">
        <f>DZIALKI[[#This Row],[Podatek]]-DZIALKI[[#This Row],[KwotaUlgi]]</f>
        <v>146.435</v>
      </c>
    </row>
    <row r="3941" spans="1:9" x14ac:dyDescent="0.25">
      <c r="A3941" t="s">
        <v>3951</v>
      </c>
      <c r="B3941">
        <v>1373.86</v>
      </c>
      <c r="C3941" t="s">
        <v>52</v>
      </c>
      <c r="D3941" t="s">
        <v>21</v>
      </c>
      <c r="E39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41">
        <f>IF(DZIALKI[[#This Row],[Ulga]]=$K$29,$L$29,IF(DZIALKI[[#This Row],[Ulga]]=$K$30,$L$30,IF(DZIALKI[[#This Row],[Ulga]]=$K$31,$L$31,IF(DZIALKI[[#This Row],[Ulga]]=$K$32,$L$32))))</f>
        <v>0</v>
      </c>
      <c r="G3941">
        <f>ROUNDUP(DZIALKI[[#This Row],[StawkaPodatku]]*DZIALKI[[#This Row],[Powierzchnia]],2)</f>
        <v>288.52</v>
      </c>
      <c r="H3941">
        <f>DZIALKI[[#This Row],[Podatek]]*DZIALKI[[#This Row],[Procent Ulgi]]</f>
        <v>0</v>
      </c>
      <c r="I3941">
        <f>DZIALKI[[#This Row],[Podatek]]-DZIALKI[[#This Row],[KwotaUlgi]]</f>
        <v>288.52</v>
      </c>
    </row>
    <row r="3942" spans="1:9" x14ac:dyDescent="0.25">
      <c r="A3942" t="s">
        <v>3952</v>
      </c>
      <c r="B3942">
        <v>916.78</v>
      </c>
      <c r="C3942" t="s">
        <v>5</v>
      </c>
      <c r="D3942" t="s">
        <v>5</v>
      </c>
      <c r="E39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42">
        <f>IF(DZIALKI[[#This Row],[Ulga]]=$K$29,$L$29,IF(DZIALKI[[#This Row],[Ulga]]=$K$30,$L$30,IF(DZIALKI[[#This Row],[Ulga]]=$K$31,$L$31,IF(DZIALKI[[#This Row],[Ulga]]=$K$32,$L$32))))</f>
        <v>0.5</v>
      </c>
      <c r="G3942">
        <f>ROUNDUP(DZIALKI[[#This Row],[StawkaPodatku]]*DZIALKI[[#This Row],[Powierzchnia]],2)</f>
        <v>705.93</v>
      </c>
      <c r="H3942">
        <f>DZIALKI[[#This Row],[Podatek]]*DZIALKI[[#This Row],[Procent Ulgi]]</f>
        <v>352.96499999999997</v>
      </c>
      <c r="I3942">
        <f>DZIALKI[[#This Row],[Podatek]]-DZIALKI[[#This Row],[KwotaUlgi]]</f>
        <v>352.96499999999997</v>
      </c>
    </row>
    <row r="3943" spans="1:9" x14ac:dyDescent="0.25">
      <c r="A3943" t="s">
        <v>3953</v>
      </c>
      <c r="B3943">
        <v>941.8</v>
      </c>
      <c r="C3943" t="s">
        <v>52</v>
      </c>
      <c r="D3943" t="s">
        <v>11</v>
      </c>
      <c r="E39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43">
        <f>IF(DZIALKI[[#This Row],[Ulga]]=$K$29,$L$29,IF(DZIALKI[[#This Row],[Ulga]]=$K$30,$L$30,IF(DZIALKI[[#This Row],[Ulga]]=$K$31,$L$31,IF(DZIALKI[[#This Row],[Ulga]]=$K$32,$L$32))))</f>
        <v>0.9</v>
      </c>
      <c r="G3943">
        <f>ROUNDUP(DZIALKI[[#This Row],[StawkaPodatku]]*DZIALKI[[#This Row],[Powierzchnia]],2)</f>
        <v>197.78</v>
      </c>
      <c r="H3943">
        <f>DZIALKI[[#This Row],[Podatek]]*DZIALKI[[#This Row],[Procent Ulgi]]</f>
        <v>178.00200000000001</v>
      </c>
      <c r="I3943">
        <f>DZIALKI[[#This Row],[Podatek]]-DZIALKI[[#This Row],[KwotaUlgi]]</f>
        <v>19.777999999999992</v>
      </c>
    </row>
    <row r="3944" spans="1:9" x14ac:dyDescent="0.25">
      <c r="A3944" t="s">
        <v>3954</v>
      </c>
      <c r="B3944">
        <v>593.73</v>
      </c>
      <c r="C3944" t="s">
        <v>5</v>
      </c>
      <c r="D3944" t="s">
        <v>5</v>
      </c>
      <c r="E39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44">
        <f>IF(DZIALKI[[#This Row],[Ulga]]=$K$29,$L$29,IF(DZIALKI[[#This Row],[Ulga]]=$K$30,$L$30,IF(DZIALKI[[#This Row],[Ulga]]=$K$31,$L$31,IF(DZIALKI[[#This Row],[Ulga]]=$K$32,$L$32))))</f>
        <v>0.5</v>
      </c>
      <c r="G3944">
        <f>ROUNDUP(DZIALKI[[#This Row],[StawkaPodatku]]*DZIALKI[[#This Row],[Powierzchnia]],2)</f>
        <v>457.18</v>
      </c>
      <c r="H3944">
        <f>DZIALKI[[#This Row],[Podatek]]*DZIALKI[[#This Row],[Procent Ulgi]]</f>
        <v>228.59</v>
      </c>
      <c r="I3944">
        <f>DZIALKI[[#This Row],[Podatek]]-DZIALKI[[#This Row],[KwotaUlgi]]</f>
        <v>228.59</v>
      </c>
    </row>
    <row r="3945" spans="1:9" x14ac:dyDescent="0.25">
      <c r="A3945" t="s">
        <v>3955</v>
      </c>
      <c r="B3945">
        <v>1274.5</v>
      </c>
      <c r="C3945" t="s">
        <v>31</v>
      </c>
      <c r="D3945" t="s">
        <v>11</v>
      </c>
      <c r="E39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45">
        <f>IF(DZIALKI[[#This Row],[Ulga]]=$K$29,$L$29,IF(DZIALKI[[#This Row],[Ulga]]=$K$30,$L$30,IF(DZIALKI[[#This Row],[Ulga]]=$K$31,$L$31,IF(DZIALKI[[#This Row],[Ulga]]=$K$32,$L$32))))</f>
        <v>0.9</v>
      </c>
      <c r="G3945">
        <f>ROUNDUP(DZIALKI[[#This Row],[StawkaPodatku]]*DZIALKI[[#This Row],[Powierzchnia]],2)</f>
        <v>548.04</v>
      </c>
      <c r="H3945">
        <f>DZIALKI[[#This Row],[Podatek]]*DZIALKI[[#This Row],[Procent Ulgi]]</f>
        <v>493.23599999999999</v>
      </c>
      <c r="I3945">
        <f>DZIALKI[[#This Row],[Podatek]]-DZIALKI[[#This Row],[KwotaUlgi]]</f>
        <v>54.803999999999974</v>
      </c>
    </row>
    <row r="3946" spans="1:9" x14ac:dyDescent="0.25">
      <c r="A3946" t="s">
        <v>3956</v>
      </c>
      <c r="B3946">
        <v>1109.55</v>
      </c>
      <c r="C3946" t="s">
        <v>94</v>
      </c>
      <c r="D3946" t="s">
        <v>21</v>
      </c>
      <c r="E39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46">
        <f>IF(DZIALKI[[#This Row],[Ulga]]=$K$29,$L$29,IF(DZIALKI[[#This Row],[Ulga]]=$K$30,$L$30,IF(DZIALKI[[#This Row],[Ulga]]=$K$31,$L$31,IF(DZIALKI[[#This Row],[Ulga]]=$K$32,$L$32))))</f>
        <v>0</v>
      </c>
      <c r="G3946">
        <f>ROUNDUP(DZIALKI[[#This Row],[StawkaPodatku]]*DZIALKI[[#This Row],[Powierzchnia]],2)</f>
        <v>44.39</v>
      </c>
      <c r="H3946">
        <f>DZIALKI[[#This Row],[Podatek]]*DZIALKI[[#This Row],[Procent Ulgi]]</f>
        <v>0</v>
      </c>
      <c r="I3946">
        <f>DZIALKI[[#This Row],[Podatek]]-DZIALKI[[#This Row],[KwotaUlgi]]</f>
        <v>44.39</v>
      </c>
    </row>
    <row r="3947" spans="1:9" x14ac:dyDescent="0.25">
      <c r="A3947" t="s">
        <v>3957</v>
      </c>
      <c r="B3947">
        <v>1145.32</v>
      </c>
      <c r="C3947" t="s">
        <v>52</v>
      </c>
      <c r="D3947" t="s">
        <v>21</v>
      </c>
      <c r="E39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47">
        <f>IF(DZIALKI[[#This Row],[Ulga]]=$K$29,$L$29,IF(DZIALKI[[#This Row],[Ulga]]=$K$30,$L$30,IF(DZIALKI[[#This Row],[Ulga]]=$K$31,$L$31,IF(DZIALKI[[#This Row],[Ulga]]=$K$32,$L$32))))</f>
        <v>0</v>
      </c>
      <c r="G3947">
        <f>ROUNDUP(DZIALKI[[#This Row],[StawkaPodatku]]*DZIALKI[[#This Row],[Powierzchnia]],2)</f>
        <v>240.51999999999998</v>
      </c>
      <c r="H3947">
        <f>DZIALKI[[#This Row],[Podatek]]*DZIALKI[[#This Row],[Procent Ulgi]]</f>
        <v>0</v>
      </c>
      <c r="I3947">
        <f>DZIALKI[[#This Row],[Podatek]]-DZIALKI[[#This Row],[KwotaUlgi]]</f>
        <v>240.51999999999998</v>
      </c>
    </row>
    <row r="3948" spans="1:9" x14ac:dyDescent="0.25">
      <c r="A3948" t="s">
        <v>3958</v>
      </c>
      <c r="B3948">
        <v>1436.61</v>
      </c>
      <c r="C3948" t="s">
        <v>31</v>
      </c>
      <c r="D3948" t="s">
        <v>7</v>
      </c>
      <c r="E39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48">
        <f>IF(DZIALKI[[#This Row],[Ulga]]=$K$29,$L$29,IF(DZIALKI[[#This Row],[Ulga]]=$K$30,$L$30,IF(DZIALKI[[#This Row],[Ulga]]=$K$31,$L$31,IF(DZIALKI[[#This Row],[Ulga]]=$K$32,$L$32))))</f>
        <v>0.2</v>
      </c>
      <c r="G3948">
        <f>ROUNDUP(DZIALKI[[#This Row],[StawkaPodatku]]*DZIALKI[[#This Row],[Powierzchnia]],2)</f>
        <v>617.75</v>
      </c>
      <c r="H3948">
        <f>DZIALKI[[#This Row],[Podatek]]*DZIALKI[[#This Row],[Procent Ulgi]]</f>
        <v>123.55000000000001</v>
      </c>
      <c r="I3948">
        <f>DZIALKI[[#This Row],[Podatek]]-DZIALKI[[#This Row],[KwotaUlgi]]</f>
        <v>494.2</v>
      </c>
    </row>
    <row r="3949" spans="1:9" x14ac:dyDescent="0.25">
      <c r="A3949" t="s">
        <v>3959</v>
      </c>
      <c r="B3949">
        <v>1157.32</v>
      </c>
      <c r="C3949" t="s">
        <v>94</v>
      </c>
      <c r="D3949" t="s">
        <v>5</v>
      </c>
      <c r="E39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49">
        <f>IF(DZIALKI[[#This Row],[Ulga]]=$K$29,$L$29,IF(DZIALKI[[#This Row],[Ulga]]=$K$30,$L$30,IF(DZIALKI[[#This Row],[Ulga]]=$K$31,$L$31,IF(DZIALKI[[#This Row],[Ulga]]=$K$32,$L$32))))</f>
        <v>0.5</v>
      </c>
      <c r="G3949">
        <f>ROUNDUP(DZIALKI[[#This Row],[StawkaPodatku]]*DZIALKI[[#This Row],[Powierzchnia]],2)</f>
        <v>46.3</v>
      </c>
      <c r="H3949">
        <f>DZIALKI[[#This Row],[Podatek]]*DZIALKI[[#This Row],[Procent Ulgi]]</f>
        <v>23.15</v>
      </c>
      <c r="I3949">
        <f>DZIALKI[[#This Row],[Podatek]]-DZIALKI[[#This Row],[KwotaUlgi]]</f>
        <v>23.15</v>
      </c>
    </row>
    <row r="3950" spans="1:9" x14ac:dyDescent="0.25">
      <c r="A3950" t="s">
        <v>3960</v>
      </c>
      <c r="B3950">
        <v>1297.3399999999999</v>
      </c>
      <c r="C3950" t="s">
        <v>94</v>
      </c>
      <c r="D3950" t="s">
        <v>11</v>
      </c>
      <c r="E39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50">
        <f>IF(DZIALKI[[#This Row],[Ulga]]=$K$29,$L$29,IF(DZIALKI[[#This Row],[Ulga]]=$K$30,$L$30,IF(DZIALKI[[#This Row],[Ulga]]=$K$31,$L$31,IF(DZIALKI[[#This Row],[Ulga]]=$K$32,$L$32))))</f>
        <v>0.9</v>
      </c>
      <c r="G3950">
        <f>ROUNDUP(DZIALKI[[#This Row],[StawkaPodatku]]*DZIALKI[[#This Row],[Powierzchnia]],2)</f>
        <v>51.9</v>
      </c>
      <c r="H3950">
        <f>DZIALKI[[#This Row],[Podatek]]*DZIALKI[[#This Row],[Procent Ulgi]]</f>
        <v>46.71</v>
      </c>
      <c r="I3950">
        <f>DZIALKI[[#This Row],[Podatek]]-DZIALKI[[#This Row],[KwotaUlgi]]</f>
        <v>5.1899999999999977</v>
      </c>
    </row>
    <row r="3951" spans="1:9" x14ac:dyDescent="0.25">
      <c r="A3951" t="s">
        <v>3961</v>
      </c>
      <c r="B3951">
        <v>1379.94</v>
      </c>
      <c r="C3951" t="s">
        <v>94</v>
      </c>
      <c r="D3951" t="s">
        <v>5</v>
      </c>
      <c r="E395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51">
        <f>IF(DZIALKI[[#This Row],[Ulga]]=$K$29,$L$29,IF(DZIALKI[[#This Row],[Ulga]]=$K$30,$L$30,IF(DZIALKI[[#This Row],[Ulga]]=$K$31,$L$31,IF(DZIALKI[[#This Row],[Ulga]]=$K$32,$L$32))))</f>
        <v>0.5</v>
      </c>
      <c r="G3951">
        <f>ROUNDUP(DZIALKI[[#This Row],[StawkaPodatku]]*DZIALKI[[#This Row],[Powierzchnia]],2)</f>
        <v>55.199999999999996</v>
      </c>
      <c r="H3951">
        <f>DZIALKI[[#This Row],[Podatek]]*DZIALKI[[#This Row],[Procent Ulgi]]</f>
        <v>27.599999999999998</v>
      </c>
      <c r="I3951">
        <f>DZIALKI[[#This Row],[Podatek]]-DZIALKI[[#This Row],[KwotaUlgi]]</f>
        <v>27.599999999999998</v>
      </c>
    </row>
    <row r="3952" spans="1:9" x14ac:dyDescent="0.25">
      <c r="A3952" t="s">
        <v>3962</v>
      </c>
      <c r="B3952">
        <v>601.4</v>
      </c>
      <c r="C3952" t="s">
        <v>5</v>
      </c>
      <c r="D3952" t="s">
        <v>7</v>
      </c>
      <c r="E39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52">
        <f>IF(DZIALKI[[#This Row],[Ulga]]=$K$29,$L$29,IF(DZIALKI[[#This Row],[Ulga]]=$K$30,$L$30,IF(DZIALKI[[#This Row],[Ulga]]=$K$31,$L$31,IF(DZIALKI[[#This Row],[Ulga]]=$K$32,$L$32))))</f>
        <v>0.2</v>
      </c>
      <c r="G3952">
        <f>ROUNDUP(DZIALKI[[#This Row],[StawkaPodatku]]*DZIALKI[[#This Row],[Powierzchnia]],2)</f>
        <v>463.08</v>
      </c>
      <c r="H3952">
        <f>DZIALKI[[#This Row],[Podatek]]*DZIALKI[[#This Row],[Procent Ulgi]]</f>
        <v>92.616</v>
      </c>
      <c r="I3952">
        <f>DZIALKI[[#This Row],[Podatek]]-DZIALKI[[#This Row],[KwotaUlgi]]</f>
        <v>370.464</v>
      </c>
    </row>
    <row r="3953" spans="1:9" x14ac:dyDescent="0.25">
      <c r="A3953" t="s">
        <v>3963</v>
      </c>
      <c r="B3953">
        <v>601.41</v>
      </c>
      <c r="C3953" t="s">
        <v>94</v>
      </c>
      <c r="D3953" t="s">
        <v>5</v>
      </c>
      <c r="E39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53">
        <f>IF(DZIALKI[[#This Row],[Ulga]]=$K$29,$L$29,IF(DZIALKI[[#This Row],[Ulga]]=$K$30,$L$30,IF(DZIALKI[[#This Row],[Ulga]]=$K$31,$L$31,IF(DZIALKI[[#This Row],[Ulga]]=$K$32,$L$32))))</f>
        <v>0.5</v>
      </c>
      <c r="G3953">
        <f>ROUNDUP(DZIALKI[[#This Row],[StawkaPodatku]]*DZIALKI[[#This Row],[Powierzchnia]],2)</f>
        <v>24.060000000000002</v>
      </c>
      <c r="H3953">
        <f>DZIALKI[[#This Row],[Podatek]]*DZIALKI[[#This Row],[Procent Ulgi]]</f>
        <v>12.030000000000001</v>
      </c>
      <c r="I3953">
        <f>DZIALKI[[#This Row],[Podatek]]-DZIALKI[[#This Row],[KwotaUlgi]]</f>
        <v>12.030000000000001</v>
      </c>
    </row>
    <row r="3954" spans="1:9" x14ac:dyDescent="0.25">
      <c r="A3954" t="s">
        <v>3964</v>
      </c>
      <c r="B3954">
        <v>623.07000000000005</v>
      </c>
      <c r="C3954" t="s">
        <v>94</v>
      </c>
      <c r="D3954" t="s">
        <v>5</v>
      </c>
      <c r="E39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54">
        <f>IF(DZIALKI[[#This Row],[Ulga]]=$K$29,$L$29,IF(DZIALKI[[#This Row],[Ulga]]=$K$30,$L$30,IF(DZIALKI[[#This Row],[Ulga]]=$K$31,$L$31,IF(DZIALKI[[#This Row],[Ulga]]=$K$32,$L$32))))</f>
        <v>0.5</v>
      </c>
      <c r="G3954">
        <f>ROUNDUP(DZIALKI[[#This Row],[StawkaPodatku]]*DZIALKI[[#This Row],[Powierzchnia]],2)</f>
        <v>24.930000000000003</v>
      </c>
      <c r="H3954">
        <f>DZIALKI[[#This Row],[Podatek]]*DZIALKI[[#This Row],[Procent Ulgi]]</f>
        <v>12.465000000000002</v>
      </c>
      <c r="I3954">
        <f>DZIALKI[[#This Row],[Podatek]]-DZIALKI[[#This Row],[KwotaUlgi]]</f>
        <v>12.465000000000002</v>
      </c>
    </row>
    <row r="3955" spans="1:9" x14ac:dyDescent="0.25">
      <c r="A3955" t="s">
        <v>3965</v>
      </c>
      <c r="B3955">
        <v>1418.99</v>
      </c>
      <c r="C3955" t="s">
        <v>5</v>
      </c>
      <c r="D3955" t="s">
        <v>11</v>
      </c>
      <c r="E39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55">
        <f>IF(DZIALKI[[#This Row],[Ulga]]=$K$29,$L$29,IF(DZIALKI[[#This Row],[Ulga]]=$K$30,$L$30,IF(DZIALKI[[#This Row],[Ulga]]=$K$31,$L$31,IF(DZIALKI[[#This Row],[Ulga]]=$K$32,$L$32))))</f>
        <v>0.9</v>
      </c>
      <c r="G3955">
        <f>ROUNDUP(DZIALKI[[#This Row],[StawkaPodatku]]*DZIALKI[[#This Row],[Powierzchnia]],2)</f>
        <v>1092.6299999999999</v>
      </c>
      <c r="H3955">
        <f>DZIALKI[[#This Row],[Podatek]]*DZIALKI[[#This Row],[Procent Ulgi]]</f>
        <v>983.36699999999996</v>
      </c>
      <c r="I3955">
        <f>DZIALKI[[#This Row],[Podatek]]-DZIALKI[[#This Row],[KwotaUlgi]]</f>
        <v>109.26299999999992</v>
      </c>
    </row>
    <row r="3956" spans="1:9" x14ac:dyDescent="0.25">
      <c r="A3956" t="s">
        <v>3966</v>
      </c>
      <c r="B3956">
        <v>1155.29</v>
      </c>
      <c r="C3956" t="s">
        <v>94</v>
      </c>
      <c r="D3956" t="s">
        <v>5</v>
      </c>
      <c r="E39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56">
        <f>IF(DZIALKI[[#This Row],[Ulga]]=$K$29,$L$29,IF(DZIALKI[[#This Row],[Ulga]]=$K$30,$L$30,IF(DZIALKI[[#This Row],[Ulga]]=$K$31,$L$31,IF(DZIALKI[[#This Row],[Ulga]]=$K$32,$L$32))))</f>
        <v>0.5</v>
      </c>
      <c r="G3956">
        <f>ROUNDUP(DZIALKI[[#This Row],[StawkaPodatku]]*DZIALKI[[#This Row],[Powierzchnia]],2)</f>
        <v>46.22</v>
      </c>
      <c r="H3956">
        <f>DZIALKI[[#This Row],[Podatek]]*DZIALKI[[#This Row],[Procent Ulgi]]</f>
        <v>23.11</v>
      </c>
      <c r="I3956">
        <f>DZIALKI[[#This Row],[Podatek]]-DZIALKI[[#This Row],[KwotaUlgi]]</f>
        <v>23.11</v>
      </c>
    </row>
    <row r="3957" spans="1:9" x14ac:dyDescent="0.25">
      <c r="A3957" t="s">
        <v>3967</v>
      </c>
      <c r="B3957">
        <v>1269.73</v>
      </c>
      <c r="C3957" t="s">
        <v>5</v>
      </c>
      <c r="D3957" t="s">
        <v>7</v>
      </c>
      <c r="E39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57">
        <f>IF(DZIALKI[[#This Row],[Ulga]]=$K$29,$L$29,IF(DZIALKI[[#This Row],[Ulga]]=$K$30,$L$30,IF(DZIALKI[[#This Row],[Ulga]]=$K$31,$L$31,IF(DZIALKI[[#This Row],[Ulga]]=$K$32,$L$32))))</f>
        <v>0.2</v>
      </c>
      <c r="G3957">
        <f>ROUNDUP(DZIALKI[[#This Row],[StawkaPodatku]]*DZIALKI[[#This Row],[Powierzchnia]],2)</f>
        <v>977.7</v>
      </c>
      <c r="H3957">
        <f>DZIALKI[[#This Row],[Podatek]]*DZIALKI[[#This Row],[Procent Ulgi]]</f>
        <v>195.54000000000002</v>
      </c>
      <c r="I3957">
        <f>DZIALKI[[#This Row],[Podatek]]-DZIALKI[[#This Row],[KwotaUlgi]]</f>
        <v>782.16000000000008</v>
      </c>
    </row>
    <row r="3958" spans="1:9" x14ac:dyDescent="0.25">
      <c r="A3958" t="s">
        <v>3968</v>
      </c>
      <c r="B3958">
        <v>1266.3599999999999</v>
      </c>
      <c r="C3958" t="s">
        <v>52</v>
      </c>
      <c r="D3958" t="s">
        <v>21</v>
      </c>
      <c r="E39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58">
        <f>IF(DZIALKI[[#This Row],[Ulga]]=$K$29,$L$29,IF(DZIALKI[[#This Row],[Ulga]]=$K$30,$L$30,IF(DZIALKI[[#This Row],[Ulga]]=$K$31,$L$31,IF(DZIALKI[[#This Row],[Ulga]]=$K$32,$L$32))))</f>
        <v>0</v>
      </c>
      <c r="G3958">
        <f>ROUNDUP(DZIALKI[[#This Row],[StawkaPodatku]]*DZIALKI[[#This Row],[Powierzchnia]],2)</f>
        <v>265.94</v>
      </c>
      <c r="H3958">
        <f>DZIALKI[[#This Row],[Podatek]]*DZIALKI[[#This Row],[Procent Ulgi]]</f>
        <v>0</v>
      </c>
      <c r="I3958">
        <f>DZIALKI[[#This Row],[Podatek]]-DZIALKI[[#This Row],[KwotaUlgi]]</f>
        <v>265.94</v>
      </c>
    </row>
    <row r="3959" spans="1:9" x14ac:dyDescent="0.25">
      <c r="A3959" t="s">
        <v>3969</v>
      </c>
      <c r="B3959">
        <v>1175.0899999999999</v>
      </c>
      <c r="C3959" t="s">
        <v>5</v>
      </c>
      <c r="D3959" t="s">
        <v>5</v>
      </c>
      <c r="E39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59">
        <f>IF(DZIALKI[[#This Row],[Ulga]]=$K$29,$L$29,IF(DZIALKI[[#This Row],[Ulga]]=$K$30,$L$30,IF(DZIALKI[[#This Row],[Ulga]]=$K$31,$L$31,IF(DZIALKI[[#This Row],[Ulga]]=$K$32,$L$32))))</f>
        <v>0.5</v>
      </c>
      <c r="G3959">
        <f>ROUNDUP(DZIALKI[[#This Row],[StawkaPodatku]]*DZIALKI[[#This Row],[Powierzchnia]],2)</f>
        <v>904.81999999999994</v>
      </c>
      <c r="H3959">
        <f>DZIALKI[[#This Row],[Podatek]]*DZIALKI[[#This Row],[Procent Ulgi]]</f>
        <v>452.40999999999997</v>
      </c>
      <c r="I3959">
        <f>DZIALKI[[#This Row],[Podatek]]-DZIALKI[[#This Row],[KwotaUlgi]]</f>
        <v>452.40999999999997</v>
      </c>
    </row>
    <row r="3960" spans="1:9" x14ac:dyDescent="0.25">
      <c r="A3960" t="s">
        <v>3970</v>
      </c>
      <c r="B3960">
        <v>747.62</v>
      </c>
      <c r="C3960" t="s">
        <v>52</v>
      </c>
      <c r="D3960" t="s">
        <v>11</v>
      </c>
      <c r="E39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60">
        <f>IF(DZIALKI[[#This Row],[Ulga]]=$K$29,$L$29,IF(DZIALKI[[#This Row],[Ulga]]=$K$30,$L$30,IF(DZIALKI[[#This Row],[Ulga]]=$K$31,$L$31,IF(DZIALKI[[#This Row],[Ulga]]=$K$32,$L$32))))</f>
        <v>0.9</v>
      </c>
      <c r="G3960">
        <f>ROUNDUP(DZIALKI[[#This Row],[StawkaPodatku]]*DZIALKI[[#This Row],[Powierzchnia]],2)</f>
        <v>157.01</v>
      </c>
      <c r="H3960">
        <f>DZIALKI[[#This Row],[Podatek]]*DZIALKI[[#This Row],[Procent Ulgi]]</f>
        <v>141.309</v>
      </c>
      <c r="I3960">
        <f>DZIALKI[[#This Row],[Podatek]]-DZIALKI[[#This Row],[KwotaUlgi]]</f>
        <v>15.700999999999993</v>
      </c>
    </row>
    <row r="3961" spans="1:9" x14ac:dyDescent="0.25">
      <c r="A3961" t="s">
        <v>3971</v>
      </c>
      <c r="B3961">
        <v>626.46</v>
      </c>
      <c r="C3961" t="s">
        <v>31</v>
      </c>
      <c r="D3961" t="s">
        <v>11</v>
      </c>
      <c r="E39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61">
        <f>IF(DZIALKI[[#This Row],[Ulga]]=$K$29,$L$29,IF(DZIALKI[[#This Row],[Ulga]]=$K$30,$L$30,IF(DZIALKI[[#This Row],[Ulga]]=$K$31,$L$31,IF(DZIALKI[[#This Row],[Ulga]]=$K$32,$L$32))))</f>
        <v>0.9</v>
      </c>
      <c r="G3961">
        <f>ROUNDUP(DZIALKI[[#This Row],[StawkaPodatku]]*DZIALKI[[#This Row],[Powierzchnia]],2)</f>
        <v>269.38</v>
      </c>
      <c r="H3961">
        <f>DZIALKI[[#This Row],[Podatek]]*DZIALKI[[#This Row],[Procent Ulgi]]</f>
        <v>242.44200000000001</v>
      </c>
      <c r="I3961">
        <f>DZIALKI[[#This Row],[Podatek]]-DZIALKI[[#This Row],[KwotaUlgi]]</f>
        <v>26.937999999999988</v>
      </c>
    </row>
    <row r="3962" spans="1:9" x14ac:dyDescent="0.25">
      <c r="A3962" t="s">
        <v>3972</v>
      </c>
      <c r="B3962">
        <v>684.75</v>
      </c>
      <c r="C3962" t="s">
        <v>52</v>
      </c>
      <c r="D3962" t="s">
        <v>5</v>
      </c>
      <c r="E39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62">
        <f>IF(DZIALKI[[#This Row],[Ulga]]=$K$29,$L$29,IF(DZIALKI[[#This Row],[Ulga]]=$K$30,$L$30,IF(DZIALKI[[#This Row],[Ulga]]=$K$31,$L$31,IF(DZIALKI[[#This Row],[Ulga]]=$K$32,$L$32))))</f>
        <v>0.5</v>
      </c>
      <c r="G3962">
        <f>ROUNDUP(DZIALKI[[#This Row],[StawkaPodatku]]*DZIALKI[[#This Row],[Powierzchnia]],2)</f>
        <v>143.79999999999998</v>
      </c>
      <c r="H3962">
        <f>DZIALKI[[#This Row],[Podatek]]*DZIALKI[[#This Row],[Procent Ulgi]]</f>
        <v>71.899999999999991</v>
      </c>
      <c r="I3962">
        <f>DZIALKI[[#This Row],[Podatek]]-DZIALKI[[#This Row],[KwotaUlgi]]</f>
        <v>71.899999999999991</v>
      </c>
    </row>
    <row r="3963" spans="1:9" x14ac:dyDescent="0.25">
      <c r="A3963" t="s">
        <v>3973</v>
      </c>
      <c r="B3963">
        <v>1160.76</v>
      </c>
      <c r="C3963" t="s">
        <v>5</v>
      </c>
      <c r="D3963" t="s">
        <v>5</v>
      </c>
      <c r="E39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63">
        <f>IF(DZIALKI[[#This Row],[Ulga]]=$K$29,$L$29,IF(DZIALKI[[#This Row],[Ulga]]=$K$30,$L$30,IF(DZIALKI[[#This Row],[Ulga]]=$K$31,$L$31,IF(DZIALKI[[#This Row],[Ulga]]=$K$32,$L$32))))</f>
        <v>0.5</v>
      </c>
      <c r="G3963">
        <f>ROUNDUP(DZIALKI[[#This Row],[StawkaPodatku]]*DZIALKI[[#This Row],[Powierzchnia]],2)</f>
        <v>893.79</v>
      </c>
      <c r="H3963">
        <f>DZIALKI[[#This Row],[Podatek]]*DZIALKI[[#This Row],[Procent Ulgi]]</f>
        <v>446.89499999999998</v>
      </c>
      <c r="I3963">
        <f>DZIALKI[[#This Row],[Podatek]]-DZIALKI[[#This Row],[KwotaUlgi]]</f>
        <v>446.89499999999998</v>
      </c>
    </row>
    <row r="3964" spans="1:9" x14ac:dyDescent="0.25">
      <c r="A3964" t="s">
        <v>3974</v>
      </c>
      <c r="B3964">
        <v>1040.57</v>
      </c>
      <c r="C3964" t="s">
        <v>52</v>
      </c>
      <c r="D3964" t="s">
        <v>7</v>
      </c>
      <c r="E39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64">
        <f>IF(DZIALKI[[#This Row],[Ulga]]=$K$29,$L$29,IF(DZIALKI[[#This Row],[Ulga]]=$K$30,$L$30,IF(DZIALKI[[#This Row],[Ulga]]=$K$31,$L$31,IF(DZIALKI[[#This Row],[Ulga]]=$K$32,$L$32))))</f>
        <v>0.2</v>
      </c>
      <c r="G3964">
        <f>ROUNDUP(DZIALKI[[#This Row],[StawkaPodatku]]*DZIALKI[[#This Row],[Powierzchnia]],2)</f>
        <v>218.51999999999998</v>
      </c>
      <c r="H3964">
        <f>DZIALKI[[#This Row],[Podatek]]*DZIALKI[[#This Row],[Procent Ulgi]]</f>
        <v>43.704000000000001</v>
      </c>
      <c r="I3964">
        <f>DZIALKI[[#This Row],[Podatek]]-DZIALKI[[#This Row],[KwotaUlgi]]</f>
        <v>174.81599999999997</v>
      </c>
    </row>
    <row r="3965" spans="1:9" x14ac:dyDescent="0.25">
      <c r="A3965" t="s">
        <v>3975</v>
      </c>
      <c r="B3965">
        <v>656.27</v>
      </c>
      <c r="C3965" t="s">
        <v>5</v>
      </c>
      <c r="D3965" t="s">
        <v>7</v>
      </c>
      <c r="E39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65">
        <f>IF(DZIALKI[[#This Row],[Ulga]]=$K$29,$L$29,IF(DZIALKI[[#This Row],[Ulga]]=$K$30,$L$30,IF(DZIALKI[[#This Row],[Ulga]]=$K$31,$L$31,IF(DZIALKI[[#This Row],[Ulga]]=$K$32,$L$32))))</f>
        <v>0.2</v>
      </c>
      <c r="G3965">
        <f>ROUNDUP(DZIALKI[[#This Row],[StawkaPodatku]]*DZIALKI[[#This Row],[Powierzchnia]],2)</f>
        <v>505.33</v>
      </c>
      <c r="H3965">
        <f>DZIALKI[[#This Row],[Podatek]]*DZIALKI[[#This Row],[Procent Ulgi]]</f>
        <v>101.066</v>
      </c>
      <c r="I3965">
        <f>DZIALKI[[#This Row],[Podatek]]-DZIALKI[[#This Row],[KwotaUlgi]]</f>
        <v>404.26400000000001</v>
      </c>
    </row>
    <row r="3966" spans="1:9" x14ac:dyDescent="0.25">
      <c r="A3966" t="s">
        <v>3976</v>
      </c>
      <c r="B3966">
        <v>1487.69</v>
      </c>
      <c r="C3966" t="s">
        <v>52</v>
      </c>
      <c r="D3966" t="s">
        <v>7</v>
      </c>
      <c r="E39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66">
        <f>IF(DZIALKI[[#This Row],[Ulga]]=$K$29,$L$29,IF(DZIALKI[[#This Row],[Ulga]]=$K$30,$L$30,IF(DZIALKI[[#This Row],[Ulga]]=$K$31,$L$31,IF(DZIALKI[[#This Row],[Ulga]]=$K$32,$L$32))))</f>
        <v>0.2</v>
      </c>
      <c r="G3966">
        <f>ROUNDUP(DZIALKI[[#This Row],[StawkaPodatku]]*DZIALKI[[#This Row],[Powierzchnia]],2)</f>
        <v>312.42</v>
      </c>
      <c r="H3966">
        <f>DZIALKI[[#This Row],[Podatek]]*DZIALKI[[#This Row],[Procent Ulgi]]</f>
        <v>62.484000000000009</v>
      </c>
      <c r="I3966">
        <f>DZIALKI[[#This Row],[Podatek]]-DZIALKI[[#This Row],[KwotaUlgi]]</f>
        <v>249.93600000000001</v>
      </c>
    </row>
    <row r="3967" spans="1:9" x14ac:dyDescent="0.25">
      <c r="A3967" t="s">
        <v>3977</v>
      </c>
      <c r="B3967">
        <v>837.55</v>
      </c>
      <c r="C3967" t="s">
        <v>52</v>
      </c>
      <c r="D3967" t="s">
        <v>5</v>
      </c>
      <c r="E39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67">
        <f>IF(DZIALKI[[#This Row],[Ulga]]=$K$29,$L$29,IF(DZIALKI[[#This Row],[Ulga]]=$K$30,$L$30,IF(DZIALKI[[#This Row],[Ulga]]=$K$31,$L$31,IF(DZIALKI[[#This Row],[Ulga]]=$K$32,$L$32))))</f>
        <v>0.5</v>
      </c>
      <c r="G3967">
        <f>ROUNDUP(DZIALKI[[#This Row],[StawkaPodatku]]*DZIALKI[[#This Row],[Powierzchnia]],2)</f>
        <v>175.89</v>
      </c>
      <c r="H3967">
        <f>DZIALKI[[#This Row],[Podatek]]*DZIALKI[[#This Row],[Procent Ulgi]]</f>
        <v>87.944999999999993</v>
      </c>
      <c r="I3967">
        <f>DZIALKI[[#This Row],[Podatek]]-DZIALKI[[#This Row],[KwotaUlgi]]</f>
        <v>87.944999999999993</v>
      </c>
    </row>
    <row r="3968" spans="1:9" x14ac:dyDescent="0.25">
      <c r="A3968" t="s">
        <v>3978</v>
      </c>
      <c r="B3968">
        <v>784.52</v>
      </c>
      <c r="C3968" t="s">
        <v>5</v>
      </c>
      <c r="D3968" t="s">
        <v>11</v>
      </c>
      <c r="E39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68">
        <f>IF(DZIALKI[[#This Row],[Ulga]]=$K$29,$L$29,IF(DZIALKI[[#This Row],[Ulga]]=$K$30,$L$30,IF(DZIALKI[[#This Row],[Ulga]]=$K$31,$L$31,IF(DZIALKI[[#This Row],[Ulga]]=$K$32,$L$32))))</f>
        <v>0.9</v>
      </c>
      <c r="G3968">
        <f>ROUNDUP(DZIALKI[[#This Row],[StawkaPodatku]]*DZIALKI[[#This Row],[Powierzchnia]],2)</f>
        <v>604.09</v>
      </c>
      <c r="H3968">
        <f>DZIALKI[[#This Row],[Podatek]]*DZIALKI[[#This Row],[Procent Ulgi]]</f>
        <v>543.68100000000004</v>
      </c>
      <c r="I3968">
        <f>DZIALKI[[#This Row],[Podatek]]-DZIALKI[[#This Row],[KwotaUlgi]]</f>
        <v>60.408999999999992</v>
      </c>
    </row>
    <row r="3969" spans="1:9" x14ac:dyDescent="0.25">
      <c r="A3969" t="s">
        <v>3979</v>
      </c>
      <c r="B3969">
        <v>1027.48</v>
      </c>
      <c r="C3969" t="s">
        <v>94</v>
      </c>
      <c r="D3969" t="s">
        <v>7</v>
      </c>
      <c r="E396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69">
        <f>IF(DZIALKI[[#This Row],[Ulga]]=$K$29,$L$29,IF(DZIALKI[[#This Row],[Ulga]]=$K$30,$L$30,IF(DZIALKI[[#This Row],[Ulga]]=$K$31,$L$31,IF(DZIALKI[[#This Row],[Ulga]]=$K$32,$L$32))))</f>
        <v>0.2</v>
      </c>
      <c r="G3969">
        <f>ROUNDUP(DZIALKI[[#This Row],[StawkaPodatku]]*DZIALKI[[#This Row],[Powierzchnia]],2)</f>
        <v>41.1</v>
      </c>
      <c r="H3969">
        <f>DZIALKI[[#This Row],[Podatek]]*DZIALKI[[#This Row],[Procent Ulgi]]</f>
        <v>8.2200000000000006</v>
      </c>
      <c r="I3969">
        <f>DZIALKI[[#This Row],[Podatek]]-DZIALKI[[#This Row],[KwotaUlgi]]</f>
        <v>32.880000000000003</v>
      </c>
    </row>
    <row r="3970" spans="1:9" x14ac:dyDescent="0.25">
      <c r="A3970" t="s">
        <v>3980</v>
      </c>
      <c r="B3970">
        <v>1123.74</v>
      </c>
      <c r="C3970" t="s">
        <v>9</v>
      </c>
      <c r="D3970" t="s">
        <v>21</v>
      </c>
      <c r="E39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70">
        <f>IF(DZIALKI[[#This Row],[Ulga]]=$K$29,$L$29,IF(DZIALKI[[#This Row],[Ulga]]=$K$30,$L$30,IF(DZIALKI[[#This Row],[Ulga]]=$K$31,$L$31,IF(DZIALKI[[#This Row],[Ulga]]=$K$32,$L$32))))</f>
        <v>0</v>
      </c>
      <c r="G3970">
        <f>ROUNDUP(DZIALKI[[#This Row],[StawkaPodatku]]*DZIALKI[[#This Row],[Powierzchnia]],2)</f>
        <v>730.43999999999994</v>
      </c>
      <c r="H3970">
        <f>DZIALKI[[#This Row],[Podatek]]*DZIALKI[[#This Row],[Procent Ulgi]]</f>
        <v>0</v>
      </c>
      <c r="I3970">
        <f>DZIALKI[[#This Row],[Podatek]]-DZIALKI[[#This Row],[KwotaUlgi]]</f>
        <v>730.43999999999994</v>
      </c>
    </row>
    <row r="3971" spans="1:9" x14ac:dyDescent="0.25">
      <c r="A3971" t="s">
        <v>3981</v>
      </c>
      <c r="B3971">
        <v>1428.89</v>
      </c>
      <c r="C3971" t="s">
        <v>5</v>
      </c>
      <c r="D3971" t="s">
        <v>11</v>
      </c>
      <c r="E39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71">
        <f>IF(DZIALKI[[#This Row],[Ulga]]=$K$29,$L$29,IF(DZIALKI[[#This Row],[Ulga]]=$K$30,$L$30,IF(DZIALKI[[#This Row],[Ulga]]=$K$31,$L$31,IF(DZIALKI[[#This Row],[Ulga]]=$K$32,$L$32))))</f>
        <v>0.9</v>
      </c>
      <c r="G3971">
        <f>ROUNDUP(DZIALKI[[#This Row],[StawkaPodatku]]*DZIALKI[[#This Row],[Powierzchnia]],2)</f>
        <v>1100.25</v>
      </c>
      <c r="H3971">
        <f>DZIALKI[[#This Row],[Podatek]]*DZIALKI[[#This Row],[Procent Ulgi]]</f>
        <v>990.22500000000002</v>
      </c>
      <c r="I3971">
        <f>DZIALKI[[#This Row],[Podatek]]-DZIALKI[[#This Row],[KwotaUlgi]]</f>
        <v>110.02499999999998</v>
      </c>
    </row>
    <row r="3972" spans="1:9" x14ac:dyDescent="0.25">
      <c r="A3972" t="s">
        <v>3982</v>
      </c>
      <c r="B3972">
        <v>1302.44</v>
      </c>
      <c r="C3972" t="s">
        <v>5</v>
      </c>
      <c r="D3972" t="s">
        <v>11</v>
      </c>
      <c r="E39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72">
        <f>IF(DZIALKI[[#This Row],[Ulga]]=$K$29,$L$29,IF(DZIALKI[[#This Row],[Ulga]]=$K$30,$L$30,IF(DZIALKI[[#This Row],[Ulga]]=$K$31,$L$31,IF(DZIALKI[[#This Row],[Ulga]]=$K$32,$L$32))))</f>
        <v>0.9</v>
      </c>
      <c r="G3972">
        <f>ROUNDUP(DZIALKI[[#This Row],[StawkaPodatku]]*DZIALKI[[#This Row],[Powierzchnia]],2)</f>
        <v>1002.88</v>
      </c>
      <c r="H3972">
        <f>DZIALKI[[#This Row],[Podatek]]*DZIALKI[[#This Row],[Procent Ulgi]]</f>
        <v>902.59199999999998</v>
      </c>
      <c r="I3972">
        <f>DZIALKI[[#This Row],[Podatek]]-DZIALKI[[#This Row],[KwotaUlgi]]</f>
        <v>100.28800000000001</v>
      </c>
    </row>
    <row r="3973" spans="1:9" x14ac:dyDescent="0.25">
      <c r="A3973" t="s">
        <v>3983</v>
      </c>
      <c r="B3973">
        <v>1477.19</v>
      </c>
      <c r="C3973" t="s">
        <v>94</v>
      </c>
      <c r="D3973" t="s">
        <v>11</v>
      </c>
      <c r="E39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73">
        <f>IF(DZIALKI[[#This Row],[Ulga]]=$K$29,$L$29,IF(DZIALKI[[#This Row],[Ulga]]=$K$30,$L$30,IF(DZIALKI[[#This Row],[Ulga]]=$K$31,$L$31,IF(DZIALKI[[#This Row],[Ulga]]=$K$32,$L$32))))</f>
        <v>0.9</v>
      </c>
      <c r="G3973">
        <f>ROUNDUP(DZIALKI[[#This Row],[StawkaPodatku]]*DZIALKI[[#This Row],[Powierzchnia]],2)</f>
        <v>59.089999999999996</v>
      </c>
      <c r="H3973">
        <f>DZIALKI[[#This Row],[Podatek]]*DZIALKI[[#This Row],[Procent Ulgi]]</f>
        <v>53.180999999999997</v>
      </c>
      <c r="I3973">
        <f>DZIALKI[[#This Row],[Podatek]]-DZIALKI[[#This Row],[KwotaUlgi]]</f>
        <v>5.9089999999999989</v>
      </c>
    </row>
    <row r="3974" spans="1:9" x14ac:dyDescent="0.25">
      <c r="A3974" t="s">
        <v>3984</v>
      </c>
      <c r="B3974">
        <v>730.33</v>
      </c>
      <c r="C3974" t="s">
        <v>5</v>
      </c>
      <c r="D3974" t="s">
        <v>11</v>
      </c>
      <c r="E39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74">
        <f>IF(DZIALKI[[#This Row],[Ulga]]=$K$29,$L$29,IF(DZIALKI[[#This Row],[Ulga]]=$K$30,$L$30,IF(DZIALKI[[#This Row],[Ulga]]=$K$31,$L$31,IF(DZIALKI[[#This Row],[Ulga]]=$K$32,$L$32))))</f>
        <v>0.9</v>
      </c>
      <c r="G3974">
        <f>ROUNDUP(DZIALKI[[#This Row],[StawkaPodatku]]*DZIALKI[[#This Row],[Powierzchnia]],2)</f>
        <v>562.36</v>
      </c>
      <c r="H3974">
        <f>DZIALKI[[#This Row],[Podatek]]*DZIALKI[[#This Row],[Procent Ulgi]]</f>
        <v>506.12400000000002</v>
      </c>
      <c r="I3974">
        <f>DZIALKI[[#This Row],[Podatek]]-DZIALKI[[#This Row],[KwotaUlgi]]</f>
        <v>56.23599999999999</v>
      </c>
    </row>
    <row r="3975" spans="1:9" x14ac:dyDescent="0.25">
      <c r="A3975" t="s">
        <v>3985</v>
      </c>
      <c r="B3975">
        <v>767.16</v>
      </c>
      <c r="C3975" t="s">
        <v>94</v>
      </c>
      <c r="D3975" t="s">
        <v>7</v>
      </c>
      <c r="E39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75">
        <f>IF(DZIALKI[[#This Row],[Ulga]]=$K$29,$L$29,IF(DZIALKI[[#This Row],[Ulga]]=$K$30,$L$30,IF(DZIALKI[[#This Row],[Ulga]]=$K$31,$L$31,IF(DZIALKI[[#This Row],[Ulga]]=$K$32,$L$32))))</f>
        <v>0.2</v>
      </c>
      <c r="G3975">
        <f>ROUNDUP(DZIALKI[[#This Row],[StawkaPodatku]]*DZIALKI[[#This Row],[Powierzchnia]],2)</f>
        <v>30.69</v>
      </c>
      <c r="H3975">
        <f>DZIALKI[[#This Row],[Podatek]]*DZIALKI[[#This Row],[Procent Ulgi]]</f>
        <v>6.1380000000000008</v>
      </c>
      <c r="I3975">
        <f>DZIALKI[[#This Row],[Podatek]]-DZIALKI[[#This Row],[KwotaUlgi]]</f>
        <v>24.552</v>
      </c>
    </row>
    <row r="3976" spans="1:9" x14ac:dyDescent="0.25">
      <c r="A3976" t="s">
        <v>3986</v>
      </c>
      <c r="B3976">
        <v>536.19000000000005</v>
      </c>
      <c r="C3976" t="s">
        <v>94</v>
      </c>
      <c r="D3976" t="s">
        <v>11</v>
      </c>
      <c r="E39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76">
        <f>IF(DZIALKI[[#This Row],[Ulga]]=$K$29,$L$29,IF(DZIALKI[[#This Row],[Ulga]]=$K$30,$L$30,IF(DZIALKI[[#This Row],[Ulga]]=$K$31,$L$31,IF(DZIALKI[[#This Row],[Ulga]]=$K$32,$L$32))))</f>
        <v>0.9</v>
      </c>
      <c r="G3976">
        <f>ROUNDUP(DZIALKI[[#This Row],[StawkaPodatku]]*DZIALKI[[#This Row],[Powierzchnia]],2)</f>
        <v>21.450000000000003</v>
      </c>
      <c r="H3976">
        <f>DZIALKI[[#This Row],[Podatek]]*DZIALKI[[#This Row],[Procent Ulgi]]</f>
        <v>19.305000000000003</v>
      </c>
      <c r="I3976">
        <f>DZIALKI[[#This Row],[Podatek]]-DZIALKI[[#This Row],[KwotaUlgi]]</f>
        <v>2.1449999999999996</v>
      </c>
    </row>
    <row r="3977" spans="1:9" x14ac:dyDescent="0.25">
      <c r="A3977" t="s">
        <v>3987</v>
      </c>
      <c r="B3977">
        <v>1121.97</v>
      </c>
      <c r="C3977" t="s">
        <v>5</v>
      </c>
      <c r="D3977" t="s">
        <v>7</v>
      </c>
      <c r="E39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77">
        <f>IF(DZIALKI[[#This Row],[Ulga]]=$K$29,$L$29,IF(DZIALKI[[#This Row],[Ulga]]=$K$30,$L$30,IF(DZIALKI[[#This Row],[Ulga]]=$K$31,$L$31,IF(DZIALKI[[#This Row],[Ulga]]=$K$32,$L$32))))</f>
        <v>0.2</v>
      </c>
      <c r="G3977">
        <f>ROUNDUP(DZIALKI[[#This Row],[StawkaPodatku]]*DZIALKI[[#This Row],[Powierzchnia]],2)</f>
        <v>863.92</v>
      </c>
      <c r="H3977">
        <f>DZIALKI[[#This Row],[Podatek]]*DZIALKI[[#This Row],[Procent Ulgi]]</f>
        <v>172.78399999999999</v>
      </c>
      <c r="I3977">
        <f>DZIALKI[[#This Row],[Podatek]]-DZIALKI[[#This Row],[KwotaUlgi]]</f>
        <v>691.13599999999997</v>
      </c>
    </row>
    <row r="3978" spans="1:9" x14ac:dyDescent="0.25">
      <c r="A3978" t="s">
        <v>3988</v>
      </c>
      <c r="B3978">
        <v>1074.04</v>
      </c>
      <c r="C3978" t="s">
        <v>5</v>
      </c>
      <c r="D3978" t="s">
        <v>11</v>
      </c>
      <c r="E39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78">
        <f>IF(DZIALKI[[#This Row],[Ulga]]=$K$29,$L$29,IF(DZIALKI[[#This Row],[Ulga]]=$K$30,$L$30,IF(DZIALKI[[#This Row],[Ulga]]=$K$31,$L$31,IF(DZIALKI[[#This Row],[Ulga]]=$K$32,$L$32))))</f>
        <v>0.9</v>
      </c>
      <c r="G3978">
        <f>ROUNDUP(DZIALKI[[#This Row],[StawkaPodatku]]*DZIALKI[[#This Row],[Powierzchnia]],2)</f>
        <v>827.02</v>
      </c>
      <c r="H3978">
        <f>DZIALKI[[#This Row],[Podatek]]*DZIALKI[[#This Row],[Procent Ulgi]]</f>
        <v>744.31799999999998</v>
      </c>
      <c r="I3978">
        <f>DZIALKI[[#This Row],[Podatek]]-DZIALKI[[#This Row],[KwotaUlgi]]</f>
        <v>82.701999999999998</v>
      </c>
    </row>
    <row r="3979" spans="1:9" x14ac:dyDescent="0.25">
      <c r="A3979" t="s">
        <v>3989</v>
      </c>
      <c r="B3979">
        <v>1384.12</v>
      </c>
      <c r="C3979" t="s">
        <v>9</v>
      </c>
      <c r="D3979" t="s">
        <v>5</v>
      </c>
      <c r="E39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79">
        <f>IF(DZIALKI[[#This Row],[Ulga]]=$K$29,$L$29,IF(DZIALKI[[#This Row],[Ulga]]=$K$30,$L$30,IF(DZIALKI[[#This Row],[Ulga]]=$K$31,$L$31,IF(DZIALKI[[#This Row],[Ulga]]=$K$32,$L$32))))</f>
        <v>0.5</v>
      </c>
      <c r="G3979">
        <f>ROUNDUP(DZIALKI[[#This Row],[StawkaPodatku]]*DZIALKI[[#This Row],[Powierzchnia]],2)</f>
        <v>899.68</v>
      </c>
      <c r="H3979">
        <f>DZIALKI[[#This Row],[Podatek]]*DZIALKI[[#This Row],[Procent Ulgi]]</f>
        <v>449.84</v>
      </c>
      <c r="I3979">
        <f>DZIALKI[[#This Row],[Podatek]]-DZIALKI[[#This Row],[KwotaUlgi]]</f>
        <v>449.84</v>
      </c>
    </row>
    <row r="3980" spans="1:9" x14ac:dyDescent="0.25">
      <c r="A3980" t="s">
        <v>3990</v>
      </c>
      <c r="B3980">
        <v>605.52</v>
      </c>
      <c r="C3980" t="s">
        <v>31</v>
      </c>
      <c r="D3980" t="s">
        <v>11</v>
      </c>
      <c r="E39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80">
        <f>IF(DZIALKI[[#This Row],[Ulga]]=$K$29,$L$29,IF(DZIALKI[[#This Row],[Ulga]]=$K$30,$L$30,IF(DZIALKI[[#This Row],[Ulga]]=$K$31,$L$31,IF(DZIALKI[[#This Row],[Ulga]]=$K$32,$L$32))))</f>
        <v>0.9</v>
      </c>
      <c r="G3980">
        <f>ROUNDUP(DZIALKI[[#This Row],[StawkaPodatku]]*DZIALKI[[#This Row],[Powierzchnia]],2)</f>
        <v>260.38</v>
      </c>
      <c r="H3980">
        <f>DZIALKI[[#This Row],[Podatek]]*DZIALKI[[#This Row],[Procent Ulgi]]</f>
        <v>234.34200000000001</v>
      </c>
      <c r="I3980">
        <f>DZIALKI[[#This Row],[Podatek]]-DZIALKI[[#This Row],[KwotaUlgi]]</f>
        <v>26.037999999999982</v>
      </c>
    </row>
    <row r="3981" spans="1:9" x14ac:dyDescent="0.25">
      <c r="A3981" t="s">
        <v>3991</v>
      </c>
      <c r="B3981">
        <v>1061.18</v>
      </c>
      <c r="C3981" t="s">
        <v>52</v>
      </c>
      <c r="D3981" t="s">
        <v>7</v>
      </c>
      <c r="E39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81">
        <f>IF(DZIALKI[[#This Row],[Ulga]]=$K$29,$L$29,IF(DZIALKI[[#This Row],[Ulga]]=$K$30,$L$30,IF(DZIALKI[[#This Row],[Ulga]]=$K$31,$L$31,IF(DZIALKI[[#This Row],[Ulga]]=$K$32,$L$32))))</f>
        <v>0.2</v>
      </c>
      <c r="G3981">
        <f>ROUNDUP(DZIALKI[[#This Row],[StawkaPodatku]]*DZIALKI[[#This Row],[Powierzchnia]],2)</f>
        <v>222.85</v>
      </c>
      <c r="H3981">
        <f>DZIALKI[[#This Row],[Podatek]]*DZIALKI[[#This Row],[Procent Ulgi]]</f>
        <v>44.57</v>
      </c>
      <c r="I3981">
        <f>DZIALKI[[#This Row],[Podatek]]-DZIALKI[[#This Row],[KwotaUlgi]]</f>
        <v>178.28</v>
      </c>
    </row>
    <row r="3982" spans="1:9" x14ac:dyDescent="0.25">
      <c r="A3982" t="s">
        <v>3992</v>
      </c>
      <c r="B3982">
        <v>1093.1199999999999</v>
      </c>
      <c r="C3982" t="s">
        <v>31</v>
      </c>
      <c r="D3982" t="s">
        <v>7</v>
      </c>
      <c r="E39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82">
        <f>IF(DZIALKI[[#This Row],[Ulga]]=$K$29,$L$29,IF(DZIALKI[[#This Row],[Ulga]]=$K$30,$L$30,IF(DZIALKI[[#This Row],[Ulga]]=$K$31,$L$31,IF(DZIALKI[[#This Row],[Ulga]]=$K$32,$L$32))))</f>
        <v>0.2</v>
      </c>
      <c r="G3982">
        <f>ROUNDUP(DZIALKI[[#This Row],[StawkaPodatku]]*DZIALKI[[#This Row],[Powierzchnia]],2)</f>
        <v>470.05</v>
      </c>
      <c r="H3982">
        <f>DZIALKI[[#This Row],[Podatek]]*DZIALKI[[#This Row],[Procent Ulgi]]</f>
        <v>94.01</v>
      </c>
      <c r="I3982">
        <f>DZIALKI[[#This Row],[Podatek]]-DZIALKI[[#This Row],[KwotaUlgi]]</f>
        <v>376.04</v>
      </c>
    </row>
    <row r="3983" spans="1:9" x14ac:dyDescent="0.25">
      <c r="A3983" t="s">
        <v>3993</v>
      </c>
      <c r="B3983">
        <v>753.32</v>
      </c>
      <c r="C3983" t="s">
        <v>31</v>
      </c>
      <c r="D3983" t="s">
        <v>11</v>
      </c>
      <c r="E39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83">
        <f>IF(DZIALKI[[#This Row],[Ulga]]=$K$29,$L$29,IF(DZIALKI[[#This Row],[Ulga]]=$K$30,$L$30,IF(DZIALKI[[#This Row],[Ulga]]=$K$31,$L$31,IF(DZIALKI[[#This Row],[Ulga]]=$K$32,$L$32))))</f>
        <v>0.9</v>
      </c>
      <c r="G3983">
        <f>ROUNDUP(DZIALKI[[#This Row],[StawkaPodatku]]*DZIALKI[[#This Row],[Powierzchnia]],2)</f>
        <v>323.93</v>
      </c>
      <c r="H3983">
        <f>DZIALKI[[#This Row],[Podatek]]*DZIALKI[[#This Row],[Procent Ulgi]]</f>
        <v>291.53700000000003</v>
      </c>
      <c r="I3983">
        <f>DZIALKI[[#This Row],[Podatek]]-DZIALKI[[#This Row],[KwotaUlgi]]</f>
        <v>32.392999999999972</v>
      </c>
    </row>
    <row r="3984" spans="1:9" x14ac:dyDescent="0.25">
      <c r="A3984" t="s">
        <v>3994</v>
      </c>
      <c r="B3984">
        <v>580.38</v>
      </c>
      <c r="C3984" t="s">
        <v>9</v>
      </c>
      <c r="D3984" t="s">
        <v>21</v>
      </c>
      <c r="E39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84">
        <f>IF(DZIALKI[[#This Row],[Ulga]]=$K$29,$L$29,IF(DZIALKI[[#This Row],[Ulga]]=$K$30,$L$30,IF(DZIALKI[[#This Row],[Ulga]]=$K$31,$L$31,IF(DZIALKI[[#This Row],[Ulga]]=$K$32,$L$32))))</f>
        <v>0</v>
      </c>
      <c r="G3984">
        <f>ROUNDUP(DZIALKI[[#This Row],[StawkaPodatku]]*DZIALKI[[#This Row],[Powierzchnia]],2)</f>
        <v>377.25</v>
      </c>
      <c r="H3984">
        <f>DZIALKI[[#This Row],[Podatek]]*DZIALKI[[#This Row],[Procent Ulgi]]</f>
        <v>0</v>
      </c>
      <c r="I3984">
        <f>DZIALKI[[#This Row],[Podatek]]-DZIALKI[[#This Row],[KwotaUlgi]]</f>
        <v>377.25</v>
      </c>
    </row>
    <row r="3985" spans="1:9" x14ac:dyDescent="0.25">
      <c r="A3985" t="s">
        <v>3995</v>
      </c>
      <c r="B3985">
        <v>1116.6099999999999</v>
      </c>
      <c r="C3985" t="s">
        <v>9</v>
      </c>
      <c r="D3985" t="s">
        <v>7</v>
      </c>
      <c r="E398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85">
        <f>IF(DZIALKI[[#This Row],[Ulga]]=$K$29,$L$29,IF(DZIALKI[[#This Row],[Ulga]]=$K$30,$L$30,IF(DZIALKI[[#This Row],[Ulga]]=$K$31,$L$31,IF(DZIALKI[[#This Row],[Ulga]]=$K$32,$L$32))))</f>
        <v>0.2</v>
      </c>
      <c r="G3985">
        <f>ROUNDUP(DZIALKI[[#This Row],[StawkaPodatku]]*DZIALKI[[#This Row],[Powierzchnia]],2)</f>
        <v>725.8</v>
      </c>
      <c r="H3985">
        <f>DZIALKI[[#This Row],[Podatek]]*DZIALKI[[#This Row],[Procent Ulgi]]</f>
        <v>145.16</v>
      </c>
      <c r="I3985">
        <f>DZIALKI[[#This Row],[Podatek]]-DZIALKI[[#This Row],[KwotaUlgi]]</f>
        <v>580.64</v>
      </c>
    </row>
    <row r="3986" spans="1:9" x14ac:dyDescent="0.25">
      <c r="A3986" t="s">
        <v>3996</v>
      </c>
      <c r="B3986">
        <v>1404.33</v>
      </c>
      <c r="C3986" t="s">
        <v>52</v>
      </c>
      <c r="D3986" t="s">
        <v>21</v>
      </c>
      <c r="E39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86">
        <f>IF(DZIALKI[[#This Row],[Ulga]]=$K$29,$L$29,IF(DZIALKI[[#This Row],[Ulga]]=$K$30,$L$30,IF(DZIALKI[[#This Row],[Ulga]]=$K$31,$L$31,IF(DZIALKI[[#This Row],[Ulga]]=$K$32,$L$32))))</f>
        <v>0</v>
      </c>
      <c r="G3986">
        <f>ROUNDUP(DZIALKI[[#This Row],[StawkaPodatku]]*DZIALKI[[#This Row],[Powierzchnia]],2)</f>
        <v>294.90999999999997</v>
      </c>
      <c r="H3986">
        <f>DZIALKI[[#This Row],[Podatek]]*DZIALKI[[#This Row],[Procent Ulgi]]</f>
        <v>0</v>
      </c>
      <c r="I3986">
        <f>DZIALKI[[#This Row],[Podatek]]-DZIALKI[[#This Row],[KwotaUlgi]]</f>
        <v>294.90999999999997</v>
      </c>
    </row>
    <row r="3987" spans="1:9" x14ac:dyDescent="0.25">
      <c r="A3987" t="s">
        <v>3997</v>
      </c>
      <c r="B3987">
        <v>1156.49</v>
      </c>
      <c r="C3987" t="s">
        <v>9</v>
      </c>
      <c r="D3987" t="s">
        <v>5</v>
      </c>
      <c r="E39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87">
        <f>IF(DZIALKI[[#This Row],[Ulga]]=$K$29,$L$29,IF(DZIALKI[[#This Row],[Ulga]]=$K$30,$L$30,IF(DZIALKI[[#This Row],[Ulga]]=$K$31,$L$31,IF(DZIALKI[[#This Row],[Ulga]]=$K$32,$L$32))))</f>
        <v>0.5</v>
      </c>
      <c r="G3987">
        <f>ROUNDUP(DZIALKI[[#This Row],[StawkaPodatku]]*DZIALKI[[#This Row],[Powierzchnia]],2)</f>
        <v>751.72</v>
      </c>
      <c r="H3987">
        <f>DZIALKI[[#This Row],[Podatek]]*DZIALKI[[#This Row],[Procent Ulgi]]</f>
        <v>375.86</v>
      </c>
      <c r="I3987">
        <f>DZIALKI[[#This Row],[Podatek]]-DZIALKI[[#This Row],[KwotaUlgi]]</f>
        <v>375.86</v>
      </c>
    </row>
    <row r="3988" spans="1:9" x14ac:dyDescent="0.25">
      <c r="A3988" t="s">
        <v>3998</v>
      </c>
      <c r="B3988">
        <v>1094.1300000000001</v>
      </c>
      <c r="C3988" t="s">
        <v>52</v>
      </c>
      <c r="D3988" t="s">
        <v>5</v>
      </c>
      <c r="E39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88">
        <f>IF(DZIALKI[[#This Row],[Ulga]]=$K$29,$L$29,IF(DZIALKI[[#This Row],[Ulga]]=$K$30,$L$30,IF(DZIALKI[[#This Row],[Ulga]]=$K$31,$L$31,IF(DZIALKI[[#This Row],[Ulga]]=$K$32,$L$32))))</f>
        <v>0.5</v>
      </c>
      <c r="G3988">
        <f>ROUNDUP(DZIALKI[[#This Row],[StawkaPodatku]]*DZIALKI[[#This Row],[Powierzchnia]],2)</f>
        <v>229.76999999999998</v>
      </c>
      <c r="H3988">
        <f>DZIALKI[[#This Row],[Podatek]]*DZIALKI[[#This Row],[Procent Ulgi]]</f>
        <v>114.88499999999999</v>
      </c>
      <c r="I3988">
        <f>DZIALKI[[#This Row],[Podatek]]-DZIALKI[[#This Row],[KwotaUlgi]]</f>
        <v>114.88499999999999</v>
      </c>
    </row>
    <row r="3989" spans="1:9" x14ac:dyDescent="0.25">
      <c r="A3989" t="s">
        <v>3999</v>
      </c>
      <c r="B3989">
        <v>686.99</v>
      </c>
      <c r="C3989" t="s">
        <v>5</v>
      </c>
      <c r="D3989" t="s">
        <v>11</v>
      </c>
      <c r="E39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89">
        <f>IF(DZIALKI[[#This Row],[Ulga]]=$K$29,$L$29,IF(DZIALKI[[#This Row],[Ulga]]=$K$30,$L$30,IF(DZIALKI[[#This Row],[Ulga]]=$K$31,$L$31,IF(DZIALKI[[#This Row],[Ulga]]=$K$32,$L$32))))</f>
        <v>0.9</v>
      </c>
      <c r="G3989">
        <f>ROUNDUP(DZIALKI[[#This Row],[StawkaPodatku]]*DZIALKI[[#This Row],[Powierzchnia]],2)</f>
        <v>528.99</v>
      </c>
      <c r="H3989">
        <f>DZIALKI[[#This Row],[Podatek]]*DZIALKI[[#This Row],[Procent Ulgi]]</f>
        <v>476.09100000000001</v>
      </c>
      <c r="I3989">
        <f>DZIALKI[[#This Row],[Podatek]]-DZIALKI[[#This Row],[KwotaUlgi]]</f>
        <v>52.899000000000001</v>
      </c>
    </row>
    <row r="3990" spans="1:9" x14ac:dyDescent="0.25">
      <c r="A3990" t="s">
        <v>4000</v>
      </c>
      <c r="B3990">
        <v>1127.3</v>
      </c>
      <c r="C3990" t="s">
        <v>31</v>
      </c>
      <c r="D3990" t="s">
        <v>21</v>
      </c>
      <c r="E39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90">
        <f>IF(DZIALKI[[#This Row],[Ulga]]=$K$29,$L$29,IF(DZIALKI[[#This Row],[Ulga]]=$K$30,$L$30,IF(DZIALKI[[#This Row],[Ulga]]=$K$31,$L$31,IF(DZIALKI[[#This Row],[Ulga]]=$K$32,$L$32))))</f>
        <v>0</v>
      </c>
      <c r="G3990">
        <f>ROUNDUP(DZIALKI[[#This Row],[StawkaPodatku]]*DZIALKI[[#This Row],[Powierzchnia]],2)</f>
        <v>484.74</v>
      </c>
      <c r="H3990">
        <f>DZIALKI[[#This Row],[Podatek]]*DZIALKI[[#This Row],[Procent Ulgi]]</f>
        <v>0</v>
      </c>
      <c r="I3990">
        <f>DZIALKI[[#This Row],[Podatek]]-DZIALKI[[#This Row],[KwotaUlgi]]</f>
        <v>484.74</v>
      </c>
    </row>
    <row r="3991" spans="1:9" x14ac:dyDescent="0.25">
      <c r="A3991" t="s">
        <v>4001</v>
      </c>
      <c r="B3991">
        <v>1408.31</v>
      </c>
      <c r="C3991" t="s">
        <v>9</v>
      </c>
      <c r="D3991" t="s">
        <v>11</v>
      </c>
      <c r="E39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91">
        <f>IF(DZIALKI[[#This Row],[Ulga]]=$K$29,$L$29,IF(DZIALKI[[#This Row],[Ulga]]=$K$30,$L$30,IF(DZIALKI[[#This Row],[Ulga]]=$K$31,$L$31,IF(DZIALKI[[#This Row],[Ulga]]=$K$32,$L$32))))</f>
        <v>0.9</v>
      </c>
      <c r="G3991">
        <f>ROUNDUP(DZIALKI[[#This Row],[StawkaPodatku]]*DZIALKI[[#This Row],[Powierzchnia]],2)</f>
        <v>915.41</v>
      </c>
      <c r="H3991">
        <f>DZIALKI[[#This Row],[Podatek]]*DZIALKI[[#This Row],[Procent Ulgi]]</f>
        <v>823.86900000000003</v>
      </c>
      <c r="I3991">
        <f>DZIALKI[[#This Row],[Podatek]]-DZIALKI[[#This Row],[KwotaUlgi]]</f>
        <v>91.54099999999994</v>
      </c>
    </row>
    <row r="3992" spans="1:9" x14ac:dyDescent="0.25">
      <c r="A3992" t="s">
        <v>4002</v>
      </c>
      <c r="B3992">
        <v>1210.48</v>
      </c>
      <c r="C3992" t="s">
        <v>31</v>
      </c>
      <c r="D3992" t="s">
        <v>11</v>
      </c>
      <c r="E39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92">
        <f>IF(DZIALKI[[#This Row],[Ulga]]=$K$29,$L$29,IF(DZIALKI[[#This Row],[Ulga]]=$K$30,$L$30,IF(DZIALKI[[#This Row],[Ulga]]=$K$31,$L$31,IF(DZIALKI[[#This Row],[Ulga]]=$K$32,$L$32))))</f>
        <v>0.9</v>
      </c>
      <c r="G3992">
        <f>ROUNDUP(DZIALKI[[#This Row],[StawkaPodatku]]*DZIALKI[[#This Row],[Powierzchnia]],2)</f>
        <v>520.51</v>
      </c>
      <c r="H3992">
        <f>DZIALKI[[#This Row],[Podatek]]*DZIALKI[[#This Row],[Procent Ulgi]]</f>
        <v>468.459</v>
      </c>
      <c r="I3992">
        <f>DZIALKI[[#This Row],[Podatek]]-DZIALKI[[#This Row],[KwotaUlgi]]</f>
        <v>52.050999999999988</v>
      </c>
    </row>
    <row r="3993" spans="1:9" x14ac:dyDescent="0.25">
      <c r="A3993" t="s">
        <v>4003</v>
      </c>
      <c r="B3993">
        <v>1349.72</v>
      </c>
      <c r="C3993" t="s">
        <v>5</v>
      </c>
      <c r="D3993" t="s">
        <v>7</v>
      </c>
      <c r="E39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93">
        <f>IF(DZIALKI[[#This Row],[Ulga]]=$K$29,$L$29,IF(DZIALKI[[#This Row],[Ulga]]=$K$30,$L$30,IF(DZIALKI[[#This Row],[Ulga]]=$K$31,$L$31,IF(DZIALKI[[#This Row],[Ulga]]=$K$32,$L$32))))</f>
        <v>0.2</v>
      </c>
      <c r="G3993">
        <f>ROUNDUP(DZIALKI[[#This Row],[StawkaPodatku]]*DZIALKI[[#This Row],[Powierzchnia]],2)</f>
        <v>1039.29</v>
      </c>
      <c r="H3993">
        <f>DZIALKI[[#This Row],[Podatek]]*DZIALKI[[#This Row],[Procent Ulgi]]</f>
        <v>207.858</v>
      </c>
      <c r="I3993">
        <f>DZIALKI[[#This Row],[Podatek]]-DZIALKI[[#This Row],[KwotaUlgi]]</f>
        <v>831.43200000000002</v>
      </c>
    </row>
    <row r="3994" spans="1:9" x14ac:dyDescent="0.25">
      <c r="A3994" t="s">
        <v>4004</v>
      </c>
      <c r="B3994">
        <v>804.81</v>
      </c>
      <c r="C3994" t="s">
        <v>31</v>
      </c>
      <c r="D3994" t="s">
        <v>7</v>
      </c>
      <c r="E39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94">
        <f>IF(DZIALKI[[#This Row],[Ulga]]=$K$29,$L$29,IF(DZIALKI[[#This Row],[Ulga]]=$K$30,$L$30,IF(DZIALKI[[#This Row],[Ulga]]=$K$31,$L$31,IF(DZIALKI[[#This Row],[Ulga]]=$K$32,$L$32))))</f>
        <v>0.2</v>
      </c>
      <c r="G3994">
        <f>ROUNDUP(DZIALKI[[#This Row],[StawkaPodatku]]*DZIALKI[[#This Row],[Powierzchnia]],2)</f>
        <v>346.07</v>
      </c>
      <c r="H3994">
        <f>DZIALKI[[#This Row],[Podatek]]*DZIALKI[[#This Row],[Procent Ulgi]]</f>
        <v>69.213999999999999</v>
      </c>
      <c r="I3994">
        <f>DZIALKI[[#This Row],[Podatek]]-DZIALKI[[#This Row],[KwotaUlgi]]</f>
        <v>276.85599999999999</v>
      </c>
    </row>
    <row r="3995" spans="1:9" x14ac:dyDescent="0.25">
      <c r="A3995" t="s">
        <v>4005</v>
      </c>
      <c r="B3995">
        <v>1223.53</v>
      </c>
      <c r="C3995" t="s">
        <v>31</v>
      </c>
      <c r="D3995" t="s">
        <v>11</v>
      </c>
      <c r="E39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95">
        <f>IF(DZIALKI[[#This Row],[Ulga]]=$K$29,$L$29,IF(DZIALKI[[#This Row],[Ulga]]=$K$30,$L$30,IF(DZIALKI[[#This Row],[Ulga]]=$K$31,$L$31,IF(DZIALKI[[#This Row],[Ulga]]=$K$32,$L$32))))</f>
        <v>0.9</v>
      </c>
      <c r="G3995">
        <f>ROUNDUP(DZIALKI[[#This Row],[StawkaPodatku]]*DZIALKI[[#This Row],[Powierzchnia]],2)</f>
        <v>526.12</v>
      </c>
      <c r="H3995">
        <f>DZIALKI[[#This Row],[Podatek]]*DZIALKI[[#This Row],[Procent Ulgi]]</f>
        <v>473.50800000000004</v>
      </c>
      <c r="I3995">
        <f>DZIALKI[[#This Row],[Podatek]]-DZIALKI[[#This Row],[KwotaUlgi]]</f>
        <v>52.611999999999966</v>
      </c>
    </row>
    <row r="3996" spans="1:9" x14ac:dyDescent="0.25">
      <c r="A3996" t="s">
        <v>4006</v>
      </c>
      <c r="B3996">
        <v>1475.32</v>
      </c>
      <c r="C3996" t="s">
        <v>52</v>
      </c>
      <c r="D3996" t="s">
        <v>21</v>
      </c>
      <c r="E39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96">
        <f>IF(DZIALKI[[#This Row],[Ulga]]=$K$29,$L$29,IF(DZIALKI[[#This Row],[Ulga]]=$K$30,$L$30,IF(DZIALKI[[#This Row],[Ulga]]=$K$31,$L$31,IF(DZIALKI[[#This Row],[Ulga]]=$K$32,$L$32))))</f>
        <v>0</v>
      </c>
      <c r="G3996">
        <f>ROUNDUP(DZIALKI[[#This Row],[StawkaPodatku]]*DZIALKI[[#This Row],[Powierzchnia]],2)</f>
        <v>309.82</v>
      </c>
      <c r="H3996">
        <f>DZIALKI[[#This Row],[Podatek]]*DZIALKI[[#This Row],[Procent Ulgi]]</f>
        <v>0</v>
      </c>
      <c r="I3996">
        <f>DZIALKI[[#This Row],[Podatek]]-DZIALKI[[#This Row],[KwotaUlgi]]</f>
        <v>309.82</v>
      </c>
    </row>
    <row r="3997" spans="1:9" x14ac:dyDescent="0.25">
      <c r="A3997" t="s">
        <v>4007</v>
      </c>
      <c r="B3997">
        <v>1281.3</v>
      </c>
      <c r="C3997" t="s">
        <v>5</v>
      </c>
      <c r="D3997" t="s">
        <v>11</v>
      </c>
      <c r="E39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97">
        <f>IF(DZIALKI[[#This Row],[Ulga]]=$K$29,$L$29,IF(DZIALKI[[#This Row],[Ulga]]=$K$30,$L$30,IF(DZIALKI[[#This Row],[Ulga]]=$K$31,$L$31,IF(DZIALKI[[#This Row],[Ulga]]=$K$32,$L$32))))</f>
        <v>0.9</v>
      </c>
      <c r="G3997">
        <f>ROUNDUP(DZIALKI[[#This Row],[StawkaPodatku]]*DZIALKI[[#This Row],[Powierzchnia]],2)</f>
        <v>986.61</v>
      </c>
      <c r="H3997">
        <f>DZIALKI[[#This Row],[Podatek]]*DZIALKI[[#This Row],[Procent Ulgi]]</f>
        <v>887.94900000000007</v>
      </c>
      <c r="I3997">
        <f>DZIALKI[[#This Row],[Podatek]]-DZIALKI[[#This Row],[KwotaUlgi]]</f>
        <v>98.660999999999945</v>
      </c>
    </row>
    <row r="3998" spans="1:9" x14ac:dyDescent="0.25">
      <c r="A3998" t="s">
        <v>4008</v>
      </c>
      <c r="B3998">
        <v>856.93</v>
      </c>
      <c r="C3998" t="s">
        <v>9</v>
      </c>
      <c r="D3998" t="s">
        <v>7</v>
      </c>
      <c r="E39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98">
        <f>IF(DZIALKI[[#This Row],[Ulga]]=$K$29,$L$29,IF(DZIALKI[[#This Row],[Ulga]]=$K$30,$L$30,IF(DZIALKI[[#This Row],[Ulga]]=$K$31,$L$31,IF(DZIALKI[[#This Row],[Ulga]]=$K$32,$L$32))))</f>
        <v>0.2</v>
      </c>
      <c r="G3998">
        <f>ROUNDUP(DZIALKI[[#This Row],[StawkaPodatku]]*DZIALKI[[#This Row],[Powierzchnia]],2)</f>
        <v>557.01</v>
      </c>
      <c r="H3998">
        <f>DZIALKI[[#This Row],[Podatek]]*DZIALKI[[#This Row],[Procent Ulgi]]</f>
        <v>111.402</v>
      </c>
      <c r="I3998">
        <f>DZIALKI[[#This Row],[Podatek]]-DZIALKI[[#This Row],[KwotaUlgi]]</f>
        <v>445.608</v>
      </c>
    </row>
    <row r="3999" spans="1:9" x14ac:dyDescent="0.25">
      <c r="A3999" t="s">
        <v>4009</v>
      </c>
      <c r="B3999">
        <v>1165.8399999999999</v>
      </c>
      <c r="C3999" t="s">
        <v>9</v>
      </c>
      <c r="D3999" t="s">
        <v>11</v>
      </c>
      <c r="E39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99">
        <f>IF(DZIALKI[[#This Row],[Ulga]]=$K$29,$L$29,IF(DZIALKI[[#This Row],[Ulga]]=$K$30,$L$30,IF(DZIALKI[[#This Row],[Ulga]]=$K$31,$L$31,IF(DZIALKI[[#This Row],[Ulga]]=$K$32,$L$32))))</f>
        <v>0.9</v>
      </c>
      <c r="G3999">
        <f>ROUNDUP(DZIALKI[[#This Row],[StawkaPodatku]]*DZIALKI[[#This Row],[Powierzchnia]],2)</f>
        <v>757.8</v>
      </c>
      <c r="H3999">
        <f>DZIALKI[[#This Row],[Podatek]]*DZIALKI[[#This Row],[Procent Ulgi]]</f>
        <v>682.02</v>
      </c>
      <c r="I3999">
        <f>DZIALKI[[#This Row],[Podatek]]-DZIALKI[[#This Row],[KwotaUlgi]]</f>
        <v>75.779999999999973</v>
      </c>
    </row>
    <row r="4000" spans="1:9" x14ac:dyDescent="0.25">
      <c r="A4000" t="s">
        <v>4010</v>
      </c>
      <c r="B4000">
        <v>932.47</v>
      </c>
      <c r="C4000" t="s">
        <v>52</v>
      </c>
      <c r="D4000" t="s">
        <v>11</v>
      </c>
      <c r="E40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00">
        <f>IF(DZIALKI[[#This Row],[Ulga]]=$K$29,$L$29,IF(DZIALKI[[#This Row],[Ulga]]=$K$30,$L$30,IF(DZIALKI[[#This Row],[Ulga]]=$K$31,$L$31,IF(DZIALKI[[#This Row],[Ulga]]=$K$32,$L$32))))</f>
        <v>0.9</v>
      </c>
      <c r="G4000">
        <f>ROUNDUP(DZIALKI[[#This Row],[StawkaPodatku]]*DZIALKI[[#This Row],[Powierzchnia]],2)</f>
        <v>195.82</v>
      </c>
      <c r="H4000">
        <f>DZIALKI[[#This Row],[Podatek]]*DZIALKI[[#This Row],[Procent Ulgi]]</f>
        <v>176.238</v>
      </c>
      <c r="I4000">
        <f>DZIALKI[[#This Row],[Podatek]]-DZIALKI[[#This Row],[KwotaUlgi]]</f>
        <v>19.581999999999994</v>
      </c>
    </row>
    <row r="4001" spans="1:9" x14ac:dyDescent="0.25">
      <c r="A4001" t="s">
        <v>4011</v>
      </c>
      <c r="B4001">
        <v>1027.51</v>
      </c>
      <c r="C4001" t="s">
        <v>9</v>
      </c>
      <c r="D4001" t="s">
        <v>11</v>
      </c>
      <c r="E40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01">
        <f>IF(DZIALKI[[#This Row],[Ulga]]=$K$29,$L$29,IF(DZIALKI[[#This Row],[Ulga]]=$K$30,$L$30,IF(DZIALKI[[#This Row],[Ulga]]=$K$31,$L$31,IF(DZIALKI[[#This Row],[Ulga]]=$K$32,$L$32))))</f>
        <v>0.9</v>
      </c>
      <c r="G4001">
        <f>ROUNDUP(DZIALKI[[#This Row],[StawkaPodatku]]*DZIALKI[[#This Row],[Powierzchnia]],2)</f>
        <v>667.89</v>
      </c>
      <c r="H4001">
        <f>DZIALKI[[#This Row],[Podatek]]*DZIALKI[[#This Row],[Procent Ulgi]]</f>
        <v>601.101</v>
      </c>
      <c r="I4001">
        <f>DZIALKI[[#This Row],[Podatek]]-DZIALKI[[#This Row],[KwotaUlgi]]</f>
        <v>66.788999999999987</v>
      </c>
    </row>
    <row r="4002" spans="1:9" x14ac:dyDescent="0.25">
      <c r="A4002" t="s">
        <v>4012</v>
      </c>
      <c r="B4002">
        <v>1395.61</v>
      </c>
      <c r="C4002" t="s">
        <v>52</v>
      </c>
      <c r="D4002" t="s">
        <v>11</v>
      </c>
      <c r="E40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02">
        <f>IF(DZIALKI[[#This Row],[Ulga]]=$K$29,$L$29,IF(DZIALKI[[#This Row],[Ulga]]=$K$30,$L$30,IF(DZIALKI[[#This Row],[Ulga]]=$K$31,$L$31,IF(DZIALKI[[#This Row],[Ulga]]=$K$32,$L$32))))</f>
        <v>0.9</v>
      </c>
      <c r="G4002">
        <f>ROUNDUP(DZIALKI[[#This Row],[StawkaPodatku]]*DZIALKI[[#This Row],[Powierzchnia]],2)</f>
        <v>293.08</v>
      </c>
      <c r="H4002">
        <f>DZIALKI[[#This Row],[Podatek]]*DZIALKI[[#This Row],[Procent Ulgi]]</f>
        <v>263.77199999999999</v>
      </c>
      <c r="I4002">
        <f>DZIALKI[[#This Row],[Podatek]]-DZIALKI[[#This Row],[KwotaUlgi]]</f>
        <v>29.307999999999993</v>
      </c>
    </row>
    <row r="4003" spans="1:9" x14ac:dyDescent="0.25">
      <c r="A4003" t="s">
        <v>4013</v>
      </c>
      <c r="B4003">
        <v>530.35</v>
      </c>
      <c r="C4003" t="s">
        <v>31</v>
      </c>
      <c r="D4003" t="s">
        <v>5</v>
      </c>
      <c r="E40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03">
        <f>IF(DZIALKI[[#This Row],[Ulga]]=$K$29,$L$29,IF(DZIALKI[[#This Row],[Ulga]]=$K$30,$L$30,IF(DZIALKI[[#This Row],[Ulga]]=$K$31,$L$31,IF(DZIALKI[[#This Row],[Ulga]]=$K$32,$L$32))))</f>
        <v>0.5</v>
      </c>
      <c r="G4003">
        <f>ROUNDUP(DZIALKI[[#This Row],[StawkaPodatku]]*DZIALKI[[#This Row],[Powierzchnia]],2)</f>
        <v>228.06</v>
      </c>
      <c r="H4003">
        <f>DZIALKI[[#This Row],[Podatek]]*DZIALKI[[#This Row],[Procent Ulgi]]</f>
        <v>114.03</v>
      </c>
      <c r="I4003">
        <f>DZIALKI[[#This Row],[Podatek]]-DZIALKI[[#This Row],[KwotaUlgi]]</f>
        <v>114.03</v>
      </c>
    </row>
    <row r="4004" spans="1:9" x14ac:dyDescent="0.25">
      <c r="A4004" t="s">
        <v>4014</v>
      </c>
      <c r="B4004">
        <v>754.1</v>
      </c>
      <c r="C4004" t="s">
        <v>5</v>
      </c>
      <c r="D4004" t="s">
        <v>21</v>
      </c>
      <c r="E40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04">
        <f>IF(DZIALKI[[#This Row],[Ulga]]=$K$29,$L$29,IF(DZIALKI[[#This Row],[Ulga]]=$K$30,$L$30,IF(DZIALKI[[#This Row],[Ulga]]=$K$31,$L$31,IF(DZIALKI[[#This Row],[Ulga]]=$K$32,$L$32))))</f>
        <v>0</v>
      </c>
      <c r="G4004">
        <f>ROUNDUP(DZIALKI[[#This Row],[StawkaPodatku]]*DZIALKI[[#This Row],[Powierzchnia]],2)</f>
        <v>580.66</v>
      </c>
      <c r="H4004">
        <f>DZIALKI[[#This Row],[Podatek]]*DZIALKI[[#This Row],[Procent Ulgi]]</f>
        <v>0</v>
      </c>
      <c r="I4004">
        <f>DZIALKI[[#This Row],[Podatek]]-DZIALKI[[#This Row],[KwotaUlgi]]</f>
        <v>580.66</v>
      </c>
    </row>
    <row r="4005" spans="1:9" x14ac:dyDescent="0.25">
      <c r="A4005" t="s">
        <v>4015</v>
      </c>
      <c r="B4005">
        <v>1273.06</v>
      </c>
      <c r="C4005" t="s">
        <v>31</v>
      </c>
      <c r="D4005" t="s">
        <v>7</v>
      </c>
      <c r="E40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05">
        <f>IF(DZIALKI[[#This Row],[Ulga]]=$K$29,$L$29,IF(DZIALKI[[#This Row],[Ulga]]=$K$30,$L$30,IF(DZIALKI[[#This Row],[Ulga]]=$K$31,$L$31,IF(DZIALKI[[#This Row],[Ulga]]=$K$32,$L$32))))</f>
        <v>0.2</v>
      </c>
      <c r="G4005">
        <f>ROUNDUP(DZIALKI[[#This Row],[StawkaPodatku]]*DZIALKI[[#This Row],[Powierzchnia]],2)</f>
        <v>547.41999999999996</v>
      </c>
      <c r="H4005">
        <f>DZIALKI[[#This Row],[Podatek]]*DZIALKI[[#This Row],[Procent Ulgi]]</f>
        <v>109.48399999999999</v>
      </c>
      <c r="I4005">
        <f>DZIALKI[[#This Row],[Podatek]]-DZIALKI[[#This Row],[KwotaUlgi]]</f>
        <v>437.93599999999998</v>
      </c>
    </row>
    <row r="4006" spans="1:9" x14ac:dyDescent="0.25">
      <c r="A4006" t="s">
        <v>4016</v>
      </c>
      <c r="B4006">
        <v>943.1</v>
      </c>
      <c r="C4006" t="s">
        <v>52</v>
      </c>
      <c r="D4006" t="s">
        <v>5</v>
      </c>
      <c r="E40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06">
        <f>IF(DZIALKI[[#This Row],[Ulga]]=$K$29,$L$29,IF(DZIALKI[[#This Row],[Ulga]]=$K$30,$L$30,IF(DZIALKI[[#This Row],[Ulga]]=$K$31,$L$31,IF(DZIALKI[[#This Row],[Ulga]]=$K$32,$L$32))))</f>
        <v>0.5</v>
      </c>
      <c r="G4006">
        <f>ROUNDUP(DZIALKI[[#This Row],[StawkaPodatku]]*DZIALKI[[#This Row],[Powierzchnia]],2)</f>
        <v>198.06</v>
      </c>
      <c r="H4006">
        <f>DZIALKI[[#This Row],[Podatek]]*DZIALKI[[#This Row],[Procent Ulgi]]</f>
        <v>99.03</v>
      </c>
      <c r="I4006">
        <f>DZIALKI[[#This Row],[Podatek]]-DZIALKI[[#This Row],[KwotaUlgi]]</f>
        <v>99.03</v>
      </c>
    </row>
    <row r="4007" spans="1:9" x14ac:dyDescent="0.25">
      <c r="A4007" t="s">
        <v>4017</v>
      </c>
      <c r="B4007">
        <v>1422.57</v>
      </c>
      <c r="C4007" t="s">
        <v>9</v>
      </c>
      <c r="D4007" t="s">
        <v>5</v>
      </c>
      <c r="E40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07">
        <f>IF(DZIALKI[[#This Row],[Ulga]]=$K$29,$L$29,IF(DZIALKI[[#This Row],[Ulga]]=$K$30,$L$30,IF(DZIALKI[[#This Row],[Ulga]]=$K$31,$L$31,IF(DZIALKI[[#This Row],[Ulga]]=$K$32,$L$32))))</f>
        <v>0.5</v>
      </c>
      <c r="G4007">
        <f>ROUNDUP(DZIALKI[[#This Row],[StawkaPodatku]]*DZIALKI[[#This Row],[Powierzchnia]],2)</f>
        <v>924.68</v>
      </c>
      <c r="H4007">
        <f>DZIALKI[[#This Row],[Podatek]]*DZIALKI[[#This Row],[Procent Ulgi]]</f>
        <v>462.34</v>
      </c>
      <c r="I4007">
        <f>DZIALKI[[#This Row],[Podatek]]-DZIALKI[[#This Row],[KwotaUlgi]]</f>
        <v>462.34</v>
      </c>
    </row>
    <row r="4008" spans="1:9" x14ac:dyDescent="0.25">
      <c r="A4008" t="s">
        <v>4018</v>
      </c>
      <c r="B4008">
        <v>1241.43</v>
      </c>
      <c r="C4008" t="s">
        <v>9</v>
      </c>
      <c r="D4008" t="s">
        <v>5</v>
      </c>
      <c r="E40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08">
        <f>IF(DZIALKI[[#This Row],[Ulga]]=$K$29,$L$29,IF(DZIALKI[[#This Row],[Ulga]]=$K$30,$L$30,IF(DZIALKI[[#This Row],[Ulga]]=$K$31,$L$31,IF(DZIALKI[[#This Row],[Ulga]]=$K$32,$L$32))))</f>
        <v>0.5</v>
      </c>
      <c r="G4008">
        <f>ROUNDUP(DZIALKI[[#This Row],[StawkaPodatku]]*DZIALKI[[#This Row],[Powierzchnia]],2)</f>
        <v>806.93</v>
      </c>
      <c r="H4008">
        <f>DZIALKI[[#This Row],[Podatek]]*DZIALKI[[#This Row],[Procent Ulgi]]</f>
        <v>403.46499999999997</v>
      </c>
      <c r="I4008">
        <f>DZIALKI[[#This Row],[Podatek]]-DZIALKI[[#This Row],[KwotaUlgi]]</f>
        <v>403.46499999999997</v>
      </c>
    </row>
    <row r="4009" spans="1:9" x14ac:dyDescent="0.25">
      <c r="A4009" t="s">
        <v>4019</v>
      </c>
      <c r="B4009">
        <v>1280.07</v>
      </c>
      <c r="C4009" t="s">
        <v>9</v>
      </c>
      <c r="D4009" t="s">
        <v>7</v>
      </c>
      <c r="E40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09">
        <f>IF(DZIALKI[[#This Row],[Ulga]]=$K$29,$L$29,IF(DZIALKI[[#This Row],[Ulga]]=$K$30,$L$30,IF(DZIALKI[[#This Row],[Ulga]]=$K$31,$L$31,IF(DZIALKI[[#This Row],[Ulga]]=$K$32,$L$32))))</f>
        <v>0.2</v>
      </c>
      <c r="G4009">
        <f>ROUNDUP(DZIALKI[[#This Row],[StawkaPodatku]]*DZIALKI[[#This Row],[Powierzchnia]],2)</f>
        <v>832.05</v>
      </c>
      <c r="H4009">
        <f>DZIALKI[[#This Row],[Podatek]]*DZIALKI[[#This Row],[Procent Ulgi]]</f>
        <v>166.41</v>
      </c>
      <c r="I4009">
        <f>DZIALKI[[#This Row],[Podatek]]-DZIALKI[[#This Row],[KwotaUlgi]]</f>
        <v>665.64</v>
      </c>
    </row>
    <row r="4010" spans="1:9" x14ac:dyDescent="0.25">
      <c r="A4010" t="s">
        <v>4020</v>
      </c>
      <c r="B4010">
        <v>732.86</v>
      </c>
      <c r="C4010" t="s">
        <v>52</v>
      </c>
      <c r="D4010" t="s">
        <v>11</v>
      </c>
      <c r="E40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10">
        <f>IF(DZIALKI[[#This Row],[Ulga]]=$K$29,$L$29,IF(DZIALKI[[#This Row],[Ulga]]=$K$30,$L$30,IF(DZIALKI[[#This Row],[Ulga]]=$K$31,$L$31,IF(DZIALKI[[#This Row],[Ulga]]=$K$32,$L$32))))</f>
        <v>0.9</v>
      </c>
      <c r="G4010">
        <f>ROUNDUP(DZIALKI[[#This Row],[StawkaPodatku]]*DZIALKI[[#This Row],[Powierzchnia]],2)</f>
        <v>153.91</v>
      </c>
      <c r="H4010">
        <f>DZIALKI[[#This Row],[Podatek]]*DZIALKI[[#This Row],[Procent Ulgi]]</f>
        <v>138.51900000000001</v>
      </c>
      <c r="I4010">
        <f>DZIALKI[[#This Row],[Podatek]]-DZIALKI[[#This Row],[KwotaUlgi]]</f>
        <v>15.390999999999991</v>
      </c>
    </row>
    <row r="4011" spans="1:9" x14ac:dyDescent="0.25">
      <c r="A4011" t="s">
        <v>4021</v>
      </c>
      <c r="B4011">
        <v>635.33000000000004</v>
      </c>
      <c r="C4011" t="s">
        <v>5</v>
      </c>
      <c r="D4011" t="s">
        <v>5</v>
      </c>
      <c r="E40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11">
        <f>IF(DZIALKI[[#This Row],[Ulga]]=$K$29,$L$29,IF(DZIALKI[[#This Row],[Ulga]]=$K$30,$L$30,IF(DZIALKI[[#This Row],[Ulga]]=$K$31,$L$31,IF(DZIALKI[[#This Row],[Ulga]]=$K$32,$L$32))))</f>
        <v>0.5</v>
      </c>
      <c r="G4011">
        <f>ROUNDUP(DZIALKI[[#This Row],[StawkaPodatku]]*DZIALKI[[#This Row],[Powierzchnia]],2)</f>
        <v>489.21</v>
      </c>
      <c r="H4011">
        <f>DZIALKI[[#This Row],[Podatek]]*DZIALKI[[#This Row],[Procent Ulgi]]</f>
        <v>244.60499999999999</v>
      </c>
      <c r="I4011">
        <f>DZIALKI[[#This Row],[Podatek]]-DZIALKI[[#This Row],[KwotaUlgi]]</f>
        <v>244.60499999999999</v>
      </c>
    </row>
    <row r="4012" spans="1:9" x14ac:dyDescent="0.25">
      <c r="A4012" t="s">
        <v>4022</v>
      </c>
      <c r="B4012">
        <v>775.36</v>
      </c>
      <c r="C4012" t="s">
        <v>9</v>
      </c>
      <c r="D4012" t="s">
        <v>5</v>
      </c>
      <c r="E40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12">
        <f>IF(DZIALKI[[#This Row],[Ulga]]=$K$29,$L$29,IF(DZIALKI[[#This Row],[Ulga]]=$K$30,$L$30,IF(DZIALKI[[#This Row],[Ulga]]=$K$31,$L$31,IF(DZIALKI[[#This Row],[Ulga]]=$K$32,$L$32))))</f>
        <v>0.5</v>
      </c>
      <c r="G4012">
        <f>ROUNDUP(DZIALKI[[#This Row],[StawkaPodatku]]*DZIALKI[[#This Row],[Powierzchnia]],2)</f>
        <v>503.99</v>
      </c>
      <c r="H4012">
        <f>DZIALKI[[#This Row],[Podatek]]*DZIALKI[[#This Row],[Procent Ulgi]]</f>
        <v>251.995</v>
      </c>
      <c r="I4012">
        <f>DZIALKI[[#This Row],[Podatek]]-DZIALKI[[#This Row],[KwotaUlgi]]</f>
        <v>251.995</v>
      </c>
    </row>
    <row r="4013" spans="1:9" x14ac:dyDescent="0.25">
      <c r="A4013" t="s">
        <v>4023</v>
      </c>
      <c r="B4013">
        <v>1019.36</v>
      </c>
      <c r="C4013" t="s">
        <v>9</v>
      </c>
      <c r="D4013" t="s">
        <v>21</v>
      </c>
      <c r="E40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13">
        <f>IF(DZIALKI[[#This Row],[Ulga]]=$K$29,$L$29,IF(DZIALKI[[#This Row],[Ulga]]=$K$30,$L$30,IF(DZIALKI[[#This Row],[Ulga]]=$K$31,$L$31,IF(DZIALKI[[#This Row],[Ulga]]=$K$32,$L$32))))</f>
        <v>0</v>
      </c>
      <c r="G4013">
        <f>ROUNDUP(DZIALKI[[#This Row],[StawkaPodatku]]*DZIALKI[[#This Row],[Powierzchnia]],2)</f>
        <v>662.59</v>
      </c>
      <c r="H4013">
        <f>DZIALKI[[#This Row],[Podatek]]*DZIALKI[[#This Row],[Procent Ulgi]]</f>
        <v>0</v>
      </c>
      <c r="I4013">
        <f>DZIALKI[[#This Row],[Podatek]]-DZIALKI[[#This Row],[KwotaUlgi]]</f>
        <v>662.59</v>
      </c>
    </row>
    <row r="4014" spans="1:9" x14ac:dyDescent="0.25">
      <c r="A4014" t="s">
        <v>4024</v>
      </c>
      <c r="B4014">
        <v>1347.75</v>
      </c>
      <c r="C4014" t="s">
        <v>31</v>
      </c>
      <c r="D4014" t="s">
        <v>5</v>
      </c>
      <c r="E40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14">
        <f>IF(DZIALKI[[#This Row],[Ulga]]=$K$29,$L$29,IF(DZIALKI[[#This Row],[Ulga]]=$K$30,$L$30,IF(DZIALKI[[#This Row],[Ulga]]=$K$31,$L$31,IF(DZIALKI[[#This Row],[Ulga]]=$K$32,$L$32))))</f>
        <v>0.5</v>
      </c>
      <c r="G4014">
        <f>ROUNDUP(DZIALKI[[#This Row],[StawkaPodatku]]*DZIALKI[[#This Row],[Powierzchnia]],2)</f>
        <v>579.54</v>
      </c>
      <c r="H4014">
        <f>DZIALKI[[#This Row],[Podatek]]*DZIALKI[[#This Row],[Procent Ulgi]]</f>
        <v>289.77</v>
      </c>
      <c r="I4014">
        <f>DZIALKI[[#This Row],[Podatek]]-DZIALKI[[#This Row],[KwotaUlgi]]</f>
        <v>289.77</v>
      </c>
    </row>
    <row r="4015" spans="1:9" x14ac:dyDescent="0.25">
      <c r="A4015" t="s">
        <v>4025</v>
      </c>
      <c r="B4015">
        <v>1470.55</v>
      </c>
      <c r="C4015" t="s">
        <v>5</v>
      </c>
      <c r="D4015" t="s">
        <v>7</v>
      </c>
      <c r="E40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15">
        <f>IF(DZIALKI[[#This Row],[Ulga]]=$K$29,$L$29,IF(DZIALKI[[#This Row],[Ulga]]=$K$30,$L$30,IF(DZIALKI[[#This Row],[Ulga]]=$K$31,$L$31,IF(DZIALKI[[#This Row],[Ulga]]=$K$32,$L$32))))</f>
        <v>0.2</v>
      </c>
      <c r="G4015">
        <f>ROUNDUP(DZIALKI[[#This Row],[StawkaPodatku]]*DZIALKI[[#This Row],[Powierzchnia]],2)</f>
        <v>1132.33</v>
      </c>
      <c r="H4015">
        <f>DZIALKI[[#This Row],[Podatek]]*DZIALKI[[#This Row],[Procent Ulgi]]</f>
        <v>226.46600000000001</v>
      </c>
      <c r="I4015">
        <f>DZIALKI[[#This Row],[Podatek]]-DZIALKI[[#This Row],[KwotaUlgi]]</f>
        <v>905.86399999999992</v>
      </c>
    </row>
    <row r="4016" spans="1:9" x14ac:dyDescent="0.25">
      <c r="A4016" t="s">
        <v>4026</v>
      </c>
      <c r="B4016">
        <v>525.55999999999995</v>
      </c>
      <c r="C4016" t="s">
        <v>94</v>
      </c>
      <c r="D4016" t="s">
        <v>7</v>
      </c>
      <c r="E40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16">
        <f>IF(DZIALKI[[#This Row],[Ulga]]=$K$29,$L$29,IF(DZIALKI[[#This Row],[Ulga]]=$K$30,$L$30,IF(DZIALKI[[#This Row],[Ulga]]=$K$31,$L$31,IF(DZIALKI[[#This Row],[Ulga]]=$K$32,$L$32))))</f>
        <v>0.2</v>
      </c>
      <c r="G4016">
        <f>ROUNDUP(DZIALKI[[#This Row],[StawkaPodatku]]*DZIALKI[[#This Row],[Powierzchnia]],2)</f>
        <v>21.03</v>
      </c>
      <c r="H4016">
        <f>DZIALKI[[#This Row],[Podatek]]*DZIALKI[[#This Row],[Procent Ulgi]]</f>
        <v>4.2060000000000004</v>
      </c>
      <c r="I4016">
        <f>DZIALKI[[#This Row],[Podatek]]-DZIALKI[[#This Row],[KwotaUlgi]]</f>
        <v>16.824000000000002</v>
      </c>
    </row>
    <row r="4017" spans="1:9" x14ac:dyDescent="0.25">
      <c r="A4017" t="s">
        <v>4027</v>
      </c>
      <c r="B4017">
        <v>707.02</v>
      </c>
      <c r="C4017" t="s">
        <v>5</v>
      </c>
      <c r="D4017" t="s">
        <v>5</v>
      </c>
      <c r="E40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17">
        <f>IF(DZIALKI[[#This Row],[Ulga]]=$K$29,$L$29,IF(DZIALKI[[#This Row],[Ulga]]=$K$30,$L$30,IF(DZIALKI[[#This Row],[Ulga]]=$K$31,$L$31,IF(DZIALKI[[#This Row],[Ulga]]=$K$32,$L$32))))</f>
        <v>0.5</v>
      </c>
      <c r="G4017">
        <f>ROUNDUP(DZIALKI[[#This Row],[StawkaPodatku]]*DZIALKI[[#This Row],[Powierzchnia]],2)</f>
        <v>544.41</v>
      </c>
      <c r="H4017">
        <f>DZIALKI[[#This Row],[Podatek]]*DZIALKI[[#This Row],[Procent Ulgi]]</f>
        <v>272.20499999999998</v>
      </c>
      <c r="I4017">
        <f>DZIALKI[[#This Row],[Podatek]]-DZIALKI[[#This Row],[KwotaUlgi]]</f>
        <v>272.20499999999998</v>
      </c>
    </row>
    <row r="4018" spans="1:9" x14ac:dyDescent="0.25">
      <c r="A4018" t="s">
        <v>4028</v>
      </c>
      <c r="B4018">
        <v>863.26</v>
      </c>
      <c r="C4018" t="s">
        <v>5</v>
      </c>
      <c r="D4018" t="s">
        <v>11</v>
      </c>
      <c r="E40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18">
        <f>IF(DZIALKI[[#This Row],[Ulga]]=$K$29,$L$29,IF(DZIALKI[[#This Row],[Ulga]]=$K$30,$L$30,IF(DZIALKI[[#This Row],[Ulga]]=$K$31,$L$31,IF(DZIALKI[[#This Row],[Ulga]]=$K$32,$L$32))))</f>
        <v>0.9</v>
      </c>
      <c r="G4018">
        <f>ROUNDUP(DZIALKI[[#This Row],[StawkaPodatku]]*DZIALKI[[#This Row],[Powierzchnia]],2)</f>
        <v>664.72</v>
      </c>
      <c r="H4018">
        <f>DZIALKI[[#This Row],[Podatek]]*DZIALKI[[#This Row],[Procent Ulgi]]</f>
        <v>598.24800000000005</v>
      </c>
      <c r="I4018">
        <f>DZIALKI[[#This Row],[Podatek]]-DZIALKI[[#This Row],[KwotaUlgi]]</f>
        <v>66.47199999999998</v>
      </c>
    </row>
    <row r="4019" spans="1:9" x14ac:dyDescent="0.25">
      <c r="A4019" t="s">
        <v>4029</v>
      </c>
      <c r="B4019">
        <v>1248.42</v>
      </c>
      <c r="C4019" t="s">
        <v>5</v>
      </c>
      <c r="D4019" t="s">
        <v>5</v>
      </c>
      <c r="E40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19">
        <f>IF(DZIALKI[[#This Row],[Ulga]]=$K$29,$L$29,IF(DZIALKI[[#This Row],[Ulga]]=$K$30,$L$30,IF(DZIALKI[[#This Row],[Ulga]]=$K$31,$L$31,IF(DZIALKI[[#This Row],[Ulga]]=$K$32,$L$32))))</f>
        <v>0.5</v>
      </c>
      <c r="G4019">
        <f>ROUNDUP(DZIALKI[[#This Row],[StawkaPodatku]]*DZIALKI[[#This Row],[Powierzchnia]],2)</f>
        <v>961.29</v>
      </c>
      <c r="H4019">
        <f>DZIALKI[[#This Row],[Podatek]]*DZIALKI[[#This Row],[Procent Ulgi]]</f>
        <v>480.64499999999998</v>
      </c>
      <c r="I4019">
        <f>DZIALKI[[#This Row],[Podatek]]-DZIALKI[[#This Row],[KwotaUlgi]]</f>
        <v>480.64499999999998</v>
      </c>
    </row>
    <row r="4020" spans="1:9" x14ac:dyDescent="0.25">
      <c r="A4020" t="s">
        <v>4030</v>
      </c>
      <c r="B4020">
        <v>920.92</v>
      </c>
      <c r="C4020" t="s">
        <v>9</v>
      </c>
      <c r="D4020" t="s">
        <v>5</v>
      </c>
      <c r="E402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20">
        <f>IF(DZIALKI[[#This Row],[Ulga]]=$K$29,$L$29,IF(DZIALKI[[#This Row],[Ulga]]=$K$30,$L$30,IF(DZIALKI[[#This Row],[Ulga]]=$K$31,$L$31,IF(DZIALKI[[#This Row],[Ulga]]=$K$32,$L$32))))</f>
        <v>0.5</v>
      </c>
      <c r="G4020">
        <f>ROUNDUP(DZIALKI[[#This Row],[StawkaPodatku]]*DZIALKI[[#This Row],[Powierzchnia]],2)</f>
        <v>598.6</v>
      </c>
      <c r="H4020">
        <f>DZIALKI[[#This Row],[Podatek]]*DZIALKI[[#This Row],[Procent Ulgi]]</f>
        <v>299.3</v>
      </c>
      <c r="I4020">
        <f>DZIALKI[[#This Row],[Podatek]]-DZIALKI[[#This Row],[KwotaUlgi]]</f>
        <v>299.3</v>
      </c>
    </row>
    <row r="4021" spans="1:9" x14ac:dyDescent="0.25">
      <c r="A4021" t="s">
        <v>4031</v>
      </c>
      <c r="B4021">
        <v>531.26</v>
      </c>
      <c r="C4021" t="s">
        <v>52</v>
      </c>
      <c r="D4021" t="s">
        <v>11</v>
      </c>
      <c r="E40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21">
        <f>IF(DZIALKI[[#This Row],[Ulga]]=$K$29,$L$29,IF(DZIALKI[[#This Row],[Ulga]]=$K$30,$L$30,IF(DZIALKI[[#This Row],[Ulga]]=$K$31,$L$31,IF(DZIALKI[[#This Row],[Ulga]]=$K$32,$L$32))))</f>
        <v>0.9</v>
      </c>
      <c r="G4021">
        <f>ROUNDUP(DZIALKI[[#This Row],[StawkaPodatku]]*DZIALKI[[#This Row],[Powierzchnia]],2)</f>
        <v>111.57000000000001</v>
      </c>
      <c r="H4021">
        <f>DZIALKI[[#This Row],[Podatek]]*DZIALKI[[#This Row],[Procent Ulgi]]</f>
        <v>100.41300000000001</v>
      </c>
      <c r="I4021">
        <f>DZIALKI[[#This Row],[Podatek]]-DZIALKI[[#This Row],[KwotaUlgi]]</f>
        <v>11.156999999999996</v>
      </c>
    </row>
    <row r="4022" spans="1:9" x14ac:dyDescent="0.25">
      <c r="A4022" t="s">
        <v>4032</v>
      </c>
      <c r="B4022">
        <v>691.53</v>
      </c>
      <c r="C4022" t="s">
        <v>31</v>
      </c>
      <c r="D4022" t="s">
        <v>5</v>
      </c>
      <c r="E40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22">
        <f>IF(DZIALKI[[#This Row],[Ulga]]=$K$29,$L$29,IF(DZIALKI[[#This Row],[Ulga]]=$K$30,$L$30,IF(DZIALKI[[#This Row],[Ulga]]=$K$31,$L$31,IF(DZIALKI[[#This Row],[Ulga]]=$K$32,$L$32))))</f>
        <v>0.5</v>
      </c>
      <c r="G4022">
        <f>ROUNDUP(DZIALKI[[#This Row],[StawkaPodatku]]*DZIALKI[[#This Row],[Powierzchnia]],2)</f>
        <v>297.36</v>
      </c>
      <c r="H4022">
        <f>DZIALKI[[#This Row],[Podatek]]*DZIALKI[[#This Row],[Procent Ulgi]]</f>
        <v>148.68</v>
      </c>
      <c r="I4022">
        <f>DZIALKI[[#This Row],[Podatek]]-DZIALKI[[#This Row],[KwotaUlgi]]</f>
        <v>148.68</v>
      </c>
    </row>
    <row r="4023" spans="1:9" x14ac:dyDescent="0.25">
      <c r="A4023" t="s">
        <v>4033</v>
      </c>
      <c r="B4023">
        <v>711.11</v>
      </c>
      <c r="C4023" t="s">
        <v>5</v>
      </c>
      <c r="D4023" t="s">
        <v>11</v>
      </c>
      <c r="E40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23">
        <f>IF(DZIALKI[[#This Row],[Ulga]]=$K$29,$L$29,IF(DZIALKI[[#This Row],[Ulga]]=$K$30,$L$30,IF(DZIALKI[[#This Row],[Ulga]]=$K$31,$L$31,IF(DZIALKI[[#This Row],[Ulga]]=$K$32,$L$32))))</f>
        <v>0.9</v>
      </c>
      <c r="G4023">
        <f>ROUNDUP(DZIALKI[[#This Row],[StawkaPodatku]]*DZIALKI[[#This Row],[Powierzchnia]],2)</f>
        <v>547.55999999999995</v>
      </c>
      <c r="H4023">
        <f>DZIALKI[[#This Row],[Podatek]]*DZIALKI[[#This Row],[Procent Ulgi]]</f>
        <v>492.80399999999997</v>
      </c>
      <c r="I4023">
        <f>DZIALKI[[#This Row],[Podatek]]-DZIALKI[[#This Row],[KwotaUlgi]]</f>
        <v>54.755999999999972</v>
      </c>
    </row>
    <row r="4024" spans="1:9" x14ac:dyDescent="0.25">
      <c r="A4024" t="s">
        <v>4034</v>
      </c>
      <c r="B4024">
        <v>1008.31</v>
      </c>
      <c r="C4024" t="s">
        <v>94</v>
      </c>
      <c r="D4024" t="s">
        <v>5</v>
      </c>
      <c r="E40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24">
        <f>IF(DZIALKI[[#This Row],[Ulga]]=$K$29,$L$29,IF(DZIALKI[[#This Row],[Ulga]]=$K$30,$L$30,IF(DZIALKI[[#This Row],[Ulga]]=$K$31,$L$31,IF(DZIALKI[[#This Row],[Ulga]]=$K$32,$L$32))))</f>
        <v>0.5</v>
      </c>
      <c r="G4024">
        <f>ROUNDUP(DZIALKI[[#This Row],[StawkaPodatku]]*DZIALKI[[#This Row],[Powierzchnia]],2)</f>
        <v>40.339999999999996</v>
      </c>
      <c r="H4024">
        <f>DZIALKI[[#This Row],[Podatek]]*DZIALKI[[#This Row],[Procent Ulgi]]</f>
        <v>20.169999999999998</v>
      </c>
      <c r="I4024">
        <f>DZIALKI[[#This Row],[Podatek]]-DZIALKI[[#This Row],[KwotaUlgi]]</f>
        <v>20.169999999999998</v>
      </c>
    </row>
    <row r="4025" spans="1:9" x14ac:dyDescent="0.25">
      <c r="A4025" t="s">
        <v>4035</v>
      </c>
      <c r="B4025">
        <v>853.02</v>
      </c>
      <c r="C4025" t="s">
        <v>31</v>
      </c>
      <c r="D4025" t="s">
        <v>7</v>
      </c>
      <c r="E40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25">
        <f>IF(DZIALKI[[#This Row],[Ulga]]=$K$29,$L$29,IF(DZIALKI[[#This Row],[Ulga]]=$K$30,$L$30,IF(DZIALKI[[#This Row],[Ulga]]=$K$31,$L$31,IF(DZIALKI[[#This Row],[Ulga]]=$K$32,$L$32))))</f>
        <v>0.2</v>
      </c>
      <c r="G4025">
        <f>ROUNDUP(DZIALKI[[#This Row],[StawkaPodatku]]*DZIALKI[[#This Row],[Powierzchnia]],2)</f>
        <v>366.8</v>
      </c>
      <c r="H4025">
        <f>DZIALKI[[#This Row],[Podatek]]*DZIALKI[[#This Row],[Procent Ulgi]]</f>
        <v>73.36</v>
      </c>
      <c r="I4025">
        <f>DZIALKI[[#This Row],[Podatek]]-DZIALKI[[#This Row],[KwotaUlgi]]</f>
        <v>293.44</v>
      </c>
    </row>
    <row r="4026" spans="1:9" x14ac:dyDescent="0.25">
      <c r="A4026" t="s">
        <v>4036</v>
      </c>
      <c r="B4026">
        <v>767.79</v>
      </c>
      <c r="C4026" t="s">
        <v>52</v>
      </c>
      <c r="D4026" t="s">
        <v>11</v>
      </c>
      <c r="E40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26">
        <f>IF(DZIALKI[[#This Row],[Ulga]]=$K$29,$L$29,IF(DZIALKI[[#This Row],[Ulga]]=$K$30,$L$30,IF(DZIALKI[[#This Row],[Ulga]]=$K$31,$L$31,IF(DZIALKI[[#This Row],[Ulga]]=$K$32,$L$32))))</f>
        <v>0.9</v>
      </c>
      <c r="G4026">
        <f>ROUNDUP(DZIALKI[[#This Row],[StawkaPodatku]]*DZIALKI[[#This Row],[Powierzchnia]],2)</f>
        <v>161.23999999999998</v>
      </c>
      <c r="H4026">
        <f>DZIALKI[[#This Row],[Podatek]]*DZIALKI[[#This Row],[Procent Ulgi]]</f>
        <v>145.11599999999999</v>
      </c>
      <c r="I4026">
        <f>DZIALKI[[#This Row],[Podatek]]-DZIALKI[[#This Row],[KwotaUlgi]]</f>
        <v>16.123999999999995</v>
      </c>
    </row>
    <row r="4027" spans="1:9" x14ac:dyDescent="0.25">
      <c r="A4027" t="s">
        <v>4037</v>
      </c>
      <c r="B4027">
        <v>723.54</v>
      </c>
      <c r="C4027" t="s">
        <v>31</v>
      </c>
      <c r="D4027" t="s">
        <v>11</v>
      </c>
      <c r="E40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27">
        <f>IF(DZIALKI[[#This Row],[Ulga]]=$K$29,$L$29,IF(DZIALKI[[#This Row],[Ulga]]=$K$30,$L$30,IF(DZIALKI[[#This Row],[Ulga]]=$K$31,$L$31,IF(DZIALKI[[#This Row],[Ulga]]=$K$32,$L$32))))</f>
        <v>0.9</v>
      </c>
      <c r="G4027">
        <f>ROUNDUP(DZIALKI[[#This Row],[StawkaPodatku]]*DZIALKI[[#This Row],[Powierzchnia]],2)</f>
        <v>311.13</v>
      </c>
      <c r="H4027">
        <f>DZIALKI[[#This Row],[Podatek]]*DZIALKI[[#This Row],[Procent Ulgi]]</f>
        <v>280.017</v>
      </c>
      <c r="I4027">
        <f>DZIALKI[[#This Row],[Podatek]]-DZIALKI[[#This Row],[KwotaUlgi]]</f>
        <v>31.113</v>
      </c>
    </row>
    <row r="4028" spans="1:9" x14ac:dyDescent="0.25">
      <c r="A4028" t="s">
        <v>4038</v>
      </c>
      <c r="B4028">
        <v>1091.1099999999999</v>
      </c>
      <c r="C4028" t="s">
        <v>52</v>
      </c>
      <c r="D4028" t="s">
        <v>11</v>
      </c>
      <c r="E40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28">
        <f>IF(DZIALKI[[#This Row],[Ulga]]=$K$29,$L$29,IF(DZIALKI[[#This Row],[Ulga]]=$K$30,$L$30,IF(DZIALKI[[#This Row],[Ulga]]=$K$31,$L$31,IF(DZIALKI[[#This Row],[Ulga]]=$K$32,$L$32))))</f>
        <v>0.9</v>
      </c>
      <c r="G4028">
        <f>ROUNDUP(DZIALKI[[#This Row],[StawkaPodatku]]*DZIALKI[[#This Row],[Powierzchnia]],2)</f>
        <v>229.14</v>
      </c>
      <c r="H4028">
        <f>DZIALKI[[#This Row],[Podatek]]*DZIALKI[[#This Row],[Procent Ulgi]]</f>
        <v>206.226</v>
      </c>
      <c r="I4028">
        <f>DZIALKI[[#This Row],[Podatek]]-DZIALKI[[#This Row],[KwotaUlgi]]</f>
        <v>22.913999999999987</v>
      </c>
    </row>
    <row r="4029" spans="1:9" x14ac:dyDescent="0.25">
      <c r="A4029" t="s">
        <v>4039</v>
      </c>
      <c r="B4029">
        <v>974.12</v>
      </c>
      <c r="C4029" t="s">
        <v>94</v>
      </c>
      <c r="D4029" t="s">
        <v>5</v>
      </c>
      <c r="E40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29">
        <f>IF(DZIALKI[[#This Row],[Ulga]]=$K$29,$L$29,IF(DZIALKI[[#This Row],[Ulga]]=$K$30,$L$30,IF(DZIALKI[[#This Row],[Ulga]]=$K$31,$L$31,IF(DZIALKI[[#This Row],[Ulga]]=$K$32,$L$32))))</f>
        <v>0.5</v>
      </c>
      <c r="G4029">
        <f>ROUNDUP(DZIALKI[[#This Row],[StawkaPodatku]]*DZIALKI[[#This Row],[Powierzchnia]],2)</f>
        <v>38.97</v>
      </c>
      <c r="H4029">
        <f>DZIALKI[[#This Row],[Podatek]]*DZIALKI[[#This Row],[Procent Ulgi]]</f>
        <v>19.484999999999999</v>
      </c>
      <c r="I4029">
        <f>DZIALKI[[#This Row],[Podatek]]-DZIALKI[[#This Row],[KwotaUlgi]]</f>
        <v>19.484999999999999</v>
      </c>
    </row>
    <row r="4030" spans="1:9" x14ac:dyDescent="0.25">
      <c r="A4030" t="s">
        <v>4040</v>
      </c>
      <c r="B4030">
        <v>1083.8</v>
      </c>
      <c r="C4030" t="s">
        <v>31</v>
      </c>
      <c r="D4030" t="s">
        <v>7</v>
      </c>
      <c r="E40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30">
        <f>IF(DZIALKI[[#This Row],[Ulga]]=$K$29,$L$29,IF(DZIALKI[[#This Row],[Ulga]]=$K$30,$L$30,IF(DZIALKI[[#This Row],[Ulga]]=$K$31,$L$31,IF(DZIALKI[[#This Row],[Ulga]]=$K$32,$L$32))))</f>
        <v>0.2</v>
      </c>
      <c r="G4030">
        <f>ROUNDUP(DZIALKI[[#This Row],[StawkaPodatku]]*DZIALKI[[#This Row],[Powierzchnia]],2)</f>
        <v>466.03999999999996</v>
      </c>
      <c r="H4030">
        <f>DZIALKI[[#This Row],[Podatek]]*DZIALKI[[#This Row],[Procent Ulgi]]</f>
        <v>93.207999999999998</v>
      </c>
      <c r="I4030">
        <f>DZIALKI[[#This Row],[Podatek]]-DZIALKI[[#This Row],[KwotaUlgi]]</f>
        <v>372.83199999999999</v>
      </c>
    </row>
    <row r="4031" spans="1:9" x14ac:dyDescent="0.25">
      <c r="A4031" t="s">
        <v>4041</v>
      </c>
      <c r="B4031">
        <v>1167.95</v>
      </c>
      <c r="C4031" t="s">
        <v>9</v>
      </c>
      <c r="D4031" t="s">
        <v>11</v>
      </c>
      <c r="E40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31">
        <f>IF(DZIALKI[[#This Row],[Ulga]]=$K$29,$L$29,IF(DZIALKI[[#This Row],[Ulga]]=$K$30,$L$30,IF(DZIALKI[[#This Row],[Ulga]]=$K$31,$L$31,IF(DZIALKI[[#This Row],[Ulga]]=$K$32,$L$32))))</f>
        <v>0.9</v>
      </c>
      <c r="G4031">
        <f>ROUNDUP(DZIALKI[[#This Row],[StawkaPodatku]]*DZIALKI[[#This Row],[Powierzchnia]],2)</f>
        <v>759.17</v>
      </c>
      <c r="H4031">
        <f>DZIALKI[[#This Row],[Podatek]]*DZIALKI[[#This Row],[Procent Ulgi]]</f>
        <v>683.25299999999993</v>
      </c>
      <c r="I4031">
        <f>DZIALKI[[#This Row],[Podatek]]-DZIALKI[[#This Row],[KwotaUlgi]]</f>
        <v>75.91700000000003</v>
      </c>
    </row>
    <row r="4032" spans="1:9" x14ac:dyDescent="0.25">
      <c r="A4032" t="s">
        <v>4042</v>
      </c>
      <c r="B4032">
        <v>599.89</v>
      </c>
      <c r="C4032" t="s">
        <v>94</v>
      </c>
      <c r="D4032" t="s">
        <v>7</v>
      </c>
      <c r="E40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32">
        <f>IF(DZIALKI[[#This Row],[Ulga]]=$K$29,$L$29,IF(DZIALKI[[#This Row],[Ulga]]=$K$30,$L$30,IF(DZIALKI[[#This Row],[Ulga]]=$K$31,$L$31,IF(DZIALKI[[#This Row],[Ulga]]=$K$32,$L$32))))</f>
        <v>0.2</v>
      </c>
      <c r="G4032">
        <f>ROUNDUP(DZIALKI[[#This Row],[StawkaPodatku]]*DZIALKI[[#This Row],[Powierzchnia]],2)</f>
        <v>24</v>
      </c>
      <c r="H4032">
        <f>DZIALKI[[#This Row],[Podatek]]*DZIALKI[[#This Row],[Procent Ulgi]]</f>
        <v>4.8000000000000007</v>
      </c>
      <c r="I4032">
        <f>DZIALKI[[#This Row],[Podatek]]-DZIALKI[[#This Row],[KwotaUlgi]]</f>
        <v>19.2</v>
      </c>
    </row>
    <row r="4033" spans="1:9" x14ac:dyDescent="0.25">
      <c r="A4033" t="s">
        <v>4043</v>
      </c>
      <c r="B4033">
        <v>755.87</v>
      </c>
      <c r="C4033" t="s">
        <v>5</v>
      </c>
      <c r="D4033" t="s">
        <v>11</v>
      </c>
      <c r="E40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33">
        <f>IF(DZIALKI[[#This Row],[Ulga]]=$K$29,$L$29,IF(DZIALKI[[#This Row],[Ulga]]=$K$30,$L$30,IF(DZIALKI[[#This Row],[Ulga]]=$K$31,$L$31,IF(DZIALKI[[#This Row],[Ulga]]=$K$32,$L$32))))</f>
        <v>0.9</v>
      </c>
      <c r="G4033">
        <f>ROUNDUP(DZIALKI[[#This Row],[StawkaPodatku]]*DZIALKI[[#This Row],[Powierzchnia]],2)</f>
        <v>582.02</v>
      </c>
      <c r="H4033">
        <f>DZIALKI[[#This Row],[Podatek]]*DZIALKI[[#This Row],[Procent Ulgi]]</f>
        <v>523.81799999999998</v>
      </c>
      <c r="I4033">
        <f>DZIALKI[[#This Row],[Podatek]]-DZIALKI[[#This Row],[KwotaUlgi]]</f>
        <v>58.201999999999998</v>
      </c>
    </row>
    <row r="4034" spans="1:9" x14ac:dyDescent="0.25">
      <c r="A4034" t="s">
        <v>4044</v>
      </c>
      <c r="B4034">
        <v>574.6</v>
      </c>
      <c r="C4034" t="s">
        <v>5</v>
      </c>
      <c r="D4034" t="s">
        <v>21</v>
      </c>
      <c r="E40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34">
        <f>IF(DZIALKI[[#This Row],[Ulga]]=$K$29,$L$29,IF(DZIALKI[[#This Row],[Ulga]]=$K$30,$L$30,IF(DZIALKI[[#This Row],[Ulga]]=$K$31,$L$31,IF(DZIALKI[[#This Row],[Ulga]]=$K$32,$L$32))))</f>
        <v>0</v>
      </c>
      <c r="G4034">
        <f>ROUNDUP(DZIALKI[[#This Row],[StawkaPodatku]]*DZIALKI[[#This Row],[Powierzchnia]],2)</f>
        <v>442.45</v>
      </c>
      <c r="H4034">
        <f>DZIALKI[[#This Row],[Podatek]]*DZIALKI[[#This Row],[Procent Ulgi]]</f>
        <v>0</v>
      </c>
      <c r="I4034">
        <f>DZIALKI[[#This Row],[Podatek]]-DZIALKI[[#This Row],[KwotaUlgi]]</f>
        <v>442.45</v>
      </c>
    </row>
    <row r="4035" spans="1:9" x14ac:dyDescent="0.25">
      <c r="A4035" t="s">
        <v>4045</v>
      </c>
      <c r="B4035">
        <v>1366.01</v>
      </c>
      <c r="C4035" t="s">
        <v>94</v>
      </c>
      <c r="D4035" t="s">
        <v>21</v>
      </c>
      <c r="E403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35">
        <f>IF(DZIALKI[[#This Row],[Ulga]]=$K$29,$L$29,IF(DZIALKI[[#This Row],[Ulga]]=$K$30,$L$30,IF(DZIALKI[[#This Row],[Ulga]]=$K$31,$L$31,IF(DZIALKI[[#This Row],[Ulga]]=$K$32,$L$32))))</f>
        <v>0</v>
      </c>
      <c r="G4035">
        <f>ROUNDUP(DZIALKI[[#This Row],[StawkaPodatku]]*DZIALKI[[#This Row],[Powierzchnia]],2)</f>
        <v>54.65</v>
      </c>
      <c r="H4035">
        <f>DZIALKI[[#This Row],[Podatek]]*DZIALKI[[#This Row],[Procent Ulgi]]</f>
        <v>0</v>
      </c>
      <c r="I4035">
        <f>DZIALKI[[#This Row],[Podatek]]-DZIALKI[[#This Row],[KwotaUlgi]]</f>
        <v>54.65</v>
      </c>
    </row>
    <row r="4036" spans="1:9" x14ac:dyDescent="0.25">
      <c r="A4036" t="s">
        <v>4046</v>
      </c>
      <c r="B4036">
        <v>814.17</v>
      </c>
      <c r="C4036" t="s">
        <v>52</v>
      </c>
      <c r="D4036" t="s">
        <v>5</v>
      </c>
      <c r="E40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36">
        <f>IF(DZIALKI[[#This Row],[Ulga]]=$K$29,$L$29,IF(DZIALKI[[#This Row],[Ulga]]=$K$30,$L$30,IF(DZIALKI[[#This Row],[Ulga]]=$K$31,$L$31,IF(DZIALKI[[#This Row],[Ulga]]=$K$32,$L$32))))</f>
        <v>0.5</v>
      </c>
      <c r="G4036">
        <f>ROUNDUP(DZIALKI[[#This Row],[StawkaPodatku]]*DZIALKI[[#This Row],[Powierzchnia]],2)</f>
        <v>170.98</v>
      </c>
      <c r="H4036">
        <f>DZIALKI[[#This Row],[Podatek]]*DZIALKI[[#This Row],[Procent Ulgi]]</f>
        <v>85.49</v>
      </c>
      <c r="I4036">
        <f>DZIALKI[[#This Row],[Podatek]]-DZIALKI[[#This Row],[KwotaUlgi]]</f>
        <v>85.49</v>
      </c>
    </row>
    <row r="4037" spans="1:9" x14ac:dyDescent="0.25">
      <c r="A4037" t="s">
        <v>4047</v>
      </c>
      <c r="B4037">
        <v>1217.95</v>
      </c>
      <c r="C4037" t="s">
        <v>31</v>
      </c>
      <c r="D4037" t="s">
        <v>5</v>
      </c>
      <c r="E40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37">
        <f>IF(DZIALKI[[#This Row],[Ulga]]=$K$29,$L$29,IF(DZIALKI[[#This Row],[Ulga]]=$K$30,$L$30,IF(DZIALKI[[#This Row],[Ulga]]=$K$31,$L$31,IF(DZIALKI[[#This Row],[Ulga]]=$K$32,$L$32))))</f>
        <v>0.5</v>
      </c>
      <c r="G4037">
        <f>ROUNDUP(DZIALKI[[#This Row],[StawkaPodatku]]*DZIALKI[[#This Row],[Powierzchnia]],2)</f>
        <v>523.72</v>
      </c>
      <c r="H4037">
        <f>DZIALKI[[#This Row],[Podatek]]*DZIALKI[[#This Row],[Procent Ulgi]]</f>
        <v>261.86</v>
      </c>
      <c r="I4037">
        <f>DZIALKI[[#This Row],[Podatek]]-DZIALKI[[#This Row],[KwotaUlgi]]</f>
        <v>261.86</v>
      </c>
    </row>
    <row r="4038" spans="1:9" x14ac:dyDescent="0.25">
      <c r="A4038" t="s">
        <v>4048</v>
      </c>
      <c r="B4038">
        <v>726.7</v>
      </c>
      <c r="C4038" t="s">
        <v>5</v>
      </c>
      <c r="D4038" t="s">
        <v>21</v>
      </c>
      <c r="E40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38">
        <f>IF(DZIALKI[[#This Row],[Ulga]]=$K$29,$L$29,IF(DZIALKI[[#This Row],[Ulga]]=$K$30,$L$30,IF(DZIALKI[[#This Row],[Ulga]]=$K$31,$L$31,IF(DZIALKI[[#This Row],[Ulga]]=$K$32,$L$32))))</f>
        <v>0</v>
      </c>
      <c r="G4038">
        <f>ROUNDUP(DZIALKI[[#This Row],[StawkaPodatku]]*DZIALKI[[#This Row],[Powierzchnia]],2)</f>
        <v>559.55999999999995</v>
      </c>
      <c r="H4038">
        <f>DZIALKI[[#This Row],[Podatek]]*DZIALKI[[#This Row],[Procent Ulgi]]</f>
        <v>0</v>
      </c>
      <c r="I4038">
        <f>DZIALKI[[#This Row],[Podatek]]-DZIALKI[[#This Row],[KwotaUlgi]]</f>
        <v>559.55999999999995</v>
      </c>
    </row>
    <row r="4039" spans="1:9" x14ac:dyDescent="0.25">
      <c r="A4039" t="s">
        <v>4049</v>
      </c>
      <c r="B4039">
        <v>1103.19</v>
      </c>
      <c r="C4039" t="s">
        <v>5</v>
      </c>
      <c r="D4039" t="s">
        <v>11</v>
      </c>
      <c r="E40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39">
        <f>IF(DZIALKI[[#This Row],[Ulga]]=$K$29,$L$29,IF(DZIALKI[[#This Row],[Ulga]]=$K$30,$L$30,IF(DZIALKI[[#This Row],[Ulga]]=$K$31,$L$31,IF(DZIALKI[[#This Row],[Ulga]]=$K$32,$L$32))))</f>
        <v>0.9</v>
      </c>
      <c r="G4039">
        <f>ROUNDUP(DZIALKI[[#This Row],[StawkaPodatku]]*DZIALKI[[#This Row],[Powierzchnia]],2)</f>
        <v>849.46</v>
      </c>
      <c r="H4039">
        <f>DZIALKI[[#This Row],[Podatek]]*DZIALKI[[#This Row],[Procent Ulgi]]</f>
        <v>764.51400000000001</v>
      </c>
      <c r="I4039">
        <f>DZIALKI[[#This Row],[Podatek]]-DZIALKI[[#This Row],[KwotaUlgi]]</f>
        <v>84.946000000000026</v>
      </c>
    </row>
    <row r="4040" spans="1:9" x14ac:dyDescent="0.25">
      <c r="A4040" t="s">
        <v>4050</v>
      </c>
      <c r="B4040">
        <v>687.45</v>
      </c>
      <c r="C4040" t="s">
        <v>9</v>
      </c>
      <c r="D4040" t="s">
        <v>11</v>
      </c>
      <c r="E40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40">
        <f>IF(DZIALKI[[#This Row],[Ulga]]=$K$29,$L$29,IF(DZIALKI[[#This Row],[Ulga]]=$K$30,$L$30,IF(DZIALKI[[#This Row],[Ulga]]=$K$31,$L$31,IF(DZIALKI[[#This Row],[Ulga]]=$K$32,$L$32))))</f>
        <v>0.9</v>
      </c>
      <c r="G4040">
        <f>ROUNDUP(DZIALKI[[#This Row],[StawkaPodatku]]*DZIALKI[[#This Row],[Powierzchnia]],2)</f>
        <v>446.84999999999997</v>
      </c>
      <c r="H4040">
        <f>DZIALKI[[#This Row],[Podatek]]*DZIALKI[[#This Row],[Procent Ulgi]]</f>
        <v>402.16499999999996</v>
      </c>
      <c r="I4040">
        <f>DZIALKI[[#This Row],[Podatek]]-DZIALKI[[#This Row],[KwotaUlgi]]</f>
        <v>44.685000000000002</v>
      </c>
    </row>
    <row r="4041" spans="1:9" x14ac:dyDescent="0.25">
      <c r="A4041" t="s">
        <v>4051</v>
      </c>
      <c r="B4041">
        <v>671.35</v>
      </c>
      <c r="C4041" t="s">
        <v>5</v>
      </c>
      <c r="D4041" t="s">
        <v>21</v>
      </c>
      <c r="E40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41">
        <f>IF(DZIALKI[[#This Row],[Ulga]]=$K$29,$L$29,IF(DZIALKI[[#This Row],[Ulga]]=$K$30,$L$30,IF(DZIALKI[[#This Row],[Ulga]]=$K$31,$L$31,IF(DZIALKI[[#This Row],[Ulga]]=$K$32,$L$32))))</f>
        <v>0</v>
      </c>
      <c r="G4041">
        <f>ROUNDUP(DZIALKI[[#This Row],[StawkaPodatku]]*DZIALKI[[#This Row],[Powierzchnia]],2)</f>
        <v>516.93999999999994</v>
      </c>
      <c r="H4041">
        <f>DZIALKI[[#This Row],[Podatek]]*DZIALKI[[#This Row],[Procent Ulgi]]</f>
        <v>0</v>
      </c>
      <c r="I4041">
        <f>DZIALKI[[#This Row],[Podatek]]-DZIALKI[[#This Row],[KwotaUlgi]]</f>
        <v>516.93999999999994</v>
      </c>
    </row>
    <row r="4042" spans="1:9" x14ac:dyDescent="0.25">
      <c r="A4042" t="s">
        <v>4052</v>
      </c>
      <c r="B4042">
        <v>585.54</v>
      </c>
      <c r="C4042" t="s">
        <v>31</v>
      </c>
      <c r="D4042" t="s">
        <v>11</v>
      </c>
      <c r="E40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42">
        <f>IF(DZIALKI[[#This Row],[Ulga]]=$K$29,$L$29,IF(DZIALKI[[#This Row],[Ulga]]=$K$30,$L$30,IF(DZIALKI[[#This Row],[Ulga]]=$K$31,$L$31,IF(DZIALKI[[#This Row],[Ulga]]=$K$32,$L$32))))</f>
        <v>0.9</v>
      </c>
      <c r="G4042">
        <f>ROUNDUP(DZIALKI[[#This Row],[StawkaPodatku]]*DZIALKI[[#This Row],[Powierzchnia]],2)</f>
        <v>251.79</v>
      </c>
      <c r="H4042">
        <f>DZIALKI[[#This Row],[Podatek]]*DZIALKI[[#This Row],[Procent Ulgi]]</f>
        <v>226.61099999999999</v>
      </c>
      <c r="I4042">
        <f>DZIALKI[[#This Row],[Podatek]]-DZIALKI[[#This Row],[KwotaUlgi]]</f>
        <v>25.179000000000002</v>
      </c>
    </row>
    <row r="4043" spans="1:9" x14ac:dyDescent="0.25">
      <c r="A4043" t="s">
        <v>4053</v>
      </c>
      <c r="B4043">
        <v>841</v>
      </c>
      <c r="C4043" t="s">
        <v>94</v>
      </c>
      <c r="D4043" t="s">
        <v>7</v>
      </c>
      <c r="E404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43">
        <f>IF(DZIALKI[[#This Row],[Ulga]]=$K$29,$L$29,IF(DZIALKI[[#This Row],[Ulga]]=$K$30,$L$30,IF(DZIALKI[[#This Row],[Ulga]]=$K$31,$L$31,IF(DZIALKI[[#This Row],[Ulga]]=$K$32,$L$32))))</f>
        <v>0.2</v>
      </c>
      <c r="G4043">
        <f>ROUNDUP(DZIALKI[[#This Row],[StawkaPodatku]]*DZIALKI[[#This Row],[Powierzchnia]],2)</f>
        <v>33.64</v>
      </c>
      <c r="H4043">
        <f>DZIALKI[[#This Row],[Podatek]]*DZIALKI[[#This Row],[Procent Ulgi]]</f>
        <v>6.7280000000000006</v>
      </c>
      <c r="I4043">
        <f>DZIALKI[[#This Row],[Podatek]]-DZIALKI[[#This Row],[KwotaUlgi]]</f>
        <v>26.911999999999999</v>
      </c>
    </row>
    <row r="4044" spans="1:9" x14ac:dyDescent="0.25">
      <c r="A4044" t="s">
        <v>4054</v>
      </c>
      <c r="B4044">
        <v>647.14</v>
      </c>
      <c r="C4044" t="s">
        <v>52</v>
      </c>
      <c r="D4044" t="s">
        <v>5</v>
      </c>
      <c r="E40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44">
        <f>IF(DZIALKI[[#This Row],[Ulga]]=$K$29,$L$29,IF(DZIALKI[[#This Row],[Ulga]]=$K$30,$L$30,IF(DZIALKI[[#This Row],[Ulga]]=$K$31,$L$31,IF(DZIALKI[[#This Row],[Ulga]]=$K$32,$L$32))))</f>
        <v>0.5</v>
      </c>
      <c r="G4044">
        <f>ROUNDUP(DZIALKI[[#This Row],[StawkaPodatku]]*DZIALKI[[#This Row],[Powierzchnia]],2)</f>
        <v>135.89999999999998</v>
      </c>
      <c r="H4044">
        <f>DZIALKI[[#This Row],[Podatek]]*DZIALKI[[#This Row],[Procent Ulgi]]</f>
        <v>67.949999999999989</v>
      </c>
      <c r="I4044">
        <f>DZIALKI[[#This Row],[Podatek]]-DZIALKI[[#This Row],[KwotaUlgi]]</f>
        <v>67.949999999999989</v>
      </c>
    </row>
    <row r="4045" spans="1:9" x14ac:dyDescent="0.25">
      <c r="A4045" t="s">
        <v>4055</v>
      </c>
      <c r="B4045">
        <v>797.51</v>
      </c>
      <c r="C4045" t="s">
        <v>94</v>
      </c>
      <c r="D4045" t="s">
        <v>7</v>
      </c>
      <c r="E404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45">
        <f>IF(DZIALKI[[#This Row],[Ulga]]=$K$29,$L$29,IF(DZIALKI[[#This Row],[Ulga]]=$K$30,$L$30,IF(DZIALKI[[#This Row],[Ulga]]=$K$31,$L$31,IF(DZIALKI[[#This Row],[Ulga]]=$K$32,$L$32))))</f>
        <v>0.2</v>
      </c>
      <c r="G4045">
        <f>ROUNDUP(DZIALKI[[#This Row],[StawkaPodatku]]*DZIALKI[[#This Row],[Powierzchnia]],2)</f>
        <v>31.91</v>
      </c>
      <c r="H4045">
        <f>DZIALKI[[#This Row],[Podatek]]*DZIALKI[[#This Row],[Procent Ulgi]]</f>
        <v>6.3820000000000006</v>
      </c>
      <c r="I4045">
        <f>DZIALKI[[#This Row],[Podatek]]-DZIALKI[[#This Row],[KwotaUlgi]]</f>
        <v>25.527999999999999</v>
      </c>
    </row>
    <row r="4046" spans="1:9" x14ac:dyDescent="0.25">
      <c r="A4046" t="s">
        <v>4056</v>
      </c>
      <c r="B4046">
        <v>519.96</v>
      </c>
      <c r="C4046" t="s">
        <v>52</v>
      </c>
      <c r="D4046" t="s">
        <v>11</v>
      </c>
      <c r="E404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46">
        <f>IF(DZIALKI[[#This Row],[Ulga]]=$K$29,$L$29,IF(DZIALKI[[#This Row],[Ulga]]=$K$30,$L$30,IF(DZIALKI[[#This Row],[Ulga]]=$K$31,$L$31,IF(DZIALKI[[#This Row],[Ulga]]=$K$32,$L$32))))</f>
        <v>0.9</v>
      </c>
      <c r="G4046">
        <f>ROUNDUP(DZIALKI[[#This Row],[StawkaPodatku]]*DZIALKI[[#This Row],[Powierzchnia]],2)</f>
        <v>109.2</v>
      </c>
      <c r="H4046">
        <f>DZIALKI[[#This Row],[Podatek]]*DZIALKI[[#This Row],[Procent Ulgi]]</f>
        <v>98.28</v>
      </c>
      <c r="I4046">
        <f>DZIALKI[[#This Row],[Podatek]]-DZIALKI[[#This Row],[KwotaUlgi]]</f>
        <v>10.920000000000002</v>
      </c>
    </row>
    <row r="4047" spans="1:9" x14ac:dyDescent="0.25">
      <c r="A4047" t="s">
        <v>4057</v>
      </c>
      <c r="B4047">
        <v>755.41</v>
      </c>
      <c r="C4047" t="s">
        <v>5</v>
      </c>
      <c r="D4047" t="s">
        <v>21</v>
      </c>
      <c r="E40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47">
        <f>IF(DZIALKI[[#This Row],[Ulga]]=$K$29,$L$29,IF(DZIALKI[[#This Row],[Ulga]]=$K$30,$L$30,IF(DZIALKI[[#This Row],[Ulga]]=$K$31,$L$31,IF(DZIALKI[[#This Row],[Ulga]]=$K$32,$L$32))))</f>
        <v>0</v>
      </c>
      <c r="G4047">
        <f>ROUNDUP(DZIALKI[[#This Row],[StawkaPodatku]]*DZIALKI[[#This Row],[Powierzchnia]],2)</f>
        <v>581.66999999999996</v>
      </c>
      <c r="H4047">
        <f>DZIALKI[[#This Row],[Podatek]]*DZIALKI[[#This Row],[Procent Ulgi]]</f>
        <v>0</v>
      </c>
      <c r="I4047">
        <f>DZIALKI[[#This Row],[Podatek]]-DZIALKI[[#This Row],[KwotaUlgi]]</f>
        <v>581.66999999999996</v>
      </c>
    </row>
    <row r="4048" spans="1:9" x14ac:dyDescent="0.25">
      <c r="A4048" t="s">
        <v>4058</v>
      </c>
      <c r="B4048">
        <v>1127.0899999999999</v>
      </c>
      <c r="C4048" t="s">
        <v>5</v>
      </c>
      <c r="D4048" t="s">
        <v>5</v>
      </c>
      <c r="E40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48">
        <f>IF(DZIALKI[[#This Row],[Ulga]]=$K$29,$L$29,IF(DZIALKI[[#This Row],[Ulga]]=$K$30,$L$30,IF(DZIALKI[[#This Row],[Ulga]]=$K$31,$L$31,IF(DZIALKI[[#This Row],[Ulga]]=$K$32,$L$32))))</f>
        <v>0.5</v>
      </c>
      <c r="G4048">
        <f>ROUNDUP(DZIALKI[[#This Row],[StawkaPodatku]]*DZIALKI[[#This Row],[Powierzchnia]],2)</f>
        <v>867.86</v>
      </c>
      <c r="H4048">
        <f>DZIALKI[[#This Row],[Podatek]]*DZIALKI[[#This Row],[Procent Ulgi]]</f>
        <v>433.93</v>
      </c>
      <c r="I4048">
        <f>DZIALKI[[#This Row],[Podatek]]-DZIALKI[[#This Row],[KwotaUlgi]]</f>
        <v>433.93</v>
      </c>
    </row>
    <row r="4049" spans="1:9" x14ac:dyDescent="0.25">
      <c r="A4049" t="s">
        <v>4059</v>
      </c>
      <c r="B4049">
        <v>1345.63</v>
      </c>
      <c r="C4049" t="s">
        <v>31</v>
      </c>
      <c r="D4049" t="s">
        <v>5</v>
      </c>
      <c r="E40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49">
        <f>IF(DZIALKI[[#This Row],[Ulga]]=$K$29,$L$29,IF(DZIALKI[[#This Row],[Ulga]]=$K$30,$L$30,IF(DZIALKI[[#This Row],[Ulga]]=$K$31,$L$31,IF(DZIALKI[[#This Row],[Ulga]]=$K$32,$L$32))))</f>
        <v>0.5</v>
      </c>
      <c r="G4049">
        <f>ROUNDUP(DZIALKI[[#This Row],[StawkaPodatku]]*DZIALKI[[#This Row],[Powierzchnia]],2)</f>
        <v>578.63</v>
      </c>
      <c r="H4049">
        <f>DZIALKI[[#This Row],[Podatek]]*DZIALKI[[#This Row],[Procent Ulgi]]</f>
        <v>289.315</v>
      </c>
      <c r="I4049">
        <f>DZIALKI[[#This Row],[Podatek]]-DZIALKI[[#This Row],[KwotaUlgi]]</f>
        <v>289.315</v>
      </c>
    </row>
    <row r="4050" spans="1:9" x14ac:dyDescent="0.25">
      <c r="A4050" t="s">
        <v>4060</v>
      </c>
      <c r="B4050">
        <v>681.91</v>
      </c>
      <c r="C4050" t="s">
        <v>5</v>
      </c>
      <c r="D4050" t="s">
        <v>5</v>
      </c>
      <c r="E40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50">
        <f>IF(DZIALKI[[#This Row],[Ulga]]=$K$29,$L$29,IF(DZIALKI[[#This Row],[Ulga]]=$K$30,$L$30,IF(DZIALKI[[#This Row],[Ulga]]=$K$31,$L$31,IF(DZIALKI[[#This Row],[Ulga]]=$K$32,$L$32))))</f>
        <v>0.5</v>
      </c>
      <c r="G4050">
        <f>ROUNDUP(DZIALKI[[#This Row],[StawkaPodatku]]*DZIALKI[[#This Row],[Powierzchnia]],2)</f>
        <v>525.08000000000004</v>
      </c>
      <c r="H4050">
        <f>DZIALKI[[#This Row],[Podatek]]*DZIALKI[[#This Row],[Procent Ulgi]]</f>
        <v>262.54000000000002</v>
      </c>
      <c r="I4050">
        <f>DZIALKI[[#This Row],[Podatek]]-DZIALKI[[#This Row],[KwotaUlgi]]</f>
        <v>262.54000000000002</v>
      </c>
    </row>
    <row r="4051" spans="1:9" x14ac:dyDescent="0.25">
      <c r="A4051" t="s">
        <v>4061</v>
      </c>
      <c r="B4051">
        <v>1218.22</v>
      </c>
      <c r="C4051" t="s">
        <v>94</v>
      </c>
      <c r="D4051" t="s">
        <v>7</v>
      </c>
      <c r="E405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51">
        <f>IF(DZIALKI[[#This Row],[Ulga]]=$K$29,$L$29,IF(DZIALKI[[#This Row],[Ulga]]=$K$30,$L$30,IF(DZIALKI[[#This Row],[Ulga]]=$K$31,$L$31,IF(DZIALKI[[#This Row],[Ulga]]=$K$32,$L$32))))</f>
        <v>0.2</v>
      </c>
      <c r="G4051">
        <f>ROUNDUP(DZIALKI[[#This Row],[StawkaPodatku]]*DZIALKI[[#This Row],[Powierzchnia]],2)</f>
        <v>48.73</v>
      </c>
      <c r="H4051">
        <f>DZIALKI[[#This Row],[Podatek]]*DZIALKI[[#This Row],[Procent Ulgi]]</f>
        <v>9.7460000000000004</v>
      </c>
      <c r="I4051">
        <f>DZIALKI[[#This Row],[Podatek]]-DZIALKI[[#This Row],[KwotaUlgi]]</f>
        <v>38.983999999999995</v>
      </c>
    </row>
    <row r="4052" spans="1:9" x14ac:dyDescent="0.25">
      <c r="A4052" t="s">
        <v>4062</v>
      </c>
      <c r="B4052">
        <v>1326.52</v>
      </c>
      <c r="C4052" t="s">
        <v>52</v>
      </c>
      <c r="D4052" t="s">
        <v>5</v>
      </c>
      <c r="E40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52">
        <f>IF(DZIALKI[[#This Row],[Ulga]]=$K$29,$L$29,IF(DZIALKI[[#This Row],[Ulga]]=$K$30,$L$30,IF(DZIALKI[[#This Row],[Ulga]]=$K$31,$L$31,IF(DZIALKI[[#This Row],[Ulga]]=$K$32,$L$32))))</f>
        <v>0.5</v>
      </c>
      <c r="G4052">
        <f>ROUNDUP(DZIALKI[[#This Row],[StawkaPodatku]]*DZIALKI[[#This Row],[Powierzchnia]],2)</f>
        <v>278.57</v>
      </c>
      <c r="H4052">
        <f>DZIALKI[[#This Row],[Podatek]]*DZIALKI[[#This Row],[Procent Ulgi]]</f>
        <v>139.285</v>
      </c>
      <c r="I4052">
        <f>DZIALKI[[#This Row],[Podatek]]-DZIALKI[[#This Row],[KwotaUlgi]]</f>
        <v>139.285</v>
      </c>
    </row>
    <row r="4053" spans="1:9" x14ac:dyDescent="0.25">
      <c r="A4053" t="s">
        <v>4063</v>
      </c>
      <c r="B4053">
        <v>1004.78</v>
      </c>
      <c r="C4053" t="s">
        <v>9</v>
      </c>
      <c r="D4053" t="s">
        <v>7</v>
      </c>
      <c r="E40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53">
        <f>IF(DZIALKI[[#This Row],[Ulga]]=$K$29,$L$29,IF(DZIALKI[[#This Row],[Ulga]]=$K$30,$L$30,IF(DZIALKI[[#This Row],[Ulga]]=$K$31,$L$31,IF(DZIALKI[[#This Row],[Ulga]]=$K$32,$L$32))))</f>
        <v>0.2</v>
      </c>
      <c r="G4053">
        <f>ROUNDUP(DZIALKI[[#This Row],[StawkaPodatku]]*DZIALKI[[#This Row],[Powierzchnia]],2)</f>
        <v>653.11</v>
      </c>
      <c r="H4053">
        <f>DZIALKI[[#This Row],[Podatek]]*DZIALKI[[#This Row],[Procent Ulgi]]</f>
        <v>130.62200000000001</v>
      </c>
      <c r="I4053">
        <f>DZIALKI[[#This Row],[Podatek]]-DZIALKI[[#This Row],[KwotaUlgi]]</f>
        <v>522.48800000000006</v>
      </c>
    </row>
    <row r="4054" spans="1:9" x14ac:dyDescent="0.25">
      <c r="A4054" t="s">
        <v>4064</v>
      </c>
      <c r="B4054">
        <v>1187.94</v>
      </c>
      <c r="C4054" t="s">
        <v>5</v>
      </c>
      <c r="D4054" t="s">
        <v>21</v>
      </c>
      <c r="E40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54">
        <f>IF(DZIALKI[[#This Row],[Ulga]]=$K$29,$L$29,IF(DZIALKI[[#This Row],[Ulga]]=$K$30,$L$30,IF(DZIALKI[[#This Row],[Ulga]]=$K$31,$L$31,IF(DZIALKI[[#This Row],[Ulga]]=$K$32,$L$32))))</f>
        <v>0</v>
      </c>
      <c r="G4054">
        <f>ROUNDUP(DZIALKI[[#This Row],[StawkaPodatku]]*DZIALKI[[#This Row],[Powierzchnia]],2)</f>
        <v>914.72</v>
      </c>
      <c r="H4054">
        <f>DZIALKI[[#This Row],[Podatek]]*DZIALKI[[#This Row],[Procent Ulgi]]</f>
        <v>0</v>
      </c>
      <c r="I4054">
        <f>DZIALKI[[#This Row],[Podatek]]-DZIALKI[[#This Row],[KwotaUlgi]]</f>
        <v>914.72</v>
      </c>
    </row>
    <row r="4055" spans="1:9" x14ac:dyDescent="0.25">
      <c r="A4055" t="s">
        <v>4065</v>
      </c>
      <c r="B4055">
        <v>945.87</v>
      </c>
      <c r="C4055" t="s">
        <v>94</v>
      </c>
      <c r="D4055" t="s">
        <v>7</v>
      </c>
      <c r="E405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55">
        <f>IF(DZIALKI[[#This Row],[Ulga]]=$K$29,$L$29,IF(DZIALKI[[#This Row],[Ulga]]=$K$30,$L$30,IF(DZIALKI[[#This Row],[Ulga]]=$K$31,$L$31,IF(DZIALKI[[#This Row],[Ulga]]=$K$32,$L$32))))</f>
        <v>0.2</v>
      </c>
      <c r="G4055">
        <f>ROUNDUP(DZIALKI[[#This Row],[StawkaPodatku]]*DZIALKI[[#This Row],[Powierzchnia]],2)</f>
        <v>37.839999999999996</v>
      </c>
      <c r="H4055">
        <f>DZIALKI[[#This Row],[Podatek]]*DZIALKI[[#This Row],[Procent Ulgi]]</f>
        <v>7.5679999999999996</v>
      </c>
      <c r="I4055">
        <f>DZIALKI[[#This Row],[Podatek]]-DZIALKI[[#This Row],[KwotaUlgi]]</f>
        <v>30.271999999999998</v>
      </c>
    </row>
    <row r="4056" spans="1:9" x14ac:dyDescent="0.25">
      <c r="A4056" t="s">
        <v>4066</v>
      </c>
      <c r="B4056">
        <v>611.94000000000005</v>
      </c>
      <c r="C4056" t="s">
        <v>9</v>
      </c>
      <c r="D4056" t="s">
        <v>5</v>
      </c>
      <c r="E405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56">
        <f>IF(DZIALKI[[#This Row],[Ulga]]=$K$29,$L$29,IF(DZIALKI[[#This Row],[Ulga]]=$K$30,$L$30,IF(DZIALKI[[#This Row],[Ulga]]=$K$31,$L$31,IF(DZIALKI[[#This Row],[Ulga]]=$K$32,$L$32))))</f>
        <v>0.5</v>
      </c>
      <c r="G4056">
        <f>ROUNDUP(DZIALKI[[#This Row],[StawkaPodatku]]*DZIALKI[[#This Row],[Powierzchnia]],2)</f>
        <v>397.77</v>
      </c>
      <c r="H4056">
        <f>DZIALKI[[#This Row],[Podatek]]*DZIALKI[[#This Row],[Procent Ulgi]]</f>
        <v>198.88499999999999</v>
      </c>
      <c r="I4056">
        <f>DZIALKI[[#This Row],[Podatek]]-DZIALKI[[#This Row],[KwotaUlgi]]</f>
        <v>198.88499999999999</v>
      </c>
    </row>
    <row r="4057" spans="1:9" x14ac:dyDescent="0.25">
      <c r="A4057" t="s">
        <v>4067</v>
      </c>
      <c r="B4057">
        <v>1105.08</v>
      </c>
      <c r="C4057" t="s">
        <v>52</v>
      </c>
      <c r="D4057" t="s">
        <v>11</v>
      </c>
      <c r="E40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57">
        <f>IF(DZIALKI[[#This Row],[Ulga]]=$K$29,$L$29,IF(DZIALKI[[#This Row],[Ulga]]=$K$30,$L$30,IF(DZIALKI[[#This Row],[Ulga]]=$K$31,$L$31,IF(DZIALKI[[#This Row],[Ulga]]=$K$32,$L$32))))</f>
        <v>0.9</v>
      </c>
      <c r="G4057">
        <f>ROUNDUP(DZIALKI[[#This Row],[StawkaPodatku]]*DZIALKI[[#This Row],[Powierzchnia]],2)</f>
        <v>232.07</v>
      </c>
      <c r="H4057">
        <f>DZIALKI[[#This Row],[Podatek]]*DZIALKI[[#This Row],[Procent Ulgi]]</f>
        <v>208.863</v>
      </c>
      <c r="I4057">
        <f>DZIALKI[[#This Row],[Podatek]]-DZIALKI[[#This Row],[KwotaUlgi]]</f>
        <v>23.206999999999994</v>
      </c>
    </row>
    <row r="4058" spans="1:9" x14ac:dyDescent="0.25">
      <c r="A4058" t="s">
        <v>4068</v>
      </c>
      <c r="B4058">
        <v>1220.45</v>
      </c>
      <c r="C4058" t="s">
        <v>5</v>
      </c>
      <c r="D4058" t="s">
        <v>5</v>
      </c>
      <c r="E40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58">
        <f>IF(DZIALKI[[#This Row],[Ulga]]=$K$29,$L$29,IF(DZIALKI[[#This Row],[Ulga]]=$K$30,$L$30,IF(DZIALKI[[#This Row],[Ulga]]=$K$31,$L$31,IF(DZIALKI[[#This Row],[Ulga]]=$K$32,$L$32))))</f>
        <v>0.5</v>
      </c>
      <c r="G4058">
        <f>ROUNDUP(DZIALKI[[#This Row],[StawkaPodatku]]*DZIALKI[[#This Row],[Powierzchnia]],2)</f>
        <v>939.75</v>
      </c>
      <c r="H4058">
        <f>DZIALKI[[#This Row],[Podatek]]*DZIALKI[[#This Row],[Procent Ulgi]]</f>
        <v>469.875</v>
      </c>
      <c r="I4058">
        <f>DZIALKI[[#This Row],[Podatek]]-DZIALKI[[#This Row],[KwotaUlgi]]</f>
        <v>469.875</v>
      </c>
    </row>
    <row r="4059" spans="1:9" x14ac:dyDescent="0.25">
      <c r="A4059" t="s">
        <v>4069</v>
      </c>
      <c r="B4059">
        <v>1228.83</v>
      </c>
      <c r="C4059" t="s">
        <v>5</v>
      </c>
      <c r="D4059" t="s">
        <v>5</v>
      </c>
      <c r="E40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59">
        <f>IF(DZIALKI[[#This Row],[Ulga]]=$K$29,$L$29,IF(DZIALKI[[#This Row],[Ulga]]=$K$30,$L$30,IF(DZIALKI[[#This Row],[Ulga]]=$K$31,$L$31,IF(DZIALKI[[#This Row],[Ulga]]=$K$32,$L$32))))</f>
        <v>0.5</v>
      </c>
      <c r="G4059">
        <f>ROUNDUP(DZIALKI[[#This Row],[StawkaPodatku]]*DZIALKI[[#This Row],[Powierzchnia]],2)</f>
        <v>946.2</v>
      </c>
      <c r="H4059">
        <f>DZIALKI[[#This Row],[Podatek]]*DZIALKI[[#This Row],[Procent Ulgi]]</f>
        <v>473.1</v>
      </c>
      <c r="I4059">
        <f>DZIALKI[[#This Row],[Podatek]]-DZIALKI[[#This Row],[KwotaUlgi]]</f>
        <v>473.1</v>
      </c>
    </row>
    <row r="4060" spans="1:9" x14ac:dyDescent="0.25">
      <c r="A4060" t="s">
        <v>4070</v>
      </c>
      <c r="B4060">
        <v>510.48</v>
      </c>
      <c r="C4060" t="s">
        <v>52</v>
      </c>
      <c r="D4060" t="s">
        <v>21</v>
      </c>
      <c r="E40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60">
        <f>IF(DZIALKI[[#This Row],[Ulga]]=$K$29,$L$29,IF(DZIALKI[[#This Row],[Ulga]]=$K$30,$L$30,IF(DZIALKI[[#This Row],[Ulga]]=$K$31,$L$31,IF(DZIALKI[[#This Row],[Ulga]]=$K$32,$L$32))))</f>
        <v>0</v>
      </c>
      <c r="G4060">
        <f>ROUNDUP(DZIALKI[[#This Row],[StawkaPodatku]]*DZIALKI[[#This Row],[Powierzchnia]],2)</f>
        <v>107.21000000000001</v>
      </c>
      <c r="H4060">
        <f>DZIALKI[[#This Row],[Podatek]]*DZIALKI[[#This Row],[Procent Ulgi]]</f>
        <v>0</v>
      </c>
      <c r="I4060">
        <f>DZIALKI[[#This Row],[Podatek]]-DZIALKI[[#This Row],[KwotaUlgi]]</f>
        <v>107.21000000000001</v>
      </c>
    </row>
    <row r="4061" spans="1:9" x14ac:dyDescent="0.25">
      <c r="A4061" t="s">
        <v>4071</v>
      </c>
      <c r="B4061">
        <v>683.87</v>
      </c>
      <c r="C4061" t="s">
        <v>31</v>
      </c>
      <c r="D4061" t="s">
        <v>5</v>
      </c>
      <c r="E40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61">
        <f>IF(DZIALKI[[#This Row],[Ulga]]=$K$29,$L$29,IF(DZIALKI[[#This Row],[Ulga]]=$K$30,$L$30,IF(DZIALKI[[#This Row],[Ulga]]=$K$31,$L$31,IF(DZIALKI[[#This Row],[Ulga]]=$K$32,$L$32))))</f>
        <v>0.5</v>
      </c>
      <c r="G4061">
        <f>ROUNDUP(DZIALKI[[#This Row],[StawkaPodatku]]*DZIALKI[[#This Row],[Powierzchnia]],2)</f>
        <v>294.07</v>
      </c>
      <c r="H4061">
        <f>DZIALKI[[#This Row],[Podatek]]*DZIALKI[[#This Row],[Procent Ulgi]]</f>
        <v>147.035</v>
      </c>
      <c r="I4061">
        <f>DZIALKI[[#This Row],[Podatek]]-DZIALKI[[#This Row],[KwotaUlgi]]</f>
        <v>147.035</v>
      </c>
    </row>
    <row r="4062" spans="1:9" x14ac:dyDescent="0.25">
      <c r="A4062" t="s">
        <v>4072</v>
      </c>
      <c r="B4062">
        <v>1457.26</v>
      </c>
      <c r="C4062" t="s">
        <v>5</v>
      </c>
      <c r="D4062" t="s">
        <v>7</v>
      </c>
      <c r="E40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62">
        <f>IF(DZIALKI[[#This Row],[Ulga]]=$K$29,$L$29,IF(DZIALKI[[#This Row],[Ulga]]=$K$30,$L$30,IF(DZIALKI[[#This Row],[Ulga]]=$K$31,$L$31,IF(DZIALKI[[#This Row],[Ulga]]=$K$32,$L$32))))</f>
        <v>0.2</v>
      </c>
      <c r="G4062">
        <f>ROUNDUP(DZIALKI[[#This Row],[StawkaPodatku]]*DZIALKI[[#This Row],[Powierzchnia]],2)</f>
        <v>1122.0999999999999</v>
      </c>
      <c r="H4062">
        <f>DZIALKI[[#This Row],[Podatek]]*DZIALKI[[#This Row],[Procent Ulgi]]</f>
        <v>224.42</v>
      </c>
      <c r="I4062">
        <f>DZIALKI[[#This Row],[Podatek]]-DZIALKI[[#This Row],[KwotaUlgi]]</f>
        <v>897.68</v>
      </c>
    </row>
    <row r="4063" spans="1:9" x14ac:dyDescent="0.25">
      <c r="A4063" t="s">
        <v>4073</v>
      </c>
      <c r="B4063">
        <v>966.28</v>
      </c>
      <c r="C4063" t="s">
        <v>52</v>
      </c>
      <c r="D4063" t="s">
        <v>7</v>
      </c>
      <c r="E40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63">
        <f>IF(DZIALKI[[#This Row],[Ulga]]=$K$29,$L$29,IF(DZIALKI[[#This Row],[Ulga]]=$K$30,$L$30,IF(DZIALKI[[#This Row],[Ulga]]=$K$31,$L$31,IF(DZIALKI[[#This Row],[Ulga]]=$K$32,$L$32))))</f>
        <v>0.2</v>
      </c>
      <c r="G4063">
        <f>ROUNDUP(DZIALKI[[#This Row],[StawkaPodatku]]*DZIALKI[[#This Row],[Powierzchnia]],2)</f>
        <v>202.92</v>
      </c>
      <c r="H4063">
        <f>DZIALKI[[#This Row],[Podatek]]*DZIALKI[[#This Row],[Procent Ulgi]]</f>
        <v>40.584000000000003</v>
      </c>
      <c r="I4063">
        <f>DZIALKI[[#This Row],[Podatek]]-DZIALKI[[#This Row],[KwotaUlgi]]</f>
        <v>162.33599999999998</v>
      </c>
    </row>
    <row r="4064" spans="1:9" x14ac:dyDescent="0.25">
      <c r="A4064" t="s">
        <v>4074</v>
      </c>
      <c r="B4064">
        <v>1016.26</v>
      </c>
      <c r="C4064" t="s">
        <v>31</v>
      </c>
      <c r="D4064" t="s">
        <v>7</v>
      </c>
      <c r="E40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64">
        <f>IF(DZIALKI[[#This Row],[Ulga]]=$K$29,$L$29,IF(DZIALKI[[#This Row],[Ulga]]=$K$30,$L$30,IF(DZIALKI[[#This Row],[Ulga]]=$K$31,$L$31,IF(DZIALKI[[#This Row],[Ulga]]=$K$32,$L$32))))</f>
        <v>0.2</v>
      </c>
      <c r="G4064">
        <f>ROUNDUP(DZIALKI[[#This Row],[StawkaPodatku]]*DZIALKI[[#This Row],[Powierzchnia]],2)</f>
        <v>437</v>
      </c>
      <c r="H4064">
        <f>DZIALKI[[#This Row],[Podatek]]*DZIALKI[[#This Row],[Procent Ulgi]]</f>
        <v>87.4</v>
      </c>
      <c r="I4064">
        <f>DZIALKI[[#This Row],[Podatek]]-DZIALKI[[#This Row],[KwotaUlgi]]</f>
        <v>349.6</v>
      </c>
    </row>
    <row r="4065" spans="1:9" x14ac:dyDescent="0.25">
      <c r="A4065" t="s">
        <v>4075</v>
      </c>
      <c r="B4065">
        <v>855.66</v>
      </c>
      <c r="C4065" t="s">
        <v>31</v>
      </c>
      <c r="D4065" t="s">
        <v>5</v>
      </c>
      <c r="E40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65">
        <f>IF(DZIALKI[[#This Row],[Ulga]]=$K$29,$L$29,IF(DZIALKI[[#This Row],[Ulga]]=$K$30,$L$30,IF(DZIALKI[[#This Row],[Ulga]]=$K$31,$L$31,IF(DZIALKI[[#This Row],[Ulga]]=$K$32,$L$32))))</f>
        <v>0.5</v>
      </c>
      <c r="G4065">
        <f>ROUNDUP(DZIALKI[[#This Row],[StawkaPodatku]]*DZIALKI[[#This Row],[Powierzchnia]],2)</f>
        <v>367.94</v>
      </c>
      <c r="H4065">
        <f>DZIALKI[[#This Row],[Podatek]]*DZIALKI[[#This Row],[Procent Ulgi]]</f>
        <v>183.97</v>
      </c>
      <c r="I4065">
        <f>DZIALKI[[#This Row],[Podatek]]-DZIALKI[[#This Row],[KwotaUlgi]]</f>
        <v>183.97</v>
      </c>
    </row>
    <row r="4066" spans="1:9" x14ac:dyDescent="0.25">
      <c r="A4066" t="s">
        <v>4076</v>
      </c>
      <c r="B4066">
        <v>641.49</v>
      </c>
      <c r="C4066" t="s">
        <v>52</v>
      </c>
      <c r="D4066" t="s">
        <v>7</v>
      </c>
      <c r="E40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66">
        <f>IF(DZIALKI[[#This Row],[Ulga]]=$K$29,$L$29,IF(DZIALKI[[#This Row],[Ulga]]=$K$30,$L$30,IF(DZIALKI[[#This Row],[Ulga]]=$K$31,$L$31,IF(DZIALKI[[#This Row],[Ulga]]=$K$32,$L$32))))</f>
        <v>0.2</v>
      </c>
      <c r="G4066">
        <f>ROUNDUP(DZIALKI[[#This Row],[StawkaPodatku]]*DZIALKI[[#This Row],[Powierzchnia]],2)</f>
        <v>134.72</v>
      </c>
      <c r="H4066">
        <f>DZIALKI[[#This Row],[Podatek]]*DZIALKI[[#This Row],[Procent Ulgi]]</f>
        <v>26.944000000000003</v>
      </c>
      <c r="I4066">
        <f>DZIALKI[[#This Row],[Podatek]]-DZIALKI[[#This Row],[KwotaUlgi]]</f>
        <v>107.776</v>
      </c>
    </row>
    <row r="4067" spans="1:9" x14ac:dyDescent="0.25">
      <c r="A4067" t="s">
        <v>4077</v>
      </c>
      <c r="B4067">
        <v>1321.79</v>
      </c>
      <c r="C4067" t="s">
        <v>5</v>
      </c>
      <c r="D4067" t="s">
        <v>11</v>
      </c>
      <c r="E40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67">
        <f>IF(DZIALKI[[#This Row],[Ulga]]=$K$29,$L$29,IF(DZIALKI[[#This Row],[Ulga]]=$K$30,$L$30,IF(DZIALKI[[#This Row],[Ulga]]=$K$31,$L$31,IF(DZIALKI[[#This Row],[Ulga]]=$K$32,$L$32))))</f>
        <v>0.9</v>
      </c>
      <c r="G4067">
        <f>ROUNDUP(DZIALKI[[#This Row],[StawkaPodatku]]*DZIALKI[[#This Row],[Powierzchnia]],2)</f>
        <v>1017.78</v>
      </c>
      <c r="H4067">
        <f>DZIALKI[[#This Row],[Podatek]]*DZIALKI[[#This Row],[Procent Ulgi]]</f>
        <v>916.00199999999995</v>
      </c>
      <c r="I4067">
        <f>DZIALKI[[#This Row],[Podatek]]-DZIALKI[[#This Row],[KwotaUlgi]]</f>
        <v>101.77800000000002</v>
      </c>
    </row>
    <row r="4068" spans="1:9" x14ac:dyDescent="0.25">
      <c r="A4068" t="s">
        <v>4078</v>
      </c>
      <c r="B4068">
        <v>503.78</v>
      </c>
      <c r="C4068" t="s">
        <v>94</v>
      </c>
      <c r="D4068" t="s">
        <v>21</v>
      </c>
      <c r="E40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68">
        <f>IF(DZIALKI[[#This Row],[Ulga]]=$K$29,$L$29,IF(DZIALKI[[#This Row],[Ulga]]=$K$30,$L$30,IF(DZIALKI[[#This Row],[Ulga]]=$K$31,$L$31,IF(DZIALKI[[#This Row],[Ulga]]=$K$32,$L$32))))</f>
        <v>0</v>
      </c>
      <c r="G4068">
        <f>ROUNDUP(DZIALKI[[#This Row],[StawkaPodatku]]*DZIALKI[[#This Row],[Powierzchnia]],2)</f>
        <v>20.16</v>
      </c>
      <c r="H4068">
        <f>DZIALKI[[#This Row],[Podatek]]*DZIALKI[[#This Row],[Procent Ulgi]]</f>
        <v>0</v>
      </c>
      <c r="I4068">
        <f>DZIALKI[[#This Row],[Podatek]]-DZIALKI[[#This Row],[KwotaUlgi]]</f>
        <v>20.16</v>
      </c>
    </row>
    <row r="4069" spans="1:9" x14ac:dyDescent="0.25">
      <c r="A4069" t="s">
        <v>4079</v>
      </c>
      <c r="B4069">
        <v>808.32</v>
      </c>
      <c r="C4069" t="s">
        <v>5</v>
      </c>
      <c r="D4069" t="s">
        <v>5</v>
      </c>
      <c r="E40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69">
        <f>IF(DZIALKI[[#This Row],[Ulga]]=$K$29,$L$29,IF(DZIALKI[[#This Row],[Ulga]]=$K$30,$L$30,IF(DZIALKI[[#This Row],[Ulga]]=$K$31,$L$31,IF(DZIALKI[[#This Row],[Ulga]]=$K$32,$L$32))))</f>
        <v>0.5</v>
      </c>
      <c r="G4069">
        <f>ROUNDUP(DZIALKI[[#This Row],[StawkaPodatku]]*DZIALKI[[#This Row],[Powierzchnia]],2)</f>
        <v>622.41</v>
      </c>
      <c r="H4069">
        <f>DZIALKI[[#This Row],[Podatek]]*DZIALKI[[#This Row],[Procent Ulgi]]</f>
        <v>311.20499999999998</v>
      </c>
      <c r="I4069">
        <f>DZIALKI[[#This Row],[Podatek]]-DZIALKI[[#This Row],[KwotaUlgi]]</f>
        <v>311.20499999999998</v>
      </c>
    </row>
    <row r="4070" spans="1:9" x14ac:dyDescent="0.25">
      <c r="A4070" t="s">
        <v>4080</v>
      </c>
      <c r="B4070">
        <v>714.95</v>
      </c>
      <c r="C4070" t="s">
        <v>5</v>
      </c>
      <c r="D4070" t="s">
        <v>11</v>
      </c>
      <c r="E40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70">
        <f>IF(DZIALKI[[#This Row],[Ulga]]=$K$29,$L$29,IF(DZIALKI[[#This Row],[Ulga]]=$K$30,$L$30,IF(DZIALKI[[#This Row],[Ulga]]=$K$31,$L$31,IF(DZIALKI[[#This Row],[Ulga]]=$K$32,$L$32))))</f>
        <v>0.9</v>
      </c>
      <c r="G4070">
        <f>ROUNDUP(DZIALKI[[#This Row],[StawkaPodatku]]*DZIALKI[[#This Row],[Powierzchnia]],2)</f>
        <v>550.52</v>
      </c>
      <c r="H4070">
        <f>DZIALKI[[#This Row],[Podatek]]*DZIALKI[[#This Row],[Procent Ulgi]]</f>
        <v>495.46800000000002</v>
      </c>
      <c r="I4070">
        <f>DZIALKI[[#This Row],[Podatek]]-DZIALKI[[#This Row],[KwotaUlgi]]</f>
        <v>55.051999999999964</v>
      </c>
    </row>
    <row r="4071" spans="1:9" x14ac:dyDescent="0.25">
      <c r="A4071" t="s">
        <v>4081</v>
      </c>
      <c r="B4071">
        <v>705.8</v>
      </c>
      <c r="C4071" t="s">
        <v>94</v>
      </c>
      <c r="D4071" t="s">
        <v>5</v>
      </c>
      <c r="E40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71">
        <f>IF(DZIALKI[[#This Row],[Ulga]]=$K$29,$L$29,IF(DZIALKI[[#This Row],[Ulga]]=$K$30,$L$30,IF(DZIALKI[[#This Row],[Ulga]]=$K$31,$L$31,IF(DZIALKI[[#This Row],[Ulga]]=$K$32,$L$32))))</f>
        <v>0.5</v>
      </c>
      <c r="G4071">
        <f>ROUNDUP(DZIALKI[[#This Row],[StawkaPodatku]]*DZIALKI[[#This Row],[Powierzchnia]],2)</f>
        <v>28.240000000000002</v>
      </c>
      <c r="H4071">
        <f>DZIALKI[[#This Row],[Podatek]]*DZIALKI[[#This Row],[Procent Ulgi]]</f>
        <v>14.120000000000001</v>
      </c>
      <c r="I4071">
        <f>DZIALKI[[#This Row],[Podatek]]-DZIALKI[[#This Row],[KwotaUlgi]]</f>
        <v>14.120000000000001</v>
      </c>
    </row>
    <row r="4072" spans="1:9" x14ac:dyDescent="0.25">
      <c r="A4072" t="s">
        <v>4082</v>
      </c>
      <c r="B4072">
        <v>882.04</v>
      </c>
      <c r="C4072" t="s">
        <v>52</v>
      </c>
      <c r="D4072" t="s">
        <v>21</v>
      </c>
      <c r="E40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72">
        <f>IF(DZIALKI[[#This Row],[Ulga]]=$K$29,$L$29,IF(DZIALKI[[#This Row],[Ulga]]=$K$30,$L$30,IF(DZIALKI[[#This Row],[Ulga]]=$K$31,$L$31,IF(DZIALKI[[#This Row],[Ulga]]=$K$32,$L$32))))</f>
        <v>0</v>
      </c>
      <c r="G4072">
        <f>ROUNDUP(DZIALKI[[#This Row],[StawkaPodatku]]*DZIALKI[[#This Row],[Powierzchnia]],2)</f>
        <v>185.23</v>
      </c>
      <c r="H4072">
        <f>DZIALKI[[#This Row],[Podatek]]*DZIALKI[[#This Row],[Procent Ulgi]]</f>
        <v>0</v>
      </c>
      <c r="I4072">
        <f>DZIALKI[[#This Row],[Podatek]]-DZIALKI[[#This Row],[KwotaUlgi]]</f>
        <v>185.23</v>
      </c>
    </row>
    <row r="4073" spans="1:9" x14ac:dyDescent="0.25">
      <c r="A4073" t="s">
        <v>4083</v>
      </c>
      <c r="B4073">
        <v>712.76</v>
      </c>
      <c r="C4073" t="s">
        <v>5</v>
      </c>
      <c r="D4073" t="s">
        <v>11</v>
      </c>
      <c r="E40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73">
        <f>IF(DZIALKI[[#This Row],[Ulga]]=$K$29,$L$29,IF(DZIALKI[[#This Row],[Ulga]]=$K$30,$L$30,IF(DZIALKI[[#This Row],[Ulga]]=$K$31,$L$31,IF(DZIALKI[[#This Row],[Ulga]]=$K$32,$L$32))))</f>
        <v>0.9</v>
      </c>
      <c r="G4073">
        <f>ROUNDUP(DZIALKI[[#This Row],[StawkaPodatku]]*DZIALKI[[#This Row],[Powierzchnia]],2)</f>
        <v>548.83000000000004</v>
      </c>
      <c r="H4073">
        <f>DZIALKI[[#This Row],[Podatek]]*DZIALKI[[#This Row],[Procent Ulgi]]</f>
        <v>493.94700000000006</v>
      </c>
      <c r="I4073">
        <f>DZIALKI[[#This Row],[Podatek]]-DZIALKI[[#This Row],[KwotaUlgi]]</f>
        <v>54.882999999999981</v>
      </c>
    </row>
    <row r="4074" spans="1:9" x14ac:dyDescent="0.25">
      <c r="A4074" t="s">
        <v>4084</v>
      </c>
      <c r="B4074">
        <v>1258.3599999999999</v>
      </c>
      <c r="C4074" t="s">
        <v>31</v>
      </c>
      <c r="D4074" t="s">
        <v>5</v>
      </c>
      <c r="E40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74">
        <f>IF(DZIALKI[[#This Row],[Ulga]]=$K$29,$L$29,IF(DZIALKI[[#This Row],[Ulga]]=$K$30,$L$30,IF(DZIALKI[[#This Row],[Ulga]]=$K$31,$L$31,IF(DZIALKI[[#This Row],[Ulga]]=$K$32,$L$32))))</f>
        <v>0.5</v>
      </c>
      <c r="G4074">
        <f>ROUNDUP(DZIALKI[[#This Row],[StawkaPodatku]]*DZIALKI[[#This Row],[Powierzchnia]],2)</f>
        <v>541.1</v>
      </c>
      <c r="H4074">
        <f>DZIALKI[[#This Row],[Podatek]]*DZIALKI[[#This Row],[Procent Ulgi]]</f>
        <v>270.55</v>
      </c>
      <c r="I4074">
        <f>DZIALKI[[#This Row],[Podatek]]-DZIALKI[[#This Row],[KwotaUlgi]]</f>
        <v>270.55</v>
      </c>
    </row>
    <row r="4075" spans="1:9" x14ac:dyDescent="0.25">
      <c r="A4075" t="s">
        <v>4085</v>
      </c>
      <c r="B4075">
        <v>516.65</v>
      </c>
      <c r="C4075" t="s">
        <v>5</v>
      </c>
      <c r="D4075" t="s">
        <v>5</v>
      </c>
      <c r="E40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75">
        <f>IF(DZIALKI[[#This Row],[Ulga]]=$K$29,$L$29,IF(DZIALKI[[#This Row],[Ulga]]=$K$30,$L$30,IF(DZIALKI[[#This Row],[Ulga]]=$K$31,$L$31,IF(DZIALKI[[#This Row],[Ulga]]=$K$32,$L$32))))</f>
        <v>0.5</v>
      </c>
      <c r="G4075">
        <f>ROUNDUP(DZIALKI[[#This Row],[StawkaPodatku]]*DZIALKI[[#This Row],[Powierzchnia]],2)</f>
        <v>397.83</v>
      </c>
      <c r="H4075">
        <f>DZIALKI[[#This Row],[Podatek]]*DZIALKI[[#This Row],[Procent Ulgi]]</f>
        <v>198.91499999999999</v>
      </c>
      <c r="I4075">
        <f>DZIALKI[[#This Row],[Podatek]]-DZIALKI[[#This Row],[KwotaUlgi]]</f>
        <v>198.91499999999999</v>
      </c>
    </row>
    <row r="4076" spans="1:9" x14ac:dyDescent="0.25">
      <c r="A4076" t="s">
        <v>4086</v>
      </c>
      <c r="B4076">
        <v>1208</v>
      </c>
      <c r="C4076" t="s">
        <v>52</v>
      </c>
      <c r="D4076" t="s">
        <v>11</v>
      </c>
      <c r="E40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76">
        <f>IF(DZIALKI[[#This Row],[Ulga]]=$K$29,$L$29,IF(DZIALKI[[#This Row],[Ulga]]=$K$30,$L$30,IF(DZIALKI[[#This Row],[Ulga]]=$K$31,$L$31,IF(DZIALKI[[#This Row],[Ulga]]=$K$32,$L$32))))</f>
        <v>0.9</v>
      </c>
      <c r="G4076">
        <f>ROUNDUP(DZIALKI[[#This Row],[StawkaPodatku]]*DZIALKI[[#This Row],[Powierzchnia]],2)</f>
        <v>253.68</v>
      </c>
      <c r="H4076">
        <f>DZIALKI[[#This Row],[Podatek]]*DZIALKI[[#This Row],[Procent Ulgi]]</f>
        <v>228.31200000000001</v>
      </c>
      <c r="I4076">
        <f>DZIALKI[[#This Row],[Podatek]]-DZIALKI[[#This Row],[KwotaUlgi]]</f>
        <v>25.367999999999995</v>
      </c>
    </row>
    <row r="4077" spans="1:9" x14ac:dyDescent="0.25">
      <c r="A4077" t="s">
        <v>4087</v>
      </c>
      <c r="B4077">
        <v>970.39</v>
      </c>
      <c r="C4077" t="s">
        <v>31</v>
      </c>
      <c r="D4077" t="s">
        <v>11</v>
      </c>
      <c r="E40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77">
        <f>IF(DZIALKI[[#This Row],[Ulga]]=$K$29,$L$29,IF(DZIALKI[[#This Row],[Ulga]]=$K$30,$L$30,IF(DZIALKI[[#This Row],[Ulga]]=$K$31,$L$31,IF(DZIALKI[[#This Row],[Ulga]]=$K$32,$L$32))))</f>
        <v>0.9</v>
      </c>
      <c r="G4077">
        <f>ROUNDUP(DZIALKI[[#This Row],[StawkaPodatku]]*DZIALKI[[#This Row],[Powierzchnia]],2)</f>
        <v>417.27</v>
      </c>
      <c r="H4077">
        <f>DZIALKI[[#This Row],[Podatek]]*DZIALKI[[#This Row],[Procent Ulgi]]</f>
        <v>375.54300000000001</v>
      </c>
      <c r="I4077">
        <f>DZIALKI[[#This Row],[Podatek]]-DZIALKI[[#This Row],[KwotaUlgi]]</f>
        <v>41.726999999999975</v>
      </c>
    </row>
    <row r="4078" spans="1:9" x14ac:dyDescent="0.25">
      <c r="A4078" t="s">
        <v>4088</v>
      </c>
      <c r="B4078">
        <v>1388.89</v>
      </c>
      <c r="C4078" t="s">
        <v>9</v>
      </c>
      <c r="D4078" t="s">
        <v>11</v>
      </c>
      <c r="E40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78">
        <f>IF(DZIALKI[[#This Row],[Ulga]]=$K$29,$L$29,IF(DZIALKI[[#This Row],[Ulga]]=$K$30,$L$30,IF(DZIALKI[[#This Row],[Ulga]]=$K$31,$L$31,IF(DZIALKI[[#This Row],[Ulga]]=$K$32,$L$32))))</f>
        <v>0.9</v>
      </c>
      <c r="G4078">
        <f>ROUNDUP(DZIALKI[[#This Row],[StawkaPodatku]]*DZIALKI[[#This Row],[Powierzchnia]],2)</f>
        <v>902.78</v>
      </c>
      <c r="H4078">
        <f>DZIALKI[[#This Row],[Podatek]]*DZIALKI[[#This Row],[Procent Ulgi]]</f>
        <v>812.50199999999995</v>
      </c>
      <c r="I4078">
        <f>DZIALKI[[#This Row],[Podatek]]-DZIALKI[[#This Row],[KwotaUlgi]]</f>
        <v>90.27800000000002</v>
      </c>
    </row>
    <row r="4079" spans="1:9" x14ac:dyDescent="0.25">
      <c r="A4079" t="s">
        <v>4089</v>
      </c>
      <c r="B4079">
        <v>508.94</v>
      </c>
      <c r="C4079" t="s">
        <v>52</v>
      </c>
      <c r="D4079" t="s">
        <v>5</v>
      </c>
      <c r="E40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79">
        <f>IF(DZIALKI[[#This Row],[Ulga]]=$K$29,$L$29,IF(DZIALKI[[#This Row],[Ulga]]=$K$30,$L$30,IF(DZIALKI[[#This Row],[Ulga]]=$K$31,$L$31,IF(DZIALKI[[#This Row],[Ulga]]=$K$32,$L$32))))</f>
        <v>0.5</v>
      </c>
      <c r="G4079">
        <f>ROUNDUP(DZIALKI[[#This Row],[StawkaPodatku]]*DZIALKI[[#This Row],[Powierzchnia]],2)</f>
        <v>106.88000000000001</v>
      </c>
      <c r="H4079">
        <f>DZIALKI[[#This Row],[Podatek]]*DZIALKI[[#This Row],[Procent Ulgi]]</f>
        <v>53.440000000000005</v>
      </c>
      <c r="I4079">
        <f>DZIALKI[[#This Row],[Podatek]]-DZIALKI[[#This Row],[KwotaUlgi]]</f>
        <v>53.440000000000005</v>
      </c>
    </row>
    <row r="4080" spans="1:9" x14ac:dyDescent="0.25">
      <c r="A4080" t="s">
        <v>4090</v>
      </c>
      <c r="B4080">
        <v>1462.18</v>
      </c>
      <c r="C4080" t="s">
        <v>9</v>
      </c>
      <c r="D4080" t="s">
        <v>21</v>
      </c>
      <c r="E40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80">
        <f>IF(DZIALKI[[#This Row],[Ulga]]=$K$29,$L$29,IF(DZIALKI[[#This Row],[Ulga]]=$K$30,$L$30,IF(DZIALKI[[#This Row],[Ulga]]=$K$31,$L$31,IF(DZIALKI[[#This Row],[Ulga]]=$K$32,$L$32))))</f>
        <v>0</v>
      </c>
      <c r="G4080">
        <f>ROUNDUP(DZIALKI[[#This Row],[StawkaPodatku]]*DZIALKI[[#This Row],[Powierzchnia]],2)</f>
        <v>950.42</v>
      </c>
      <c r="H4080">
        <f>DZIALKI[[#This Row],[Podatek]]*DZIALKI[[#This Row],[Procent Ulgi]]</f>
        <v>0</v>
      </c>
      <c r="I4080">
        <f>DZIALKI[[#This Row],[Podatek]]-DZIALKI[[#This Row],[KwotaUlgi]]</f>
        <v>950.42</v>
      </c>
    </row>
    <row r="4081" spans="1:9" x14ac:dyDescent="0.25">
      <c r="A4081" t="s">
        <v>4091</v>
      </c>
      <c r="B4081">
        <v>1309.8800000000001</v>
      </c>
      <c r="C4081" t="s">
        <v>31</v>
      </c>
      <c r="D4081" t="s">
        <v>11</v>
      </c>
      <c r="E40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81">
        <f>IF(DZIALKI[[#This Row],[Ulga]]=$K$29,$L$29,IF(DZIALKI[[#This Row],[Ulga]]=$K$30,$L$30,IF(DZIALKI[[#This Row],[Ulga]]=$K$31,$L$31,IF(DZIALKI[[#This Row],[Ulga]]=$K$32,$L$32))))</f>
        <v>0.9</v>
      </c>
      <c r="G4081">
        <f>ROUNDUP(DZIALKI[[#This Row],[StawkaPodatku]]*DZIALKI[[#This Row],[Powierzchnia]],2)</f>
        <v>563.25</v>
      </c>
      <c r="H4081">
        <f>DZIALKI[[#This Row],[Podatek]]*DZIALKI[[#This Row],[Procent Ulgi]]</f>
        <v>506.92500000000001</v>
      </c>
      <c r="I4081">
        <f>DZIALKI[[#This Row],[Podatek]]-DZIALKI[[#This Row],[KwotaUlgi]]</f>
        <v>56.324999999999989</v>
      </c>
    </row>
    <row r="4082" spans="1:9" x14ac:dyDescent="0.25">
      <c r="A4082" t="s">
        <v>4092</v>
      </c>
      <c r="B4082">
        <v>568.11</v>
      </c>
      <c r="C4082" t="s">
        <v>9</v>
      </c>
      <c r="D4082" t="s">
        <v>11</v>
      </c>
      <c r="E40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82">
        <f>IF(DZIALKI[[#This Row],[Ulga]]=$K$29,$L$29,IF(DZIALKI[[#This Row],[Ulga]]=$K$30,$L$30,IF(DZIALKI[[#This Row],[Ulga]]=$K$31,$L$31,IF(DZIALKI[[#This Row],[Ulga]]=$K$32,$L$32))))</f>
        <v>0.9</v>
      </c>
      <c r="G4082">
        <f>ROUNDUP(DZIALKI[[#This Row],[StawkaPodatku]]*DZIALKI[[#This Row],[Powierzchnia]],2)</f>
        <v>369.28</v>
      </c>
      <c r="H4082">
        <f>DZIALKI[[#This Row],[Podatek]]*DZIALKI[[#This Row],[Procent Ulgi]]</f>
        <v>332.35199999999998</v>
      </c>
      <c r="I4082">
        <f>DZIALKI[[#This Row],[Podatek]]-DZIALKI[[#This Row],[KwotaUlgi]]</f>
        <v>36.927999999999997</v>
      </c>
    </row>
    <row r="4083" spans="1:9" x14ac:dyDescent="0.25">
      <c r="A4083" t="s">
        <v>4093</v>
      </c>
      <c r="B4083">
        <v>597.59</v>
      </c>
      <c r="C4083" t="s">
        <v>94</v>
      </c>
      <c r="D4083" t="s">
        <v>21</v>
      </c>
      <c r="E408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83">
        <f>IF(DZIALKI[[#This Row],[Ulga]]=$K$29,$L$29,IF(DZIALKI[[#This Row],[Ulga]]=$K$30,$L$30,IF(DZIALKI[[#This Row],[Ulga]]=$K$31,$L$31,IF(DZIALKI[[#This Row],[Ulga]]=$K$32,$L$32))))</f>
        <v>0</v>
      </c>
      <c r="G4083">
        <f>ROUNDUP(DZIALKI[[#This Row],[StawkaPodatku]]*DZIALKI[[#This Row],[Powierzchnia]],2)</f>
        <v>23.91</v>
      </c>
      <c r="H4083">
        <f>DZIALKI[[#This Row],[Podatek]]*DZIALKI[[#This Row],[Procent Ulgi]]</f>
        <v>0</v>
      </c>
      <c r="I4083">
        <f>DZIALKI[[#This Row],[Podatek]]-DZIALKI[[#This Row],[KwotaUlgi]]</f>
        <v>23.91</v>
      </c>
    </row>
    <row r="4084" spans="1:9" x14ac:dyDescent="0.25">
      <c r="A4084" t="s">
        <v>4094</v>
      </c>
      <c r="B4084">
        <v>1168.5</v>
      </c>
      <c r="C4084" t="s">
        <v>94</v>
      </c>
      <c r="D4084" t="s">
        <v>11</v>
      </c>
      <c r="E40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84">
        <f>IF(DZIALKI[[#This Row],[Ulga]]=$K$29,$L$29,IF(DZIALKI[[#This Row],[Ulga]]=$K$30,$L$30,IF(DZIALKI[[#This Row],[Ulga]]=$K$31,$L$31,IF(DZIALKI[[#This Row],[Ulga]]=$K$32,$L$32))))</f>
        <v>0.9</v>
      </c>
      <c r="G4084">
        <f>ROUNDUP(DZIALKI[[#This Row],[StawkaPodatku]]*DZIALKI[[#This Row],[Powierzchnia]],2)</f>
        <v>46.74</v>
      </c>
      <c r="H4084">
        <f>DZIALKI[[#This Row],[Podatek]]*DZIALKI[[#This Row],[Procent Ulgi]]</f>
        <v>42.066000000000003</v>
      </c>
      <c r="I4084">
        <f>DZIALKI[[#This Row],[Podatek]]-DZIALKI[[#This Row],[KwotaUlgi]]</f>
        <v>4.6739999999999995</v>
      </c>
    </row>
    <row r="4085" spans="1:9" x14ac:dyDescent="0.25">
      <c r="A4085" t="s">
        <v>4095</v>
      </c>
      <c r="B4085">
        <v>1073.83</v>
      </c>
      <c r="C4085" t="s">
        <v>31</v>
      </c>
      <c r="D4085" t="s">
        <v>5</v>
      </c>
      <c r="E40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85">
        <f>IF(DZIALKI[[#This Row],[Ulga]]=$K$29,$L$29,IF(DZIALKI[[#This Row],[Ulga]]=$K$30,$L$30,IF(DZIALKI[[#This Row],[Ulga]]=$K$31,$L$31,IF(DZIALKI[[#This Row],[Ulga]]=$K$32,$L$32))))</f>
        <v>0.5</v>
      </c>
      <c r="G4085">
        <f>ROUNDUP(DZIALKI[[#This Row],[StawkaPodatku]]*DZIALKI[[#This Row],[Powierzchnia]],2)</f>
        <v>461.75</v>
      </c>
      <c r="H4085">
        <f>DZIALKI[[#This Row],[Podatek]]*DZIALKI[[#This Row],[Procent Ulgi]]</f>
        <v>230.875</v>
      </c>
      <c r="I4085">
        <f>DZIALKI[[#This Row],[Podatek]]-DZIALKI[[#This Row],[KwotaUlgi]]</f>
        <v>230.875</v>
      </c>
    </row>
    <row r="4086" spans="1:9" x14ac:dyDescent="0.25">
      <c r="A4086" t="s">
        <v>4096</v>
      </c>
      <c r="B4086">
        <v>1248.8499999999999</v>
      </c>
      <c r="C4086" t="s">
        <v>52</v>
      </c>
      <c r="D4086" t="s">
        <v>5</v>
      </c>
      <c r="E40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86">
        <f>IF(DZIALKI[[#This Row],[Ulga]]=$K$29,$L$29,IF(DZIALKI[[#This Row],[Ulga]]=$K$30,$L$30,IF(DZIALKI[[#This Row],[Ulga]]=$K$31,$L$31,IF(DZIALKI[[#This Row],[Ulga]]=$K$32,$L$32))))</f>
        <v>0.5</v>
      </c>
      <c r="G4086">
        <f>ROUNDUP(DZIALKI[[#This Row],[StawkaPodatku]]*DZIALKI[[#This Row],[Powierzchnia]],2)</f>
        <v>262.26</v>
      </c>
      <c r="H4086">
        <f>DZIALKI[[#This Row],[Podatek]]*DZIALKI[[#This Row],[Procent Ulgi]]</f>
        <v>131.13</v>
      </c>
      <c r="I4086">
        <f>DZIALKI[[#This Row],[Podatek]]-DZIALKI[[#This Row],[KwotaUlgi]]</f>
        <v>131.13</v>
      </c>
    </row>
    <row r="4087" spans="1:9" x14ac:dyDescent="0.25">
      <c r="A4087" t="s">
        <v>4097</v>
      </c>
      <c r="B4087">
        <v>1180.0899999999999</v>
      </c>
      <c r="C4087" t="s">
        <v>5</v>
      </c>
      <c r="D4087" t="s">
        <v>11</v>
      </c>
      <c r="E40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87">
        <f>IF(DZIALKI[[#This Row],[Ulga]]=$K$29,$L$29,IF(DZIALKI[[#This Row],[Ulga]]=$K$30,$L$30,IF(DZIALKI[[#This Row],[Ulga]]=$K$31,$L$31,IF(DZIALKI[[#This Row],[Ulga]]=$K$32,$L$32))))</f>
        <v>0.9</v>
      </c>
      <c r="G4087">
        <f>ROUNDUP(DZIALKI[[#This Row],[StawkaPodatku]]*DZIALKI[[#This Row],[Powierzchnia]],2)</f>
        <v>908.67</v>
      </c>
      <c r="H4087">
        <f>DZIALKI[[#This Row],[Podatek]]*DZIALKI[[#This Row],[Procent Ulgi]]</f>
        <v>817.803</v>
      </c>
      <c r="I4087">
        <f>DZIALKI[[#This Row],[Podatek]]-DZIALKI[[#This Row],[KwotaUlgi]]</f>
        <v>90.866999999999962</v>
      </c>
    </row>
    <row r="4088" spans="1:9" x14ac:dyDescent="0.25">
      <c r="A4088" t="s">
        <v>4098</v>
      </c>
      <c r="B4088">
        <v>843.41</v>
      </c>
      <c r="C4088" t="s">
        <v>5</v>
      </c>
      <c r="D4088" t="s">
        <v>5</v>
      </c>
      <c r="E40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88">
        <f>IF(DZIALKI[[#This Row],[Ulga]]=$K$29,$L$29,IF(DZIALKI[[#This Row],[Ulga]]=$K$30,$L$30,IF(DZIALKI[[#This Row],[Ulga]]=$K$31,$L$31,IF(DZIALKI[[#This Row],[Ulga]]=$K$32,$L$32))))</f>
        <v>0.5</v>
      </c>
      <c r="G4088">
        <f>ROUNDUP(DZIALKI[[#This Row],[StawkaPodatku]]*DZIALKI[[#This Row],[Powierzchnia]],2)</f>
        <v>649.42999999999995</v>
      </c>
      <c r="H4088">
        <f>DZIALKI[[#This Row],[Podatek]]*DZIALKI[[#This Row],[Procent Ulgi]]</f>
        <v>324.71499999999997</v>
      </c>
      <c r="I4088">
        <f>DZIALKI[[#This Row],[Podatek]]-DZIALKI[[#This Row],[KwotaUlgi]]</f>
        <v>324.71499999999997</v>
      </c>
    </row>
    <row r="4089" spans="1:9" x14ac:dyDescent="0.25">
      <c r="A4089" t="s">
        <v>4099</v>
      </c>
      <c r="B4089">
        <v>1304.44</v>
      </c>
      <c r="C4089" t="s">
        <v>31</v>
      </c>
      <c r="D4089" t="s">
        <v>5</v>
      </c>
      <c r="E40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89">
        <f>IF(DZIALKI[[#This Row],[Ulga]]=$K$29,$L$29,IF(DZIALKI[[#This Row],[Ulga]]=$K$30,$L$30,IF(DZIALKI[[#This Row],[Ulga]]=$K$31,$L$31,IF(DZIALKI[[#This Row],[Ulga]]=$K$32,$L$32))))</f>
        <v>0.5</v>
      </c>
      <c r="G4089">
        <f>ROUNDUP(DZIALKI[[#This Row],[StawkaPodatku]]*DZIALKI[[#This Row],[Powierzchnia]],2)</f>
        <v>560.91</v>
      </c>
      <c r="H4089">
        <f>DZIALKI[[#This Row],[Podatek]]*DZIALKI[[#This Row],[Procent Ulgi]]</f>
        <v>280.45499999999998</v>
      </c>
      <c r="I4089">
        <f>DZIALKI[[#This Row],[Podatek]]-DZIALKI[[#This Row],[KwotaUlgi]]</f>
        <v>280.45499999999998</v>
      </c>
    </row>
    <row r="4090" spans="1:9" x14ac:dyDescent="0.25">
      <c r="A4090" t="s">
        <v>4100</v>
      </c>
      <c r="B4090">
        <v>1111.08</v>
      </c>
      <c r="C4090" t="s">
        <v>52</v>
      </c>
      <c r="D4090" t="s">
        <v>5</v>
      </c>
      <c r="E40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90">
        <f>IF(DZIALKI[[#This Row],[Ulga]]=$K$29,$L$29,IF(DZIALKI[[#This Row],[Ulga]]=$K$30,$L$30,IF(DZIALKI[[#This Row],[Ulga]]=$K$31,$L$31,IF(DZIALKI[[#This Row],[Ulga]]=$K$32,$L$32))))</f>
        <v>0.5</v>
      </c>
      <c r="G4090">
        <f>ROUNDUP(DZIALKI[[#This Row],[StawkaPodatku]]*DZIALKI[[#This Row],[Powierzchnia]],2)</f>
        <v>233.32999999999998</v>
      </c>
      <c r="H4090">
        <f>DZIALKI[[#This Row],[Podatek]]*DZIALKI[[#This Row],[Procent Ulgi]]</f>
        <v>116.66499999999999</v>
      </c>
      <c r="I4090">
        <f>DZIALKI[[#This Row],[Podatek]]-DZIALKI[[#This Row],[KwotaUlgi]]</f>
        <v>116.66499999999999</v>
      </c>
    </row>
    <row r="4091" spans="1:9" x14ac:dyDescent="0.25">
      <c r="A4091" t="s">
        <v>4101</v>
      </c>
      <c r="B4091">
        <v>1172.0999999999999</v>
      </c>
      <c r="C4091" t="s">
        <v>31</v>
      </c>
      <c r="D4091" t="s">
        <v>21</v>
      </c>
      <c r="E40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91">
        <f>IF(DZIALKI[[#This Row],[Ulga]]=$K$29,$L$29,IF(DZIALKI[[#This Row],[Ulga]]=$K$30,$L$30,IF(DZIALKI[[#This Row],[Ulga]]=$K$31,$L$31,IF(DZIALKI[[#This Row],[Ulga]]=$K$32,$L$32))))</f>
        <v>0</v>
      </c>
      <c r="G4091">
        <f>ROUNDUP(DZIALKI[[#This Row],[StawkaPodatku]]*DZIALKI[[#This Row],[Powierzchnia]],2)</f>
        <v>504.01</v>
      </c>
      <c r="H4091">
        <f>DZIALKI[[#This Row],[Podatek]]*DZIALKI[[#This Row],[Procent Ulgi]]</f>
        <v>0</v>
      </c>
      <c r="I4091">
        <f>DZIALKI[[#This Row],[Podatek]]-DZIALKI[[#This Row],[KwotaUlgi]]</f>
        <v>504.01</v>
      </c>
    </row>
    <row r="4092" spans="1:9" x14ac:dyDescent="0.25">
      <c r="A4092" t="s">
        <v>4102</v>
      </c>
      <c r="B4092">
        <v>1389.52</v>
      </c>
      <c r="C4092" t="s">
        <v>5</v>
      </c>
      <c r="D4092" t="s">
        <v>5</v>
      </c>
      <c r="E40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92">
        <f>IF(DZIALKI[[#This Row],[Ulga]]=$K$29,$L$29,IF(DZIALKI[[#This Row],[Ulga]]=$K$30,$L$30,IF(DZIALKI[[#This Row],[Ulga]]=$K$31,$L$31,IF(DZIALKI[[#This Row],[Ulga]]=$K$32,$L$32))))</f>
        <v>0.5</v>
      </c>
      <c r="G4092">
        <f>ROUNDUP(DZIALKI[[#This Row],[StawkaPodatku]]*DZIALKI[[#This Row],[Powierzchnia]],2)</f>
        <v>1069.94</v>
      </c>
      <c r="H4092">
        <f>DZIALKI[[#This Row],[Podatek]]*DZIALKI[[#This Row],[Procent Ulgi]]</f>
        <v>534.97</v>
      </c>
      <c r="I4092">
        <f>DZIALKI[[#This Row],[Podatek]]-DZIALKI[[#This Row],[KwotaUlgi]]</f>
        <v>534.97</v>
      </c>
    </row>
    <row r="4093" spans="1:9" x14ac:dyDescent="0.25">
      <c r="A4093" t="s">
        <v>4103</v>
      </c>
      <c r="B4093">
        <v>638.42999999999995</v>
      </c>
      <c r="C4093" t="s">
        <v>31</v>
      </c>
      <c r="D4093" t="s">
        <v>21</v>
      </c>
      <c r="E40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93">
        <f>IF(DZIALKI[[#This Row],[Ulga]]=$K$29,$L$29,IF(DZIALKI[[#This Row],[Ulga]]=$K$30,$L$30,IF(DZIALKI[[#This Row],[Ulga]]=$K$31,$L$31,IF(DZIALKI[[#This Row],[Ulga]]=$K$32,$L$32))))</f>
        <v>0</v>
      </c>
      <c r="G4093">
        <f>ROUNDUP(DZIALKI[[#This Row],[StawkaPodatku]]*DZIALKI[[#This Row],[Powierzchnia]],2)</f>
        <v>274.52999999999997</v>
      </c>
      <c r="H4093">
        <f>DZIALKI[[#This Row],[Podatek]]*DZIALKI[[#This Row],[Procent Ulgi]]</f>
        <v>0</v>
      </c>
      <c r="I4093">
        <f>DZIALKI[[#This Row],[Podatek]]-DZIALKI[[#This Row],[KwotaUlgi]]</f>
        <v>274.52999999999997</v>
      </c>
    </row>
    <row r="4094" spans="1:9" x14ac:dyDescent="0.25">
      <c r="A4094" t="s">
        <v>4104</v>
      </c>
      <c r="B4094">
        <v>1278.5899999999999</v>
      </c>
      <c r="C4094" t="s">
        <v>52</v>
      </c>
      <c r="D4094" t="s">
        <v>21</v>
      </c>
      <c r="E40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94">
        <f>IF(DZIALKI[[#This Row],[Ulga]]=$K$29,$L$29,IF(DZIALKI[[#This Row],[Ulga]]=$K$30,$L$30,IF(DZIALKI[[#This Row],[Ulga]]=$K$31,$L$31,IF(DZIALKI[[#This Row],[Ulga]]=$K$32,$L$32))))</f>
        <v>0</v>
      </c>
      <c r="G4094">
        <f>ROUNDUP(DZIALKI[[#This Row],[StawkaPodatku]]*DZIALKI[[#This Row],[Powierzchnia]],2)</f>
        <v>268.51</v>
      </c>
      <c r="H4094">
        <f>DZIALKI[[#This Row],[Podatek]]*DZIALKI[[#This Row],[Procent Ulgi]]</f>
        <v>0</v>
      </c>
      <c r="I4094">
        <f>DZIALKI[[#This Row],[Podatek]]-DZIALKI[[#This Row],[KwotaUlgi]]</f>
        <v>268.51</v>
      </c>
    </row>
    <row r="4095" spans="1:9" x14ac:dyDescent="0.25">
      <c r="A4095" t="s">
        <v>4105</v>
      </c>
      <c r="B4095">
        <v>1237.8399999999999</v>
      </c>
      <c r="C4095" t="s">
        <v>31</v>
      </c>
      <c r="D4095" t="s">
        <v>7</v>
      </c>
      <c r="E40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95">
        <f>IF(DZIALKI[[#This Row],[Ulga]]=$K$29,$L$29,IF(DZIALKI[[#This Row],[Ulga]]=$K$30,$L$30,IF(DZIALKI[[#This Row],[Ulga]]=$K$31,$L$31,IF(DZIALKI[[#This Row],[Ulga]]=$K$32,$L$32))))</f>
        <v>0.2</v>
      </c>
      <c r="G4095">
        <f>ROUNDUP(DZIALKI[[#This Row],[StawkaPodatku]]*DZIALKI[[#This Row],[Powierzchnia]],2)</f>
        <v>532.28</v>
      </c>
      <c r="H4095">
        <f>DZIALKI[[#This Row],[Podatek]]*DZIALKI[[#This Row],[Procent Ulgi]]</f>
        <v>106.456</v>
      </c>
      <c r="I4095">
        <f>DZIALKI[[#This Row],[Podatek]]-DZIALKI[[#This Row],[KwotaUlgi]]</f>
        <v>425.82399999999996</v>
      </c>
    </row>
    <row r="4096" spans="1:9" x14ac:dyDescent="0.25">
      <c r="A4096" t="s">
        <v>4106</v>
      </c>
      <c r="B4096">
        <v>1030.99</v>
      </c>
      <c r="C4096" t="s">
        <v>5</v>
      </c>
      <c r="D4096" t="s">
        <v>11</v>
      </c>
      <c r="E40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96">
        <f>IF(DZIALKI[[#This Row],[Ulga]]=$K$29,$L$29,IF(DZIALKI[[#This Row],[Ulga]]=$K$30,$L$30,IF(DZIALKI[[#This Row],[Ulga]]=$K$31,$L$31,IF(DZIALKI[[#This Row],[Ulga]]=$K$32,$L$32))))</f>
        <v>0.9</v>
      </c>
      <c r="G4096">
        <f>ROUNDUP(DZIALKI[[#This Row],[StawkaPodatku]]*DZIALKI[[#This Row],[Powierzchnia]],2)</f>
        <v>793.87</v>
      </c>
      <c r="H4096">
        <f>DZIALKI[[#This Row],[Podatek]]*DZIALKI[[#This Row],[Procent Ulgi]]</f>
        <v>714.48300000000006</v>
      </c>
      <c r="I4096">
        <f>DZIALKI[[#This Row],[Podatek]]-DZIALKI[[#This Row],[KwotaUlgi]]</f>
        <v>79.386999999999944</v>
      </c>
    </row>
    <row r="4097" spans="1:9" x14ac:dyDescent="0.25">
      <c r="A4097" t="s">
        <v>4107</v>
      </c>
      <c r="B4097">
        <v>572.4</v>
      </c>
      <c r="C4097" t="s">
        <v>94</v>
      </c>
      <c r="D4097" t="s">
        <v>11</v>
      </c>
      <c r="E40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97">
        <f>IF(DZIALKI[[#This Row],[Ulga]]=$K$29,$L$29,IF(DZIALKI[[#This Row],[Ulga]]=$K$30,$L$30,IF(DZIALKI[[#This Row],[Ulga]]=$K$31,$L$31,IF(DZIALKI[[#This Row],[Ulga]]=$K$32,$L$32))))</f>
        <v>0.9</v>
      </c>
      <c r="G4097">
        <f>ROUNDUP(DZIALKI[[#This Row],[StawkaPodatku]]*DZIALKI[[#This Row],[Powierzchnia]],2)</f>
        <v>22.900000000000002</v>
      </c>
      <c r="H4097">
        <f>DZIALKI[[#This Row],[Podatek]]*DZIALKI[[#This Row],[Procent Ulgi]]</f>
        <v>20.610000000000003</v>
      </c>
      <c r="I4097">
        <f>DZIALKI[[#This Row],[Podatek]]-DZIALKI[[#This Row],[KwotaUlgi]]</f>
        <v>2.2899999999999991</v>
      </c>
    </row>
    <row r="4098" spans="1:9" x14ac:dyDescent="0.25">
      <c r="A4098" t="s">
        <v>4108</v>
      </c>
      <c r="B4098">
        <v>775.72</v>
      </c>
      <c r="C4098" t="s">
        <v>94</v>
      </c>
      <c r="D4098" t="s">
        <v>7</v>
      </c>
      <c r="E40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98">
        <f>IF(DZIALKI[[#This Row],[Ulga]]=$K$29,$L$29,IF(DZIALKI[[#This Row],[Ulga]]=$K$30,$L$30,IF(DZIALKI[[#This Row],[Ulga]]=$K$31,$L$31,IF(DZIALKI[[#This Row],[Ulga]]=$K$32,$L$32))))</f>
        <v>0.2</v>
      </c>
      <c r="G4098">
        <f>ROUNDUP(DZIALKI[[#This Row],[StawkaPodatku]]*DZIALKI[[#This Row],[Powierzchnia]],2)</f>
        <v>31.03</v>
      </c>
      <c r="H4098">
        <f>DZIALKI[[#This Row],[Podatek]]*DZIALKI[[#This Row],[Procent Ulgi]]</f>
        <v>6.2060000000000004</v>
      </c>
      <c r="I4098">
        <f>DZIALKI[[#This Row],[Podatek]]-DZIALKI[[#This Row],[KwotaUlgi]]</f>
        <v>24.824000000000002</v>
      </c>
    </row>
    <row r="4099" spans="1:9" x14ac:dyDescent="0.25">
      <c r="A4099" t="s">
        <v>4109</v>
      </c>
      <c r="B4099">
        <v>595.59</v>
      </c>
      <c r="C4099" t="s">
        <v>5</v>
      </c>
      <c r="D4099" t="s">
        <v>11</v>
      </c>
      <c r="E40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99">
        <f>IF(DZIALKI[[#This Row],[Ulga]]=$K$29,$L$29,IF(DZIALKI[[#This Row],[Ulga]]=$K$30,$L$30,IF(DZIALKI[[#This Row],[Ulga]]=$K$31,$L$31,IF(DZIALKI[[#This Row],[Ulga]]=$K$32,$L$32))))</f>
        <v>0.9</v>
      </c>
      <c r="G4099">
        <f>ROUNDUP(DZIALKI[[#This Row],[StawkaPodatku]]*DZIALKI[[#This Row],[Powierzchnia]],2)</f>
        <v>458.61</v>
      </c>
      <c r="H4099">
        <f>DZIALKI[[#This Row],[Podatek]]*DZIALKI[[#This Row],[Procent Ulgi]]</f>
        <v>412.74900000000002</v>
      </c>
      <c r="I4099">
        <f>DZIALKI[[#This Row],[Podatek]]-DZIALKI[[#This Row],[KwotaUlgi]]</f>
        <v>45.86099999999999</v>
      </c>
    </row>
    <row r="4100" spans="1:9" x14ac:dyDescent="0.25">
      <c r="A4100" t="s">
        <v>4110</v>
      </c>
      <c r="B4100">
        <v>1484.43</v>
      </c>
      <c r="C4100" t="s">
        <v>5</v>
      </c>
      <c r="D4100" t="s">
        <v>5</v>
      </c>
      <c r="E41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00">
        <f>IF(DZIALKI[[#This Row],[Ulga]]=$K$29,$L$29,IF(DZIALKI[[#This Row],[Ulga]]=$K$30,$L$30,IF(DZIALKI[[#This Row],[Ulga]]=$K$31,$L$31,IF(DZIALKI[[#This Row],[Ulga]]=$K$32,$L$32))))</f>
        <v>0.5</v>
      </c>
      <c r="G4100">
        <f>ROUNDUP(DZIALKI[[#This Row],[StawkaPodatku]]*DZIALKI[[#This Row],[Powierzchnia]],2)</f>
        <v>1143.02</v>
      </c>
      <c r="H4100">
        <f>DZIALKI[[#This Row],[Podatek]]*DZIALKI[[#This Row],[Procent Ulgi]]</f>
        <v>571.51</v>
      </c>
      <c r="I4100">
        <f>DZIALKI[[#This Row],[Podatek]]-DZIALKI[[#This Row],[KwotaUlgi]]</f>
        <v>571.51</v>
      </c>
    </row>
    <row r="4101" spans="1:9" x14ac:dyDescent="0.25">
      <c r="A4101" t="s">
        <v>4111</v>
      </c>
      <c r="B4101">
        <v>821.14</v>
      </c>
      <c r="C4101" t="s">
        <v>31</v>
      </c>
      <c r="D4101" t="s">
        <v>21</v>
      </c>
      <c r="E41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01">
        <f>IF(DZIALKI[[#This Row],[Ulga]]=$K$29,$L$29,IF(DZIALKI[[#This Row],[Ulga]]=$K$30,$L$30,IF(DZIALKI[[#This Row],[Ulga]]=$K$31,$L$31,IF(DZIALKI[[#This Row],[Ulga]]=$K$32,$L$32))))</f>
        <v>0</v>
      </c>
      <c r="G4101">
        <f>ROUNDUP(DZIALKI[[#This Row],[StawkaPodatku]]*DZIALKI[[#This Row],[Powierzchnia]],2)</f>
        <v>353.09999999999997</v>
      </c>
      <c r="H4101">
        <f>DZIALKI[[#This Row],[Podatek]]*DZIALKI[[#This Row],[Procent Ulgi]]</f>
        <v>0</v>
      </c>
      <c r="I4101">
        <f>DZIALKI[[#This Row],[Podatek]]-DZIALKI[[#This Row],[KwotaUlgi]]</f>
        <v>353.09999999999997</v>
      </c>
    </row>
    <row r="4102" spans="1:9" x14ac:dyDescent="0.25">
      <c r="A4102" t="s">
        <v>4112</v>
      </c>
      <c r="B4102">
        <v>636.25</v>
      </c>
      <c r="C4102" t="s">
        <v>31</v>
      </c>
      <c r="D4102" t="s">
        <v>11</v>
      </c>
      <c r="E41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02">
        <f>IF(DZIALKI[[#This Row],[Ulga]]=$K$29,$L$29,IF(DZIALKI[[#This Row],[Ulga]]=$K$30,$L$30,IF(DZIALKI[[#This Row],[Ulga]]=$K$31,$L$31,IF(DZIALKI[[#This Row],[Ulga]]=$K$32,$L$32))))</f>
        <v>0.9</v>
      </c>
      <c r="G4102">
        <f>ROUNDUP(DZIALKI[[#This Row],[StawkaPodatku]]*DZIALKI[[#This Row],[Powierzchnia]],2)</f>
        <v>273.58999999999997</v>
      </c>
      <c r="H4102">
        <f>DZIALKI[[#This Row],[Podatek]]*DZIALKI[[#This Row],[Procent Ulgi]]</f>
        <v>246.23099999999999</v>
      </c>
      <c r="I4102">
        <f>DZIALKI[[#This Row],[Podatek]]-DZIALKI[[#This Row],[KwotaUlgi]]</f>
        <v>27.35899999999998</v>
      </c>
    </row>
    <row r="4103" spans="1:9" x14ac:dyDescent="0.25">
      <c r="A4103" t="s">
        <v>4113</v>
      </c>
      <c r="B4103">
        <v>776.46</v>
      </c>
      <c r="C4103" t="s">
        <v>52</v>
      </c>
      <c r="D4103" t="s">
        <v>21</v>
      </c>
      <c r="E41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03">
        <f>IF(DZIALKI[[#This Row],[Ulga]]=$K$29,$L$29,IF(DZIALKI[[#This Row],[Ulga]]=$K$30,$L$30,IF(DZIALKI[[#This Row],[Ulga]]=$K$31,$L$31,IF(DZIALKI[[#This Row],[Ulga]]=$K$32,$L$32))))</f>
        <v>0</v>
      </c>
      <c r="G4103">
        <f>ROUNDUP(DZIALKI[[#This Row],[StawkaPodatku]]*DZIALKI[[#This Row],[Powierzchnia]],2)</f>
        <v>163.06</v>
      </c>
      <c r="H4103">
        <f>DZIALKI[[#This Row],[Podatek]]*DZIALKI[[#This Row],[Procent Ulgi]]</f>
        <v>0</v>
      </c>
      <c r="I4103">
        <f>DZIALKI[[#This Row],[Podatek]]-DZIALKI[[#This Row],[KwotaUlgi]]</f>
        <v>163.06</v>
      </c>
    </row>
    <row r="4104" spans="1:9" x14ac:dyDescent="0.25">
      <c r="A4104" t="s">
        <v>4114</v>
      </c>
      <c r="B4104">
        <v>840.38</v>
      </c>
      <c r="C4104" t="s">
        <v>52</v>
      </c>
      <c r="D4104" t="s">
        <v>5</v>
      </c>
      <c r="E41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04">
        <f>IF(DZIALKI[[#This Row],[Ulga]]=$K$29,$L$29,IF(DZIALKI[[#This Row],[Ulga]]=$K$30,$L$30,IF(DZIALKI[[#This Row],[Ulga]]=$K$31,$L$31,IF(DZIALKI[[#This Row],[Ulga]]=$K$32,$L$32))))</f>
        <v>0.5</v>
      </c>
      <c r="G4104">
        <f>ROUNDUP(DZIALKI[[#This Row],[StawkaPodatku]]*DZIALKI[[#This Row],[Powierzchnia]],2)</f>
        <v>176.48</v>
      </c>
      <c r="H4104">
        <f>DZIALKI[[#This Row],[Podatek]]*DZIALKI[[#This Row],[Procent Ulgi]]</f>
        <v>88.24</v>
      </c>
      <c r="I4104">
        <f>DZIALKI[[#This Row],[Podatek]]-DZIALKI[[#This Row],[KwotaUlgi]]</f>
        <v>88.24</v>
      </c>
    </row>
    <row r="4105" spans="1:9" x14ac:dyDescent="0.25">
      <c r="A4105" t="s">
        <v>4115</v>
      </c>
      <c r="B4105">
        <v>548.03</v>
      </c>
      <c r="C4105" t="s">
        <v>5</v>
      </c>
      <c r="D4105" t="s">
        <v>7</v>
      </c>
      <c r="E41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05">
        <f>IF(DZIALKI[[#This Row],[Ulga]]=$K$29,$L$29,IF(DZIALKI[[#This Row],[Ulga]]=$K$30,$L$30,IF(DZIALKI[[#This Row],[Ulga]]=$K$31,$L$31,IF(DZIALKI[[#This Row],[Ulga]]=$K$32,$L$32))))</f>
        <v>0.2</v>
      </c>
      <c r="G4105">
        <f>ROUNDUP(DZIALKI[[#This Row],[StawkaPodatku]]*DZIALKI[[#This Row],[Powierzchnia]],2)</f>
        <v>421.99</v>
      </c>
      <c r="H4105">
        <f>DZIALKI[[#This Row],[Podatek]]*DZIALKI[[#This Row],[Procent Ulgi]]</f>
        <v>84.39800000000001</v>
      </c>
      <c r="I4105">
        <f>DZIALKI[[#This Row],[Podatek]]-DZIALKI[[#This Row],[KwotaUlgi]]</f>
        <v>337.59199999999998</v>
      </c>
    </row>
    <row r="4106" spans="1:9" x14ac:dyDescent="0.25">
      <c r="A4106" t="s">
        <v>4116</v>
      </c>
      <c r="B4106">
        <v>1397.84</v>
      </c>
      <c r="C4106" t="s">
        <v>5</v>
      </c>
      <c r="D4106" t="s">
        <v>5</v>
      </c>
      <c r="E41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06">
        <f>IF(DZIALKI[[#This Row],[Ulga]]=$K$29,$L$29,IF(DZIALKI[[#This Row],[Ulga]]=$K$30,$L$30,IF(DZIALKI[[#This Row],[Ulga]]=$K$31,$L$31,IF(DZIALKI[[#This Row],[Ulga]]=$K$32,$L$32))))</f>
        <v>0.5</v>
      </c>
      <c r="G4106">
        <f>ROUNDUP(DZIALKI[[#This Row],[StawkaPodatku]]*DZIALKI[[#This Row],[Powierzchnia]],2)</f>
        <v>1076.3399999999999</v>
      </c>
      <c r="H4106">
        <f>DZIALKI[[#This Row],[Podatek]]*DZIALKI[[#This Row],[Procent Ulgi]]</f>
        <v>538.16999999999996</v>
      </c>
      <c r="I4106">
        <f>DZIALKI[[#This Row],[Podatek]]-DZIALKI[[#This Row],[KwotaUlgi]]</f>
        <v>538.16999999999996</v>
      </c>
    </row>
    <row r="4107" spans="1:9" x14ac:dyDescent="0.25">
      <c r="A4107" t="s">
        <v>4117</v>
      </c>
      <c r="B4107">
        <v>1363.9</v>
      </c>
      <c r="C4107" t="s">
        <v>52</v>
      </c>
      <c r="D4107" t="s">
        <v>21</v>
      </c>
      <c r="E41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07">
        <f>IF(DZIALKI[[#This Row],[Ulga]]=$K$29,$L$29,IF(DZIALKI[[#This Row],[Ulga]]=$K$30,$L$30,IF(DZIALKI[[#This Row],[Ulga]]=$K$31,$L$31,IF(DZIALKI[[#This Row],[Ulga]]=$K$32,$L$32))))</f>
        <v>0</v>
      </c>
      <c r="G4107">
        <f>ROUNDUP(DZIALKI[[#This Row],[StawkaPodatku]]*DZIALKI[[#This Row],[Powierzchnia]],2)</f>
        <v>286.42</v>
      </c>
      <c r="H4107">
        <f>DZIALKI[[#This Row],[Podatek]]*DZIALKI[[#This Row],[Procent Ulgi]]</f>
        <v>0</v>
      </c>
      <c r="I4107">
        <f>DZIALKI[[#This Row],[Podatek]]-DZIALKI[[#This Row],[KwotaUlgi]]</f>
        <v>286.42</v>
      </c>
    </row>
    <row r="4108" spans="1:9" x14ac:dyDescent="0.25">
      <c r="A4108" t="s">
        <v>4118</v>
      </c>
      <c r="B4108">
        <v>1097.52</v>
      </c>
      <c r="C4108" t="s">
        <v>31</v>
      </c>
      <c r="D4108" t="s">
        <v>21</v>
      </c>
      <c r="E41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08">
        <f>IF(DZIALKI[[#This Row],[Ulga]]=$K$29,$L$29,IF(DZIALKI[[#This Row],[Ulga]]=$K$30,$L$30,IF(DZIALKI[[#This Row],[Ulga]]=$K$31,$L$31,IF(DZIALKI[[#This Row],[Ulga]]=$K$32,$L$32))))</f>
        <v>0</v>
      </c>
      <c r="G4108">
        <f>ROUNDUP(DZIALKI[[#This Row],[StawkaPodatku]]*DZIALKI[[#This Row],[Powierzchnia]],2)</f>
        <v>471.94</v>
      </c>
      <c r="H4108">
        <f>DZIALKI[[#This Row],[Podatek]]*DZIALKI[[#This Row],[Procent Ulgi]]</f>
        <v>0</v>
      </c>
      <c r="I4108">
        <f>DZIALKI[[#This Row],[Podatek]]-DZIALKI[[#This Row],[KwotaUlgi]]</f>
        <v>471.94</v>
      </c>
    </row>
    <row r="4109" spans="1:9" x14ac:dyDescent="0.25">
      <c r="A4109" t="s">
        <v>4119</v>
      </c>
      <c r="B4109">
        <v>911.41</v>
      </c>
      <c r="C4109" t="s">
        <v>9</v>
      </c>
      <c r="D4109" t="s">
        <v>11</v>
      </c>
      <c r="E41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09">
        <f>IF(DZIALKI[[#This Row],[Ulga]]=$K$29,$L$29,IF(DZIALKI[[#This Row],[Ulga]]=$K$30,$L$30,IF(DZIALKI[[#This Row],[Ulga]]=$K$31,$L$31,IF(DZIALKI[[#This Row],[Ulga]]=$K$32,$L$32))))</f>
        <v>0.9</v>
      </c>
      <c r="G4109">
        <f>ROUNDUP(DZIALKI[[#This Row],[StawkaPodatku]]*DZIALKI[[#This Row],[Powierzchnia]],2)</f>
        <v>592.41999999999996</v>
      </c>
      <c r="H4109">
        <f>DZIALKI[[#This Row],[Podatek]]*DZIALKI[[#This Row],[Procent Ulgi]]</f>
        <v>533.178</v>
      </c>
      <c r="I4109">
        <f>DZIALKI[[#This Row],[Podatek]]-DZIALKI[[#This Row],[KwotaUlgi]]</f>
        <v>59.241999999999962</v>
      </c>
    </row>
    <row r="4110" spans="1:9" x14ac:dyDescent="0.25">
      <c r="A4110" t="s">
        <v>4120</v>
      </c>
      <c r="B4110">
        <v>1198.42</v>
      </c>
      <c r="C4110" t="s">
        <v>52</v>
      </c>
      <c r="D4110" t="s">
        <v>7</v>
      </c>
      <c r="E41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10">
        <f>IF(DZIALKI[[#This Row],[Ulga]]=$K$29,$L$29,IF(DZIALKI[[#This Row],[Ulga]]=$K$30,$L$30,IF(DZIALKI[[#This Row],[Ulga]]=$K$31,$L$31,IF(DZIALKI[[#This Row],[Ulga]]=$K$32,$L$32))))</f>
        <v>0.2</v>
      </c>
      <c r="G4110">
        <f>ROUNDUP(DZIALKI[[#This Row],[StawkaPodatku]]*DZIALKI[[#This Row],[Powierzchnia]],2)</f>
        <v>251.67</v>
      </c>
      <c r="H4110">
        <f>DZIALKI[[#This Row],[Podatek]]*DZIALKI[[#This Row],[Procent Ulgi]]</f>
        <v>50.334000000000003</v>
      </c>
      <c r="I4110">
        <f>DZIALKI[[#This Row],[Podatek]]-DZIALKI[[#This Row],[KwotaUlgi]]</f>
        <v>201.33599999999998</v>
      </c>
    </row>
    <row r="4111" spans="1:9" x14ac:dyDescent="0.25">
      <c r="A4111" t="s">
        <v>4121</v>
      </c>
      <c r="B4111">
        <v>855.75</v>
      </c>
      <c r="C4111" t="s">
        <v>5</v>
      </c>
      <c r="D4111" t="s">
        <v>21</v>
      </c>
      <c r="E41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11">
        <f>IF(DZIALKI[[#This Row],[Ulga]]=$K$29,$L$29,IF(DZIALKI[[#This Row],[Ulga]]=$K$30,$L$30,IF(DZIALKI[[#This Row],[Ulga]]=$K$31,$L$31,IF(DZIALKI[[#This Row],[Ulga]]=$K$32,$L$32))))</f>
        <v>0</v>
      </c>
      <c r="G4111">
        <f>ROUNDUP(DZIALKI[[#This Row],[StawkaPodatku]]*DZIALKI[[#This Row],[Powierzchnia]],2)</f>
        <v>658.93</v>
      </c>
      <c r="H4111">
        <f>DZIALKI[[#This Row],[Podatek]]*DZIALKI[[#This Row],[Procent Ulgi]]</f>
        <v>0</v>
      </c>
      <c r="I4111">
        <f>DZIALKI[[#This Row],[Podatek]]-DZIALKI[[#This Row],[KwotaUlgi]]</f>
        <v>658.93</v>
      </c>
    </row>
    <row r="4112" spans="1:9" x14ac:dyDescent="0.25">
      <c r="A4112" t="s">
        <v>4122</v>
      </c>
      <c r="B4112">
        <v>506.92</v>
      </c>
      <c r="C4112" t="s">
        <v>5</v>
      </c>
      <c r="D4112" t="s">
        <v>5</v>
      </c>
      <c r="E41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12">
        <f>IF(DZIALKI[[#This Row],[Ulga]]=$K$29,$L$29,IF(DZIALKI[[#This Row],[Ulga]]=$K$30,$L$30,IF(DZIALKI[[#This Row],[Ulga]]=$K$31,$L$31,IF(DZIALKI[[#This Row],[Ulga]]=$K$32,$L$32))))</f>
        <v>0.5</v>
      </c>
      <c r="G4112">
        <f>ROUNDUP(DZIALKI[[#This Row],[StawkaPodatku]]*DZIALKI[[#This Row],[Powierzchnia]],2)</f>
        <v>390.33</v>
      </c>
      <c r="H4112">
        <f>DZIALKI[[#This Row],[Podatek]]*DZIALKI[[#This Row],[Procent Ulgi]]</f>
        <v>195.16499999999999</v>
      </c>
      <c r="I4112">
        <f>DZIALKI[[#This Row],[Podatek]]-DZIALKI[[#This Row],[KwotaUlgi]]</f>
        <v>195.16499999999999</v>
      </c>
    </row>
    <row r="4113" spans="1:9" x14ac:dyDescent="0.25">
      <c r="A4113" t="s">
        <v>4123</v>
      </c>
      <c r="B4113">
        <v>662.81</v>
      </c>
      <c r="C4113" t="s">
        <v>52</v>
      </c>
      <c r="D4113" t="s">
        <v>21</v>
      </c>
      <c r="E41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13">
        <f>IF(DZIALKI[[#This Row],[Ulga]]=$K$29,$L$29,IF(DZIALKI[[#This Row],[Ulga]]=$K$30,$L$30,IF(DZIALKI[[#This Row],[Ulga]]=$K$31,$L$31,IF(DZIALKI[[#This Row],[Ulga]]=$K$32,$L$32))))</f>
        <v>0</v>
      </c>
      <c r="G4113">
        <f>ROUNDUP(DZIALKI[[#This Row],[StawkaPodatku]]*DZIALKI[[#This Row],[Powierzchnia]],2)</f>
        <v>139.19999999999999</v>
      </c>
      <c r="H4113">
        <f>DZIALKI[[#This Row],[Podatek]]*DZIALKI[[#This Row],[Procent Ulgi]]</f>
        <v>0</v>
      </c>
      <c r="I4113">
        <f>DZIALKI[[#This Row],[Podatek]]-DZIALKI[[#This Row],[KwotaUlgi]]</f>
        <v>139.19999999999999</v>
      </c>
    </row>
    <row r="4114" spans="1:9" x14ac:dyDescent="0.25">
      <c r="A4114" t="s">
        <v>4124</v>
      </c>
      <c r="B4114">
        <v>630.67999999999995</v>
      </c>
      <c r="C4114" t="s">
        <v>9</v>
      </c>
      <c r="D4114" t="s">
        <v>11</v>
      </c>
      <c r="E41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14">
        <f>IF(DZIALKI[[#This Row],[Ulga]]=$K$29,$L$29,IF(DZIALKI[[#This Row],[Ulga]]=$K$30,$L$30,IF(DZIALKI[[#This Row],[Ulga]]=$K$31,$L$31,IF(DZIALKI[[#This Row],[Ulga]]=$K$32,$L$32))))</f>
        <v>0.9</v>
      </c>
      <c r="G4114">
        <f>ROUNDUP(DZIALKI[[#This Row],[StawkaPodatku]]*DZIALKI[[#This Row],[Powierzchnia]],2)</f>
        <v>409.95</v>
      </c>
      <c r="H4114">
        <f>DZIALKI[[#This Row],[Podatek]]*DZIALKI[[#This Row],[Procent Ulgi]]</f>
        <v>368.95499999999998</v>
      </c>
      <c r="I4114">
        <f>DZIALKI[[#This Row],[Podatek]]-DZIALKI[[#This Row],[KwotaUlgi]]</f>
        <v>40.995000000000005</v>
      </c>
    </row>
    <row r="4115" spans="1:9" x14ac:dyDescent="0.25">
      <c r="A4115" t="s">
        <v>4125</v>
      </c>
      <c r="B4115">
        <v>1139.45</v>
      </c>
      <c r="C4115" t="s">
        <v>5</v>
      </c>
      <c r="D4115" t="s">
        <v>21</v>
      </c>
      <c r="E41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15">
        <f>IF(DZIALKI[[#This Row],[Ulga]]=$K$29,$L$29,IF(DZIALKI[[#This Row],[Ulga]]=$K$30,$L$30,IF(DZIALKI[[#This Row],[Ulga]]=$K$31,$L$31,IF(DZIALKI[[#This Row],[Ulga]]=$K$32,$L$32))))</f>
        <v>0</v>
      </c>
      <c r="G4115">
        <f>ROUNDUP(DZIALKI[[#This Row],[StawkaPodatku]]*DZIALKI[[#This Row],[Powierzchnia]],2)</f>
        <v>877.38</v>
      </c>
      <c r="H4115">
        <f>DZIALKI[[#This Row],[Podatek]]*DZIALKI[[#This Row],[Procent Ulgi]]</f>
        <v>0</v>
      </c>
      <c r="I4115">
        <f>DZIALKI[[#This Row],[Podatek]]-DZIALKI[[#This Row],[KwotaUlgi]]</f>
        <v>877.38</v>
      </c>
    </row>
    <row r="4116" spans="1:9" x14ac:dyDescent="0.25">
      <c r="A4116" t="s">
        <v>4126</v>
      </c>
      <c r="B4116">
        <v>759.09</v>
      </c>
      <c r="C4116" t="s">
        <v>31</v>
      </c>
      <c r="D4116" t="s">
        <v>11</v>
      </c>
      <c r="E41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16">
        <f>IF(DZIALKI[[#This Row],[Ulga]]=$K$29,$L$29,IF(DZIALKI[[#This Row],[Ulga]]=$K$30,$L$30,IF(DZIALKI[[#This Row],[Ulga]]=$K$31,$L$31,IF(DZIALKI[[#This Row],[Ulga]]=$K$32,$L$32))))</f>
        <v>0.9</v>
      </c>
      <c r="G4116">
        <f>ROUNDUP(DZIALKI[[#This Row],[StawkaPodatku]]*DZIALKI[[#This Row],[Powierzchnia]],2)</f>
        <v>326.40999999999997</v>
      </c>
      <c r="H4116">
        <f>DZIALKI[[#This Row],[Podatek]]*DZIALKI[[#This Row],[Procent Ulgi]]</f>
        <v>293.76900000000001</v>
      </c>
      <c r="I4116">
        <f>DZIALKI[[#This Row],[Podatek]]-DZIALKI[[#This Row],[KwotaUlgi]]</f>
        <v>32.640999999999963</v>
      </c>
    </row>
    <row r="4117" spans="1:9" x14ac:dyDescent="0.25">
      <c r="A4117" t="s">
        <v>4127</v>
      </c>
      <c r="B4117">
        <v>1272.25</v>
      </c>
      <c r="C4117" t="s">
        <v>52</v>
      </c>
      <c r="D4117" t="s">
        <v>21</v>
      </c>
      <c r="E41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17">
        <f>IF(DZIALKI[[#This Row],[Ulga]]=$K$29,$L$29,IF(DZIALKI[[#This Row],[Ulga]]=$K$30,$L$30,IF(DZIALKI[[#This Row],[Ulga]]=$K$31,$L$31,IF(DZIALKI[[#This Row],[Ulga]]=$K$32,$L$32))))</f>
        <v>0</v>
      </c>
      <c r="G4117">
        <f>ROUNDUP(DZIALKI[[#This Row],[StawkaPodatku]]*DZIALKI[[#This Row],[Powierzchnia]],2)</f>
        <v>267.18</v>
      </c>
      <c r="H4117">
        <f>DZIALKI[[#This Row],[Podatek]]*DZIALKI[[#This Row],[Procent Ulgi]]</f>
        <v>0</v>
      </c>
      <c r="I4117">
        <f>DZIALKI[[#This Row],[Podatek]]-DZIALKI[[#This Row],[KwotaUlgi]]</f>
        <v>267.18</v>
      </c>
    </row>
    <row r="4118" spans="1:9" x14ac:dyDescent="0.25">
      <c r="A4118" t="s">
        <v>4128</v>
      </c>
      <c r="B4118">
        <v>1007.13</v>
      </c>
      <c r="C4118" t="s">
        <v>9</v>
      </c>
      <c r="D4118" t="s">
        <v>5</v>
      </c>
      <c r="E41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18">
        <f>IF(DZIALKI[[#This Row],[Ulga]]=$K$29,$L$29,IF(DZIALKI[[#This Row],[Ulga]]=$K$30,$L$30,IF(DZIALKI[[#This Row],[Ulga]]=$K$31,$L$31,IF(DZIALKI[[#This Row],[Ulga]]=$K$32,$L$32))))</f>
        <v>0.5</v>
      </c>
      <c r="G4118">
        <f>ROUNDUP(DZIALKI[[#This Row],[StawkaPodatku]]*DZIALKI[[#This Row],[Powierzchnia]],2)</f>
        <v>654.64</v>
      </c>
      <c r="H4118">
        <f>DZIALKI[[#This Row],[Podatek]]*DZIALKI[[#This Row],[Procent Ulgi]]</f>
        <v>327.32</v>
      </c>
      <c r="I4118">
        <f>DZIALKI[[#This Row],[Podatek]]-DZIALKI[[#This Row],[KwotaUlgi]]</f>
        <v>327.32</v>
      </c>
    </row>
    <row r="4119" spans="1:9" x14ac:dyDescent="0.25">
      <c r="A4119" t="s">
        <v>4129</v>
      </c>
      <c r="B4119">
        <v>1259.93</v>
      </c>
      <c r="C4119" t="s">
        <v>5</v>
      </c>
      <c r="D4119" t="s">
        <v>11</v>
      </c>
      <c r="E41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19">
        <f>IF(DZIALKI[[#This Row],[Ulga]]=$K$29,$L$29,IF(DZIALKI[[#This Row],[Ulga]]=$K$30,$L$30,IF(DZIALKI[[#This Row],[Ulga]]=$K$31,$L$31,IF(DZIALKI[[#This Row],[Ulga]]=$K$32,$L$32))))</f>
        <v>0.9</v>
      </c>
      <c r="G4119">
        <f>ROUNDUP(DZIALKI[[#This Row],[StawkaPodatku]]*DZIALKI[[#This Row],[Powierzchnia]],2)</f>
        <v>970.15</v>
      </c>
      <c r="H4119">
        <f>DZIALKI[[#This Row],[Podatek]]*DZIALKI[[#This Row],[Procent Ulgi]]</f>
        <v>873.13499999999999</v>
      </c>
      <c r="I4119">
        <f>DZIALKI[[#This Row],[Podatek]]-DZIALKI[[#This Row],[KwotaUlgi]]</f>
        <v>97.014999999999986</v>
      </c>
    </row>
    <row r="4120" spans="1:9" x14ac:dyDescent="0.25">
      <c r="A4120" t="s">
        <v>4130</v>
      </c>
      <c r="B4120">
        <v>1015.25</v>
      </c>
      <c r="C4120" t="s">
        <v>52</v>
      </c>
      <c r="D4120" t="s">
        <v>11</v>
      </c>
      <c r="E41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20">
        <f>IF(DZIALKI[[#This Row],[Ulga]]=$K$29,$L$29,IF(DZIALKI[[#This Row],[Ulga]]=$K$30,$L$30,IF(DZIALKI[[#This Row],[Ulga]]=$K$31,$L$31,IF(DZIALKI[[#This Row],[Ulga]]=$K$32,$L$32))))</f>
        <v>0.9</v>
      </c>
      <c r="G4120">
        <f>ROUNDUP(DZIALKI[[#This Row],[StawkaPodatku]]*DZIALKI[[#This Row],[Powierzchnia]],2)</f>
        <v>213.20999999999998</v>
      </c>
      <c r="H4120">
        <f>DZIALKI[[#This Row],[Podatek]]*DZIALKI[[#This Row],[Procent Ulgi]]</f>
        <v>191.88899999999998</v>
      </c>
      <c r="I4120">
        <f>DZIALKI[[#This Row],[Podatek]]-DZIALKI[[#This Row],[KwotaUlgi]]</f>
        <v>21.320999999999998</v>
      </c>
    </row>
    <row r="4121" spans="1:9" x14ac:dyDescent="0.25">
      <c r="A4121" t="s">
        <v>4131</v>
      </c>
      <c r="B4121">
        <v>950.97</v>
      </c>
      <c r="C4121" t="s">
        <v>31</v>
      </c>
      <c r="D4121" t="s">
        <v>7</v>
      </c>
      <c r="E41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21">
        <f>IF(DZIALKI[[#This Row],[Ulga]]=$K$29,$L$29,IF(DZIALKI[[#This Row],[Ulga]]=$K$30,$L$30,IF(DZIALKI[[#This Row],[Ulga]]=$K$31,$L$31,IF(DZIALKI[[#This Row],[Ulga]]=$K$32,$L$32))))</f>
        <v>0.2</v>
      </c>
      <c r="G4121">
        <f>ROUNDUP(DZIALKI[[#This Row],[StawkaPodatku]]*DZIALKI[[#This Row],[Powierzchnia]],2)</f>
        <v>408.92</v>
      </c>
      <c r="H4121">
        <f>DZIALKI[[#This Row],[Podatek]]*DZIALKI[[#This Row],[Procent Ulgi]]</f>
        <v>81.784000000000006</v>
      </c>
      <c r="I4121">
        <f>DZIALKI[[#This Row],[Podatek]]-DZIALKI[[#This Row],[KwotaUlgi]]</f>
        <v>327.13600000000002</v>
      </c>
    </row>
    <row r="4122" spans="1:9" x14ac:dyDescent="0.25">
      <c r="A4122" t="s">
        <v>4132</v>
      </c>
      <c r="B4122">
        <v>677.15</v>
      </c>
      <c r="C4122" t="s">
        <v>9</v>
      </c>
      <c r="D4122" t="s">
        <v>5</v>
      </c>
      <c r="E41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22">
        <f>IF(DZIALKI[[#This Row],[Ulga]]=$K$29,$L$29,IF(DZIALKI[[#This Row],[Ulga]]=$K$30,$L$30,IF(DZIALKI[[#This Row],[Ulga]]=$K$31,$L$31,IF(DZIALKI[[#This Row],[Ulga]]=$K$32,$L$32))))</f>
        <v>0.5</v>
      </c>
      <c r="G4122">
        <f>ROUNDUP(DZIALKI[[#This Row],[StawkaPodatku]]*DZIALKI[[#This Row],[Powierzchnia]],2)</f>
        <v>440.15</v>
      </c>
      <c r="H4122">
        <f>DZIALKI[[#This Row],[Podatek]]*DZIALKI[[#This Row],[Procent Ulgi]]</f>
        <v>220.07499999999999</v>
      </c>
      <c r="I4122">
        <f>DZIALKI[[#This Row],[Podatek]]-DZIALKI[[#This Row],[KwotaUlgi]]</f>
        <v>220.07499999999999</v>
      </c>
    </row>
    <row r="4123" spans="1:9" x14ac:dyDescent="0.25">
      <c r="A4123" t="s">
        <v>4133</v>
      </c>
      <c r="B4123">
        <v>504.33</v>
      </c>
      <c r="C4123" t="s">
        <v>9</v>
      </c>
      <c r="D4123" t="s">
        <v>11</v>
      </c>
      <c r="E41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23">
        <f>IF(DZIALKI[[#This Row],[Ulga]]=$K$29,$L$29,IF(DZIALKI[[#This Row],[Ulga]]=$K$30,$L$30,IF(DZIALKI[[#This Row],[Ulga]]=$K$31,$L$31,IF(DZIALKI[[#This Row],[Ulga]]=$K$32,$L$32))))</f>
        <v>0.9</v>
      </c>
      <c r="G4123">
        <f>ROUNDUP(DZIALKI[[#This Row],[StawkaPodatku]]*DZIALKI[[#This Row],[Powierzchnia]],2)</f>
        <v>327.82</v>
      </c>
      <c r="H4123">
        <f>DZIALKI[[#This Row],[Podatek]]*DZIALKI[[#This Row],[Procent Ulgi]]</f>
        <v>295.03800000000001</v>
      </c>
      <c r="I4123">
        <f>DZIALKI[[#This Row],[Podatek]]-DZIALKI[[#This Row],[KwotaUlgi]]</f>
        <v>32.781999999999982</v>
      </c>
    </row>
    <row r="4124" spans="1:9" x14ac:dyDescent="0.25">
      <c r="A4124" t="s">
        <v>4134</v>
      </c>
      <c r="B4124">
        <v>1230.5</v>
      </c>
      <c r="C4124" t="s">
        <v>52</v>
      </c>
      <c r="D4124" t="s">
        <v>11</v>
      </c>
      <c r="E41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24">
        <f>IF(DZIALKI[[#This Row],[Ulga]]=$K$29,$L$29,IF(DZIALKI[[#This Row],[Ulga]]=$K$30,$L$30,IF(DZIALKI[[#This Row],[Ulga]]=$K$31,$L$31,IF(DZIALKI[[#This Row],[Ulga]]=$K$32,$L$32))))</f>
        <v>0.9</v>
      </c>
      <c r="G4124">
        <f>ROUNDUP(DZIALKI[[#This Row],[StawkaPodatku]]*DZIALKI[[#This Row],[Powierzchnia]],2)</f>
        <v>258.40999999999997</v>
      </c>
      <c r="H4124">
        <f>DZIALKI[[#This Row],[Podatek]]*DZIALKI[[#This Row],[Procent Ulgi]]</f>
        <v>232.56899999999999</v>
      </c>
      <c r="I4124">
        <f>DZIALKI[[#This Row],[Podatek]]-DZIALKI[[#This Row],[KwotaUlgi]]</f>
        <v>25.84099999999998</v>
      </c>
    </row>
    <row r="4125" spans="1:9" x14ac:dyDescent="0.25">
      <c r="A4125" t="s">
        <v>4135</v>
      </c>
      <c r="B4125">
        <v>914.73</v>
      </c>
      <c r="C4125" t="s">
        <v>52</v>
      </c>
      <c r="D4125" t="s">
        <v>11</v>
      </c>
      <c r="E41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25">
        <f>IF(DZIALKI[[#This Row],[Ulga]]=$K$29,$L$29,IF(DZIALKI[[#This Row],[Ulga]]=$K$30,$L$30,IF(DZIALKI[[#This Row],[Ulga]]=$K$31,$L$31,IF(DZIALKI[[#This Row],[Ulga]]=$K$32,$L$32))))</f>
        <v>0.9</v>
      </c>
      <c r="G4125">
        <f>ROUNDUP(DZIALKI[[#This Row],[StawkaPodatku]]*DZIALKI[[#This Row],[Powierzchnia]],2)</f>
        <v>192.1</v>
      </c>
      <c r="H4125">
        <f>DZIALKI[[#This Row],[Podatek]]*DZIALKI[[#This Row],[Procent Ulgi]]</f>
        <v>172.89</v>
      </c>
      <c r="I4125">
        <f>DZIALKI[[#This Row],[Podatek]]-DZIALKI[[#This Row],[KwotaUlgi]]</f>
        <v>19.210000000000008</v>
      </c>
    </row>
    <row r="4126" spans="1:9" x14ac:dyDescent="0.25">
      <c r="A4126" t="s">
        <v>4136</v>
      </c>
      <c r="B4126">
        <v>816.17</v>
      </c>
      <c r="C4126" t="s">
        <v>9</v>
      </c>
      <c r="D4126" t="s">
        <v>5</v>
      </c>
      <c r="E41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26">
        <f>IF(DZIALKI[[#This Row],[Ulga]]=$K$29,$L$29,IF(DZIALKI[[#This Row],[Ulga]]=$K$30,$L$30,IF(DZIALKI[[#This Row],[Ulga]]=$K$31,$L$31,IF(DZIALKI[[#This Row],[Ulga]]=$K$32,$L$32))))</f>
        <v>0.5</v>
      </c>
      <c r="G4126">
        <f>ROUNDUP(DZIALKI[[#This Row],[StawkaPodatku]]*DZIALKI[[#This Row],[Powierzchnia]],2)</f>
        <v>530.52</v>
      </c>
      <c r="H4126">
        <f>DZIALKI[[#This Row],[Podatek]]*DZIALKI[[#This Row],[Procent Ulgi]]</f>
        <v>265.26</v>
      </c>
      <c r="I4126">
        <f>DZIALKI[[#This Row],[Podatek]]-DZIALKI[[#This Row],[KwotaUlgi]]</f>
        <v>265.26</v>
      </c>
    </row>
    <row r="4127" spans="1:9" x14ac:dyDescent="0.25">
      <c r="A4127" t="s">
        <v>4137</v>
      </c>
      <c r="B4127">
        <v>837.55</v>
      </c>
      <c r="C4127" t="s">
        <v>5</v>
      </c>
      <c r="D4127" t="s">
        <v>21</v>
      </c>
      <c r="E41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27">
        <f>IF(DZIALKI[[#This Row],[Ulga]]=$K$29,$L$29,IF(DZIALKI[[#This Row],[Ulga]]=$K$30,$L$30,IF(DZIALKI[[#This Row],[Ulga]]=$K$31,$L$31,IF(DZIALKI[[#This Row],[Ulga]]=$K$32,$L$32))))</f>
        <v>0</v>
      </c>
      <c r="G4127">
        <f>ROUNDUP(DZIALKI[[#This Row],[StawkaPodatku]]*DZIALKI[[#This Row],[Powierzchnia]],2)</f>
        <v>644.91999999999996</v>
      </c>
      <c r="H4127">
        <f>DZIALKI[[#This Row],[Podatek]]*DZIALKI[[#This Row],[Procent Ulgi]]</f>
        <v>0</v>
      </c>
      <c r="I4127">
        <f>DZIALKI[[#This Row],[Podatek]]-DZIALKI[[#This Row],[KwotaUlgi]]</f>
        <v>644.91999999999996</v>
      </c>
    </row>
    <row r="4128" spans="1:9" x14ac:dyDescent="0.25">
      <c r="A4128" t="s">
        <v>4138</v>
      </c>
      <c r="B4128">
        <v>827.52</v>
      </c>
      <c r="C4128" t="s">
        <v>31</v>
      </c>
      <c r="D4128" t="s">
        <v>7</v>
      </c>
      <c r="E41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28">
        <f>IF(DZIALKI[[#This Row],[Ulga]]=$K$29,$L$29,IF(DZIALKI[[#This Row],[Ulga]]=$K$30,$L$30,IF(DZIALKI[[#This Row],[Ulga]]=$K$31,$L$31,IF(DZIALKI[[#This Row],[Ulga]]=$K$32,$L$32))))</f>
        <v>0.2</v>
      </c>
      <c r="G4128">
        <f>ROUNDUP(DZIALKI[[#This Row],[StawkaPodatku]]*DZIALKI[[#This Row],[Powierzchnia]],2)</f>
        <v>355.84</v>
      </c>
      <c r="H4128">
        <f>DZIALKI[[#This Row],[Podatek]]*DZIALKI[[#This Row],[Procent Ulgi]]</f>
        <v>71.167999999999992</v>
      </c>
      <c r="I4128">
        <f>DZIALKI[[#This Row],[Podatek]]-DZIALKI[[#This Row],[KwotaUlgi]]</f>
        <v>284.67199999999997</v>
      </c>
    </row>
    <row r="4129" spans="1:9" x14ac:dyDescent="0.25">
      <c r="A4129" t="s">
        <v>4139</v>
      </c>
      <c r="B4129">
        <v>1258.3599999999999</v>
      </c>
      <c r="C4129" t="s">
        <v>5</v>
      </c>
      <c r="D4129" t="s">
        <v>5</v>
      </c>
      <c r="E41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29">
        <f>IF(DZIALKI[[#This Row],[Ulga]]=$K$29,$L$29,IF(DZIALKI[[#This Row],[Ulga]]=$K$30,$L$30,IF(DZIALKI[[#This Row],[Ulga]]=$K$31,$L$31,IF(DZIALKI[[#This Row],[Ulga]]=$K$32,$L$32))))</f>
        <v>0.5</v>
      </c>
      <c r="G4129">
        <f>ROUNDUP(DZIALKI[[#This Row],[StawkaPodatku]]*DZIALKI[[#This Row],[Powierzchnia]],2)</f>
        <v>968.93999999999994</v>
      </c>
      <c r="H4129">
        <f>DZIALKI[[#This Row],[Podatek]]*DZIALKI[[#This Row],[Procent Ulgi]]</f>
        <v>484.46999999999997</v>
      </c>
      <c r="I4129">
        <f>DZIALKI[[#This Row],[Podatek]]-DZIALKI[[#This Row],[KwotaUlgi]]</f>
        <v>484.46999999999997</v>
      </c>
    </row>
    <row r="4130" spans="1:9" x14ac:dyDescent="0.25">
      <c r="A4130" t="s">
        <v>4140</v>
      </c>
      <c r="B4130">
        <v>540.41999999999996</v>
      </c>
      <c r="C4130" t="s">
        <v>52</v>
      </c>
      <c r="D4130" t="s">
        <v>11</v>
      </c>
      <c r="E41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0">
        <f>IF(DZIALKI[[#This Row],[Ulga]]=$K$29,$L$29,IF(DZIALKI[[#This Row],[Ulga]]=$K$30,$L$30,IF(DZIALKI[[#This Row],[Ulga]]=$K$31,$L$31,IF(DZIALKI[[#This Row],[Ulga]]=$K$32,$L$32))))</f>
        <v>0.9</v>
      </c>
      <c r="G4130">
        <f>ROUNDUP(DZIALKI[[#This Row],[StawkaPodatku]]*DZIALKI[[#This Row],[Powierzchnia]],2)</f>
        <v>113.49000000000001</v>
      </c>
      <c r="H4130">
        <f>DZIALKI[[#This Row],[Podatek]]*DZIALKI[[#This Row],[Procent Ulgi]]</f>
        <v>102.14100000000001</v>
      </c>
      <c r="I4130">
        <f>DZIALKI[[#This Row],[Podatek]]-DZIALKI[[#This Row],[KwotaUlgi]]</f>
        <v>11.349000000000004</v>
      </c>
    </row>
    <row r="4131" spans="1:9" x14ac:dyDescent="0.25">
      <c r="A4131" t="s">
        <v>4141</v>
      </c>
      <c r="B4131">
        <v>679.82</v>
      </c>
      <c r="C4131" t="s">
        <v>52</v>
      </c>
      <c r="D4131" t="s">
        <v>7</v>
      </c>
      <c r="E41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1">
        <f>IF(DZIALKI[[#This Row],[Ulga]]=$K$29,$L$29,IF(DZIALKI[[#This Row],[Ulga]]=$K$30,$L$30,IF(DZIALKI[[#This Row],[Ulga]]=$K$31,$L$31,IF(DZIALKI[[#This Row],[Ulga]]=$K$32,$L$32))))</f>
        <v>0.2</v>
      </c>
      <c r="G4131">
        <f>ROUNDUP(DZIALKI[[#This Row],[StawkaPodatku]]*DZIALKI[[#This Row],[Powierzchnia]],2)</f>
        <v>142.76999999999998</v>
      </c>
      <c r="H4131">
        <f>DZIALKI[[#This Row],[Podatek]]*DZIALKI[[#This Row],[Procent Ulgi]]</f>
        <v>28.553999999999998</v>
      </c>
      <c r="I4131">
        <f>DZIALKI[[#This Row],[Podatek]]-DZIALKI[[#This Row],[KwotaUlgi]]</f>
        <v>114.21599999999998</v>
      </c>
    </row>
    <row r="4132" spans="1:9" x14ac:dyDescent="0.25">
      <c r="A4132" t="s">
        <v>4142</v>
      </c>
      <c r="B4132">
        <v>744.23</v>
      </c>
      <c r="C4132" t="s">
        <v>52</v>
      </c>
      <c r="D4132" t="s">
        <v>5</v>
      </c>
      <c r="E41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2">
        <f>IF(DZIALKI[[#This Row],[Ulga]]=$K$29,$L$29,IF(DZIALKI[[#This Row],[Ulga]]=$K$30,$L$30,IF(DZIALKI[[#This Row],[Ulga]]=$K$31,$L$31,IF(DZIALKI[[#This Row],[Ulga]]=$K$32,$L$32))))</f>
        <v>0.5</v>
      </c>
      <c r="G4132">
        <f>ROUNDUP(DZIALKI[[#This Row],[StawkaPodatku]]*DZIALKI[[#This Row],[Powierzchnia]],2)</f>
        <v>156.29</v>
      </c>
      <c r="H4132">
        <f>DZIALKI[[#This Row],[Podatek]]*DZIALKI[[#This Row],[Procent Ulgi]]</f>
        <v>78.144999999999996</v>
      </c>
      <c r="I4132">
        <f>DZIALKI[[#This Row],[Podatek]]-DZIALKI[[#This Row],[KwotaUlgi]]</f>
        <v>78.144999999999996</v>
      </c>
    </row>
    <row r="4133" spans="1:9" x14ac:dyDescent="0.25">
      <c r="A4133" t="s">
        <v>4143</v>
      </c>
      <c r="B4133">
        <v>1263.22</v>
      </c>
      <c r="C4133" t="s">
        <v>52</v>
      </c>
      <c r="D4133" t="s">
        <v>21</v>
      </c>
      <c r="E41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3">
        <f>IF(DZIALKI[[#This Row],[Ulga]]=$K$29,$L$29,IF(DZIALKI[[#This Row],[Ulga]]=$K$30,$L$30,IF(DZIALKI[[#This Row],[Ulga]]=$K$31,$L$31,IF(DZIALKI[[#This Row],[Ulga]]=$K$32,$L$32))))</f>
        <v>0</v>
      </c>
      <c r="G4133">
        <f>ROUNDUP(DZIALKI[[#This Row],[StawkaPodatku]]*DZIALKI[[#This Row],[Powierzchnia]],2)</f>
        <v>265.27999999999997</v>
      </c>
      <c r="H4133">
        <f>DZIALKI[[#This Row],[Podatek]]*DZIALKI[[#This Row],[Procent Ulgi]]</f>
        <v>0</v>
      </c>
      <c r="I4133">
        <f>DZIALKI[[#This Row],[Podatek]]-DZIALKI[[#This Row],[KwotaUlgi]]</f>
        <v>265.27999999999997</v>
      </c>
    </row>
    <row r="4134" spans="1:9" x14ac:dyDescent="0.25">
      <c r="A4134" t="s">
        <v>4144</v>
      </c>
      <c r="B4134">
        <v>1273.42</v>
      </c>
      <c r="C4134" t="s">
        <v>9</v>
      </c>
      <c r="D4134" t="s">
        <v>21</v>
      </c>
      <c r="E413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34">
        <f>IF(DZIALKI[[#This Row],[Ulga]]=$K$29,$L$29,IF(DZIALKI[[#This Row],[Ulga]]=$K$30,$L$30,IF(DZIALKI[[#This Row],[Ulga]]=$K$31,$L$31,IF(DZIALKI[[#This Row],[Ulga]]=$K$32,$L$32))))</f>
        <v>0</v>
      </c>
      <c r="G4134">
        <f>ROUNDUP(DZIALKI[[#This Row],[StawkaPodatku]]*DZIALKI[[#This Row],[Powierzchnia]],2)</f>
        <v>827.73</v>
      </c>
      <c r="H4134">
        <f>DZIALKI[[#This Row],[Podatek]]*DZIALKI[[#This Row],[Procent Ulgi]]</f>
        <v>0</v>
      </c>
      <c r="I4134">
        <f>DZIALKI[[#This Row],[Podatek]]-DZIALKI[[#This Row],[KwotaUlgi]]</f>
        <v>827.73</v>
      </c>
    </row>
    <row r="4135" spans="1:9" x14ac:dyDescent="0.25">
      <c r="A4135" t="s">
        <v>4145</v>
      </c>
      <c r="B4135">
        <v>1444.4</v>
      </c>
      <c r="C4135" t="s">
        <v>52</v>
      </c>
      <c r="D4135" t="s">
        <v>7</v>
      </c>
      <c r="E41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5">
        <f>IF(DZIALKI[[#This Row],[Ulga]]=$K$29,$L$29,IF(DZIALKI[[#This Row],[Ulga]]=$K$30,$L$30,IF(DZIALKI[[#This Row],[Ulga]]=$K$31,$L$31,IF(DZIALKI[[#This Row],[Ulga]]=$K$32,$L$32))))</f>
        <v>0.2</v>
      </c>
      <c r="G4135">
        <f>ROUNDUP(DZIALKI[[#This Row],[StawkaPodatku]]*DZIALKI[[#This Row],[Powierzchnia]],2)</f>
        <v>303.33</v>
      </c>
      <c r="H4135">
        <f>DZIALKI[[#This Row],[Podatek]]*DZIALKI[[#This Row],[Procent Ulgi]]</f>
        <v>60.665999999999997</v>
      </c>
      <c r="I4135">
        <f>DZIALKI[[#This Row],[Podatek]]-DZIALKI[[#This Row],[KwotaUlgi]]</f>
        <v>242.66399999999999</v>
      </c>
    </row>
    <row r="4136" spans="1:9" x14ac:dyDescent="0.25">
      <c r="A4136" t="s">
        <v>4146</v>
      </c>
      <c r="B4136">
        <v>671.01</v>
      </c>
      <c r="C4136" t="s">
        <v>52</v>
      </c>
      <c r="D4136" t="s">
        <v>21</v>
      </c>
      <c r="E41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6">
        <f>IF(DZIALKI[[#This Row],[Ulga]]=$K$29,$L$29,IF(DZIALKI[[#This Row],[Ulga]]=$K$30,$L$30,IF(DZIALKI[[#This Row],[Ulga]]=$K$31,$L$31,IF(DZIALKI[[#This Row],[Ulga]]=$K$32,$L$32))))</f>
        <v>0</v>
      </c>
      <c r="G4136">
        <f>ROUNDUP(DZIALKI[[#This Row],[StawkaPodatku]]*DZIALKI[[#This Row],[Powierzchnia]],2)</f>
        <v>140.91999999999999</v>
      </c>
      <c r="H4136">
        <f>DZIALKI[[#This Row],[Podatek]]*DZIALKI[[#This Row],[Procent Ulgi]]</f>
        <v>0</v>
      </c>
      <c r="I4136">
        <f>DZIALKI[[#This Row],[Podatek]]-DZIALKI[[#This Row],[KwotaUlgi]]</f>
        <v>140.91999999999999</v>
      </c>
    </row>
    <row r="4137" spans="1:9" x14ac:dyDescent="0.25">
      <c r="A4137" t="s">
        <v>4147</v>
      </c>
      <c r="B4137">
        <v>1161.9000000000001</v>
      </c>
      <c r="C4137" t="s">
        <v>52</v>
      </c>
      <c r="D4137" t="s">
        <v>5</v>
      </c>
      <c r="E41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7">
        <f>IF(DZIALKI[[#This Row],[Ulga]]=$K$29,$L$29,IF(DZIALKI[[#This Row],[Ulga]]=$K$30,$L$30,IF(DZIALKI[[#This Row],[Ulga]]=$K$31,$L$31,IF(DZIALKI[[#This Row],[Ulga]]=$K$32,$L$32))))</f>
        <v>0.5</v>
      </c>
      <c r="G4137">
        <f>ROUNDUP(DZIALKI[[#This Row],[StawkaPodatku]]*DZIALKI[[#This Row],[Powierzchnia]],2)</f>
        <v>244</v>
      </c>
      <c r="H4137">
        <f>DZIALKI[[#This Row],[Podatek]]*DZIALKI[[#This Row],[Procent Ulgi]]</f>
        <v>122</v>
      </c>
      <c r="I4137">
        <f>DZIALKI[[#This Row],[Podatek]]-DZIALKI[[#This Row],[KwotaUlgi]]</f>
        <v>122</v>
      </c>
    </row>
    <row r="4138" spans="1:9" x14ac:dyDescent="0.25">
      <c r="A4138" t="s">
        <v>4148</v>
      </c>
      <c r="B4138">
        <v>1251.8499999999999</v>
      </c>
      <c r="C4138" t="s">
        <v>31</v>
      </c>
      <c r="D4138" t="s">
        <v>11</v>
      </c>
      <c r="E41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38">
        <f>IF(DZIALKI[[#This Row],[Ulga]]=$K$29,$L$29,IF(DZIALKI[[#This Row],[Ulga]]=$K$30,$L$30,IF(DZIALKI[[#This Row],[Ulga]]=$K$31,$L$31,IF(DZIALKI[[#This Row],[Ulga]]=$K$32,$L$32))))</f>
        <v>0.9</v>
      </c>
      <c r="G4138">
        <f>ROUNDUP(DZIALKI[[#This Row],[StawkaPodatku]]*DZIALKI[[#This Row],[Powierzchnia]],2)</f>
        <v>538.29999999999995</v>
      </c>
      <c r="H4138">
        <f>DZIALKI[[#This Row],[Podatek]]*DZIALKI[[#This Row],[Procent Ulgi]]</f>
        <v>484.46999999999997</v>
      </c>
      <c r="I4138">
        <f>DZIALKI[[#This Row],[Podatek]]-DZIALKI[[#This Row],[KwotaUlgi]]</f>
        <v>53.829999999999984</v>
      </c>
    </row>
    <row r="4139" spans="1:9" x14ac:dyDescent="0.25">
      <c r="A4139" t="s">
        <v>4149</v>
      </c>
      <c r="B4139">
        <v>653.20000000000005</v>
      </c>
      <c r="C4139" t="s">
        <v>9</v>
      </c>
      <c r="D4139" t="s">
        <v>11</v>
      </c>
      <c r="E413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39">
        <f>IF(DZIALKI[[#This Row],[Ulga]]=$K$29,$L$29,IF(DZIALKI[[#This Row],[Ulga]]=$K$30,$L$30,IF(DZIALKI[[#This Row],[Ulga]]=$K$31,$L$31,IF(DZIALKI[[#This Row],[Ulga]]=$K$32,$L$32))))</f>
        <v>0.9</v>
      </c>
      <c r="G4139">
        <f>ROUNDUP(DZIALKI[[#This Row],[StawkaPodatku]]*DZIALKI[[#This Row],[Powierzchnia]],2)</f>
        <v>424.58</v>
      </c>
      <c r="H4139">
        <f>DZIALKI[[#This Row],[Podatek]]*DZIALKI[[#This Row],[Procent Ulgi]]</f>
        <v>382.12200000000001</v>
      </c>
      <c r="I4139">
        <f>DZIALKI[[#This Row],[Podatek]]-DZIALKI[[#This Row],[KwotaUlgi]]</f>
        <v>42.45799999999997</v>
      </c>
    </row>
    <row r="4140" spans="1:9" x14ac:dyDescent="0.25">
      <c r="A4140" t="s">
        <v>4150</v>
      </c>
      <c r="B4140">
        <v>1283.67</v>
      </c>
      <c r="C4140" t="s">
        <v>5</v>
      </c>
      <c r="D4140" t="s">
        <v>5</v>
      </c>
      <c r="E41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40">
        <f>IF(DZIALKI[[#This Row],[Ulga]]=$K$29,$L$29,IF(DZIALKI[[#This Row],[Ulga]]=$K$30,$L$30,IF(DZIALKI[[#This Row],[Ulga]]=$K$31,$L$31,IF(DZIALKI[[#This Row],[Ulga]]=$K$32,$L$32))))</f>
        <v>0.5</v>
      </c>
      <c r="G4140">
        <f>ROUNDUP(DZIALKI[[#This Row],[StawkaPodatku]]*DZIALKI[[#This Row],[Powierzchnia]],2)</f>
        <v>988.43</v>
      </c>
      <c r="H4140">
        <f>DZIALKI[[#This Row],[Podatek]]*DZIALKI[[#This Row],[Procent Ulgi]]</f>
        <v>494.21499999999997</v>
      </c>
      <c r="I4140">
        <f>DZIALKI[[#This Row],[Podatek]]-DZIALKI[[#This Row],[KwotaUlgi]]</f>
        <v>494.21499999999997</v>
      </c>
    </row>
    <row r="4141" spans="1:9" x14ac:dyDescent="0.25">
      <c r="A4141" t="s">
        <v>4151</v>
      </c>
      <c r="B4141">
        <v>1178.17</v>
      </c>
      <c r="C4141" t="s">
        <v>31</v>
      </c>
      <c r="D4141" t="s">
        <v>7</v>
      </c>
      <c r="E414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41">
        <f>IF(DZIALKI[[#This Row],[Ulga]]=$K$29,$L$29,IF(DZIALKI[[#This Row],[Ulga]]=$K$30,$L$30,IF(DZIALKI[[#This Row],[Ulga]]=$K$31,$L$31,IF(DZIALKI[[#This Row],[Ulga]]=$K$32,$L$32))))</f>
        <v>0.2</v>
      </c>
      <c r="G4141">
        <f>ROUNDUP(DZIALKI[[#This Row],[StawkaPodatku]]*DZIALKI[[#This Row],[Powierzchnia]],2)</f>
        <v>506.62</v>
      </c>
      <c r="H4141">
        <f>DZIALKI[[#This Row],[Podatek]]*DZIALKI[[#This Row],[Procent Ulgi]]</f>
        <v>101.32400000000001</v>
      </c>
      <c r="I4141">
        <f>DZIALKI[[#This Row],[Podatek]]-DZIALKI[[#This Row],[KwotaUlgi]]</f>
        <v>405.29599999999999</v>
      </c>
    </row>
    <row r="4142" spans="1:9" x14ac:dyDescent="0.25">
      <c r="A4142" t="s">
        <v>4152</v>
      </c>
      <c r="B4142">
        <v>1001.89</v>
      </c>
      <c r="C4142" t="s">
        <v>31</v>
      </c>
      <c r="D4142" t="s">
        <v>21</v>
      </c>
      <c r="E41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42">
        <f>IF(DZIALKI[[#This Row],[Ulga]]=$K$29,$L$29,IF(DZIALKI[[#This Row],[Ulga]]=$K$30,$L$30,IF(DZIALKI[[#This Row],[Ulga]]=$K$31,$L$31,IF(DZIALKI[[#This Row],[Ulga]]=$K$32,$L$32))))</f>
        <v>0</v>
      </c>
      <c r="G4142">
        <f>ROUNDUP(DZIALKI[[#This Row],[StawkaPodatku]]*DZIALKI[[#This Row],[Powierzchnia]],2)</f>
        <v>430.82</v>
      </c>
      <c r="H4142">
        <f>DZIALKI[[#This Row],[Podatek]]*DZIALKI[[#This Row],[Procent Ulgi]]</f>
        <v>0</v>
      </c>
      <c r="I4142">
        <f>DZIALKI[[#This Row],[Podatek]]-DZIALKI[[#This Row],[KwotaUlgi]]</f>
        <v>430.82</v>
      </c>
    </row>
    <row r="4143" spans="1:9" x14ac:dyDescent="0.25">
      <c r="A4143" t="s">
        <v>4153</v>
      </c>
      <c r="B4143">
        <v>803.39</v>
      </c>
      <c r="C4143" t="s">
        <v>5</v>
      </c>
      <c r="D4143" t="s">
        <v>11</v>
      </c>
      <c r="E41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43">
        <f>IF(DZIALKI[[#This Row],[Ulga]]=$K$29,$L$29,IF(DZIALKI[[#This Row],[Ulga]]=$K$30,$L$30,IF(DZIALKI[[#This Row],[Ulga]]=$K$31,$L$31,IF(DZIALKI[[#This Row],[Ulga]]=$K$32,$L$32))))</f>
        <v>0.9</v>
      </c>
      <c r="G4143">
        <f>ROUNDUP(DZIALKI[[#This Row],[StawkaPodatku]]*DZIALKI[[#This Row],[Powierzchnia]],2)</f>
        <v>618.62</v>
      </c>
      <c r="H4143">
        <f>DZIALKI[[#This Row],[Podatek]]*DZIALKI[[#This Row],[Procent Ulgi]]</f>
        <v>556.75800000000004</v>
      </c>
      <c r="I4143">
        <f>DZIALKI[[#This Row],[Podatek]]-DZIALKI[[#This Row],[KwotaUlgi]]</f>
        <v>61.861999999999966</v>
      </c>
    </row>
    <row r="4144" spans="1:9" x14ac:dyDescent="0.25">
      <c r="A4144" t="s">
        <v>4154</v>
      </c>
      <c r="B4144">
        <v>1342.57</v>
      </c>
      <c r="C4144" t="s">
        <v>9</v>
      </c>
      <c r="D4144" t="s">
        <v>7</v>
      </c>
      <c r="E414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44">
        <f>IF(DZIALKI[[#This Row],[Ulga]]=$K$29,$L$29,IF(DZIALKI[[#This Row],[Ulga]]=$K$30,$L$30,IF(DZIALKI[[#This Row],[Ulga]]=$K$31,$L$31,IF(DZIALKI[[#This Row],[Ulga]]=$K$32,$L$32))))</f>
        <v>0.2</v>
      </c>
      <c r="G4144">
        <f>ROUNDUP(DZIALKI[[#This Row],[StawkaPodatku]]*DZIALKI[[#This Row],[Powierzchnia]],2)</f>
        <v>872.68</v>
      </c>
      <c r="H4144">
        <f>DZIALKI[[#This Row],[Podatek]]*DZIALKI[[#This Row],[Procent Ulgi]]</f>
        <v>174.536</v>
      </c>
      <c r="I4144">
        <f>DZIALKI[[#This Row],[Podatek]]-DZIALKI[[#This Row],[KwotaUlgi]]</f>
        <v>698.14400000000001</v>
      </c>
    </row>
    <row r="4145" spans="1:9" x14ac:dyDescent="0.25">
      <c r="A4145" t="s">
        <v>4155</v>
      </c>
      <c r="B4145">
        <v>628.99</v>
      </c>
      <c r="C4145" t="s">
        <v>52</v>
      </c>
      <c r="D4145" t="s">
        <v>5</v>
      </c>
      <c r="E41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45">
        <f>IF(DZIALKI[[#This Row],[Ulga]]=$K$29,$L$29,IF(DZIALKI[[#This Row],[Ulga]]=$K$30,$L$30,IF(DZIALKI[[#This Row],[Ulga]]=$K$31,$L$31,IF(DZIALKI[[#This Row],[Ulga]]=$K$32,$L$32))))</f>
        <v>0.5</v>
      </c>
      <c r="G4145">
        <f>ROUNDUP(DZIALKI[[#This Row],[StawkaPodatku]]*DZIALKI[[#This Row],[Powierzchnia]],2)</f>
        <v>132.09</v>
      </c>
      <c r="H4145">
        <f>DZIALKI[[#This Row],[Podatek]]*DZIALKI[[#This Row],[Procent Ulgi]]</f>
        <v>66.045000000000002</v>
      </c>
      <c r="I4145">
        <f>DZIALKI[[#This Row],[Podatek]]-DZIALKI[[#This Row],[KwotaUlgi]]</f>
        <v>66.045000000000002</v>
      </c>
    </row>
    <row r="4146" spans="1:9" x14ac:dyDescent="0.25">
      <c r="A4146" t="s">
        <v>4156</v>
      </c>
      <c r="B4146">
        <v>554.07000000000005</v>
      </c>
      <c r="C4146" t="s">
        <v>5</v>
      </c>
      <c r="D4146" t="s">
        <v>5</v>
      </c>
      <c r="E41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46">
        <f>IF(DZIALKI[[#This Row],[Ulga]]=$K$29,$L$29,IF(DZIALKI[[#This Row],[Ulga]]=$K$30,$L$30,IF(DZIALKI[[#This Row],[Ulga]]=$K$31,$L$31,IF(DZIALKI[[#This Row],[Ulga]]=$K$32,$L$32))))</f>
        <v>0.5</v>
      </c>
      <c r="G4146">
        <f>ROUNDUP(DZIALKI[[#This Row],[StawkaPodatku]]*DZIALKI[[#This Row],[Powierzchnia]],2)</f>
        <v>426.64</v>
      </c>
      <c r="H4146">
        <f>DZIALKI[[#This Row],[Podatek]]*DZIALKI[[#This Row],[Procent Ulgi]]</f>
        <v>213.32</v>
      </c>
      <c r="I4146">
        <f>DZIALKI[[#This Row],[Podatek]]-DZIALKI[[#This Row],[KwotaUlgi]]</f>
        <v>213.32</v>
      </c>
    </row>
    <row r="4147" spans="1:9" x14ac:dyDescent="0.25">
      <c r="A4147" t="s">
        <v>4157</v>
      </c>
      <c r="B4147">
        <v>750.79</v>
      </c>
      <c r="C4147" t="s">
        <v>5</v>
      </c>
      <c r="D4147" t="s">
        <v>11</v>
      </c>
      <c r="E41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47">
        <f>IF(DZIALKI[[#This Row],[Ulga]]=$K$29,$L$29,IF(DZIALKI[[#This Row],[Ulga]]=$K$30,$L$30,IF(DZIALKI[[#This Row],[Ulga]]=$K$31,$L$31,IF(DZIALKI[[#This Row],[Ulga]]=$K$32,$L$32))))</f>
        <v>0.9</v>
      </c>
      <c r="G4147">
        <f>ROUNDUP(DZIALKI[[#This Row],[StawkaPodatku]]*DZIALKI[[#This Row],[Powierzchnia]],2)</f>
        <v>578.11</v>
      </c>
      <c r="H4147">
        <f>DZIALKI[[#This Row],[Podatek]]*DZIALKI[[#This Row],[Procent Ulgi]]</f>
        <v>520.29899999999998</v>
      </c>
      <c r="I4147">
        <f>DZIALKI[[#This Row],[Podatek]]-DZIALKI[[#This Row],[KwotaUlgi]]</f>
        <v>57.811000000000035</v>
      </c>
    </row>
    <row r="4148" spans="1:9" x14ac:dyDescent="0.25">
      <c r="A4148" t="s">
        <v>4158</v>
      </c>
      <c r="B4148">
        <v>708.26</v>
      </c>
      <c r="C4148" t="s">
        <v>52</v>
      </c>
      <c r="D4148" t="s">
        <v>11</v>
      </c>
      <c r="E41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48">
        <f>IF(DZIALKI[[#This Row],[Ulga]]=$K$29,$L$29,IF(DZIALKI[[#This Row],[Ulga]]=$K$30,$L$30,IF(DZIALKI[[#This Row],[Ulga]]=$K$31,$L$31,IF(DZIALKI[[#This Row],[Ulga]]=$K$32,$L$32))))</f>
        <v>0.9</v>
      </c>
      <c r="G4148">
        <f>ROUNDUP(DZIALKI[[#This Row],[StawkaPodatku]]*DZIALKI[[#This Row],[Powierzchnia]],2)</f>
        <v>148.73999999999998</v>
      </c>
      <c r="H4148">
        <f>DZIALKI[[#This Row],[Podatek]]*DZIALKI[[#This Row],[Procent Ulgi]]</f>
        <v>133.86599999999999</v>
      </c>
      <c r="I4148">
        <f>DZIALKI[[#This Row],[Podatek]]-DZIALKI[[#This Row],[KwotaUlgi]]</f>
        <v>14.873999999999995</v>
      </c>
    </row>
    <row r="4149" spans="1:9" x14ac:dyDescent="0.25">
      <c r="A4149" t="s">
        <v>4159</v>
      </c>
      <c r="B4149">
        <v>1016.28</v>
      </c>
      <c r="C4149" t="s">
        <v>31</v>
      </c>
      <c r="D4149" t="s">
        <v>5</v>
      </c>
      <c r="E41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49">
        <f>IF(DZIALKI[[#This Row],[Ulga]]=$K$29,$L$29,IF(DZIALKI[[#This Row],[Ulga]]=$K$30,$L$30,IF(DZIALKI[[#This Row],[Ulga]]=$K$31,$L$31,IF(DZIALKI[[#This Row],[Ulga]]=$K$32,$L$32))))</f>
        <v>0.5</v>
      </c>
      <c r="G4149">
        <f>ROUNDUP(DZIALKI[[#This Row],[StawkaPodatku]]*DZIALKI[[#This Row],[Powierzchnia]],2)</f>
        <v>437.01</v>
      </c>
      <c r="H4149">
        <f>DZIALKI[[#This Row],[Podatek]]*DZIALKI[[#This Row],[Procent Ulgi]]</f>
        <v>218.505</v>
      </c>
      <c r="I4149">
        <f>DZIALKI[[#This Row],[Podatek]]-DZIALKI[[#This Row],[KwotaUlgi]]</f>
        <v>218.505</v>
      </c>
    </row>
    <row r="4150" spans="1:9" x14ac:dyDescent="0.25">
      <c r="A4150" t="s">
        <v>4160</v>
      </c>
      <c r="B4150">
        <v>1119.6099999999999</v>
      </c>
      <c r="C4150" t="s">
        <v>31</v>
      </c>
      <c r="D4150" t="s">
        <v>5</v>
      </c>
      <c r="E41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50">
        <f>IF(DZIALKI[[#This Row],[Ulga]]=$K$29,$L$29,IF(DZIALKI[[#This Row],[Ulga]]=$K$30,$L$30,IF(DZIALKI[[#This Row],[Ulga]]=$K$31,$L$31,IF(DZIALKI[[#This Row],[Ulga]]=$K$32,$L$32))))</f>
        <v>0.5</v>
      </c>
      <c r="G4150">
        <f>ROUNDUP(DZIALKI[[#This Row],[StawkaPodatku]]*DZIALKI[[#This Row],[Powierzchnia]],2)</f>
        <v>481.44</v>
      </c>
      <c r="H4150">
        <f>DZIALKI[[#This Row],[Podatek]]*DZIALKI[[#This Row],[Procent Ulgi]]</f>
        <v>240.72</v>
      </c>
      <c r="I4150">
        <f>DZIALKI[[#This Row],[Podatek]]-DZIALKI[[#This Row],[KwotaUlgi]]</f>
        <v>240.72</v>
      </c>
    </row>
    <row r="4151" spans="1:9" x14ac:dyDescent="0.25">
      <c r="A4151" t="s">
        <v>4161</v>
      </c>
      <c r="B4151">
        <v>887.47</v>
      </c>
      <c r="C4151" t="s">
        <v>9</v>
      </c>
      <c r="D4151" t="s">
        <v>5</v>
      </c>
      <c r="E41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51">
        <f>IF(DZIALKI[[#This Row],[Ulga]]=$K$29,$L$29,IF(DZIALKI[[#This Row],[Ulga]]=$K$30,$L$30,IF(DZIALKI[[#This Row],[Ulga]]=$K$31,$L$31,IF(DZIALKI[[#This Row],[Ulga]]=$K$32,$L$32))))</f>
        <v>0.5</v>
      </c>
      <c r="G4151">
        <f>ROUNDUP(DZIALKI[[#This Row],[StawkaPodatku]]*DZIALKI[[#This Row],[Powierzchnia]],2)</f>
        <v>576.86</v>
      </c>
      <c r="H4151">
        <f>DZIALKI[[#This Row],[Podatek]]*DZIALKI[[#This Row],[Procent Ulgi]]</f>
        <v>288.43</v>
      </c>
      <c r="I4151">
        <f>DZIALKI[[#This Row],[Podatek]]-DZIALKI[[#This Row],[KwotaUlgi]]</f>
        <v>288.43</v>
      </c>
    </row>
    <row r="4152" spans="1:9" x14ac:dyDescent="0.25">
      <c r="A4152" t="s">
        <v>4162</v>
      </c>
      <c r="B4152">
        <v>1031.32</v>
      </c>
      <c r="C4152" t="s">
        <v>31</v>
      </c>
      <c r="D4152" t="s">
        <v>5</v>
      </c>
      <c r="E41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52">
        <f>IF(DZIALKI[[#This Row],[Ulga]]=$K$29,$L$29,IF(DZIALKI[[#This Row],[Ulga]]=$K$30,$L$30,IF(DZIALKI[[#This Row],[Ulga]]=$K$31,$L$31,IF(DZIALKI[[#This Row],[Ulga]]=$K$32,$L$32))))</f>
        <v>0.5</v>
      </c>
      <c r="G4152">
        <f>ROUNDUP(DZIALKI[[#This Row],[StawkaPodatku]]*DZIALKI[[#This Row],[Powierzchnia]],2)</f>
        <v>443.46999999999997</v>
      </c>
      <c r="H4152">
        <f>DZIALKI[[#This Row],[Podatek]]*DZIALKI[[#This Row],[Procent Ulgi]]</f>
        <v>221.73499999999999</v>
      </c>
      <c r="I4152">
        <f>DZIALKI[[#This Row],[Podatek]]-DZIALKI[[#This Row],[KwotaUlgi]]</f>
        <v>221.73499999999999</v>
      </c>
    </row>
    <row r="4153" spans="1:9" x14ac:dyDescent="0.25">
      <c r="A4153" t="s">
        <v>4163</v>
      </c>
      <c r="B4153">
        <v>779.33</v>
      </c>
      <c r="C4153" t="s">
        <v>31</v>
      </c>
      <c r="D4153" t="s">
        <v>11</v>
      </c>
      <c r="E41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53">
        <f>IF(DZIALKI[[#This Row],[Ulga]]=$K$29,$L$29,IF(DZIALKI[[#This Row],[Ulga]]=$K$30,$L$30,IF(DZIALKI[[#This Row],[Ulga]]=$K$31,$L$31,IF(DZIALKI[[#This Row],[Ulga]]=$K$32,$L$32))))</f>
        <v>0.9</v>
      </c>
      <c r="G4153">
        <f>ROUNDUP(DZIALKI[[#This Row],[StawkaPodatku]]*DZIALKI[[#This Row],[Powierzchnia]],2)</f>
        <v>335.12</v>
      </c>
      <c r="H4153">
        <f>DZIALKI[[#This Row],[Podatek]]*DZIALKI[[#This Row],[Procent Ulgi]]</f>
        <v>301.608</v>
      </c>
      <c r="I4153">
        <f>DZIALKI[[#This Row],[Podatek]]-DZIALKI[[#This Row],[KwotaUlgi]]</f>
        <v>33.512</v>
      </c>
    </row>
    <row r="4154" spans="1:9" x14ac:dyDescent="0.25">
      <c r="A4154" t="s">
        <v>4164</v>
      </c>
      <c r="B4154">
        <v>1038.57</v>
      </c>
      <c r="C4154" t="s">
        <v>52</v>
      </c>
      <c r="D4154" t="s">
        <v>5</v>
      </c>
      <c r="E41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54">
        <f>IF(DZIALKI[[#This Row],[Ulga]]=$K$29,$L$29,IF(DZIALKI[[#This Row],[Ulga]]=$K$30,$L$30,IF(DZIALKI[[#This Row],[Ulga]]=$K$31,$L$31,IF(DZIALKI[[#This Row],[Ulga]]=$K$32,$L$32))))</f>
        <v>0.5</v>
      </c>
      <c r="G4154">
        <f>ROUNDUP(DZIALKI[[#This Row],[StawkaPodatku]]*DZIALKI[[#This Row],[Powierzchnia]],2)</f>
        <v>218.1</v>
      </c>
      <c r="H4154">
        <f>DZIALKI[[#This Row],[Podatek]]*DZIALKI[[#This Row],[Procent Ulgi]]</f>
        <v>109.05</v>
      </c>
      <c r="I4154">
        <f>DZIALKI[[#This Row],[Podatek]]-DZIALKI[[#This Row],[KwotaUlgi]]</f>
        <v>109.05</v>
      </c>
    </row>
    <row r="4155" spans="1:9" x14ac:dyDescent="0.25">
      <c r="A4155" t="s">
        <v>4165</v>
      </c>
      <c r="B4155">
        <v>1026.83</v>
      </c>
      <c r="C4155" t="s">
        <v>5</v>
      </c>
      <c r="D4155" t="s">
        <v>21</v>
      </c>
      <c r="E41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55">
        <f>IF(DZIALKI[[#This Row],[Ulga]]=$K$29,$L$29,IF(DZIALKI[[#This Row],[Ulga]]=$K$30,$L$30,IF(DZIALKI[[#This Row],[Ulga]]=$K$31,$L$31,IF(DZIALKI[[#This Row],[Ulga]]=$K$32,$L$32))))</f>
        <v>0</v>
      </c>
      <c r="G4155">
        <f>ROUNDUP(DZIALKI[[#This Row],[StawkaPodatku]]*DZIALKI[[#This Row],[Powierzchnia]],2)</f>
        <v>790.66</v>
      </c>
      <c r="H4155">
        <f>DZIALKI[[#This Row],[Podatek]]*DZIALKI[[#This Row],[Procent Ulgi]]</f>
        <v>0</v>
      </c>
      <c r="I4155">
        <f>DZIALKI[[#This Row],[Podatek]]-DZIALKI[[#This Row],[KwotaUlgi]]</f>
        <v>790.66</v>
      </c>
    </row>
    <row r="4156" spans="1:9" x14ac:dyDescent="0.25">
      <c r="A4156" t="s">
        <v>4166</v>
      </c>
      <c r="B4156">
        <v>686.12</v>
      </c>
      <c r="C4156" t="s">
        <v>52</v>
      </c>
      <c r="D4156" t="s">
        <v>11</v>
      </c>
      <c r="E41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56">
        <f>IF(DZIALKI[[#This Row],[Ulga]]=$K$29,$L$29,IF(DZIALKI[[#This Row],[Ulga]]=$K$30,$L$30,IF(DZIALKI[[#This Row],[Ulga]]=$K$31,$L$31,IF(DZIALKI[[#This Row],[Ulga]]=$K$32,$L$32))))</f>
        <v>0.9</v>
      </c>
      <c r="G4156">
        <f>ROUNDUP(DZIALKI[[#This Row],[StawkaPodatku]]*DZIALKI[[#This Row],[Powierzchnia]],2)</f>
        <v>144.09</v>
      </c>
      <c r="H4156">
        <f>DZIALKI[[#This Row],[Podatek]]*DZIALKI[[#This Row],[Procent Ulgi]]</f>
        <v>129.68100000000001</v>
      </c>
      <c r="I4156">
        <f>DZIALKI[[#This Row],[Podatek]]-DZIALKI[[#This Row],[KwotaUlgi]]</f>
        <v>14.408999999999992</v>
      </c>
    </row>
    <row r="4157" spans="1:9" x14ac:dyDescent="0.25">
      <c r="A4157" t="s">
        <v>4167</v>
      </c>
      <c r="B4157">
        <v>563.02</v>
      </c>
      <c r="C4157" t="s">
        <v>9</v>
      </c>
      <c r="D4157" t="s">
        <v>11</v>
      </c>
      <c r="E415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57">
        <f>IF(DZIALKI[[#This Row],[Ulga]]=$K$29,$L$29,IF(DZIALKI[[#This Row],[Ulga]]=$K$30,$L$30,IF(DZIALKI[[#This Row],[Ulga]]=$K$31,$L$31,IF(DZIALKI[[#This Row],[Ulga]]=$K$32,$L$32))))</f>
        <v>0.9</v>
      </c>
      <c r="G4157">
        <f>ROUNDUP(DZIALKI[[#This Row],[StawkaPodatku]]*DZIALKI[[#This Row],[Powierzchnia]],2)</f>
        <v>365.96999999999997</v>
      </c>
      <c r="H4157">
        <f>DZIALKI[[#This Row],[Podatek]]*DZIALKI[[#This Row],[Procent Ulgi]]</f>
        <v>329.37299999999999</v>
      </c>
      <c r="I4157">
        <f>DZIALKI[[#This Row],[Podatek]]-DZIALKI[[#This Row],[KwotaUlgi]]</f>
        <v>36.59699999999998</v>
      </c>
    </row>
    <row r="4158" spans="1:9" x14ac:dyDescent="0.25">
      <c r="A4158" t="s">
        <v>4168</v>
      </c>
      <c r="B4158">
        <v>676.5</v>
      </c>
      <c r="C4158" t="s">
        <v>5</v>
      </c>
      <c r="D4158" t="s">
        <v>11</v>
      </c>
      <c r="E41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58">
        <f>IF(DZIALKI[[#This Row],[Ulga]]=$K$29,$L$29,IF(DZIALKI[[#This Row],[Ulga]]=$K$30,$L$30,IF(DZIALKI[[#This Row],[Ulga]]=$K$31,$L$31,IF(DZIALKI[[#This Row],[Ulga]]=$K$32,$L$32))))</f>
        <v>0.9</v>
      </c>
      <c r="G4158">
        <f>ROUNDUP(DZIALKI[[#This Row],[StawkaPodatku]]*DZIALKI[[#This Row],[Powierzchnia]],2)</f>
        <v>520.91</v>
      </c>
      <c r="H4158">
        <f>DZIALKI[[#This Row],[Podatek]]*DZIALKI[[#This Row],[Procent Ulgi]]</f>
        <v>468.81899999999996</v>
      </c>
      <c r="I4158">
        <f>DZIALKI[[#This Row],[Podatek]]-DZIALKI[[#This Row],[KwotaUlgi]]</f>
        <v>52.091000000000008</v>
      </c>
    </row>
    <row r="4159" spans="1:9" x14ac:dyDescent="0.25">
      <c r="A4159" t="s">
        <v>4169</v>
      </c>
      <c r="B4159">
        <v>1116.8900000000001</v>
      </c>
      <c r="C4159" t="s">
        <v>5</v>
      </c>
      <c r="D4159" t="s">
        <v>5</v>
      </c>
      <c r="E41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59">
        <f>IF(DZIALKI[[#This Row],[Ulga]]=$K$29,$L$29,IF(DZIALKI[[#This Row],[Ulga]]=$K$30,$L$30,IF(DZIALKI[[#This Row],[Ulga]]=$K$31,$L$31,IF(DZIALKI[[#This Row],[Ulga]]=$K$32,$L$32))))</f>
        <v>0.5</v>
      </c>
      <c r="G4159">
        <f>ROUNDUP(DZIALKI[[#This Row],[StawkaPodatku]]*DZIALKI[[#This Row],[Powierzchnia]],2)</f>
        <v>860.01</v>
      </c>
      <c r="H4159">
        <f>DZIALKI[[#This Row],[Podatek]]*DZIALKI[[#This Row],[Procent Ulgi]]</f>
        <v>430.005</v>
      </c>
      <c r="I4159">
        <f>DZIALKI[[#This Row],[Podatek]]-DZIALKI[[#This Row],[KwotaUlgi]]</f>
        <v>430.005</v>
      </c>
    </row>
    <row r="4160" spans="1:9" x14ac:dyDescent="0.25">
      <c r="A4160" t="s">
        <v>4170</v>
      </c>
      <c r="B4160">
        <v>1209.17</v>
      </c>
      <c r="C4160" t="s">
        <v>9</v>
      </c>
      <c r="D4160" t="s">
        <v>11</v>
      </c>
      <c r="E41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60">
        <f>IF(DZIALKI[[#This Row],[Ulga]]=$K$29,$L$29,IF(DZIALKI[[#This Row],[Ulga]]=$K$30,$L$30,IF(DZIALKI[[#This Row],[Ulga]]=$K$31,$L$31,IF(DZIALKI[[#This Row],[Ulga]]=$K$32,$L$32))))</f>
        <v>0.9</v>
      </c>
      <c r="G4160">
        <f>ROUNDUP(DZIALKI[[#This Row],[StawkaPodatku]]*DZIALKI[[#This Row],[Powierzchnia]],2)</f>
        <v>785.97</v>
      </c>
      <c r="H4160">
        <f>DZIALKI[[#This Row],[Podatek]]*DZIALKI[[#This Row],[Procent Ulgi]]</f>
        <v>707.37300000000005</v>
      </c>
      <c r="I4160">
        <f>DZIALKI[[#This Row],[Podatek]]-DZIALKI[[#This Row],[KwotaUlgi]]</f>
        <v>78.59699999999998</v>
      </c>
    </row>
    <row r="4161" spans="1:9" x14ac:dyDescent="0.25">
      <c r="A4161" t="s">
        <v>4171</v>
      </c>
      <c r="B4161">
        <v>516.75</v>
      </c>
      <c r="C4161" t="s">
        <v>31</v>
      </c>
      <c r="D4161" t="s">
        <v>21</v>
      </c>
      <c r="E41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61">
        <f>IF(DZIALKI[[#This Row],[Ulga]]=$K$29,$L$29,IF(DZIALKI[[#This Row],[Ulga]]=$K$30,$L$30,IF(DZIALKI[[#This Row],[Ulga]]=$K$31,$L$31,IF(DZIALKI[[#This Row],[Ulga]]=$K$32,$L$32))))</f>
        <v>0</v>
      </c>
      <c r="G4161">
        <f>ROUNDUP(DZIALKI[[#This Row],[StawkaPodatku]]*DZIALKI[[#This Row],[Powierzchnia]],2)</f>
        <v>222.20999999999998</v>
      </c>
      <c r="H4161">
        <f>DZIALKI[[#This Row],[Podatek]]*DZIALKI[[#This Row],[Procent Ulgi]]</f>
        <v>0</v>
      </c>
      <c r="I4161">
        <f>DZIALKI[[#This Row],[Podatek]]-DZIALKI[[#This Row],[KwotaUlgi]]</f>
        <v>222.20999999999998</v>
      </c>
    </row>
    <row r="4162" spans="1:9" x14ac:dyDescent="0.25">
      <c r="A4162" t="s">
        <v>4172</v>
      </c>
      <c r="B4162">
        <v>1206.8699999999999</v>
      </c>
      <c r="C4162" t="s">
        <v>9</v>
      </c>
      <c r="D4162" t="s">
        <v>5</v>
      </c>
      <c r="E41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62">
        <f>IF(DZIALKI[[#This Row],[Ulga]]=$K$29,$L$29,IF(DZIALKI[[#This Row],[Ulga]]=$K$30,$L$30,IF(DZIALKI[[#This Row],[Ulga]]=$K$31,$L$31,IF(DZIALKI[[#This Row],[Ulga]]=$K$32,$L$32))))</f>
        <v>0.5</v>
      </c>
      <c r="G4162">
        <f>ROUNDUP(DZIALKI[[#This Row],[StawkaPodatku]]*DZIALKI[[#This Row],[Powierzchnia]],2)</f>
        <v>784.47</v>
      </c>
      <c r="H4162">
        <f>DZIALKI[[#This Row],[Podatek]]*DZIALKI[[#This Row],[Procent Ulgi]]</f>
        <v>392.23500000000001</v>
      </c>
      <c r="I4162">
        <f>DZIALKI[[#This Row],[Podatek]]-DZIALKI[[#This Row],[KwotaUlgi]]</f>
        <v>392.23500000000001</v>
      </c>
    </row>
    <row r="4163" spans="1:9" x14ac:dyDescent="0.25">
      <c r="A4163" t="s">
        <v>4173</v>
      </c>
      <c r="B4163">
        <v>876.18</v>
      </c>
      <c r="C4163" t="s">
        <v>31</v>
      </c>
      <c r="D4163" t="s">
        <v>5</v>
      </c>
      <c r="E41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63">
        <f>IF(DZIALKI[[#This Row],[Ulga]]=$K$29,$L$29,IF(DZIALKI[[#This Row],[Ulga]]=$K$30,$L$30,IF(DZIALKI[[#This Row],[Ulga]]=$K$31,$L$31,IF(DZIALKI[[#This Row],[Ulga]]=$K$32,$L$32))))</f>
        <v>0.5</v>
      </c>
      <c r="G4163">
        <f>ROUNDUP(DZIALKI[[#This Row],[StawkaPodatku]]*DZIALKI[[#This Row],[Powierzchnia]],2)</f>
        <v>376.76</v>
      </c>
      <c r="H4163">
        <f>DZIALKI[[#This Row],[Podatek]]*DZIALKI[[#This Row],[Procent Ulgi]]</f>
        <v>188.38</v>
      </c>
      <c r="I4163">
        <f>DZIALKI[[#This Row],[Podatek]]-DZIALKI[[#This Row],[KwotaUlgi]]</f>
        <v>188.38</v>
      </c>
    </row>
    <row r="4164" spans="1:9" x14ac:dyDescent="0.25">
      <c r="A4164" t="s">
        <v>4174</v>
      </c>
      <c r="B4164">
        <v>1132.08</v>
      </c>
      <c r="C4164" t="s">
        <v>5</v>
      </c>
      <c r="D4164" t="s">
        <v>5</v>
      </c>
      <c r="E41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64">
        <f>IF(DZIALKI[[#This Row],[Ulga]]=$K$29,$L$29,IF(DZIALKI[[#This Row],[Ulga]]=$K$30,$L$30,IF(DZIALKI[[#This Row],[Ulga]]=$K$31,$L$31,IF(DZIALKI[[#This Row],[Ulga]]=$K$32,$L$32))))</f>
        <v>0.5</v>
      </c>
      <c r="G4164">
        <f>ROUNDUP(DZIALKI[[#This Row],[StawkaPodatku]]*DZIALKI[[#This Row],[Powierzchnia]],2)</f>
        <v>871.71</v>
      </c>
      <c r="H4164">
        <f>DZIALKI[[#This Row],[Podatek]]*DZIALKI[[#This Row],[Procent Ulgi]]</f>
        <v>435.85500000000002</v>
      </c>
      <c r="I4164">
        <f>DZIALKI[[#This Row],[Podatek]]-DZIALKI[[#This Row],[KwotaUlgi]]</f>
        <v>435.85500000000002</v>
      </c>
    </row>
    <row r="4165" spans="1:9" x14ac:dyDescent="0.25">
      <c r="A4165" t="s">
        <v>4175</v>
      </c>
      <c r="B4165">
        <v>1346.75</v>
      </c>
      <c r="C4165" t="s">
        <v>31</v>
      </c>
      <c r="D4165" t="s">
        <v>5</v>
      </c>
      <c r="E41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65">
        <f>IF(DZIALKI[[#This Row],[Ulga]]=$K$29,$L$29,IF(DZIALKI[[#This Row],[Ulga]]=$K$30,$L$30,IF(DZIALKI[[#This Row],[Ulga]]=$K$31,$L$31,IF(DZIALKI[[#This Row],[Ulga]]=$K$32,$L$32))))</f>
        <v>0.5</v>
      </c>
      <c r="G4165">
        <f>ROUNDUP(DZIALKI[[#This Row],[StawkaPodatku]]*DZIALKI[[#This Row],[Powierzchnia]],2)</f>
        <v>579.11</v>
      </c>
      <c r="H4165">
        <f>DZIALKI[[#This Row],[Podatek]]*DZIALKI[[#This Row],[Procent Ulgi]]</f>
        <v>289.55500000000001</v>
      </c>
      <c r="I4165">
        <f>DZIALKI[[#This Row],[Podatek]]-DZIALKI[[#This Row],[KwotaUlgi]]</f>
        <v>289.55500000000001</v>
      </c>
    </row>
    <row r="4166" spans="1:9" x14ac:dyDescent="0.25">
      <c r="A4166" t="s">
        <v>4176</v>
      </c>
      <c r="B4166">
        <v>681.71</v>
      </c>
      <c r="C4166" t="s">
        <v>52</v>
      </c>
      <c r="D4166" t="s">
        <v>11</v>
      </c>
      <c r="E41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66">
        <f>IF(DZIALKI[[#This Row],[Ulga]]=$K$29,$L$29,IF(DZIALKI[[#This Row],[Ulga]]=$K$30,$L$30,IF(DZIALKI[[#This Row],[Ulga]]=$K$31,$L$31,IF(DZIALKI[[#This Row],[Ulga]]=$K$32,$L$32))))</f>
        <v>0.9</v>
      </c>
      <c r="G4166">
        <f>ROUNDUP(DZIALKI[[#This Row],[StawkaPodatku]]*DZIALKI[[#This Row],[Powierzchnia]],2)</f>
        <v>143.16</v>
      </c>
      <c r="H4166">
        <f>DZIALKI[[#This Row],[Podatek]]*DZIALKI[[#This Row],[Procent Ulgi]]</f>
        <v>128.84399999999999</v>
      </c>
      <c r="I4166">
        <f>DZIALKI[[#This Row],[Podatek]]-DZIALKI[[#This Row],[KwotaUlgi]]</f>
        <v>14.316000000000003</v>
      </c>
    </row>
    <row r="4167" spans="1:9" x14ac:dyDescent="0.25">
      <c r="A4167" t="s">
        <v>4177</v>
      </c>
      <c r="B4167">
        <v>1260.56</v>
      </c>
      <c r="C4167" t="s">
        <v>9</v>
      </c>
      <c r="D4167" t="s">
        <v>11</v>
      </c>
      <c r="E41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67">
        <f>IF(DZIALKI[[#This Row],[Ulga]]=$K$29,$L$29,IF(DZIALKI[[#This Row],[Ulga]]=$K$30,$L$30,IF(DZIALKI[[#This Row],[Ulga]]=$K$31,$L$31,IF(DZIALKI[[#This Row],[Ulga]]=$K$32,$L$32))))</f>
        <v>0.9</v>
      </c>
      <c r="G4167">
        <f>ROUNDUP(DZIALKI[[#This Row],[StawkaPodatku]]*DZIALKI[[#This Row],[Powierzchnia]],2)</f>
        <v>819.37</v>
      </c>
      <c r="H4167">
        <f>DZIALKI[[#This Row],[Podatek]]*DZIALKI[[#This Row],[Procent Ulgi]]</f>
        <v>737.43299999999999</v>
      </c>
      <c r="I4167">
        <f>DZIALKI[[#This Row],[Podatek]]-DZIALKI[[#This Row],[KwotaUlgi]]</f>
        <v>81.937000000000012</v>
      </c>
    </row>
    <row r="4168" spans="1:9" x14ac:dyDescent="0.25">
      <c r="A4168" t="s">
        <v>4178</v>
      </c>
      <c r="B4168">
        <v>1218.1600000000001</v>
      </c>
      <c r="C4168" t="s">
        <v>52</v>
      </c>
      <c r="D4168" t="s">
        <v>5</v>
      </c>
      <c r="E41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68">
        <f>IF(DZIALKI[[#This Row],[Ulga]]=$K$29,$L$29,IF(DZIALKI[[#This Row],[Ulga]]=$K$30,$L$30,IF(DZIALKI[[#This Row],[Ulga]]=$K$31,$L$31,IF(DZIALKI[[#This Row],[Ulga]]=$K$32,$L$32))))</f>
        <v>0.5</v>
      </c>
      <c r="G4168">
        <f>ROUNDUP(DZIALKI[[#This Row],[StawkaPodatku]]*DZIALKI[[#This Row],[Powierzchnia]],2)</f>
        <v>255.82</v>
      </c>
      <c r="H4168">
        <f>DZIALKI[[#This Row],[Podatek]]*DZIALKI[[#This Row],[Procent Ulgi]]</f>
        <v>127.91</v>
      </c>
      <c r="I4168">
        <f>DZIALKI[[#This Row],[Podatek]]-DZIALKI[[#This Row],[KwotaUlgi]]</f>
        <v>127.91</v>
      </c>
    </row>
    <row r="4169" spans="1:9" x14ac:dyDescent="0.25">
      <c r="A4169" t="s">
        <v>4179</v>
      </c>
      <c r="B4169">
        <v>768.93</v>
      </c>
      <c r="C4169" t="s">
        <v>9</v>
      </c>
      <c r="D4169" t="s">
        <v>5</v>
      </c>
      <c r="E416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69">
        <f>IF(DZIALKI[[#This Row],[Ulga]]=$K$29,$L$29,IF(DZIALKI[[#This Row],[Ulga]]=$K$30,$L$30,IF(DZIALKI[[#This Row],[Ulga]]=$K$31,$L$31,IF(DZIALKI[[#This Row],[Ulga]]=$K$32,$L$32))))</f>
        <v>0.5</v>
      </c>
      <c r="G4169">
        <f>ROUNDUP(DZIALKI[[#This Row],[StawkaPodatku]]*DZIALKI[[#This Row],[Powierzchnia]],2)</f>
        <v>499.81</v>
      </c>
      <c r="H4169">
        <f>DZIALKI[[#This Row],[Podatek]]*DZIALKI[[#This Row],[Procent Ulgi]]</f>
        <v>249.905</v>
      </c>
      <c r="I4169">
        <f>DZIALKI[[#This Row],[Podatek]]-DZIALKI[[#This Row],[KwotaUlgi]]</f>
        <v>249.905</v>
      </c>
    </row>
    <row r="4170" spans="1:9" x14ac:dyDescent="0.25">
      <c r="A4170" t="s">
        <v>4180</v>
      </c>
      <c r="B4170">
        <v>834.79</v>
      </c>
      <c r="C4170" t="s">
        <v>31</v>
      </c>
      <c r="D4170" t="s">
        <v>5</v>
      </c>
      <c r="E41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0">
        <f>IF(DZIALKI[[#This Row],[Ulga]]=$K$29,$L$29,IF(DZIALKI[[#This Row],[Ulga]]=$K$30,$L$30,IF(DZIALKI[[#This Row],[Ulga]]=$K$31,$L$31,IF(DZIALKI[[#This Row],[Ulga]]=$K$32,$L$32))))</f>
        <v>0.5</v>
      </c>
      <c r="G4170">
        <f>ROUNDUP(DZIALKI[[#This Row],[StawkaPodatku]]*DZIALKI[[#This Row],[Powierzchnia]],2)</f>
        <v>358.96</v>
      </c>
      <c r="H4170">
        <f>DZIALKI[[#This Row],[Podatek]]*DZIALKI[[#This Row],[Procent Ulgi]]</f>
        <v>179.48</v>
      </c>
      <c r="I4170">
        <f>DZIALKI[[#This Row],[Podatek]]-DZIALKI[[#This Row],[KwotaUlgi]]</f>
        <v>179.48</v>
      </c>
    </row>
    <row r="4171" spans="1:9" x14ac:dyDescent="0.25">
      <c r="A4171" t="s">
        <v>4181</v>
      </c>
      <c r="B4171">
        <v>647.69000000000005</v>
      </c>
      <c r="C4171" t="s">
        <v>31</v>
      </c>
      <c r="D4171" t="s">
        <v>21</v>
      </c>
      <c r="E41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1">
        <f>IF(DZIALKI[[#This Row],[Ulga]]=$K$29,$L$29,IF(DZIALKI[[#This Row],[Ulga]]=$K$30,$L$30,IF(DZIALKI[[#This Row],[Ulga]]=$K$31,$L$31,IF(DZIALKI[[#This Row],[Ulga]]=$K$32,$L$32))))</f>
        <v>0</v>
      </c>
      <c r="G4171">
        <f>ROUNDUP(DZIALKI[[#This Row],[StawkaPodatku]]*DZIALKI[[#This Row],[Powierzchnia]],2)</f>
        <v>278.51</v>
      </c>
      <c r="H4171">
        <f>DZIALKI[[#This Row],[Podatek]]*DZIALKI[[#This Row],[Procent Ulgi]]</f>
        <v>0</v>
      </c>
      <c r="I4171">
        <f>DZIALKI[[#This Row],[Podatek]]-DZIALKI[[#This Row],[KwotaUlgi]]</f>
        <v>278.51</v>
      </c>
    </row>
    <row r="4172" spans="1:9" x14ac:dyDescent="0.25">
      <c r="A4172" t="s">
        <v>4182</v>
      </c>
      <c r="B4172">
        <v>1173.79</v>
      </c>
      <c r="C4172" t="s">
        <v>31</v>
      </c>
      <c r="D4172" t="s">
        <v>7</v>
      </c>
      <c r="E41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2">
        <f>IF(DZIALKI[[#This Row],[Ulga]]=$K$29,$L$29,IF(DZIALKI[[#This Row],[Ulga]]=$K$30,$L$30,IF(DZIALKI[[#This Row],[Ulga]]=$K$31,$L$31,IF(DZIALKI[[#This Row],[Ulga]]=$K$32,$L$32))))</f>
        <v>0.2</v>
      </c>
      <c r="G4172">
        <f>ROUNDUP(DZIALKI[[#This Row],[StawkaPodatku]]*DZIALKI[[#This Row],[Powierzchnia]],2)</f>
        <v>504.73</v>
      </c>
      <c r="H4172">
        <f>DZIALKI[[#This Row],[Podatek]]*DZIALKI[[#This Row],[Procent Ulgi]]</f>
        <v>100.94600000000001</v>
      </c>
      <c r="I4172">
        <f>DZIALKI[[#This Row],[Podatek]]-DZIALKI[[#This Row],[KwotaUlgi]]</f>
        <v>403.78399999999999</v>
      </c>
    </row>
    <row r="4173" spans="1:9" x14ac:dyDescent="0.25">
      <c r="A4173" t="s">
        <v>4183</v>
      </c>
      <c r="B4173">
        <v>987.03</v>
      </c>
      <c r="C4173" t="s">
        <v>31</v>
      </c>
      <c r="D4173" t="s">
        <v>5</v>
      </c>
      <c r="E41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3">
        <f>IF(DZIALKI[[#This Row],[Ulga]]=$K$29,$L$29,IF(DZIALKI[[#This Row],[Ulga]]=$K$30,$L$30,IF(DZIALKI[[#This Row],[Ulga]]=$K$31,$L$31,IF(DZIALKI[[#This Row],[Ulga]]=$K$32,$L$32))))</f>
        <v>0.5</v>
      </c>
      <c r="G4173">
        <f>ROUNDUP(DZIALKI[[#This Row],[StawkaPodatku]]*DZIALKI[[#This Row],[Powierzchnia]],2)</f>
        <v>424.43</v>
      </c>
      <c r="H4173">
        <f>DZIALKI[[#This Row],[Podatek]]*DZIALKI[[#This Row],[Procent Ulgi]]</f>
        <v>212.215</v>
      </c>
      <c r="I4173">
        <f>DZIALKI[[#This Row],[Podatek]]-DZIALKI[[#This Row],[KwotaUlgi]]</f>
        <v>212.215</v>
      </c>
    </row>
    <row r="4174" spans="1:9" x14ac:dyDescent="0.25">
      <c r="A4174" t="s">
        <v>4184</v>
      </c>
      <c r="B4174">
        <v>813.67</v>
      </c>
      <c r="C4174" t="s">
        <v>9</v>
      </c>
      <c r="D4174" t="s">
        <v>21</v>
      </c>
      <c r="E41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74">
        <f>IF(DZIALKI[[#This Row],[Ulga]]=$K$29,$L$29,IF(DZIALKI[[#This Row],[Ulga]]=$K$30,$L$30,IF(DZIALKI[[#This Row],[Ulga]]=$K$31,$L$31,IF(DZIALKI[[#This Row],[Ulga]]=$K$32,$L$32))))</f>
        <v>0</v>
      </c>
      <c r="G4174">
        <f>ROUNDUP(DZIALKI[[#This Row],[StawkaPodatku]]*DZIALKI[[#This Row],[Powierzchnia]],2)</f>
        <v>528.89</v>
      </c>
      <c r="H4174">
        <f>DZIALKI[[#This Row],[Podatek]]*DZIALKI[[#This Row],[Procent Ulgi]]</f>
        <v>0</v>
      </c>
      <c r="I4174">
        <f>DZIALKI[[#This Row],[Podatek]]-DZIALKI[[#This Row],[KwotaUlgi]]</f>
        <v>528.89</v>
      </c>
    </row>
    <row r="4175" spans="1:9" x14ac:dyDescent="0.25">
      <c r="A4175" t="s">
        <v>4185</v>
      </c>
      <c r="B4175">
        <v>1273.3399999999999</v>
      </c>
      <c r="C4175" t="s">
        <v>5</v>
      </c>
      <c r="D4175" t="s">
        <v>11</v>
      </c>
      <c r="E41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75">
        <f>IF(DZIALKI[[#This Row],[Ulga]]=$K$29,$L$29,IF(DZIALKI[[#This Row],[Ulga]]=$K$30,$L$30,IF(DZIALKI[[#This Row],[Ulga]]=$K$31,$L$31,IF(DZIALKI[[#This Row],[Ulga]]=$K$32,$L$32))))</f>
        <v>0.9</v>
      </c>
      <c r="G4175">
        <f>ROUNDUP(DZIALKI[[#This Row],[StawkaPodatku]]*DZIALKI[[#This Row],[Powierzchnia]],2)</f>
        <v>980.48</v>
      </c>
      <c r="H4175">
        <f>DZIALKI[[#This Row],[Podatek]]*DZIALKI[[#This Row],[Procent Ulgi]]</f>
        <v>882.43200000000002</v>
      </c>
      <c r="I4175">
        <f>DZIALKI[[#This Row],[Podatek]]-DZIALKI[[#This Row],[KwotaUlgi]]</f>
        <v>98.048000000000002</v>
      </c>
    </row>
    <row r="4176" spans="1:9" x14ac:dyDescent="0.25">
      <c r="A4176" t="s">
        <v>4186</v>
      </c>
      <c r="B4176">
        <v>716.83</v>
      </c>
      <c r="C4176" t="s">
        <v>31</v>
      </c>
      <c r="D4176" t="s">
        <v>5</v>
      </c>
      <c r="E41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6">
        <f>IF(DZIALKI[[#This Row],[Ulga]]=$K$29,$L$29,IF(DZIALKI[[#This Row],[Ulga]]=$K$30,$L$30,IF(DZIALKI[[#This Row],[Ulga]]=$K$31,$L$31,IF(DZIALKI[[#This Row],[Ulga]]=$K$32,$L$32))))</f>
        <v>0.5</v>
      </c>
      <c r="G4176">
        <f>ROUNDUP(DZIALKI[[#This Row],[StawkaPodatku]]*DZIALKI[[#This Row],[Powierzchnia]],2)</f>
        <v>308.24</v>
      </c>
      <c r="H4176">
        <f>DZIALKI[[#This Row],[Podatek]]*DZIALKI[[#This Row],[Procent Ulgi]]</f>
        <v>154.12</v>
      </c>
      <c r="I4176">
        <f>DZIALKI[[#This Row],[Podatek]]-DZIALKI[[#This Row],[KwotaUlgi]]</f>
        <v>154.12</v>
      </c>
    </row>
    <row r="4177" spans="1:9" x14ac:dyDescent="0.25">
      <c r="A4177" t="s">
        <v>4187</v>
      </c>
      <c r="B4177">
        <v>1170.54</v>
      </c>
      <c r="C4177" t="s">
        <v>52</v>
      </c>
      <c r="D4177" t="s">
        <v>11</v>
      </c>
      <c r="E41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77">
        <f>IF(DZIALKI[[#This Row],[Ulga]]=$K$29,$L$29,IF(DZIALKI[[#This Row],[Ulga]]=$K$30,$L$30,IF(DZIALKI[[#This Row],[Ulga]]=$K$31,$L$31,IF(DZIALKI[[#This Row],[Ulga]]=$K$32,$L$32))))</f>
        <v>0.9</v>
      </c>
      <c r="G4177">
        <f>ROUNDUP(DZIALKI[[#This Row],[StawkaPodatku]]*DZIALKI[[#This Row],[Powierzchnia]],2)</f>
        <v>245.82</v>
      </c>
      <c r="H4177">
        <f>DZIALKI[[#This Row],[Podatek]]*DZIALKI[[#This Row],[Procent Ulgi]]</f>
        <v>221.238</v>
      </c>
      <c r="I4177">
        <f>DZIALKI[[#This Row],[Podatek]]-DZIALKI[[#This Row],[KwotaUlgi]]</f>
        <v>24.581999999999994</v>
      </c>
    </row>
    <row r="4178" spans="1:9" x14ac:dyDescent="0.25">
      <c r="A4178" t="s">
        <v>4188</v>
      </c>
      <c r="B4178">
        <v>1076.95</v>
      </c>
      <c r="C4178" t="s">
        <v>31</v>
      </c>
      <c r="D4178" t="s">
        <v>21</v>
      </c>
      <c r="E41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8">
        <f>IF(DZIALKI[[#This Row],[Ulga]]=$K$29,$L$29,IF(DZIALKI[[#This Row],[Ulga]]=$K$30,$L$30,IF(DZIALKI[[#This Row],[Ulga]]=$K$31,$L$31,IF(DZIALKI[[#This Row],[Ulga]]=$K$32,$L$32))))</f>
        <v>0</v>
      </c>
      <c r="G4178">
        <f>ROUNDUP(DZIALKI[[#This Row],[StawkaPodatku]]*DZIALKI[[#This Row],[Powierzchnia]],2)</f>
        <v>463.09</v>
      </c>
      <c r="H4178">
        <f>DZIALKI[[#This Row],[Podatek]]*DZIALKI[[#This Row],[Procent Ulgi]]</f>
        <v>0</v>
      </c>
      <c r="I4178">
        <f>DZIALKI[[#This Row],[Podatek]]-DZIALKI[[#This Row],[KwotaUlgi]]</f>
        <v>463.09</v>
      </c>
    </row>
    <row r="4179" spans="1:9" x14ac:dyDescent="0.25">
      <c r="A4179" t="s">
        <v>4189</v>
      </c>
      <c r="B4179">
        <v>901.5</v>
      </c>
      <c r="C4179" t="s">
        <v>94</v>
      </c>
      <c r="D4179" t="s">
        <v>5</v>
      </c>
      <c r="E41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79">
        <f>IF(DZIALKI[[#This Row],[Ulga]]=$K$29,$L$29,IF(DZIALKI[[#This Row],[Ulga]]=$K$30,$L$30,IF(DZIALKI[[#This Row],[Ulga]]=$K$31,$L$31,IF(DZIALKI[[#This Row],[Ulga]]=$K$32,$L$32))))</f>
        <v>0.5</v>
      </c>
      <c r="G4179">
        <f>ROUNDUP(DZIALKI[[#This Row],[StawkaPodatku]]*DZIALKI[[#This Row],[Powierzchnia]],2)</f>
        <v>36.06</v>
      </c>
      <c r="H4179">
        <f>DZIALKI[[#This Row],[Podatek]]*DZIALKI[[#This Row],[Procent Ulgi]]</f>
        <v>18.03</v>
      </c>
      <c r="I4179">
        <f>DZIALKI[[#This Row],[Podatek]]-DZIALKI[[#This Row],[KwotaUlgi]]</f>
        <v>18.03</v>
      </c>
    </row>
    <row r="4180" spans="1:9" x14ac:dyDescent="0.25">
      <c r="A4180" t="s">
        <v>4190</v>
      </c>
      <c r="B4180">
        <v>853.64</v>
      </c>
      <c r="C4180" t="s">
        <v>9</v>
      </c>
      <c r="D4180" t="s">
        <v>7</v>
      </c>
      <c r="E41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80">
        <f>IF(DZIALKI[[#This Row],[Ulga]]=$K$29,$L$29,IF(DZIALKI[[#This Row],[Ulga]]=$K$30,$L$30,IF(DZIALKI[[#This Row],[Ulga]]=$K$31,$L$31,IF(DZIALKI[[#This Row],[Ulga]]=$K$32,$L$32))))</f>
        <v>0.2</v>
      </c>
      <c r="G4180">
        <f>ROUNDUP(DZIALKI[[#This Row],[StawkaPodatku]]*DZIALKI[[#This Row],[Powierzchnia]],2)</f>
        <v>554.87</v>
      </c>
      <c r="H4180">
        <f>DZIALKI[[#This Row],[Podatek]]*DZIALKI[[#This Row],[Procent Ulgi]]</f>
        <v>110.974</v>
      </c>
      <c r="I4180">
        <f>DZIALKI[[#This Row],[Podatek]]-DZIALKI[[#This Row],[KwotaUlgi]]</f>
        <v>443.89600000000002</v>
      </c>
    </row>
    <row r="4181" spans="1:9" x14ac:dyDescent="0.25">
      <c r="A4181" t="s">
        <v>4191</v>
      </c>
      <c r="B4181">
        <v>846.83</v>
      </c>
      <c r="C4181" t="s">
        <v>52</v>
      </c>
      <c r="D4181" t="s">
        <v>11</v>
      </c>
      <c r="E41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81">
        <f>IF(DZIALKI[[#This Row],[Ulga]]=$K$29,$L$29,IF(DZIALKI[[#This Row],[Ulga]]=$K$30,$L$30,IF(DZIALKI[[#This Row],[Ulga]]=$K$31,$L$31,IF(DZIALKI[[#This Row],[Ulga]]=$K$32,$L$32))))</f>
        <v>0.9</v>
      </c>
      <c r="G4181">
        <f>ROUNDUP(DZIALKI[[#This Row],[StawkaPodatku]]*DZIALKI[[#This Row],[Powierzchnia]],2)</f>
        <v>177.84</v>
      </c>
      <c r="H4181">
        <f>DZIALKI[[#This Row],[Podatek]]*DZIALKI[[#This Row],[Procent Ulgi]]</f>
        <v>160.05600000000001</v>
      </c>
      <c r="I4181">
        <f>DZIALKI[[#This Row],[Podatek]]-DZIALKI[[#This Row],[KwotaUlgi]]</f>
        <v>17.783999999999992</v>
      </c>
    </row>
    <row r="4182" spans="1:9" x14ac:dyDescent="0.25">
      <c r="A4182" t="s">
        <v>4192</v>
      </c>
      <c r="B4182">
        <v>925.44</v>
      </c>
      <c r="C4182" t="s">
        <v>31</v>
      </c>
      <c r="D4182" t="s">
        <v>5</v>
      </c>
      <c r="E41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82">
        <f>IF(DZIALKI[[#This Row],[Ulga]]=$K$29,$L$29,IF(DZIALKI[[#This Row],[Ulga]]=$K$30,$L$30,IF(DZIALKI[[#This Row],[Ulga]]=$K$31,$L$31,IF(DZIALKI[[#This Row],[Ulga]]=$K$32,$L$32))))</f>
        <v>0.5</v>
      </c>
      <c r="G4182">
        <f>ROUNDUP(DZIALKI[[#This Row],[StawkaPodatku]]*DZIALKI[[#This Row],[Powierzchnia]],2)</f>
        <v>397.94</v>
      </c>
      <c r="H4182">
        <f>DZIALKI[[#This Row],[Podatek]]*DZIALKI[[#This Row],[Procent Ulgi]]</f>
        <v>198.97</v>
      </c>
      <c r="I4182">
        <f>DZIALKI[[#This Row],[Podatek]]-DZIALKI[[#This Row],[KwotaUlgi]]</f>
        <v>198.97</v>
      </c>
    </row>
    <row r="4183" spans="1:9" x14ac:dyDescent="0.25">
      <c r="A4183" t="s">
        <v>4193</v>
      </c>
      <c r="B4183">
        <v>924.53</v>
      </c>
      <c r="C4183" t="s">
        <v>31</v>
      </c>
      <c r="D4183" t="s">
        <v>11</v>
      </c>
      <c r="E41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83">
        <f>IF(DZIALKI[[#This Row],[Ulga]]=$K$29,$L$29,IF(DZIALKI[[#This Row],[Ulga]]=$K$30,$L$30,IF(DZIALKI[[#This Row],[Ulga]]=$K$31,$L$31,IF(DZIALKI[[#This Row],[Ulga]]=$K$32,$L$32))))</f>
        <v>0.9</v>
      </c>
      <c r="G4183">
        <f>ROUNDUP(DZIALKI[[#This Row],[StawkaPodatku]]*DZIALKI[[#This Row],[Powierzchnia]],2)</f>
        <v>397.55</v>
      </c>
      <c r="H4183">
        <f>DZIALKI[[#This Row],[Podatek]]*DZIALKI[[#This Row],[Procent Ulgi]]</f>
        <v>357.79500000000002</v>
      </c>
      <c r="I4183">
        <f>DZIALKI[[#This Row],[Podatek]]-DZIALKI[[#This Row],[KwotaUlgi]]</f>
        <v>39.754999999999995</v>
      </c>
    </row>
    <row r="4184" spans="1:9" x14ac:dyDescent="0.25">
      <c r="A4184" t="s">
        <v>4194</v>
      </c>
      <c r="B4184">
        <v>995.99</v>
      </c>
      <c r="C4184" t="s">
        <v>9</v>
      </c>
      <c r="D4184" t="s">
        <v>11</v>
      </c>
      <c r="E41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84">
        <f>IF(DZIALKI[[#This Row],[Ulga]]=$K$29,$L$29,IF(DZIALKI[[#This Row],[Ulga]]=$K$30,$L$30,IF(DZIALKI[[#This Row],[Ulga]]=$K$31,$L$31,IF(DZIALKI[[#This Row],[Ulga]]=$K$32,$L$32))))</f>
        <v>0.9</v>
      </c>
      <c r="G4184">
        <f>ROUNDUP(DZIALKI[[#This Row],[StawkaPodatku]]*DZIALKI[[#This Row],[Powierzchnia]],2)</f>
        <v>647.4</v>
      </c>
      <c r="H4184">
        <f>DZIALKI[[#This Row],[Podatek]]*DZIALKI[[#This Row],[Procent Ulgi]]</f>
        <v>582.66</v>
      </c>
      <c r="I4184">
        <f>DZIALKI[[#This Row],[Podatek]]-DZIALKI[[#This Row],[KwotaUlgi]]</f>
        <v>64.740000000000009</v>
      </c>
    </row>
    <row r="4185" spans="1:9" x14ac:dyDescent="0.25">
      <c r="A4185" t="s">
        <v>4195</v>
      </c>
      <c r="B4185">
        <v>868.37</v>
      </c>
      <c r="C4185" t="s">
        <v>52</v>
      </c>
      <c r="D4185" t="s">
        <v>21</v>
      </c>
      <c r="E41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85">
        <f>IF(DZIALKI[[#This Row],[Ulga]]=$K$29,$L$29,IF(DZIALKI[[#This Row],[Ulga]]=$K$30,$L$30,IF(DZIALKI[[#This Row],[Ulga]]=$K$31,$L$31,IF(DZIALKI[[#This Row],[Ulga]]=$K$32,$L$32))))</f>
        <v>0</v>
      </c>
      <c r="G4185">
        <f>ROUNDUP(DZIALKI[[#This Row],[StawkaPodatku]]*DZIALKI[[#This Row],[Powierzchnia]],2)</f>
        <v>182.35999999999999</v>
      </c>
      <c r="H4185">
        <f>DZIALKI[[#This Row],[Podatek]]*DZIALKI[[#This Row],[Procent Ulgi]]</f>
        <v>0</v>
      </c>
      <c r="I4185">
        <f>DZIALKI[[#This Row],[Podatek]]-DZIALKI[[#This Row],[KwotaUlgi]]</f>
        <v>182.35999999999999</v>
      </c>
    </row>
    <row r="4186" spans="1:9" x14ac:dyDescent="0.25">
      <c r="A4186" t="s">
        <v>4196</v>
      </c>
      <c r="B4186">
        <v>1426.23</v>
      </c>
      <c r="C4186" t="s">
        <v>94</v>
      </c>
      <c r="D4186" t="s">
        <v>11</v>
      </c>
      <c r="E41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86">
        <f>IF(DZIALKI[[#This Row],[Ulga]]=$K$29,$L$29,IF(DZIALKI[[#This Row],[Ulga]]=$K$30,$L$30,IF(DZIALKI[[#This Row],[Ulga]]=$K$31,$L$31,IF(DZIALKI[[#This Row],[Ulga]]=$K$32,$L$32))))</f>
        <v>0.9</v>
      </c>
      <c r="G4186">
        <f>ROUNDUP(DZIALKI[[#This Row],[StawkaPodatku]]*DZIALKI[[#This Row],[Powierzchnia]],2)</f>
        <v>57.05</v>
      </c>
      <c r="H4186">
        <f>DZIALKI[[#This Row],[Podatek]]*DZIALKI[[#This Row],[Procent Ulgi]]</f>
        <v>51.344999999999999</v>
      </c>
      <c r="I4186">
        <f>DZIALKI[[#This Row],[Podatek]]-DZIALKI[[#This Row],[KwotaUlgi]]</f>
        <v>5.7049999999999983</v>
      </c>
    </row>
    <row r="4187" spans="1:9" x14ac:dyDescent="0.25">
      <c r="A4187" t="s">
        <v>4197</v>
      </c>
      <c r="B4187">
        <v>1187.5899999999999</v>
      </c>
      <c r="C4187" t="s">
        <v>94</v>
      </c>
      <c r="D4187" t="s">
        <v>11</v>
      </c>
      <c r="E41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87">
        <f>IF(DZIALKI[[#This Row],[Ulga]]=$K$29,$L$29,IF(DZIALKI[[#This Row],[Ulga]]=$K$30,$L$30,IF(DZIALKI[[#This Row],[Ulga]]=$K$31,$L$31,IF(DZIALKI[[#This Row],[Ulga]]=$K$32,$L$32))))</f>
        <v>0.9</v>
      </c>
      <c r="G4187">
        <f>ROUNDUP(DZIALKI[[#This Row],[StawkaPodatku]]*DZIALKI[[#This Row],[Powierzchnia]],2)</f>
        <v>47.51</v>
      </c>
      <c r="H4187">
        <f>DZIALKI[[#This Row],[Podatek]]*DZIALKI[[#This Row],[Procent Ulgi]]</f>
        <v>42.759</v>
      </c>
      <c r="I4187">
        <f>DZIALKI[[#This Row],[Podatek]]-DZIALKI[[#This Row],[KwotaUlgi]]</f>
        <v>4.7509999999999977</v>
      </c>
    </row>
    <row r="4188" spans="1:9" x14ac:dyDescent="0.25">
      <c r="A4188" t="s">
        <v>4198</v>
      </c>
      <c r="B4188">
        <v>552.02</v>
      </c>
      <c r="C4188" t="s">
        <v>52</v>
      </c>
      <c r="D4188" t="s">
        <v>7</v>
      </c>
      <c r="E41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88">
        <f>IF(DZIALKI[[#This Row],[Ulga]]=$K$29,$L$29,IF(DZIALKI[[#This Row],[Ulga]]=$K$30,$L$30,IF(DZIALKI[[#This Row],[Ulga]]=$K$31,$L$31,IF(DZIALKI[[#This Row],[Ulga]]=$K$32,$L$32))))</f>
        <v>0.2</v>
      </c>
      <c r="G4188">
        <f>ROUNDUP(DZIALKI[[#This Row],[StawkaPodatku]]*DZIALKI[[#This Row],[Powierzchnia]],2)</f>
        <v>115.93</v>
      </c>
      <c r="H4188">
        <f>DZIALKI[[#This Row],[Podatek]]*DZIALKI[[#This Row],[Procent Ulgi]]</f>
        <v>23.186000000000003</v>
      </c>
      <c r="I4188">
        <f>DZIALKI[[#This Row],[Podatek]]-DZIALKI[[#This Row],[KwotaUlgi]]</f>
        <v>92.744</v>
      </c>
    </row>
    <row r="4189" spans="1:9" x14ac:dyDescent="0.25">
      <c r="A4189" t="s">
        <v>4199</v>
      </c>
      <c r="B4189">
        <v>640.91</v>
      </c>
      <c r="C4189" t="s">
        <v>52</v>
      </c>
      <c r="D4189" t="s">
        <v>11</v>
      </c>
      <c r="E41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89">
        <f>IF(DZIALKI[[#This Row],[Ulga]]=$K$29,$L$29,IF(DZIALKI[[#This Row],[Ulga]]=$K$30,$L$30,IF(DZIALKI[[#This Row],[Ulga]]=$K$31,$L$31,IF(DZIALKI[[#This Row],[Ulga]]=$K$32,$L$32))))</f>
        <v>0.9</v>
      </c>
      <c r="G4189">
        <f>ROUNDUP(DZIALKI[[#This Row],[StawkaPodatku]]*DZIALKI[[#This Row],[Powierzchnia]],2)</f>
        <v>134.6</v>
      </c>
      <c r="H4189">
        <f>DZIALKI[[#This Row],[Podatek]]*DZIALKI[[#This Row],[Procent Ulgi]]</f>
        <v>121.14</v>
      </c>
      <c r="I4189">
        <f>DZIALKI[[#This Row],[Podatek]]-DZIALKI[[#This Row],[KwotaUlgi]]</f>
        <v>13.459999999999994</v>
      </c>
    </row>
    <row r="4190" spans="1:9" x14ac:dyDescent="0.25">
      <c r="A4190" t="s">
        <v>4200</v>
      </c>
      <c r="B4190">
        <v>621.04</v>
      </c>
      <c r="C4190" t="s">
        <v>94</v>
      </c>
      <c r="D4190" t="s">
        <v>5</v>
      </c>
      <c r="E419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90">
        <f>IF(DZIALKI[[#This Row],[Ulga]]=$K$29,$L$29,IF(DZIALKI[[#This Row],[Ulga]]=$K$30,$L$30,IF(DZIALKI[[#This Row],[Ulga]]=$K$31,$L$31,IF(DZIALKI[[#This Row],[Ulga]]=$K$32,$L$32))))</f>
        <v>0.5</v>
      </c>
      <c r="G4190">
        <f>ROUNDUP(DZIALKI[[#This Row],[StawkaPodatku]]*DZIALKI[[#This Row],[Powierzchnia]],2)</f>
        <v>24.85</v>
      </c>
      <c r="H4190">
        <f>DZIALKI[[#This Row],[Podatek]]*DZIALKI[[#This Row],[Procent Ulgi]]</f>
        <v>12.425000000000001</v>
      </c>
      <c r="I4190">
        <f>DZIALKI[[#This Row],[Podatek]]-DZIALKI[[#This Row],[KwotaUlgi]]</f>
        <v>12.425000000000001</v>
      </c>
    </row>
    <row r="4191" spans="1:9" x14ac:dyDescent="0.25">
      <c r="A4191" t="s">
        <v>4201</v>
      </c>
      <c r="B4191">
        <v>1437.22</v>
      </c>
      <c r="C4191" t="s">
        <v>31</v>
      </c>
      <c r="D4191" t="s">
        <v>11</v>
      </c>
      <c r="E41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91">
        <f>IF(DZIALKI[[#This Row],[Ulga]]=$K$29,$L$29,IF(DZIALKI[[#This Row],[Ulga]]=$K$30,$L$30,IF(DZIALKI[[#This Row],[Ulga]]=$K$31,$L$31,IF(DZIALKI[[#This Row],[Ulga]]=$K$32,$L$32))))</f>
        <v>0.9</v>
      </c>
      <c r="G4191">
        <f>ROUNDUP(DZIALKI[[#This Row],[StawkaPodatku]]*DZIALKI[[#This Row],[Powierzchnia]],2)</f>
        <v>618.01</v>
      </c>
      <c r="H4191">
        <f>DZIALKI[[#This Row],[Podatek]]*DZIALKI[[#This Row],[Procent Ulgi]]</f>
        <v>556.20900000000006</v>
      </c>
      <c r="I4191">
        <f>DZIALKI[[#This Row],[Podatek]]-DZIALKI[[#This Row],[KwotaUlgi]]</f>
        <v>61.800999999999931</v>
      </c>
    </row>
    <row r="4192" spans="1:9" x14ac:dyDescent="0.25">
      <c r="A4192" t="s">
        <v>4202</v>
      </c>
      <c r="B4192">
        <v>1100.47</v>
      </c>
      <c r="C4192" t="s">
        <v>5</v>
      </c>
      <c r="D4192" t="s">
        <v>5</v>
      </c>
      <c r="E41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92">
        <f>IF(DZIALKI[[#This Row],[Ulga]]=$K$29,$L$29,IF(DZIALKI[[#This Row],[Ulga]]=$K$30,$L$30,IF(DZIALKI[[#This Row],[Ulga]]=$K$31,$L$31,IF(DZIALKI[[#This Row],[Ulga]]=$K$32,$L$32))))</f>
        <v>0.5</v>
      </c>
      <c r="G4192">
        <f>ROUNDUP(DZIALKI[[#This Row],[StawkaPodatku]]*DZIALKI[[#This Row],[Powierzchnia]],2)</f>
        <v>847.37</v>
      </c>
      <c r="H4192">
        <f>DZIALKI[[#This Row],[Podatek]]*DZIALKI[[#This Row],[Procent Ulgi]]</f>
        <v>423.685</v>
      </c>
      <c r="I4192">
        <f>DZIALKI[[#This Row],[Podatek]]-DZIALKI[[#This Row],[KwotaUlgi]]</f>
        <v>423.685</v>
      </c>
    </row>
    <row r="4193" spans="1:9" x14ac:dyDescent="0.25">
      <c r="A4193" t="s">
        <v>4203</v>
      </c>
      <c r="B4193">
        <v>894.11</v>
      </c>
      <c r="C4193" t="s">
        <v>52</v>
      </c>
      <c r="D4193" t="s">
        <v>11</v>
      </c>
      <c r="E41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93">
        <f>IF(DZIALKI[[#This Row],[Ulga]]=$K$29,$L$29,IF(DZIALKI[[#This Row],[Ulga]]=$K$30,$L$30,IF(DZIALKI[[#This Row],[Ulga]]=$K$31,$L$31,IF(DZIALKI[[#This Row],[Ulga]]=$K$32,$L$32))))</f>
        <v>0.9</v>
      </c>
      <c r="G4193">
        <f>ROUNDUP(DZIALKI[[#This Row],[StawkaPodatku]]*DZIALKI[[#This Row],[Powierzchnia]],2)</f>
        <v>187.76999999999998</v>
      </c>
      <c r="H4193">
        <f>DZIALKI[[#This Row],[Podatek]]*DZIALKI[[#This Row],[Procent Ulgi]]</f>
        <v>168.99299999999999</v>
      </c>
      <c r="I4193">
        <f>DZIALKI[[#This Row],[Podatek]]-DZIALKI[[#This Row],[KwotaUlgi]]</f>
        <v>18.776999999999987</v>
      </c>
    </row>
    <row r="4194" spans="1:9" x14ac:dyDescent="0.25">
      <c r="A4194" t="s">
        <v>4204</v>
      </c>
      <c r="B4194">
        <v>1220.3599999999999</v>
      </c>
      <c r="C4194" t="s">
        <v>5</v>
      </c>
      <c r="D4194" t="s">
        <v>5</v>
      </c>
      <c r="E41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94">
        <f>IF(DZIALKI[[#This Row],[Ulga]]=$K$29,$L$29,IF(DZIALKI[[#This Row],[Ulga]]=$K$30,$L$30,IF(DZIALKI[[#This Row],[Ulga]]=$K$31,$L$31,IF(DZIALKI[[#This Row],[Ulga]]=$K$32,$L$32))))</f>
        <v>0.5</v>
      </c>
      <c r="G4194">
        <f>ROUNDUP(DZIALKI[[#This Row],[StawkaPodatku]]*DZIALKI[[#This Row],[Powierzchnia]],2)</f>
        <v>939.68</v>
      </c>
      <c r="H4194">
        <f>DZIALKI[[#This Row],[Podatek]]*DZIALKI[[#This Row],[Procent Ulgi]]</f>
        <v>469.84</v>
      </c>
      <c r="I4194">
        <f>DZIALKI[[#This Row],[Podatek]]-DZIALKI[[#This Row],[KwotaUlgi]]</f>
        <v>469.84</v>
      </c>
    </row>
    <row r="4195" spans="1:9" x14ac:dyDescent="0.25">
      <c r="A4195" t="s">
        <v>4205</v>
      </c>
      <c r="B4195">
        <v>1331.58</v>
      </c>
      <c r="C4195" t="s">
        <v>94</v>
      </c>
      <c r="D4195" t="s">
        <v>11</v>
      </c>
      <c r="E41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95">
        <f>IF(DZIALKI[[#This Row],[Ulga]]=$K$29,$L$29,IF(DZIALKI[[#This Row],[Ulga]]=$K$30,$L$30,IF(DZIALKI[[#This Row],[Ulga]]=$K$31,$L$31,IF(DZIALKI[[#This Row],[Ulga]]=$K$32,$L$32))))</f>
        <v>0.9</v>
      </c>
      <c r="G4195">
        <f>ROUNDUP(DZIALKI[[#This Row],[StawkaPodatku]]*DZIALKI[[#This Row],[Powierzchnia]],2)</f>
        <v>53.269999999999996</v>
      </c>
      <c r="H4195">
        <f>DZIALKI[[#This Row],[Podatek]]*DZIALKI[[#This Row],[Procent Ulgi]]</f>
        <v>47.942999999999998</v>
      </c>
      <c r="I4195">
        <f>DZIALKI[[#This Row],[Podatek]]-DZIALKI[[#This Row],[KwotaUlgi]]</f>
        <v>5.3269999999999982</v>
      </c>
    </row>
    <row r="4196" spans="1:9" x14ac:dyDescent="0.25">
      <c r="A4196" t="s">
        <v>4206</v>
      </c>
      <c r="B4196">
        <v>681.52</v>
      </c>
      <c r="C4196" t="s">
        <v>5</v>
      </c>
      <c r="D4196" t="s">
        <v>5</v>
      </c>
      <c r="E41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96">
        <f>IF(DZIALKI[[#This Row],[Ulga]]=$K$29,$L$29,IF(DZIALKI[[#This Row],[Ulga]]=$K$30,$L$30,IF(DZIALKI[[#This Row],[Ulga]]=$K$31,$L$31,IF(DZIALKI[[#This Row],[Ulga]]=$K$32,$L$32))))</f>
        <v>0.5</v>
      </c>
      <c r="G4196">
        <f>ROUNDUP(DZIALKI[[#This Row],[StawkaPodatku]]*DZIALKI[[#This Row],[Powierzchnia]],2)</f>
        <v>524.78</v>
      </c>
      <c r="H4196">
        <f>DZIALKI[[#This Row],[Podatek]]*DZIALKI[[#This Row],[Procent Ulgi]]</f>
        <v>262.39</v>
      </c>
      <c r="I4196">
        <f>DZIALKI[[#This Row],[Podatek]]-DZIALKI[[#This Row],[KwotaUlgi]]</f>
        <v>262.39</v>
      </c>
    </row>
    <row r="4197" spans="1:9" x14ac:dyDescent="0.25">
      <c r="A4197" t="s">
        <v>4207</v>
      </c>
      <c r="B4197">
        <v>1399.55</v>
      </c>
      <c r="C4197" t="s">
        <v>52</v>
      </c>
      <c r="D4197" t="s">
        <v>5</v>
      </c>
      <c r="E41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97">
        <f>IF(DZIALKI[[#This Row],[Ulga]]=$K$29,$L$29,IF(DZIALKI[[#This Row],[Ulga]]=$K$30,$L$30,IF(DZIALKI[[#This Row],[Ulga]]=$K$31,$L$31,IF(DZIALKI[[#This Row],[Ulga]]=$K$32,$L$32))))</f>
        <v>0.5</v>
      </c>
      <c r="G4197">
        <f>ROUNDUP(DZIALKI[[#This Row],[StawkaPodatku]]*DZIALKI[[#This Row],[Powierzchnia]],2)</f>
        <v>293.90999999999997</v>
      </c>
      <c r="H4197">
        <f>DZIALKI[[#This Row],[Podatek]]*DZIALKI[[#This Row],[Procent Ulgi]]</f>
        <v>146.95499999999998</v>
      </c>
      <c r="I4197">
        <f>DZIALKI[[#This Row],[Podatek]]-DZIALKI[[#This Row],[KwotaUlgi]]</f>
        <v>146.95499999999998</v>
      </c>
    </row>
    <row r="4198" spans="1:9" x14ac:dyDescent="0.25">
      <c r="A4198" t="s">
        <v>4208</v>
      </c>
      <c r="B4198">
        <v>1235.73</v>
      </c>
      <c r="C4198" t="s">
        <v>52</v>
      </c>
      <c r="D4198" t="s">
        <v>11</v>
      </c>
      <c r="E41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98">
        <f>IF(DZIALKI[[#This Row],[Ulga]]=$K$29,$L$29,IF(DZIALKI[[#This Row],[Ulga]]=$K$30,$L$30,IF(DZIALKI[[#This Row],[Ulga]]=$K$31,$L$31,IF(DZIALKI[[#This Row],[Ulga]]=$K$32,$L$32))))</f>
        <v>0.9</v>
      </c>
      <c r="G4198">
        <f>ROUNDUP(DZIALKI[[#This Row],[StawkaPodatku]]*DZIALKI[[#This Row],[Powierzchnia]],2)</f>
        <v>259.51</v>
      </c>
      <c r="H4198">
        <f>DZIALKI[[#This Row],[Podatek]]*DZIALKI[[#This Row],[Procent Ulgi]]</f>
        <v>233.559</v>
      </c>
      <c r="I4198">
        <f>DZIALKI[[#This Row],[Podatek]]-DZIALKI[[#This Row],[KwotaUlgi]]</f>
        <v>25.950999999999993</v>
      </c>
    </row>
    <row r="4199" spans="1:9" x14ac:dyDescent="0.25">
      <c r="A4199" t="s">
        <v>4209</v>
      </c>
      <c r="B4199">
        <v>1272.92</v>
      </c>
      <c r="C4199" t="s">
        <v>94</v>
      </c>
      <c r="D4199" t="s">
        <v>21</v>
      </c>
      <c r="E419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99">
        <f>IF(DZIALKI[[#This Row],[Ulga]]=$K$29,$L$29,IF(DZIALKI[[#This Row],[Ulga]]=$K$30,$L$30,IF(DZIALKI[[#This Row],[Ulga]]=$K$31,$L$31,IF(DZIALKI[[#This Row],[Ulga]]=$K$32,$L$32))))</f>
        <v>0</v>
      </c>
      <c r="G4199">
        <f>ROUNDUP(DZIALKI[[#This Row],[StawkaPodatku]]*DZIALKI[[#This Row],[Powierzchnia]],2)</f>
        <v>50.919999999999995</v>
      </c>
      <c r="H4199">
        <f>DZIALKI[[#This Row],[Podatek]]*DZIALKI[[#This Row],[Procent Ulgi]]</f>
        <v>0</v>
      </c>
      <c r="I4199">
        <f>DZIALKI[[#This Row],[Podatek]]-DZIALKI[[#This Row],[KwotaUlgi]]</f>
        <v>50.919999999999995</v>
      </c>
    </row>
    <row r="4200" spans="1:9" x14ac:dyDescent="0.25">
      <c r="A4200" t="s">
        <v>4210</v>
      </c>
      <c r="B4200">
        <v>545.58000000000004</v>
      </c>
      <c r="C4200" t="s">
        <v>94</v>
      </c>
      <c r="D4200" t="s">
        <v>11</v>
      </c>
      <c r="E420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00">
        <f>IF(DZIALKI[[#This Row],[Ulga]]=$K$29,$L$29,IF(DZIALKI[[#This Row],[Ulga]]=$K$30,$L$30,IF(DZIALKI[[#This Row],[Ulga]]=$K$31,$L$31,IF(DZIALKI[[#This Row],[Ulga]]=$K$32,$L$32))))</f>
        <v>0.9</v>
      </c>
      <c r="G4200">
        <f>ROUNDUP(DZIALKI[[#This Row],[StawkaPodatku]]*DZIALKI[[#This Row],[Powierzchnia]],2)</f>
        <v>21.830000000000002</v>
      </c>
      <c r="H4200">
        <f>DZIALKI[[#This Row],[Podatek]]*DZIALKI[[#This Row],[Procent Ulgi]]</f>
        <v>19.647000000000002</v>
      </c>
      <c r="I4200">
        <f>DZIALKI[[#This Row],[Podatek]]-DZIALKI[[#This Row],[KwotaUlgi]]</f>
        <v>2.1829999999999998</v>
      </c>
    </row>
    <row r="4201" spans="1:9" x14ac:dyDescent="0.25">
      <c r="A4201" t="s">
        <v>4211</v>
      </c>
      <c r="B4201">
        <v>1371.67</v>
      </c>
      <c r="C4201" t="s">
        <v>31</v>
      </c>
      <c r="D4201" t="s">
        <v>7</v>
      </c>
      <c r="E42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01">
        <f>IF(DZIALKI[[#This Row],[Ulga]]=$K$29,$L$29,IF(DZIALKI[[#This Row],[Ulga]]=$K$30,$L$30,IF(DZIALKI[[#This Row],[Ulga]]=$K$31,$L$31,IF(DZIALKI[[#This Row],[Ulga]]=$K$32,$L$32))))</f>
        <v>0.2</v>
      </c>
      <c r="G4201">
        <f>ROUNDUP(DZIALKI[[#This Row],[StawkaPodatku]]*DZIALKI[[#This Row],[Powierzchnia]],2)</f>
        <v>589.81999999999994</v>
      </c>
      <c r="H4201">
        <f>DZIALKI[[#This Row],[Podatek]]*DZIALKI[[#This Row],[Procent Ulgi]]</f>
        <v>117.964</v>
      </c>
      <c r="I4201">
        <f>DZIALKI[[#This Row],[Podatek]]-DZIALKI[[#This Row],[KwotaUlgi]]</f>
        <v>471.85599999999994</v>
      </c>
    </row>
    <row r="4202" spans="1:9" x14ac:dyDescent="0.25">
      <c r="A4202" t="s">
        <v>4212</v>
      </c>
      <c r="B4202">
        <v>1398.21</v>
      </c>
      <c r="C4202" t="s">
        <v>5</v>
      </c>
      <c r="D4202" t="s">
        <v>7</v>
      </c>
      <c r="E42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02">
        <f>IF(DZIALKI[[#This Row],[Ulga]]=$K$29,$L$29,IF(DZIALKI[[#This Row],[Ulga]]=$K$30,$L$30,IF(DZIALKI[[#This Row],[Ulga]]=$K$31,$L$31,IF(DZIALKI[[#This Row],[Ulga]]=$K$32,$L$32))))</f>
        <v>0.2</v>
      </c>
      <c r="G4202">
        <f>ROUNDUP(DZIALKI[[#This Row],[StawkaPodatku]]*DZIALKI[[#This Row],[Powierzchnia]],2)</f>
        <v>1076.6299999999999</v>
      </c>
      <c r="H4202">
        <f>DZIALKI[[#This Row],[Podatek]]*DZIALKI[[#This Row],[Procent Ulgi]]</f>
        <v>215.32599999999999</v>
      </c>
      <c r="I4202">
        <f>DZIALKI[[#This Row],[Podatek]]-DZIALKI[[#This Row],[KwotaUlgi]]</f>
        <v>861.30399999999986</v>
      </c>
    </row>
    <row r="4203" spans="1:9" x14ac:dyDescent="0.25">
      <c r="A4203" t="s">
        <v>4213</v>
      </c>
      <c r="B4203">
        <v>1063.79</v>
      </c>
      <c r="C4203" t="s">
        <v>52</v>
      </c>
      <c r="D4203" t="s">
        <v>7</v>
      </c>
      <c r="E42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03">
        <f>IF(DZIALKI[[#This Row],[Ulga]]=$K$29,$L$29,IF(DZIALKI[[#This Row],[Ulga]]=$K$30,$L$30,IF(DZIALKI[[#This Row],[Ulga]]=$K$31,$L$31,IF(DZIALKI[[#This Row],[Ulga]]=$K$32,$L$32))))</f>
        <v>0.2</v>
      </c>
      <c r="G4203">
        <f>ROUNDUP(DZIALKI[[#This Row],[StawkaPodatku]]*DZIALKI[[#This Row],[Powierzchnia]],2)</f>
        <v>223.39999999999998</v>
      </c>
      <c r="H4203">
        <f>DZIALKI[[#This Row],[Podatek]]*DZIALKI[[#This Row],[Procent Ulgi]]</f>
        <v>44.68</v>
      </c>
      <c r="I4203">
        <f>DZIALKI[[#This Row],[Podatek]]-DZIALKI[[#This Row],[KwotaUlgi]]</f>
        <v>178.71999999999997</v>
      </c>
    </row>
    <row r="4204" spans="1:9" x14ac:dyDescent="0.25">
      <c r="A4204" t="s">
        <v>4214</v>
      </c>
      <c r="B4204">
        <v>682.28</v>
      </c>
      <c r="C4204" t="s">
        <v>5</v>
      </c>
      <c r="D4204" t="s">
        <v>5</v>
      </c>
      <c r="E42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04">
        <f>IF(DZIALKI[[#This Row],[Ulga]]=$K$29,$L$29,IF(DZIALKI[[#This Row],[Ulga]]=$K$30,$L$30,IF(DZIALKI[[#This Row],[Ulga]]=$K$31,$L$31,IF(DZIALKI[[#This Row],[Ulga]]=$K$32,$L$32))))</f>
        <v>0.5</v>
      </c>
      <c r="G4204">
        <f>ROUNDUP(DZIALKI[[#This Row],[StawkaPodatku]]*DZIALKI[[#This Row],[Powierzchnia]],2)</f>
        <v>525.36</v>
      </c>
      <c r="H4204">
        <f>DZIALKI[[#This Row],[Podatek]]*DZIALKI[[#This Row],[Procent Ulgi]]</f>
        <v>262.68</v>
      </c>
      <c r="I4204">
        <f>DZIALKI[[#This Row],[Podatek]]-DZIALKI[[#This Row],[KwotaUlgi]]</f>
        <v>262.68</v>
      </c>
    </row>
    <row r="4205" spans="1:9" x14ac:dyDescent="0.25">
      <c r="A4205" t="s">
        <v>4215</v>
      </c>
      <c r="B4205">
        <v>910.99</v>
      </c>
      <c r="C4205" t="s">
        <v>52</v>
      </c>
      <c r="D4205" t="s">
        <v>5</v>
      </c>
      <c r="E42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05">
        <f>IF(DZIALKI[[#This Row],[Ulga]]=$K$29,$L$29,IF(DZIALKI[[#This Row],[Ulga]]=$K$30,$L$30,IF(DZIALKI[[#This Row],[Ulga]]=$K$31,$L$31,IF(DZIALKI[[#This Row],[Ulga]]=$K$32,$L$32))))</f>
        <v>0.5</v>
      </c>
      <c r="G4205">
        <f>ROUNDUP(DZIALKI[[#This Row],[StawkaPodatku]]*DZIALKI[[#This Row],[Powierzchnia]],2)</f>
        <v>191.31</v>
      </c>
      <c r="H4205">
        <f>DZIALKI[[#This Row],[Podatek]]*DZIALKI[[#This Row],[Procent Ulgi]]</f>
        <v>95.655000000000001</v>
      </c>
      <c r="I4205">
        <f>DZIALKI[[#This Row],[Podatek]]-DZIALKI[[#This Row],[KwotaUlgi]]</f>
        <v>95.655000000000001</v>
      </c>
    </row>
    <row r="4206" spans="1:9" x14ac:dyDescent="0.25">
      <c r="A4206" t="s">
        <v>4216</v>
      </c>
      <c r="B4206">
        <v>1038.27</v>
      </c>
      <c r="C4206" t="s">
        <v>5</v>
      </c>
      <c r="D4206" t="s">
        <v>21</v>
      </c>
      <c r="E42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06">
        <f>IF(DZIALKI[[#This Row],[Ulga]]=$K$29,$L$29,IF(DZIALKI[[#This Row],[Ulga]]=$K$30,$L$30,IF(DZIALKI[[#This Row],[Ulga]]=$K$31,$L$31,IF(DZIALKI[[#This Row],[Ulga]]=$K$32,$L$32))))</f>
        <v>0</v>
      </c>
      <c r="G4206">
        <f>ROUNDUP(DZIALKI[[#This Row],[StawkaPodatku]]*DZIALKI[[#This Row],[Powierzchnia]],2)</f>
        <v>799.47</v>
      </c>
      <c r="H4206">
        <f>DZIALKI[[#This Row],[Podatek]]*DZIALKI[[#This Row],[Procent Ulgi]]</f>
        <v>0</v>
      </c>
      <c r="I4206">
        <f>DZIALKI[[#This Row],[Podatek]]-DZIALKI[[#This Row],[KwotaUlgi]]</f>
        <v>799.47</v>
      </c>
    </row>
    <row r="4207" spans="1:9" x14ac:dyDescent="0.25">
      <c r="A4207" t="s">
        <v>4217</v>
      </c>
      <c r="B4207">
        <v>1016.43</v>
      </c>
      <c r="C4207" t="s">
        <v>52</v>
      </c>
      <c r="D4207" t="s">
        <v>7</v>
      </c>
      <c r="E42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07">
        <f>IF(DZIALKI[[#This Row],[Ulga]]=$K$29,$L$29,IF(DZIALKI[[#This Row],[Ulga]]=$K$30,$L$30,IF(DZIALKI[[#This Row],[Ulga]]=$K$31,$L$31,IF(DZIALKI[[#This Row],[Ulga]]=$K$32,$L$32))))</f>
        <v>0.2</v>
      </c>
      <c r="G4207">
        <f>ROUNDUP(DZIALKI[[#This Row],[StawkaPodatku]]*DZIALKI[[#This Row],[Powierzchnia]],2)</f>
        <v>213.45999999999998</v>
      </c>
      <c r="H4207">
        <f>DZIALKI[[#This Row],[Podatek]]*DZIALKI[[#This Row],[Procent Ulgi]]</f>
        <v>42.692</v>
      </c>
      <c r="I4207">
        <f>DZIALKI[[#This Row],[Podatek]]-DZIALKI[[#This Row],[KwotaUlgi]]</f>
        <v>170.76799999999997</v>
      </c>
    </row>
    <row r="4208" spans="1:9" x14ac:dyDescent="0.25">
      <c r="A4208" t="s">
        <v>4218</v>
      </c>
      <c r="B4208">
        <v>529.05999999999995</v>
      </c>
      <c r="C4208" t="s">
        <v>52</v>
      </c>
      <c r="D4208" t="s">
        <v>7</v>
      </c>
      <c r="E42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08">
        <f>IF(DZIALKI[[#This Row],[Ulga]]=$K$29,$L$29,IF(DZIALKI[[#This Row],[Ulga]]=$K$30,$L$30,IF(DZIALKI[[#This Row],[Ulga]]=$K$31,$L$31,IF(DZIALKI[[#This Row],[Ulga]]=$K$32,$L$32))))</f>
        <v>0.2</v>
      </c>
      <c r="G4208">
        <f>ROUNDUP(DZIALKI[[#This Row],[StawkaPodatku]]*DZIALKI[[#This Row],[Powierzchnia]],2)</f>
        <v>111.11</v>
      </c>
      <c r="H4208">
        <f>DZIALKI[[#This Row],[Podatek]]*DZIALKI[[#This Row],[Procent Ulgi]]</f>
        <v>22.222000000000001</v>
      </c>
      <c r="I4208">
        <f>DZIALKI[[#This Row],[Podatek]]-DZIALKI[[#This Row],[KwotaUlgi]]</f>
        <v>88.888000000000005</v>
      </c>
    </row>
    <row r="4209" spans="1:9" x14ac:dyDescent="0.25">
      <c r="A4209" t="s">
        <v>4219</v>
      </c>
      <c r="B4209">
        <v>1130.42</v>
      </c>
      <c r="C4209" t="s">
        <v>94</v>
      </c>
      <c r="D4209" t="s">
        <v>5</v>
      </c>
      <c r="E42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09">
        <f>IF(DZIALKI[[#This Row],[Ulga]]=$K$29,$L$29,IF(DZIALKI[[#This Row],[Ulga]]=$K$30,$L$30,IF(DZIALKI[[#This Row],[Ulga]]=$K$31,$L$31,IF(DZIALKI[[#This Row],[Ulga]]=$K$32,$L$32))))</f>
        <v>0.5</v>
      </c>
      <c r="G4209">
        <f>ROUNDUP(DZIALKI[[#This Row],[StawkaPodatku]]*DZIALKI[[#This Row],[Powierzchnia]],2)</f>
        <v>45.22</v>
      </c>
      <c r="H4209">
        <f>DZIALKI[[#This Row],[Podatek]]*DZIALKI[[#This Row],[Procent Ulgi]]</f>
        <v>22.61</v>
      </c>
      <c r="I4209">
        <f>DZIALKI[[#This Row],[Podatek]]-DZIALKI[[#This Row],[KwotaUlgi]]</f>
        <v>22.61</v>
      </c>
    </row>
    <row r="4210" spans="1:9" x14ac:dyDescent="0.25">
      <c r="A4210" t="s">
        <v>4220</v>
      </c>
      <c r="B4210">
        <v>1046.57</v>
      </c>
      <c r="C4210" t="s">
        <v>31</v>
      </c>
      <c r="D4210" t="s">
        <v>5</v>
      </c>
      <c r="E42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10">
        <f>IF(DZIALKI[[#This Row],[Ulga]]=$K$29,$L$29,IF(DZIALKI[[#This Row],[Ulga]]=$K$30,$L$30,IF(DZIALKI[[#This Row],[Ulga]]=$K$31,$L$31,IF(DZIALKI[[#This Row],[Ulga]]=$K$32,$L$32))))</f>
        <v>0.5</v>
      </c>
      <c r="G4210">
        <f>ROUNDUP(DZIALKI[[#This Row],[StawkaPodatku]]*DZIALKI[[#This Row],[Powierzchnia]],2)</f>
        <v>450.03</v>
      </c>
      <c r="H4210">
        <f>DZIALKI[[#This Row],[Podatek]]*DZIALKI[[#This Row],[Procent Ulgi]]</f>
        <v>225.01499999999999</v>
      </c>
      <c r="I4210">
        <f>DZIALKI[[#This Row],[Podatek]]-DZIALKI[[#This Row],[KwotaUlgi]]</f>
        <v>225.01499999999999</v>
      </c>
    </row>
    <row r="4211" spans="1:9" x14ac:dyDescent="0.25">
      <c r="A4211" t="s">
        <v>4221</v>
      </c>
      <c r="B4211">
        <v>536.21</v>
      </c>
      <c r="C4211" t="s">
        <v>31</v>
      </c>
      <c r="D4211" t="s">
        <v>5</v>
      </c>
      <c r="E42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11">
        <f>IF(DZIALKI[[#This Row],[Ulga]]=$K$29,$L$29,IF(DZIALKI[[#This Row],[Ulga]]=$K$30,$L$30,IF(DZIALKI[[#This Row],[Ulga]]=$K$31,$L$31,IF(DZIALKI[[#This Row],[Ulga]]=$K$32,$L$32))))</f>
        <v>0.5</v>
      </c>
      <c r="G4211">
        <f>ROUNDUP(DZIALKI[[#This Row],[StawkaPodatku]]*DZIALKI[[#This Row],[Powierzchnia]],2)</f>
        <v>230.57999999999998</v>
      </c>
      <c r="H4211">
        <f>DZIALKI[[#This Row],[Podatek]]*DZIALKI[[#This Row],[Procent Ulgi]]</f>
        <v>115.28999999999999</v>
      </c>
      <c r="I4211">
        <f>DZIALKI[[#This Row],[Podatek]]-DZIALKI[[#This Row],[KwotaUlgi]]</f>
        <v>115.28999999999999</v>
      </c>
    </row>
    <row r="4212" spans="1:9" x14ac:dyDescent="0.25">
      <c r="A4212" t="s">
        <v>4222</v>
      </c>
      <c r="B4212">
        <v>1356.39</v>
      </c>
      <c r="C4212" t="s">
        <v>94</v>
      </c>
      <c r="D4212" t="s">
        <v>11</v>
      </c>
      <c r="E421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12">
        <f>IF(DZIALKI[[#This Row],[Ulga]]=$K$29,$L$29,IF(DZIALKI[[#This Row],[Ulga]]=$K$30,$L$30,IF(DZIALKI[[#This Row],[Ulga]]=$K$31,$L$31,IF(DZIALKI[[#This Row],[Ulga]]=$K$32,$L$32))))</f>
        <v>0.9</v>
      </c>
      <c r="G4212">
        <f>ROUNDUP(DZIALKI[[#This Row],[StawkaPodatku]]*DZIALKI[[#This Row],[Powierzchnia]],2)</f>
        <v>54.26</v>
      </c>
      <c r="H4212">
        <f>DZIALKI[[#This Row],[Podatek]]*DZIALKI[[#This Row],[Procent Ulgi]]</f>
        <v>48.833999999999996</v>
      </c>
      <c r="I4212">
        <f>DZIALKI[[#This Row],[Podatek]]-DZIALKI[[#This Row],[KwotaUlgi]]</f>
        <v>5.4260000000000019</v>
      </c>
    </row>
    <row r="4213" spans="1:9" x14ac:dyDescent="0.25">
      <c r="A4213" t="s">
        <v>4223</v>
      </c>
      <c r="B4213">
        <v>1303.3399999999999</v>
      </c>
      <c r="C4213" t="s">
        <v>94</v>
      </c>
      <c r="D4213" t="s">
        <v>7</v>
      </c>
      <c r="E421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13">
        <f>IF(DZIALKI[[#This Row],[Ulga]]=$K$29,$L$29,IF(DZIALKI[[#This Row],[Ulga]]=$K$30,$L$30,IF(DZIALKI[[#This Row],[Ulga]]=$K$31,$L$31,IF(DZIALKI[[#This Row],[Ulga]]=$K$32,$L$32))))</f>
        <v>0.2</v>
      </c>
      <c r="G4213">
        <f>ROUNDUP(DZIALKI[[#This Row],[StawkaPodatku]]*DZIALKI[[#This Row],[Powierzchnia]],2)</f>
        <v>52.14</v>
      </c>
      <c r="H4213">
        <f>DZIALKI[[#This Row],[Podatek]]*DZIALKI[[#This Row],[Procent Ulgi]]</f>
        <v>10.428000000000001</v>
      </c>
      <c r="I4213">
        <f>DZIALKI[[#This Row],[Podatek]]-DZIALKI[[#This Row],[KwotaUlgi]]</f>
        <v>41.712000000000003</v>
      </c>
    </row>
    <row r="4214" spans="1:9" x14ac:dyDescent="0.25">
      <c r="A4214" t="s">
        <v>4224</v>
      </c>
      <c r="B4214">
        <v>1294.47</v>
      </c>
      <c r="C4214" t="s">
        <v>52</v>
      </c>
      <c r="D4214" t="s">
        <v>21</v>
      </c>
      <c r="E42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14">
        <f>IF(DZIALKI[[#This Row],[Ulga]]=$K$29,$L$29,IF(DZIALKI[[#This Row],[Ulga]]=$K$30,$L$30,IF(DZIALKI[[#This Row],[Ulga]]=$K$31,$L$31,IF(DZIALKI[[#This Row],[Ulga]]=$K$32,$L$32))))</f>
        <v>0</v>
      </c>
      <c r="G4214">
        <f>ROUNDUP(DZIALKI[[#This Row],[StawkaPodatku]]*DZIALKI[[#This Row],[Powierzchnia]],2)</f>
        <v>271.83999999999997</v>
      </c>
      <c r="H4214">
        <f>DZIALKI[[#This Row],[Podatek]]*DZIALKI[[#This Row],[Procent Ulgi]]</f>
        <v>0</v>
      </c>
      <c r="I4214">
        <f>DZIALKI[[#This Row],[Podatek]]-DZIALKI[[#This Row],[KwotaUlgi]]</f>
        <v>271.83999999999997</v>
      </c>
    </row>
    <row r="4215" spans="1:9" x14ac:dyDescent="0.25">
      <c r="A4215" t="s">
        <v>4225</v>
      </c>
      <c r="B4215">
        <v>1217.31</v>
      </c>
      <c r="C4215" t="s">
        <v>94</v>
      </c>
      <c r="D4215" t="s">
        <v>11</v>
      </c>
      <c r="E421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15">
        <f>IF(DZIALKI[[#This Row],[Ulga]]=$K$29,$L$29,IF(DZIALKI[[#This Row],[Ulga]]=$K$30,$L$30,IF(DZIALKI[[#This Row],[Ulga]]=$K$31,$L$31,IF(DZIALKI[[#This Row],[Ulga]]=$K$32,$L$32))))</f>
        <v>0.9</v>
      </c>
      <c r="G4215">
        <f>ROUNDUP(DZIALKI[[#This Row],[StawkaPodatku]]*DZIALKI[[#This Row],[Powierzchnia]],2)</f>
        <v>48.699999999999996</v>
      </c>
      <c r="H4215">
        <f>DZIALKI[[#This Row],[Podatek]]*DZIALKI[[#This Row],[Procent Ulgi]]</f>
        <v>43.83</v>
      </c>
      <c r="I4215">
        <f>DZIALKI[[#This Row],[Podatek]]-DZIALKI[[#This Row],[KwotaUlgi]]</f>
        <v>4.8699999999999974</v>
      </c>
    </row>
    <row r="4216" spans="1:9" x14ac:dyDescent="0.25">
      <c r="A4216" t="s">
        <v>4226</v>
      </c>
      <c r="B4216">
        <v>1451.84</v>
      </c>
      <c r="C4216" t="s">
        <v>94</v>
      </c>
      <c r="D4216" t="s">
        <v>5</v>
      </c>
      <c r="E42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16">
        <f>IF(DZIALKI[[#This Row],[Ulga]]=$K$29,$L$29,IF(DZIALKI[[#This Row],[Ulga]]=$K$30,$L$30,IF(DZIALKI[[#This Row],[Ulga]]=$K$31,$L$31,IF(DZIALKI[[#This Row],[Ulga]]=$K$32,$L$32))))</f>
        <v>0.5</v>
      </c>
      <c r="G4216">
        <f>ROUNDUP(DZIALKI[[#This Row],[StawkaPodatku]]*DZIALKI[[#This Row],[Powierzchnia]],2)</f>
        <v>58.08</v>
      </c>
      <c r="H4216">
        <f>DZIALKI[[#This Row],[Podatek]]*DZIALKI[[#This Row],[Procent Ulgi]]</f>
        <v>29.04</v>
      </c>
      <c r="I4216">
        <f>DZIALKI[[#This Row],[Podatek]]-DZIALKI[[#This Row],[KwotaUlgi]]</f>
        <v>29.04</v>
      </c>
    </row>
    <row r="4217" spans="1:9" x14ac:dyDescent="0.25">
      <c r="A4217" t="s">
        <v>4227</v>
      </c>
      <c r="B4217">
        <v>705.08</v>
      </c>
      <c r="C4217" t="s">
        <v>5</v>
      </c>
      <c r="D4217" t="s">
        <v>5</v>
      </c>
      <c r="E42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17">
        <f>IF(DZIALKI[[#This Row],[Ulga]]=$K$29,$L$29,IF(DZIALKI[[#This Row],[Ulga]]=$K$30,$L$30,IF(DZIALKI[[#This Row],[Ulga]]=$K$31,$L$31,IF(DZIALKI[[#This Row],[Ulga]]=$K$32,$L$32))))</f>
        <v>0.5</v>
      </c>
      <c r="G4217">
        <f>ROUNDUP(DZIALKI[[#This Row],[StawkaPodatku]]*DZIALKI[[#This Row],[Powierzchnia]],2)</f>
        <v>542.91999999999996</v>
      </c>
      <c r="H4217">
        <f>DZIALKI[[#This Row],[Podatek]]*DZIALKI[[#This Row],[Procent Ulgi]]</f>
        <v>271.45999999999998</v>
      </c>
      <c r="I4217">
        <f>DZIALKI[[#This Row],[Podatek]]-DZIALKI[[#This Row],[KwotaUlgi]]</f>
        <v>271.45999999999998</v>
      </c>
    </row>
    <row r="4218" spans="1:9" x14ac:dyDescent="0.25">
      <c r="A4218" t="s">
        <v>4228</v>
      </c>
      <c r="B4218">
        <v>776.6</v>
      </c>
      <c r="C4218" t="s">
        <v>31</v>
      </c>
      <c r="D4218" t="s">
        <v>5</v>
      </c>
      <c r="E42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18">
        <f>IF(DZIALKI[[#This Row],[Ulga]]=$K$29,$L$29,IF(DZIALKI[[#This Row],[Ulga]]=$K$30,$L$30,IF(DZIALKI[[#This Row],[Ulga]]=$K$31,$L$31,IF(DZIALKI[[#This Row],[Ulga]]=$K$32,$L$32))))</f>
        <v>0.5</v>
      </c>
      <c r="G4218">
        <f>ROUNDUP(DZIALKI[[#This Row],[StawkaPodatku]]*DZIALKI[[#This Row],[Powierzchnia]],2)</f>
        <v>333.94</v>
      </c>
      <c r="H4218">
        <f>DZIALKI[[#This Row],[Podatek]]*DZIALKI[[#This Row],[Procent Ulgi]]</f>
        <v>166.97</v>
      </c>
      <c r="I4218">
        <f>DZIALKI[[#This Row],[Podatek]]-DZIALKI[[#This Row],[KwotaUlgi]]</f>
        <v>166.97</v>
      </c>
    </row>
    <row r="4219" spans="1:9" x14ac:dyDescent="0.25">
      <c r="A4219" t="s">
        <v>4229</v>
      </c>
      <c r="B4219">
        <v>1235.1500000000001</v>
      </c>
      <c r="C4219" t="s">
        <v>5</v>
      </c>
      <c r="D4219" t="s">
        <v>11</v>
      </c>
      <c r="E42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19">
        <f>IF(DZIALKI[[#This Row],[Ulga]]=$K$29,$L$29,IF(DZIALKI[[#This Row],[Ulga]]=$K$30,$L$30,IF(DZIALKI[[#This Row],[Ulga]]=$K$31,$L$31,IF(DZIALKI[[#This Row],[Ulga]]=$K$32,$L$32))))</f>
        <v>0.9</v>
      </c>
      <c r="G4219">
        <f>ROUNDUP(DZIALKI[[#This Row],[StawkaPodatku]]*DZIALKI[[#This Row],[Powierzchnia]],2)</f>
        <v>951.06999999999994</v>
      </c>
      <c r="H4219">
        <f>DZIALKI[[#This Row],[Podatek]]*DZIALKI[[#This Row],[Procent Ulgi]]</f>
        <v>855.96299999999997</v>
      </c>
      <c r="I4219">
        <f>DZIALKI[[#This Row],[Podatek]]-DZIALKI[[#This Row],[KwotaUlgi]]</f>
        <v>95.106999999999971</v>
      </c>
    </row>
    <row r="4220" spans="1:9" x14ac:dyDescent="0.25">
      <c r="A4220" t="s">
        <v>4230</v>
      </c>
      <c r="B4220">
        <v>662.3</v>
      </c>
      <c r="C4220" t="s">
        <v>31</v>
      </c>
      <c r="D4220" t="s">
        <v>5</v>
      </c>
      <c r="E42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20">
        <f>IF(DZIALKI[[#This Row],[Ulga]]=$K$29,$L$29,IF(DZIALKI[[#This Row],[Ulga]]=$K$30,$L$30,IF(DZIALKI[[#This Row],[Ulga]]=$K$31,$L$31,IF(DZIALKI[[#This Row],[Ulga]]=$K$32,$L$32))))</f>
        <v>0.5</v>
      </c>
      <c r="G4220">
        <f>ROUNDUP(DZIALKI[[#This Row],[StawkaPodatku]]*DZIALKI[[#This Row],[Powierzchnia]],2)</f>
        <v>284.78999999999996</v>
      </c>
      <c r="H4220">
        <f>DZIALKI[[#This Row],[Podatek]]*DZIALKI[[#This Row],[Procent Ulgi]]</f>
        <v>142.39499999999998</v>
      </c>
      <c r="I4220">
        <f>DZIALKI[[#This Row],[Podatek]]-DZIALKI[[#This Row],[KwotaUlgi]]</f>
        <v>142.39499999999998</v>
      </c>
    </row>
    <row r="4221" spans="1:9" x14ac:dyDescent="0.25">
      <c r="A4221" t="s">
        <v>4231</v>
      </c>
      <c r="B4221">
        <v>687.82</v>
      </c>
      <c r="C4221" t="s">
        <v>94</v>
      </c>
      <c r="D4221" t="s">
        <v>5</v>
      </c>
      <c r="E42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21">
        <f>IF(DZIALKI[[#This Row],[Ulga]]=$K$29,$L$29,IF(DZIALKI[[#This Row],[Ulga]]=$K$30,$L$30,IF(DZIALKI[[#This Row],[Ulga]]=$K$31,$L$31,IF(DZIALKI[[#This Row],[Ulga]]=$K$32,$L$32))))</f>
        <v>0.5</v>
      </c>
      <c r="G4221">
        <f>ROUNDUP(DZIALKI[[#This Row],[StawkaPodatku]]*DZIALKI[[#This Row],[Powierzchnia]],2)</f>
        <v>27.520000000000003</v>
      </c>
      <c r="H4221">
        <f>DZIALKI[[#This Row],[Podatek]]*DZIALKI[[#This Row],[Procent Ulgi]]</f>
        <v>13.760000000000002</v>
      </c>
      <c r="I4221">
        <f>DZIALKI[[#This Row],[Podatek]]-DZIALKI[[#This Row],[KwotaUlgi]]</f>
        <v>13.760000000000002</v>
      </c>
    </row>
    <row r="4222" spans="1:9" x14ac:dyDescent="0.25">
      <c r="A4222" t="s">
        <v>4232</v>
      </c>
      <c r="B4222">
        <v>1317.23</v>
      </c>
      <c r="C4222" t="s">
        <v>5</v>
      </c>
      <c r="D4222" t="s">
        <v>21</v>
      </c>
      <c r="E42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22">
        <f>IF(DZIALKI[[#This Row],[Ulga]]=$K$29,$L$29,IF(DZIALKI[[#This Row],[Ulga]]=$K$30,$L$30,IF(DZIALKI[[#This Row],[Ulga]]=$K$31,$L$31,IF(DZIALKI[[#This Row],[Ulga]]=$K$32,$L$32))))</f>
        <v>0</v>
      </c>
      <c r="G4222">
        <f>ROUNDUP(DZIALKI[[#This Row],[StawkaPodatku]]*DZIALKI[[#This Row],[Powierzchnia]],2)</f>
        <v>1014.27</v>
      </c>
      <c r="H4222">
        <f>DZIALKI[[#This Row],[Podatek]]*DZIALKI[[#This Row],[Procent Ulgi]]</f>
        <v>0</v>
      </c>
      <c r="I4222">
        <f>DZIALKI[[#This Row],[Podatek]]-DZIALKI[[#This Row],[KwotaUlgi]]</f>
        <v>1014.27</v>
      </c>
    </row>
    <row r="4223" spans="1:9" x14ac:dyDescent="0.25">
      <c r="A4223" t="s">
        <v>4233</v>
      </c>
      <c r="B4223">
        <v>691.02</v>
      </c>
      <c r="C4223" t="s">
        <v>9</v>
      </c>
      <c r="D4223" t="s">
        <v>11</v>
      </c>
      <c r="E42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23">
        <f>IF(DZIALKI[[#This Row],[Ulga]]=$K$29,$L$29,IF(DZIALKI[[#This Row],[Ulga]]=$K$30,$L$30,IF(DZIALKI[[#This Row],[Ulga]]=$K$31,$L$31,IF(DZIALKI[[#This Row],[Ulga]]=$K$32,$L$32))))</f>
        <v>0.9</v>
      </c>
      <c r="G4223">
        <f>ROUNDUP(DZIALKI[[#This Row],[StawkaPodatku]]*DZIALKI[[#This Row],[Powierzchnia]],2)</f>
        <v>449.17</v>
      </c>
      <c r="H4223">
        <f>DZIALKI[[#This Row],[Podatek]]*DZIALKI[[#This Row],[Procent Ulgi]]</f>
        <v>404.25300000000004</v>
      </c>
      <c r="I4223">
        <f>DZIALKI[[#This Row],[Podatek]]-DZIALKI[[#This Row],[KwotaUlgi]]</f>
        <v>44.916999999999973</v>
      </c>
    </row>
    <row r="4224" spans="1:9" x14ac:dyDescent="0.25">
      <c r="A4224" t="s">
        <v>4234</v>
      </c>
      <c r="B4224">
        <v>705.26</v>
      </c>
      <c r="C4224" t="s">
        <v>5</v>
      </c>
      <c r="D4224" t="s">
        <v>11</v>
      </c>
      <c r="E42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24">
        <f>IF(DZIALKI[[#This Row],[Ulga]]=$K$29,$L$29,IF(DZIALKI[[#This Row],[Ulga]]=$K$30,$L$30,IF(DZIALKI[[#This Row],[Ulga]]=$K$31,$L$31,IF(DZIALKI[[#This Row],[Ulga]]=$K$32,$L$32))))</f>
        <v>0.9</v>
      </c>
      <c r="G4224">
        <f>ROUNDUP(DZIALKI[[#This Row],[StawkaPodatku]]*DZIALKI[[#This Row],[Powierzchnia]],2)</f>
        <v>543.05999999999995</v>
      </c>
      <c r="H4224">
        <f>DZIALKI[[#This Row],[Podatek]]*DZIALKI[[#This Row],[Procent Ulgi]]</f>
        <v>488.75399999999996</v>
      </c>
      <c r="I4224">
        <f>DZIALKI[[#This Row],[Podatek]]-DZIALKI[[#This Row],[KwotaUlgi]]</f>
        <v>54.305999999999983</v>
      </c>
    </row>
    <row r="4225" spans="1:9" x14ac:dyDescent="0.25">
      <c r="A4225" t="s">
        <v>4235</v>
      </c>
      <c r="B4225">
        <v>522.11</v>
      </c>
      <c r="C4225" t="s">
        <v>31</v>
      </c>
      <c r="D4225" t="s">
        <v>7</v>
      </c>
      <c r="E42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25">
        <f>IF(DZIALKI[[#This Row],[Ulga]]=$K$29,$L$29,IF(DZIALKI[[#This Row],[Ulga]]=$K$30,$L$30,IF(DZIALKI[[#This Row],[Ulga]]=$K$31,$L$31,IF(DZIALKI[[#This Row],[Ulga]]=$K$32,$L$32))))</f>
        <v>0.2</v>
      </c>
      <c r="G4225">
        <f>ROUNDUP(DZIALKI[[#This Row],[StawkaPodatku]]*DZIALKI[[#This Row],[Powierzchnia]],2)</f>
        <v>224.51</v>
      </c>
      <c r="H4225">
        <f>DZIALKI[[#This Row],[Podatek]]*DZIALKI[[#This Row],[Procent Ulgi]]</f>
        <v>44.902000000000001</v>
      </c>
      <c r="I4225">
        <f>DZIALKI[[#This Row],[Podatek]]-DZIALKI[[#This Row],[KwotaUlgi]]</f>
        <v>179.608</v>
      </c>
    </row>
    <row r="4226" spans="1:9" x14ac:dyDescent="0.25">
      <c r="A4226" t="s">
        <v>4236</v>
      </c>
      <c r="B4226">
        <v>847.63</v>
      </c>
      <c r="C4226" t="s">
        <v>9</v>
      </c>
      <c r="D4226" t="s">
        <v>7</v>
      </c>
      <c r="E42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26">
        <f>IF(DZIALKI[[#This Row],[Ulga]]=$K$29,$L$29,IF(DZIALKI[[#This Row],[Ulga]]=$K$30,$L$30,IF(DZIALKI[[#This Row],[Ulga]]=$K$31,$L$31,IF(DZIALKI[[#This Row],[Ulga]]=$K$32,$L$32))))</f>
        <v>0.2</v>
      </c>
      <c r="G4226">
        <f>ROUNDUP(DZIALKI[[#This Row],[StawkaPodatku]]*DZIALKI[[#This Row],[Powierzchnia]],2)</f>
        <v>550.96</v>
      </c>
      <c r="H4226">
        <f>DZIALKI[[#This Row],[Podatek]]*DZIALKI[[#This Row],[Procent Ulgi]]</f>
        <v>110.19200000000001</v>
      </c>
      <c r="I4226">
        <f>DZIALKI[[#This Row],[Podatek]]-DZIALKI[[#This Row],[KwotaUlgi]]</f>
        <v>440.76800000000003</v>
      </c>
    </row>
    <row r="4227" spans="1:9" x14ac:dyDescent="0.25">
      <c r="A4227" t="s">
        <v>4237</v>
      </c>
      <c r="B4227">
        <v>745.33</v>
      </c>
      <c r="C4227" t="s">
        <v>5</v>
      </c>
      <c r="D4227" t="s">
        <v>11</v>
      </c>
      <c r="E42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27">
        <f>IF(DZIALKI[[#This Row],[Ulga]]=$K$29,$L$29,IF(DZIALKI[[#This Row],[Ulga]]=$K$30,$L$30,IF(DZIALKI[[#This Row],[Ulga]]=$K$31,$L$31,IF(DZIALKI[[#This Row],[Ulga]]=$K$32,$L$32))))</f>
        <v>0.9</v>
      </c>
      <c r="G4227">
        <f>ROUNDUP(DZIALKI[[#This Row],[StawkaPodatku]]*DZIALKI[[#This Row],[Powierzchnia]],2)</f>
        <v>573.91</v>
      </c>
      <c r="H4227">
        <f>DZIALKI[[#This Row],[Podatek]]*DZIALKI[[#This Row],[Procent Ulgi]]</f>
        <v>516.51900000000001</v>
      </c>
      <c r="I4227">
        <f>DZIALKI[[#This Row],[Podatek]]-DZIALKI[[#This Row],[KwotaUlgi]]</f>
        <v>57.390999999999963</v>
      </c>
    </row>
    <row r="4228" spans="1:9" x14ac:dyDescent="0.25">
      <c r="A4228" t="s">
        <v>4238</v>
      </c>
      <c r="B4228">
        <v>1094.5</v>
      </c>
      <c r="C4228" t="s">
        <v>52</v>
      </c>
      <c r="D4228" t="s">
        <v>7</v>
      </c>
      <c r="E42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28">
        <f>IF(DZIALKI[[#This Row],[Ulga]]=$K$29,$L$29,IF(DZIALKI[[#This Row],[Ulga]]=$K$30,$L$30,IF(DZIALKI[[#This Row],[Ulga]]=$K$31,$L$31,IF(DZIALKI[[#This Row],[Ulga]]=$K$32,$L$32))))</f>
        <v>0.2</v>
      </c>
      <c r="G4228">
        <f>ROUNDUP(DZIALKI[[#This Row],[StawkaPodatku]]*DZIALKI[[#This Row],[Powierzchnia]],2)</f>
        <v>229.85</v>
      </c>
      <c r="H4228">
        <f>DZIALKI[[#This Row],[Podatek]]*DZIALKI[[#This Row],[Procent Ulgi]]</f>
        <v>45.97</v>
      </c>
      <c r="I4228">
        <f>DZIALKI[[#This Row],[Podatek]]-DZIALKI[[#This Row],[KwotaUlgi]]</f>
        <v>183.88</v>
      </c>
    </row>
    <row r="4229" spans="1:9" x14ac:dyDescent="0.25">
      <c r="A4229" t="s">
        <v>4239</v>
      </c>
      <c r="B4229">
        <v>1278.81</v>
      </c>
      <c r="C4229" t="s">
        <v>9</v>
      </c>
      <c r="D4229" t="s">
        <v>7</v>
      </c>
      <c r="E42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29">
        <f>IF(DZIALKI[[#This Row],[Ulga]]=$K$29,$L$29,IF(DZIALKI[[#This Row],[Ulga]]=$K$30,$L$30,IF(DZIALKI[[#This Row],[Ulga]]=$K$31,$L$31,IF(DZIALKI[[#This Row],[Ulga]]=$K$32,$L$32))))</f>
        <v>0.2</v>
      </c>
      <c r="G4229">
        <f>ROUNDUP(DZIALKI[[#This Row],[StawkaPodatku]]*DZIALKI[[#This Row],[Powierzchnia]],2)</f>
        <v>831.23</v>
      </c>
      <c r="H4229">
        <f>DZIALKI[[#This Row],[Podatek]]*DZIALKI[[#This Row],[Procent Ulgi]]</f>
        <v>166.24600000000001</v>
      </c>
      <c r="I4229">
        <f>DZIALKI[[#This Row],[Podatek]]-DZIALKI[[#This Row],[KwotaUlgi]]</f>
        <v>664.98400000000004</v>
      </c>
    </row>
    <row r="4230" spans="1:9" x14ac:dyDescent="0.25">
      <c r="A4230" t="s">
        <v>4240</v>
      </c>
      <c r="B4230">
        <v>1403.48</v>
      </c>
      <c r="C4230" t="s">
        <v>5</v>
      </c>
      <c r="D4230" t="s">
        <v>5</v>
      </c>
      <c r="E42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0">
        <f>IF(DZIALKI[[#This Row],[Ulga]]=$K$29,$L$29,IF(DZIALKI[[#This Row],[Ulga]]=$K$30,$L$30,IF(DZIALKI[[#This Row],[Ulga]]=$K$31,$L$31,IF(DZIALKI[[#This Row],[Ulga]]=$K$32,$L$32))))</f>
        <v>0.5</v>
      </c>
      <c r="G4230">
        <f>ROUNDUP(DZIALKI[[#This Row],[StawkaPodatku]]*DZIALKI[[#This Row],[Powierzchnia]],2)</f>
        <v>1080.68</v>
      </c>
      <c r="H4230">
        <f>DZIALKI[[#This Row],[Podatek]]*DZIALKI[[#This Row],[Procent Ulgi]]</f>
        <v>540.34</v>
      </c>
      <c r="I4230">
        <f>DZIALKI[[#This Row],[Podatek]]-DZIALKI[[#This Row],[KwotaUlgi]]</f>
        <v>540.34</v>
      </c>
    </row>
    <row r="4231" spans="1:9" x14ac:dyDescent="0.25">
      <c r="A4231" t="s">
        <v>4241</v>
      </c>
      <c r="B4231">
        <v>830.18</v>
      </c>
      <c r="C4231" t="s">
        <v>5</v>
      </c>
      <c r="D4231" t="s">
        <v>11</v>
      </c>
      <c r="E42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1">
        <f>IF(DZIALKI[[#This Row],[Ulga]]=$K$29,$L$29,IF(DZIALKI[[#This Row],[Ulga]]=$K$30,$L$30,IF(DZIALKI[[#This Row],[Ulga]]=$K$31,$L$31,IF(DZIALKI[[#This Row],[Ulga]]=$K$32,$L$32))))</f>
        <v>0.9</v>
      </c>
      <c r="G4231">
        <f>ROUNDUP(DZIALKI[[#This Row],[StawkaPodatku]]*DZIALKI[[#This Row],[Powierzchnia]],2)</f>
        <v>639.24</v>
      </c>
      <c r="H4231">
        <f>DZIALKI[[#This Row],[Podatek]]*DZIALKI[[#This Row],[Procent Ulgi]]</f>
        <v>575.31600000000003</v>
      </c>
      <c r="I4231">
        <f>DZIALKI[[#This Row],[Podatek]]-DZIALKI[[#This Row],[KwotaUlgi]]</f>
        <v>63.923999999999978</v>
      </c>
    </row>
    <row r="4232" spans="1:9" x14ac:dyDescent="0.25">
      <c r="A4232" t="s">
        <v>4242</v>
      </c>
      <c r="B4232">
        <v>1367.59</v>
      </c>
      <c r="C4232" t="s">
        <v>5</v>
      </c>
      <c r="D4232" t="s">
        <v>11</v>
      </c>
      <c r="E42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2">
        <f>IF(DZIALKI[[#This Row],[Ulga]]=$K$29,$L$29,IF(DZIALKI[[#This Row],[Ulga]]=$K$30,$L$30,IF(DZIALKI[[#This Row],[Ulga]]=$K$31,$L$31,IF(DZIALKI[[#This Row],[Ulga]]=$K$32,$L$32))))</f>
        <v>0.9</v>
      </c>
      <c r="G4232">
        <f>ROUNDUP(DZIALKI[[#This Row],[StawkaPodatku]]*DZIALKI[[#This Row],[Powierzchnia]],2)</f>
        <v>1053.05</v>
      </c>
      <c r="H4232">
        <f>DZIALKI[[#This Row],[Podatek]]*DZIALKI[[#This Row],[Procent Ulgi]]</f>
        <v>947.745</v>
      </c>
      <c r="I4232">
        <f>DZIALKI[[#This Row],[Podatek]]-DZIALKI[[#This Row],[KwotaUlgi]]</f>
        <v>105.30499999999995</v>
      </c>
    </row>
    <row r="4233" spans="1:9" x14ac:dyDescent="0.25">
      <c r="A4233" t="s">
        <v>4243</v>
      </c>
      <c r="B4233">
        <v>1318.31</v>
      </c>
      <c r="C4233" t="s">
        <v>9</v>
      </c>
      <c r="D4233" t="s">
        <v>5</v>
      </c>
      <c r="E42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33">
        <f>IF(DZIALKI[[#This Row],[Ulga]]=$K$29,$L$29,IF(DZIALKI[[#This Row],[Ulga]]=$K$30,$L$30,IF(DZIALKI[[#This Row],[Ulga]]=$K$31,$L$31,IF(DZIALKI[[#This Row],[Ulga]]=$K$32,$L$32))))</f>
        <v>0.5</v>
      </c>
      <c r="G4233">
        <f>ROUNDUP(DZIALKI[[#This Row],[StawkaPodatku]]*DZIALKI[[#This Row],[Powierzchnia]],2)</f>
        <v>856.91</v>
      </c>
      <c r="H4233">
        <f>DZIALKI[[#This Row],[Podatek]]*DZIALKI[[#This Row],[Procent Ulgi]]</f>
        <v>428.45499999999998</v>
      </c>
      <c r="I4233">
        <f>DZIALKI[[#This Row],[Podatek]]-DZIALKI[[#This Row],[KwotaUlgi]]</f>
        <v>428.45499999999998</v>
      </c>
    </row>
    <row r="4234" spans="1:9" x14ac:dyDescent="0.25">
      <c r="A4234" t="s">
        <v>4244</v>
      </c>
      <c r="B4234">
        <v>1354.32</v>
      </c>
      <c r="C4234" t="s">
        <v>5</v>
      </c>
      <c r="D4234" t="s">
        <v>5</v>
      </c>
      <c r="E42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4">
        <f>IF(DZIALKI[[#This Row],[Ulga]]=$K$29,$L$29,IF(DZIALKI[[#This Row],[Ulga]]=$K$30,$L$30,IF(DZIALKI[[#This Row],[Ulga]]=$K$31,$L$31,IF(DZIALKI[[#This Row],[Ulga]]=$K$32,$L$32))))</f>
        <v>0.5</v>
      </c>
      <c r="G4234">
        <f>ROUNDUP(DZIALKI[[#This Row],[StawkaPodatku]]*DZIALKI[[#This Row],[Powierzchnia]],2)</f>
        <v>1042.83</v>
      </c>
      <c r="H4234">
        <f>DZIALKI[[#This Row],[Podatek]]*DZIALKI[[#This Row],[Procent Ulgi]]</f>
        <v>521.41499999999996</v>
      </c>
      <c r="I4234">
        <f>DZIALKI[[#This Row],[Podatek]]-DZIALKI[[#This Row],[KwotaUlgi]]</f>
        <v>521.41499999999996</v>
      </c>
    </row>
    <row r="4235" spans="1:9" x14ac:dyDescent="0.25">
      <c r="A4235" t="s">
        <v>4245</v>
      </c>
      <c r="B4235">
        <v>1024.27</v>
      </c>
      <c r="C4235" t="s">
        <v>5</v>
      </c>
      <c r="D4235" t="s">
        <v>21</v>
      </c>
      <c r="E42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5">
        <f>IF(DZIALKI[[#This Row],[Ulga]]=$K$29,$L$29,IF(DZIALKI[[#This Row],[Ulga]]=$K$30,$L$30,IF(DZIALKI[[#This Row],[Ulga]]=$K$31,$L$31,IF(DZIALKI[[#This Row],[Ulga]]=$K$32,$L$32))))</f>
        <v>0</v>
      </c>
      <c r="G4235">
        <f>ROUNDUP(DZIALKI[[#This Row],[StawkaPodatku]]*DZIALKI[[#This Row],[Powierzchnia]],2)</f>
        <v>788.68999999999994</v>
      </c>
      <c r="H4235">
        <f>DZIALKI[[#This Row],[Podatek]]*DZIALKI[[#This Row],[Procent Ulgi]]</f>
        <v>0</v>
      </c>
      <c r="I4235">
        <f>DZIALKI[[#This Row],[Podatek]]-DZIALKI[[#This Row],[KwotaUlgi]]</f>
        <v>788.68999999999994</v>
      </c>
    </row>
    <row r="4236" spans="1:9" x14ac:dyDescent="0.25">
      <c r="A4236" t="s">
        <v>4246</v>
      </c>
      <c r="B4236">
        <v>589.91</v>
      </c>
      <c r="C4236" t="s">
        <v>5</v>
      </c>
      <c r="D4236" t="s">
        <v>5</v>
      </c>
      <c r="E42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6">
        <f>IF(DZIALKI[[#This Row],[Ulga]]=$K$29,$L$29,IF(DZIALKI[[#This Row],[Ulga]]=$K$30,$L$30,IF(DZIALKI[[#This Row],[Ulga]]=$K$31,$L$31,IF(DZIALKI[[#This Row],[Ulga]]=$K$32,$L$32))))</f>
        <v>0.5</v>
      </c>
      <c r="G4236">
        <f>ROUNDUP(DZIALKI[[#This Row],[StawkaPodatku]]*DZIALKI[[#This Row],[Powierzchnia]],2)</f>
        <v>454.24</v>
      </c>
      <c r="H4236">
        <f>DZIALKI[[#This Row],[Podatek]]*DZIALKI[[#This Row],[Procent Ulgi]]</f>
        <v>227.12</v>
      </c>
      <c r="I4236">
        <f>DZIALKI[[#This Row],[Podatek]]-DZIALKI[[#This Row],[KwotaUlgi]]</f>
        <v>227.12</v>
      </c>
    </row>
    <row r="4237" spans="1:9" x14ac:dyDescent="0.25">
      <c r="A4237" t="s">
        <v>4247</v>
      </c>
      <c r="B4237">
        <v>733.52</v>
      </c>
      <c r="C4237" t="s">
        <v>52</v>
      </c>
      <c r="D4237" t="s">
        <v>7</v>
      </c>
      <c r="E42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37">
        <f>IF(DZIALKI[[#This Row],[Ulga]]=$K$29,$L$29,IF(DZIALKI[[#This Row],[Ulga]]=$K$30,$L$30,IF(DZIALKI[[#This Row],[Ulga]]=$K$31,$L$31,IF(DZIALKI[[#This Row],[Ulga]]=$K$32,$L$32))))</f>
        <v>0.2</v>
      </c>
      <c r="G4237">
        <f>ROUNDUP(DZIALKI[[#This Row],[StawkaPodatku]]*DZIALKI[[#This Row],[Powierzchnia]],2)</f>
        <v>154.04</v>
      </c>
      <c r="H4237">
        <f>DZIALKI[[#This Row],[Podatek]]*DZIALKI[[#This Row],[Procent Ulgi]]</f>
        <v>30.808</v>
      </c>
      <c r="I4237">
        <f>DZIALKI[[#This Row],[Podatek]]-DZIALKI[[#This Row],[KwotaUlgi]]</f>
        <v>123.232</v>
      </c>
    </row>
    <row r="4238" spans="1:9" x14ac:dyDescent="0.25">
      <c r="A4238" t="s">
        <v>4248</v>
      </c>
      <c r="B4238">
        <v>1080.71</v>
      </c>
      <c r="C4238" t="s">
        <v>9</v>
      </c>
      <c r="D4238" t="s">
        <v>11</v>
      </c>
      <c r="E423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38">
        <f>IF(DZIALKI[[#This Row],[Ulga]]=$K$29,$L$29,IF(DZIALKI[[#This Row],[Ulga]]=$K$30,$L$30,IF(DZIALKI[[#This Row],[Ulga]]=$K$31,$L$31,IF(DZIALKI[[#This Row],[Ulga]]=$K$32,$L$32))))</f>
        <v>0.9</v>
      </c>
      <c r="G4238">
        <f>ROUNDUP(DZIALKI[[#This Row],[StawkaPodatku]]*DZIALKI[[#This Row],[Powierzchnia]],2)</f>
        <v>702.47</v>
      </c>
      <c r="H4238">
        <f>DZIALKI[[#This Row],[Podatek]]*DZIALKI[[#This Row],[Procent Ulgi]]</f>
        <v>632.22300000000007</v>
      </c>
      <c r="I4238">
        <f>DZIALKI[[#This Row],[Podatek]]-DZIALKI[[#This Row],[KwotaUlgi]]</f>
        <v>70.246999999999957</v>
      </c>
    </row>
    <row r="4239" spans="1:9" x14ac:dyDescent="0.25">
      <c r="A4239" t="s">
        <v>4249</v>
      </c>
      <c r="B4239">
        <v>895.47</v>
      </c>
      <c r="C4239" t="s">
        <v>9</v>
      </c>
      <c r="D4239" t="s">
        <v>5</v>
      </c>
      <c r="E423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39">
        <f>IF(DZIALKI[[#This Row],[Ulga]]=$K$29,$L$29,IF(DZIALKI[[#This Row],[Ulga]]=$K$30,$L$30,IF(DZIALKI[[#This Row],[Ulga]]=$K$31,$L$31,IF(DZIALKI[[#This Row],[Ulga]]=$K$32,$L$32))))</f>
        <v>0.5</v>
      </c>
      <c r="G4239">
        <f>ROUNDUP(DZIALKI[[#This Row],[StawkaPodatku]]*DZIALKI[[#This Row],[Powierzchnia]],2)</f>
        <v>582.05999999999995</v>
      </c>
      <c r="H4239">
        <f>DZIALKI[[#This Row],[Podatek]]*DZIALKI[[#This Row],[Procent Ulgi]]</f>
        <v>291.02999999999997</v>
      </c>
      <c r="I4239">
        <f>DZIALKI[[#This Row],[Podatek]]-DZIALKI[[#This Row],[KwotaUlgi]]</f>
        <v>291.02999999999997</v>
      </c>
    </row>
    <row r="4240" spans="1:9" x14ac:dyDescent="0.25">
      <c r="A4240" t="s">
        <v>4250</v>
      </c>
      <c r="B4240">
        <v>648.79999999999995</v>
      </c>
      <c r="C4240" t="s">
        <v>31</v>
      </c>
      <c r="D4240" t="s">
        <v>11</v>
      </c>
      <c r="E42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40">
        <f>IF(DZIALKI[[#This Row],[Ulga]]=$K$29,$L$29,IF(DZIALKI[[#This Row],[Ulga]]=$K$30,$L$30,IF(DZIALKI[[#This Row],[Ulga]]=$K$31,$L$31,IF(DZIALKI[[#This Row],[Ulga]]=$K$32,$L$32))))</f>
        <v>0.9</v>
      </c>
      <c r="G4240">
        <f>ROUNDUP(DZIALKI[[#This Row],[StawkaPodatku]]*DZIALKI[[#This Row],[Powierzchnia]],2)</f>
        <v>278.99</v>
      </c>
      <c r="H4240">
        <f>DZIALKI[[#This Row],[Podatek]]*DZIALKI[[#This Row],[Procent Ulgi]]</f>
        <v>251.09100000000001</v>
      </c>
      <c r="I4240">
        <f>DZIALKI[[#This Row],[Podatek]]-DZIALKI[[#This Row],[KwotaUlgi]]</f>
        <v>27.899000000000001</v>
      </c>
    </row>
    <row r="4241" spans="1:9" x14ac:dyDescent="0.25">
      <c r="A4241" t="s">
        <v>4251</v>
      </c>
      <c r="B4241">
        <v>1076.43</v>
      </c>
      <c r="C4241" t="s">
        <v>9</v>
      </c>
      <c r="D4241" t="s">
        <v>7</v>
      </c>
      <c r="E424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41">
        <f>IF(DZIALKI[[#This Row],[Ulga]]=$K$29,$L$29,IF(DZIALKI[[#This Row],[Ulga]]=$K$30,$L$30,IF(DZIALKI[[#This Row],[Ulga]]=$K$31,$L$31,IF(DZIALKI[[#This Row],[Ulga]]=$K$32,$L$32))))</f>
        <v>0.2</v>
      </c>
      <c r="G4241">
        <f>ROUNDUP(DZIALKI[[#This Row],[StawkaPodatku]]*DZIALKI[[#This Row],[Powierzchnia]],2)</f>
        <v>699.68</v>
      </c>
      <c r="H4241">
        <f>DZIALKI[[#This Row],[Podatek]]*DZIALKI[[#This Row],[Procent Ulgi]]</f>
        <v>139.93600000000001</v>
      </c>
      <c r="I4241">
        <f>DZIALKI[[#This Row],[Podatek]]-DZIALKI[[#This Row],[KwotaUlgi]]</f>
        <v>559.74399999999991</v>
      </c>
    </row>
    <row r="4242" spans="1:9" x14ac:dyDescent="0.25">
      <c r="A4242" t="s">
        <v>4252</v>
      </c>
      <c r="B4242">
        <v>834.73</v>
      </c>
      <c r="C4242" t="s">
        <v>31</v>
      </c>
      <c r="D4242" t="s">
        <v>11</v>
      </c>
      <c r="E42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42">
        <f>IF(DZIALKI[[#This Row],[Ulga]]=$K$29,$L$29,IF(DZIALKI[[#This Row],[Ulga]]=$K$30,$L$30,IF(DZIALKI[[#This Row],[Ulga]]=$K$31,$L$31,IF(DZIALKI[[#This Row],[Ulga]]=$K$32,$L$32))))</f>
        <v>0.9</v>
      </c>
      <c r="G4242">
        <f>ROUNDUP(DZIALKI[[#This Row],[StawkaPodatku]]*DZIALKI[[#This Row],[Powierzchnia]],2)</f>
        <v>358.94</v>
      </c>
      <c r="H4242">
        <f>DZIALKI[[#This Row],[Podatek]]*DZIALKI[[#This Row],[Procent Ulgi]]</f>
        <v>323.04599999999999</v>
      </c>
      <c r="I4242">
        <f>DZIALKI[[#This Row],[Podatek]]-DZIALKI[[#This Row],[KwotaUlgi]]</f>
        <v>35.894000000000005</v>
      </c>
    </row>
    <row r="4243" spans="1:9" x14ac:dyDescent="0.25">
      <c r="A4243" t="s">
        <v>4253</v>
      </c>
      <c r="B4243">
        <v>1085.93</v>
      </c>
      <c r="C4243" t="s">
        <v>31</v>
      </c>
      <c r="D4243" t="s">
        <v>5</v>
      </c>
      <c r="E42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43">
        <f>IF(DZIALKI[[#This Row],[Ulga]]=$K$29,$L$29,IF(DZIALKI[[#This Row],[Ulga]]=$K$30,$L$30,IF(DZIALKI[[#This Row],[Ulga]]=$K$31,$L$31,IF(DZIALKI[[#This Row],[Ulga]]=$K$32,$L$32))))</f>
        <v>0.5</v>
      </c>
      <c r="G4243">
        <f>ROUNDUP(DZIALKI[[#This Row],[StawkaPodatku]]*DZIALKI[[#This Row],[Powierzchnia]],2)</f>
        <v>466.95</v>
      </c>
      <c r="H4243">
        <f>DZIALKI[[#This Row],[Podatek]]*DZIALKI[[#This Row],[Procent Ulgi]]</f>
        <v>233.47499999999999</v>
      </c>
      <c r="I4243">
        <f>DZIALKI[[#This Row],[Podatek]]-DZIALKI[[#This Row],[KwotaUlgi]]</f>
        <v>233.47499999999999</v>
      </c>
    </row>
    <row r="4244" spans="1:9" x14ac:dyDescent="0.25">
      <c r="A4244" t="s">
        <v>4254</v>
      </c>
      <c r="B4244">
        <v>1161.0899999999999</v>
      </c>
      <c r="C4244" t="s">
        <v>9</v>
      </c>
      <c r="D4244" t="s">
        <v>5</v>
      </c>
      <c r="E424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44">
        <f>IF(DZIALKI[[#This Row],[Ulga]]=$K$29,$L$29,IF(DZIALKI[[#This Row],[Ulga]]=$K$30,$L$30,IF(DZIALKI[[#This Row],[Ulga]]=$K$31,$L$31,IF(DZIALKI[[#This Row],[Ulga]]=$K$32,$L$32))))</f>
        <v>0.5</v>
      </c>
      <c r="G4244">
        <f>ROUNDUP(DZIALKI[[#This Row],[StawkaPodatku]]*DZIALKI[[#This Row],[Powierzchnia]],2)</f>
        <v>754.71</v>
      </c>
      <c r="H4244">
        <f>DZIALKI[[#This Row],[Podatek]]*DZIALKI[[#This Row],[Procent Ulgi]]</f>
        <v>377.35500000000002</v>
      </c>
      <c r="I4244">
        <f>DZIALKI[[#This Row],[Podatek]]-DZIALKI[[#This Row],[KwotaUlgi]]</f>
        <v>377.35500000000002</v>
      </c>
    </row>
    <row r="4245" spans="1:9" x14ac:dyDescent="0.25">
      <c r="A4245" t="s">
        <v>4255</v>
      </c>
      <c r="B4245">
        <v>1240.2</v>
      </c>
      <c r="C4245" t="s">
        <v>5</v>
      </c>
      <c r="D4245" t="s">
        <v>11</v>
      </c>
      <c r="E42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45">
        <f>IF(DZIALKI[[#This Row],[Ulga]]=$K$29,$L$29,IF(DZIALKI[[#This Row],[Ulga]]=$K$30,$L$30,IF(DZIALKI[[#This Row],[Ulga]]=$K$31,$L$31,IF(DZIALKI[[#This Row],[Ulga]]=$K$32,$L$32))))</f>
        <v>0.9</v>
      </c>
      <c r="G4245">
        <f>ROUNDUP(DZIALKI[[#This Row],[StawkaPodatku]]*DZIALKI[[#This Row],[Powierzchnia]],2)</f>
        <v>954.96</v>
      </c>
      <c r="H4245">
        <f>DZIALKI[[#This Row],[Podatek]]*DZIALKI[[#This Row],[Procent Ulgi]]</f>
        <v>859.46400000000006</v>
      </c>
      <c r="I4245">
        <f>DZIALKI[[#This Row],[Podatek]]-DZIALKI[[#This Row],[KwotaUlgi]]</f>
        <v>95.495999999999981</v>
      </c>
    </row>
    <row r="4246" spans="1:9" x14ac:dyDescent="0.25">
      <c r="A4246" t="s">
        <v>4256</v>
      </c>
      <c r="B4246">
        <v>1187.77</v>
      </c>
      <c r="C4246" t="s">
        <v>31</v>
      </c>
      <c r="D4246" t="s">
        <v>5</v>
      </c>
      <c r="E42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46">
        <f>IF(DZIALKI[[#This Row],[Ulga]]=$K$29,$L$29,IF(DZIALKI[[#This Row],[Ulga]]=$K$30,$L$30,IF(DZIALKI[[#This Row],[Ulga]]=$K$31,$L$31,IF(DZIALKI[[#This Row],[Ulga]]=$K$32,$L$32))))</f>
        <v>0.5</v>
      </c>
      <c r="G4246">
        <f>ROUNDUP(DZIALKI[[#This Row],[StawkaPodatku]]*DZIALKI[[#This Row],[Powierzchnia]],2)</f>
        <v>510.75</v>
      </c>
      <c r="H4246">
        <f>DZIALKI[[#This Row],[Podatek]]*DZIALKI[[#This Row],[Procent Ulgi]]</f>
        <v>255.375</v>
      </c>
      <c r="I4246">
        <f>DZIALKI[[#This Row],[Podatek]]-DZIALKI[[#This Row],[KwotaUlgi]]</f>
        <v>255.375</v>
      </c>
    </row>
    <row r="4247" spans="1:9" x14ac:dyDescent="0.25">
      <c r="A4247" t="s">
        <v>4257</v>
      </c>
      <c r="B4247">
        <v>1337.12</v>
      </c>
      <c r="C4247" t="s">
        <v>52</v>
      </c>
      <c r="D4247" t="s">
        <v>7</v>
      </c>
      <c r="E42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47">
        <f>IF(DZIALKI[[#This Row],[Ulga]]=$K$29,$L$29,IF(DZIALKI[[#This Row],[Ulga]]=$K$30,$L$30,IF(DZIALKI[[#This Row],[Ulga]]=$K$31,$L$31,IF(DZIALKI[[#This Row],[Ulga]]=$K$32,$L$32))))</f>
        <v>0.2</v>
      </c>
      <c r="G4247">
        <f>ROUNDUP(DZIALKI[[#This Row],[StawkaPodatku]]*DZIALKI[[#This Row],[Powierzchnia]],2)</f>
        <v>280.8</v>
      </c>
      <c r="H4247">
        <f>DZIALKI[[#This Row],[Podatek]]*DZIALKI[[#This Row],[Procent Ulgi]]</f>
        <v>56.160000000000004</v>
      </c>
      <c r="I4247">
        <f>DZIALKI[[#This Row],[Podatek]]-DZIALKI[[#This Row],[KwotaUlgi]]</f>
        <v>224.64000000000001</v>
      </c>
    </row>
    <row r="4248" spans="1:9" x14ac:dyDescent="0.25">
      <c r="A4248" t="s">
        <v>4258</v>
      </c>
      <c r="B4248">
        <v>1045.73</v>
      </c>
      <c r="C4248" t="s">
        <v>5</v>
      </c>
      <c r="D4248" t="s">
        <v>11</v>
      </c>
      <c r="E42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48">
        <f>IF(DZIALKI[[#This Row],[Ulga]]=$K$29,$L$29,IF(DZIALKI[[#This Row],[Ulga]]=$K$30,$L$30,IF(DZIALKI[[#This Row],[Ulga]]=$K$31,$L$31,IF(DZIALKI[[#This Row],[Ulga]]=$K$32,$L$32))))</f>
        <v>0.9</v>
      </c>
      <c r="G4248">
        <f>ROUNDUP(DZIALKI[[#This Row],[StawkaPodatku]]*DZIALKI[[#This Row],[Powierzchnia]],2)</f>
        <v>805.22</v>
      </c>
      <c r="H4248">
        <f>DZIALKI[[#This Row],[Podatek]]*DZIALKI[[#This Row],[Procent Ulgi]]</f>
        <v>724.69800000000009</v>
      </c>
      <c r="I4248">
        <f>DZIALKI[[#This Row],[Podatek]]-DZIALKI[[#This Row],[KwotaUlgi]]</f>
        <v>80.521999999999935</v>
      </c>
    </row>
    <row r="4249" spans="1:9" x14ac:dyDescent="0.25">
      <c r="A4249" t="s">
        <v>4259</v>
      </c>
      <c r="B4249">
        <v>1300.1500000000001</v>
      </c>
      <c r="C4249" t="s">
        <v>9</v>
      </c>
      <c r="D4249" t="s">
        <v>5</v>
      </c>
      <c r="E42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49">
        <f>IF(DZIALKI[[#This Row],[Ulga]]=$K$29,$L$29,IF(DZIALKI[[#This Row],[Ulga]]=$K$30,$L$30,IF(DZIALKI[[#This Row],[Ulga]]=$K$31,$L$31,IF(DZIALKI[[#This Row],[Ulga]]=$K$32,$L$32))))</f>
        <v>0.5</v>
      </c>
      <c r="G4249">
        <f>ROUNDUP(DZIALKI[[#This Row],[StawkaPodatku]]*DZIALKI[[#This Row],[Powierzchnia]],2)</f>
        <v>845.1</v>
      </c>
      <c r="H4249">
        <f>DZIALKI[[#This Row],[Podatek]]*DZIALKI[[#This Row],[Procent Ulgi]]</f>
        <v>422.55</v>
      </c>
      <c r="I4249">
        <f>DZIALKI[[#This Row],[Podatek]]-DZIALKI[[#This Row],[KwotaUlgi]]</f>
        <v>422.55</v>
      </c>
    </row>
    <row r="4250" spans="1:9" x14ac:dyDescent="0.25">
      <c r="A4250" t="s">
        <v>4260</v>
      </c>
      <c r="B4250">
        <v>1029.4100000000001</v>
      </c>
      <c r="C4250" t="s">
        <v>9</v>
      </c>
      <c r="D4250" t="s">
        <v>11</v>
      </c>
      <c r="E42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50">
        <f>IF(DZIALKI[[#This Row],[Ulga]]=$K$29,$L$29,IF(DZIALKI[[#This Row],[Ulga]]=$K$30,$L$30,IF(DZIALKI[[#This Row],[Ulga]]=$K$31,$L$31,IF(DZIALKI[[#This Row],[Ulga]]=$K$32,$L$32))))</f>
        <v>0.9</v>
      </c>
      <c r="G4250">
        <f>ROUNDUP(DZIALKI[[#This Row],[StawkaPodatku]]*DZIALKI[[#This Row],[Powierzchnia]],2)</f>
        <v>669.12</v>
      </c>
      <c r="H4250">
        <f>DZIALKI[[#This Row],[Podatek]]*DZIALKI[[#This Row],[Procent Ulgi]]</f>
        <v>602.20799999999997</v>
      </c>
      <c r="I4250">
        <f>DZIALKI[[#This Row],[Podatek]]-DZIALKI[[#This Row],[KwotaUlgi]]</f>
        <v>66.912000000000035</v>
      </c>
    </row>
    <row r="4251" spans="1:9" x14ac:dyDescent="0.25">
      <c r="A4251" t="s">
        <v>4261</v>
      </c>
      <c r="B4251">
        <v>1016.71</v>
      </c>
      <c r="C4251" t="s">
        <v>5</v>
      </c>
      <c r="D4251" t="s">
        <v>21</v>
      </c>
      <c r="E42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51">
        <f>IF(DZIALKI[[#This Row],[Ulga]]=$K$29,$L$29,IF(DZIALKI[[#This Row],[Ulga]]=$K$30,$L$30,IF(DZIALKI[[#This Row],[Ulga]]=$K$31,$L$31,IF(DZIALKI[[#This Row],[Ulga]]=$K$32,$L$32))))</f>
        <v>0</v>
      </c>
      <c r="G4251">
        <f>ROUNDUP(DZIALKI[[#This Row],[StawkaPodatku]]*DZIALKI[[#This Row],[Powierzchnia]],2)</f>
        <v>782.87</v>
      </c>
      <c r="H4251">
        <f>DZIALKI[[#This Row],[Podatek]]*DZIALKI[[#This Row],[Procent Ulgi]]</f>
        <v>0</v>
      </c>
      <c r="I4251">
        <f>DZIALKI[[#This Row],[Podatek]]-DZIALKI[[#This Row],[KwotaUlgi]]</f>
        <v>782.87</v>
      </c>
    </row>
    <row r="4252" spans="1:9" x14ac:dyDescent="0.25">
      <c r="A4252" t="s">
        <v>4262</v>
      </c>
      <c r="B4252">
        <v>1317.83</v>
      </c>
      <c r="C4252" t="s">
        <v>52</v>
      </c>
      <c r="D4252" t="s">
        <v>11</v>
      </c>
      <c r="E42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52">
        <f>IF(DZIALKI[[#This Row],[Ulga]]=$K$29,$L$29,IF(DZIALKI[[#This Row],[Ulga]]=$K$30,$L$30,IF(DZIALKI[[#This Row],[Ulga]]=$K$31,$L$31,IF(DZIALKI[[#This Row],[Ulga]]=$K$32,$L$32))))</f>
        <v>0.9</v>
      </c>
      <c r="G4252">
        <f>ROUNDUP(DZIALKI[[#This Row],[StawkaPodatku]]*DZIALKI[[#This Row],[Powierzchnia]],2)</f>
        <v>276.75</v>
      </c>
      <c r="H4252">
        <f>DZIALKI[[#This Row],[Podatek]]*DZIALKI[[#This Row],[Procent Ulgi]]</f>
        <v>249.07500000000002</v>
      </c>
      <c r="I4252">
        <f>DZIALKI[[#This Row],[Podatek]]-DZIALKI[[#This Row],[KwotaUlgi]]</f>
        <v>27.674999999999983</v>
      </c>
    </row>
    <row r="4253" spans="1:9" x14ac:dyDescent="0.25">
      <c r="A4253" t="s">
        <v>4263</v>
      </c>
      <c r="B4253">
        <v>580.55999999999995</v>
      </c>
      <c r="C4253" t="s">
        <v>9</v>
      </c>
      <c r="D4253" t="s">
        <v>11</v>
      </c>
      <c r="E42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53">
        <f>IF(DZIALKI[[#This Row],[Ulga]]=$K$29,$L$29,IF(DZIALKI[[#This Row],[Ulga]]=$K$30,$L$30,IF(DZIALKI[[#This Row],[Ulga]]=$K$31,$L$31,IF(DZIALKI[[#This Row],[Ulga]]=$K$32,$L$32))))</f>
        <v>0.9</v>
      </c>
      <c r="G4253">
        <f>ROUNDUP(DZIALKI[[#This Row],[StawkaPodatku]]*DZIALKI[[#This Row],[Powierzchnia]],2)</f>
        <v>377.37</v>
      </c>
      <c r="H4253">
        <f>DZIALKI[[#This Row],[Podatek]]*DZIALKI[[#This Row],[Procent Ulgi]]</f>
        <v>339.63300000000004</v>
      </c>
      <c r="I4253">
        <f>DZIALKI[[#This Row],[Podatek]]-DZIALKI[[#This Row],[KwotaUlgi]]</f>
        <v>37.736999999999966</v>
      </c>
    </row>
    <row r="4254" spans="1:9" x14ac:dyDescent="0.25">
      <c r="A4254" t="s">
        <v>4264</v>
      </c>
      <c r="B4254">
        <v>915.22</v>
      </c>
      <c r="C4254" t="s">
        <v>5</v>
      </c>
      <c r="D4254" t="s">
        <v>21</v>
      </c>
      <c r="E42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54">
        <f>IF(DZIALKI[[#This Row],[Ulga]]=$K$29,$L$29,IF(DZIALKI[[#This Row],[Ulga]]=$K$30,$L$30,IF(DZIALKI[[#This Row],[Ulga]]=$K$31,$L$31,IF(DZIALKI[[#This Row],[Ulga]]=$K$32,$L$32))))</f>
        <v>0</v>
      </c>
      <c r="G4254">
        <f>ROUNDUP(DZIALKI[[#This Row],[StawkaPodatku]]*DZIALKI[[#This Row],[Powierzchnia]],2)</f>
        <v>704.72</v>
      </c>
      <c r="H4254">
        <f>DZIALKI[[#This Row],[Podatek]]*DZIALKI[[#This Row],[Procent Ulgi]]</f>
        <v>0</v>
      </c>
      <c r="I4254">
        <f>DZIALKI[[#This Row],[Podatek]]-DZIALKI[[#This Row],[KwotaUlgi]]</f>
        <v>704.72</v>
      </c>
    </row>
    <row r="4255" spans="1:9" x14ac:dyDescent="0.25">
      <c r="A4255" t="s">
        <v>4265</v>
      </c>
      <c r="B4255">
        <v>571.42999999999995</v>
      </c>
      <c r="C4255" t="s">
        <v>9</v>
      </c>
      <c r="D4255" t="s">
        <v>21</v>
      </c>
      <c r="E42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55">
        <f>IF(DZIALKI[[#This Row],[Ulga]]=$K$29,$L$29,IF(DZIALKI[[#This Row],[Ulga]]=$K$30,$L$30,IF(DZIALKI[[#This Row],[Ulga]]=$K$31,$L$31,IF(DZIALKI[[#This Row],[Ulga]]=$K$32,$L$32))))</f>
        <v>0</v>
      </c>
      <c r="G4255">
        <f>ROUNDUP(DZIALKI[[#This Row],[StawkaPodatku]]*DZIALKI[[#This Row],[Powierzchnia]],2)</f>
        <v>371.43</v>
      </c>
      <c r="H4255">
        <f>DZIALKI[[#This Row],[Podatek]]*DZIALKI[[#This Row],[Procent Ulgi]]</f>
        <v>0</v>
      </c>
      <c r="I4255">
        <f>DZIALKI[[#This Row],[Podatek]]-DZIALKI[[#This Row],[KwotaUlgi]]</f>
        <v>371.43</v>
      </c>
    </row>
    <row r="4256" spans="1:9" x14ac:dyDescent="0.25">
      <c r="A4256" t="s">
        <v>4266</v>
      </c>
      <c r="B4256">
        <v>1231.8599999999999</v>
      </c>
      <c r="C4256" t="s">
        <v>31</v>
      </c>
      <c r="D4256" t="s">
        <v>21</v>
      </c>
      <c r="E42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56">
        <f>IF(DZIALKI[[#This Row],[Ulga]]=$K$29,$L$29,IF(DZIALKI[[#This Row],[Ulga]]=$K$30,$L$30,IF(DZIALKI[[#This Row],[Ulga]]=$K$31,$L$31,IF(DZIALKI[[#This Row],[Ulga]]=$K$32,$L$32))))</f>
        <v>0</v>
      </c>
      <c r="G4256">
        <f>ROUNDUP(DZIALKI[[#This Row],[StawkaPodatku]]*DZIALKI[[#This Row],[Powierzchnia]],2)</f>
        <v>529.70000000000005</v>
      </c>
      <c r="H4256">
        <f>DZIALKI[[#This Row],[Podatek]]*DZIALKI[[#This Row],[Procent Ulgi]]</f>
        <v>0</v>
      </c>
      <c r="I4256">
        <f>DZIALKI[[#This Row],[Podatek]]-DZIALKI[[#This Row],[KwotaUlgi]]</f>
        <v>529.70000000000005</v>
      </c>
    </row>
    <row r="4257" spans="1:9" x14ac:dyDescent="0.25">
      <c r="A4257" t="s">
        <v>4267</v>
      </c>
      <c r="B4257">
        <v>1299.5899999999999</v>
      </c>
      <c r="C4257" t="s">
        <v>31</v>
      </c>
      <c r="D4257" t="s">
        <v>11</v>
      </c>
      <c r="E42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57">
        <f>IF(DZIALKI[[#This Row],[Ulga]]=$K$29,$L$29,IF(DZIALKI[[#This Row],[Ulga]]=$K$30,$L$30,IF(DZIALKI[[#This Row],[Ulga]]=$K$31,$L$31,IF(DZIALKI[[#This Row],[Ulga]]=$K$32,$L$32))))</f>
        <v>0.9</v>
      </c>
      <c r="G4257">
        <f>ROUNDUP(DZIALKI[[#This Row],[StawkaPodatku]]*DZIALKI[[#This Row],[Powierzchnia]],2)</f>
        <v>558.83000000000004</v>
      </c>
      <c r="H4257">
        <f>DZIALKI[[#This Row],[Podatek]]*DZIALKI[[#This Row],[Procent Ulgi]]</f>
        <v>502.94700000000006</v>
      </c>
      <c r="I4257">
        <f>DZIALKI[[#This Row],[Podatek]]-DZIALKI[[#This Row],[KwotaUlgi]]</f>
        <v>55.882999999999981</v>
      </c>
    </row>
    <row r="4258" spans="1:9" x14ac:dyDescent="0.25">
      <c r="A4258" t="s">
        <v>4268</v>
      </c>
      <c r="B4258">
        <v>1455.87</v>
      </c>
      <c r="C4258" t="s">
        <v>31</v>
      </c>
      <c r="D4258" t="s">
        <v>7</v>
      </c>
      <c r="E42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58">
        <f>IF(DZIALKI[[#This Row],[Ulga]]=$K$29,$L$29,IF(DZIALKI[[#This Row],[Ulga]]=$K$30,$L$30,IF(DZIALKI[[#This Row],[Ulga]]=$K$31,$L$31,IF(DZIALKI[[#This Row],[Ulga]]=$K$32,$L$32))))</f>
        <v>0.2</v>
      </c>
      <c r="G4258">
        <f>ROUNDUP(DZIALKI[[#This Row],[StawkaPodatku]]*DZIALKI[[#This Row],[Powierzchnia]],2)</f>
        <v>626.03</v>
      </c>
      <c r="H4258">
        <f>DZIALKI[[#This Row],[Podatek]]*DZIALKI[[#This Row],[Procent Ulgi]]</f>
        <v>125.206</v>
      </c>
      <c r="I4258">
        <f>DZIALKI[[#This Row],[Podatek]]-DZIALKI[[#This Row],[KwotaUlgi]]</f>
        <v>500.82399999999996</v>
      </c>
    </row>
    <row r="4259" spans="1:9" x14ac:dyDescent="0.25">
      <c r="A4259" t="s">
        <v>4269</v>
      </c>
      <c r="B4259">
        <v>1340.57</v>
      </c>
      <c r="C4259" t="s">
        <v>5</v>
      </c>
      <c r="D4259" t="s">
        <v>5</v>
      </c>
      <c r="E42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59">
        <f>IF(DZIALKI[[#This Row],[Ulga]]=$K$29,$L$29,IF(DZIALKI[[#This Row],[Ulga]]=$K$30,$L$30,IF(DZIALKI[[#This Row],[Ulga]]=$K$31,$L$31,IF(DZIALKI[[#This Row],[Ulga]]=$K$32,$L$32))))</f>
        <v>0.5</v>
      </c>
      <c r="G4259">
        <f>ROUNDUP(DZIALKI[[#This Row],[StawkaPodatku]]*DZIALKI[[#This Row],[Powierzchnia]],2)</f>
        <v>1032.24</v>
      </c>
      <c r="H4259">
        <f>DZIALKI[[#This Row],[Podatek]]*DZIALKI[[#This Row],[Procent Ulgi]]</f>
        <v>516.12</v>
      </c>
      <c r="I4259">
        <f>DZIALKI[[#This Row],[Podatek]]-DZIALKI[[#This Row],[KwotaUlgi]]</f>
        <v>516.12</v>
      </c>
    </row>
    <row r="4260" spans="1:9" x14ac:dyDescent="0.25">
      <c r="A4260" t="s">
        <v>4270</v>
      </c>
      <c r="B4260">
        <v>946.36</v>
      </c>
      <c r="C4260" t="s">
        <v>52</v>
      </c>
      <c r="D4260" t="s">
        <v>5</v>
      </c>
      <c r="E42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60">
        <f>IF(DZIALKI[[#This Row],[Ulga]]=$K$29,$L$29,IF(DZIALKI[[#This Row],[Ulga]]=$K$30,$L$30,IF(DZIALKI[[#This Row],[Ulga]]=$K$31,$L$31,IF(DZIALKI[[#This Row],[Ulga]]=$K$32,$L$32))))</f>
        <v>0.5</v>
      </c>
      <c r="G4260">
        <f>ROUNDUP(DZIALKI[[#This Row],[StawkaPodatku]]*DZIALKI[[#This Row],[Powierzchnia]],2)</f>
        <v>198.73999999999998</v>
      </c>
      <c r="H4260">
        <f>DZIALKI[[#This Row],[Podatek]]*DZIALKI[[#This Row],[Procent Ulgi]]</f>
        <v>99.36999999999999</v>
      </c>
      <c r="I4260">
        <f>DZIALKI[[#This Row],[Podatek]]-DZIALKI[[#This Row],[KwotaUlgi]]</f>
        <v>99.36999999999999</v>
      </c>
    </row>
    <row r="4261" spans="1:9" x14ac:dyDescent="0.25">
      <c r="A4261" t="s">
        <v>4271</v>
      </c>
      <c r="B4261">
        <v>1377.3</v>
      </c>
      <c r="C4261" t="s">
        <v>5</v>
      </c>
      <c r="D4261" t="s">
        <v>5</v>
      </c>
      <c r="E42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61">
        <f>IF(DZIALKI[[#This Row],[Ulga]]=$K$29,$L$29,IF(DZIALKI[[#This Row],[Ulga]]=$K$30,$L$30,IF(DZIALKI[[#This Row],[Ulga]]=$K$31,$L$31,IF(DZIALKI[[#This Row],[Ulga]]=$K$32,$L$32))))</f>
        <v>0.5</v>
      </c>
      <c r="G4261">
        <f>ROUNDUP(DZIALKI[[#This Row],[StawkaPodatku]]*DZIALKI[[#This Row],[Powierzchnia]],2)</f>
        <v>1060.53</v>
      </c>
      <c r="H4261">
        <f>DZIALKI[[#This Row],[Podatek]]*DZIALKI[[#This Row],[Procent Ulgi]]</f>
        <v>530.26499999999999</v>
      </c>
      <c r="I4261">
        <f>DZIALKI[[#This Row],[Podatek]]-DZIALKI[[#This Row],[KwotaUlgi]]</f>
        <v>530.26499999999999</v>
      </c>
    </row>
    <row r="4262" spans="1:9" x14ac:dyDescent="0.25">
      <c r="A4262" t="s">
        <v>4272</v>
      </c>
      <c r="B4262">
        <v>664.44</v>
      </c>
      <c r="C4262" t="s">
        <v>52</v>
      </c>
      <c r="D4262" t="s">
        <v>11</v>
      </c>
      <c r="E42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62">
        <f>IF(DZIALKI[[#This Row],[Ulga]]=$K$29,$L$29,IF(DZIALKI[[#This Row],[Ulga]]=$K$30,$L$30,IF(DZIALKI[[#This Row],[Ulga]]=$K$31,$L$31,IF(DZIALKI[[#This Row],[Ulga]]=$K$32,$L$32))))</f>
        <v>0.9</v>
      </c>
      <c r="G4262">
        <f>ROUNDUP(DZIALKI[[#This Row],[StawkaPodatku]]*DZIALKI[[#This Row],[Powierzchnia]],2)</f>
        <v>139.54</v>
      </c>
      <c r="H4262">
        <f>DZIALKI[[#This Row],[Podatek]]*DZIALKI[[#This Row],[Procent Ulgi]]</f>
        <v>125.586</v>
      </c>
      <c r="I4262">
        <f>DZIALKI[[#This Row],[Podatek]]-DZIALKI[[#This Row],[KwotaUlgi]]</f>
        <v>13.953999999999994</v>
      </c>
    </row>
    <row r="4263" spans="1:9" x14ac:dyDescent="0.25">
      <c r="A4263" t="s">
        <v>4273</v>
      </c>
      <c r="B4263">
        <v>637.6</v>
      </c>
      <c r="C4263" t="s">
        <v>9</v>
      </c>
      <c r="D4263" t="s">
        <v>11</v>
      </c>
      <c r="E426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63">
        <f>IF(DZIALKI[[#This Row],[Ulga]]=$K$29,$L$29,IF(DZIALKI[[#This Row],[Ulga]]=$K$30,$L$30,IF(DZIALKI[[#This Row],[Ulga]]=$K$31,$L$31,IF(DZIALKI[[#This Row],[Ulga]]=$K$32,$L$32))))</f>
        <v>0.9</v>
      </c>
      <c r="G4263">
        <f>ROUNDUP(DZIALKI[[#This Row],[StawkaPodatku]]*DZIALKI[[#This Row],[Powierzchnia]],2)</f>
        <v>414.44</v>
      </c>
      <c r="H4263">
        <f>DZIALKI[[#This Row],[Podatek]]*DZIALKI[[#This Row],[Procent Ulgi]]</f>
        <v>372.99599999999998</v>
      </c>
      <c r="I4263">
        <f>DZIALKI[[#This Row],[Podatek]]-DZIALKI[[#This Row],[KwotaUlgi]]</f>
        <v>41.444000000000017</v>
      </c>
    </row>
    <row r="4264" spans="1:9" x14ac:dyDescent="0.25">
      <c r="A4264" t="s">
        <v>4274</v>
      </c>
      <c r="B4264">
        <v>1040.96</v>
      </c>
      <c r="C4264" t="s">
        <v>5</v>
      </c>
      <c r="D4264" t="s">
        <v>11</v>
      </c>
      <c r="E42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64">
        <f>IF(DZIALKI[[#This Row],[Ulga]]=$K$29,$L$29,IF(DZIALKI[[#This Row],[Ulga]]=$K$30,$L$30,IF(DZIALKI[[#This Row],[Ulga]]=$K$31,$L$31,IF(DZIALKI[[#This Row],[Ulga]]=$K$32,$L$32))))</f>
        <v>0.9</v>
      </c>
      <c r="G4264">
        <f>ROUNDUP(DZIALKI[[#This Row],[StawkaPodatku]]*DZIALKI[[#This Row],[Powierzchnia]],2)</f>
        <v>801.54</v>
      </c>
      <c r="H4264">
        <f>DZIALKI[[#This Row],[Podatek]]*DZIALKI[[#This Row],[Procent Ulgi]]</f>
        <v>721.38599999999997</v>
      </c>
      <c r="I4264">
        <f>DZIALKI[[#This Row],[Podatek]]-DZIALKI[[#This Row],[KwotaUlgi]]</f>
        <v>80.153999999999996</v>
      </c>
    </row>
    <row r="4265" spans="1:9" x14ac:dyDescent="0.25">
      <c r="A4265" t="s">
        <v>4275</v>
      </c>
      <c r="B4265">
        <v>1448.15</v>
      </c>
      <c r="C4265" t="s">
        <v>9</v>
      </c>
      <c r="D4265" t="s">
        <v>21</v>
      </c>
      <c r="E42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65">
        <f>IF(DZIALKI[[#This Row],[Ulga]]=$K$29,$L$29,IF(DZIALKI[[#This Row],[Ulga]]=$K$30,$L$30,IF(DZIALKI[[#This Row],[Ulga]]=$K$31,$L$31,IF(DZIALKI[[#This Row],[Ulga]]=$K$32,$L$32))))</f>
        <v>0</v>
      </c>
      <c r="G4265">
        <f>ROUNDUP(DZIALKI[[#This Row],[StawkaPodatku]]*DZIALKI[[#This Row],[Powierzchnia]],2)</f>
        <v>941.3</v>
      </c>
      <c r="H4265">
        <f>DZIALKI[[#This Row],[Podatek]]*DZIALKI[[#This Row],[Procent Ulgi]]</f>
        <v>0</v>
      </c>
      <c r="I4265">
        <f>DZIALKI[[#This Row],[Podatek]]-DZIALKI[[#This Row],[KwotaUlgi]]</f>
        <v>941.3</v>
      </c>
    </row>
    <row r="4266" spans="1:9" x14ac:dyDescent="0.25">
      <c r="A4266" t="s">
        <v>4276</v>
      </c>
      <c r="B4266">
        <v>538.47</v>
      </c>
      <c r="C4266" t="s">
        <v>9</v>
      </c>
      <c r="D4266" t="s">
        <v>11</v>
      </c>
      <c r="E42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66">
        <f>IF(DZIALKI[[#This Row],[Ulga]]=$K$29,$L$29,IF(DZIALKI[[#This Row],[Ulga]]=$K$30,$L$30,IF(DZIALKI[[#This Row],[Ulga]]=$K$31,$L$31,IF(DZIALKI[[#This Row],[Ulga]]=$K$32,$L$32))))</f>
        <v>0.9</v>
      </c>
      <c r="G4266">
        <f>ROUNDUP(DZIALKI[[#This Row],[StawkaPodatku]]*DZIALKI[[#This Row],[Powierzchnia]],2)</f>
        <v>350.01</v>
      </c>
      <c r="H4266">
        <f>DZIALKI[[#This Row],[Podatek]]*DZIALKI[[#This Row],[Procent Ulgi]]</f>
        <v>315.00900000000001</v>
      </c>
      <c r="I4266">
        <f>DZIALKI[[#This Row],[Podatek]]-DZIALKI[[#This Row],[KwotaUlgi]]</f>
        <v>35.000999999999976</v>
      </c>
    </row>
    <row r="4267" spans="1:9" x14ac:dyDescent="0.25">
      <c r="A4267" t="s">
        <v>4277</v>
      </c>
      <c r="B4267">
        <v>563.89</v>
      </c>
      <c r="C4267" t="s">
        <v>5</v>
      </c>
      <c r="D4267" t="s">
        <v>21</v>
      </c>
      <c r="E42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67">
        <f>IF(DZIALKI[[#This Row],[Ulga]]=$K$29,$L$29,IF(DZIALKI[[#This Row],[Ulga]]=$K$30,$L$30,IF(DZIALKI[[#This Row],[Ulga]]=$K$31,$L$31,IF(DZIALKI[[#This Row],[Ulga]]=$K$32,$L$32))))</f>
        <v>0</v>
      </c>
      <c r="G4267">
        <f>ROUNDUP(DZIALKI[[#This Row],[StawkaPodatku]]*DZIALKI[[#This Row],[Powierzchnia]],2)</f>
        <v>434.2</v>
      </c>
      <c r="H4267">
        <f>DZIALKI[[#This Row],[Podatek]]*DZIALKI[[#This Row],[Procent Ulgi]]</f>
        <v>0</v>
      </c>
      <c r="I4267">
        <f>DZIALKI[[#This Row],[Podatek]]-DZIALKI[[#This Row],[KwotaUlgi]]</f>
        <v>434.2</v>
      </c>
    </row>
    <row r="4268" spans="1:9" x14ac:dyDescent="0.25">
      <c r="A4268" t="s">
        <v>4278</v>
      </c>
      <c r="B4268">
        <v>1166.78</v>
      </c>
      <c r="C4268" t="s">
        <v>5</v>
      </c>
      <c r="D4268" t="s">
        <v>11</v>
      </c>
      <c r="E42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68">
        <f>IF(DZIALKI[[#This Row],[Ulga]]=$K$29,$L$29,IF(DZIALKI[[#This Row],[Ulga]]=$K$30,$L$30,IF(DZIALKI[[#This Row],[Ulga]]=$K$31,$L$31,IF(DZIALKI[[#This Row],[Ulga]]=$K$32,$L$32))))</f>
        <v>0.9</v>
      </c>
      <c r="G4268">
        <f>ROUNDUP(DZIALKI[[#This Row],[StawkaPodatku]]*DZIALKI[[#This Row],[Powierzchnia]],2)</f>
        <v>898.43</v>
      </c>
      <c r="H4268">
        <f>DZIALKI[[#This Row],[Podatek]]*DZIALKI[[#This Row],[Procent Ulgi]]</f>
        <v>808.58699999999999</v>
      </c>
      <c r="I4268">
        <f>DZIALKI[[#This Row],[Podatek]]-DZIALKI[[#This Row],[KwotaUlgi]]</f>
        <v>89.842999999999961</v>
      </c>
    </row>
    <row r="4269" spans="1:9" x14ac:dyDescent="0.25">
      <c r="A4269" t="s">
        <v>4279</v>
      </c>
      <c r="B4269">
        <v>1170.5999999999999</v>
      </c>
      <c r="C4269" t="s">
        <v>52</v>
      </c>
      <c r="D4269" t="s">
        <v>7</v>
      </c>
      <c r="E42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69">
        <f>IF(DZIALKI[[#This Row],[Ulga]]=$K$29,$L$29,IF(DZIALKI[[#This Row],[Ulga]]=$K$30,$L$30,IF(DZIALKI[[#This Row],[Ulga]]=$K$31,$L$31,IF(DZIALKI[[#This Row],[Ulga]]=$K$32,$L$32))))</f>
        <v>0.2</v>
      </c>
      <c r="G4269">
        <f>ROUNDUP(DZIALKI[[#This Row],[StawkaPodatku]]*DZIALKI[[#This Row],[Powierzchnia]],2)</f>
        <v>245.82999999999998</v>
      </c>
      <c r="H4269">
        <f>DZIALKI[[#This Row],[Podatek]]*DZIALKI[[#This Row],[Procent Ulgi]]</f>
        <v>49.165999999999997</v>
      </c>
      <c r="I4269">
        <f>DZIALKI[[#This Row],[Podatek]]-DZIALKI[[#This Row],[KwotaUlgi]]</f>
        <v>196.66399999999999</v>
      </c>
    </row>
    <row r="4270" spans="1:9" x14ac:dyDescent="0.25">
      <c r="A4270" t="s">
        <v>4280</v>
      </c>
      <c r="B4270">
        <v>659.39</v>
      </c>
      <c r="C4270" t="s">
        <v>9</v>
      </c>
      <c r="D4270" t="s">
        <v>5</v>
      </c>
      <c r="E42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70">
        <f>IF(DZIALKI[[#This Row],[Ulga]]=$K$29,$L$29,IF(DZIALKI[[#This Row],[Ulga]]=$K$30,$L$30,IF(DZIALKI[[#This Row],[Ulga]]=$K$31,$L$31,IF(DZIALKI[[#This Row],[Ulga]]=$K$32,$L$32))))</f>
        <v>0.5</v>
      </c>
      <c r="G4270">
        <f>ROUNDUP(DZIALKI[[#This Row],[StawkaPodatku]]*DZIALKI[[#This Row],[Powierzchnia]],2)</f>
        <v>428.61</v>
      </c>
      <c r="H4270">
        <f>DZIALKI[[#This Row],[Podatek]]*DZIALKI[[#This Row],[Procent Ulgi]]</f>
        <v>214.30500000000001</v>
      </c>
      <c r="I4270">
        <f>DZIALKI[[#This Row],[Podatek]]-DZIALKI[[#This Row],[KwotaUlgi]]</f>
        <v>214.30500000000001</v>
      </c>
    </row>
    <row r="4271" spans="1:9" x14ac:dyDescent="0.25">
      <c r="A4271" t="s">
        <v>4281</v>
      </c>
      <c r="B4271">
        <v>1078.53</v>
      </c>
      <c r="C4271" t="s">
        <v>52</v>
      </c>
      <c r="D4271" t="s">
        <v>11</v>
      </c>
      <c r="E42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71">
        <f>IF(DZIALKI[[#This Row],[Ulga]]=$K$29,$L$29,IF(DZIALKI[[#This Row],[Ulga]]=$K$30,$L$30,IF(DZIALKI[[#This Row],[Ulga]]=$K$31,$L$31,IF(DZIALKI[[#This Row],[Ulga]]=$K$32,$L$32))))</f>
        <v>0.9</v>
      </c>
      <c r="G4271">
        <f>ROUNDUP(DZIALKI[[#This Row],[StawkaPodatku]]*DZIALKI[[#This Row],[Powierzchnia]],2)</f>
        <v>226.5</v>
      </c>
      <c r="H4271">
        <f>DZIALKI[[#This Row],[Podatek]]*DZIALKI[[#This Row],[Procent Ulgi]]</f>
        <v>203.85</v>
      </c>
      <c r="I4271">
        <f>DZIALKI[[#This Row],[Podatek]]-DZIALKI[[#This Row],[KwotaUlgi]]</f>
        <v>22.650000000000006</v>
      </c>
    </row>
    <row r="4272" spans="1:9" x14ac:dyDescent="0.25">
      <c r="A4272" t="s">
        <v>4282</v>
      </c>
      <c r="B4272">
        <v>1455.16</v>
      </c>
      <c r="C4272" t="s">
        <v>9</v>
      </c>
      <c r="D4272" t="s">
        <v>7</v>
      </c>
      <c r="E42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72">
        <f>IF(DZIALKI[[#This Row],[Ulga]]=$K$29,$L$29,IF(DZIALKI[[#This Row],[Ulga]]=$K$30,$L$30,IF(DZIALKI[[#This Row],[Ulga]]=$K$31,$L$31,IF(DZIALKI[[#This Row],[Ulga]]=$K$32,$L$32))))</f>
        <v>0.2</v>
      </c>
      <c r="G4272">
        <f>ROUNDUP(DZIALKI[[#This Row],[StawkaPodatku]]*DZIALKI[[#This Row],[Powierzchnia]],2)</f>
        <v>945.86</v>
      </c>
      <c r="H4272">
        <f>DZIALKI[[#This Row],[Podatek]]*DZIALKI[[#This Row],[Procent Ulgi]]</f>
        <v>189.17200000000003</v>
      </c>
      <c r="I4272">
        <f>DZIALKI[[#This Row],[Podatek]]-DZIALKI[[#This Row],[KwotaUlgi]]</f>
        <v>756.68799999999999</v>
      </c>
    </row>
    <row r="4273" spans="1:9" x14ac:dyDescent="0.25">
      <c r="A4273" t="s">
        <v>4283</v>
      </c>
      <c r="B4273">
        <v>1363.61</v>
      </c>
      <c r="C4273" t="s">
        <v>5</v>
      </c>
      <c r="D4273" t="s">
        <v>21</v>
      </c>
      <c r="E42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73">
        <f>IF(DZIALKI[[#This Row],[Ulga]]=$K$29,$L$29,IF(DZIALKI[[#This Row],[Ulga]]=$K$30,$L$30,IF(DZIALKI[[#This Row],[Ulga]]=$K$31,$L$31,IF(DZIALKI[[#This Row],[Ulga]]=$K$32,$L$32))))</f>
        <v>0</v>
      </c>
      <c r="G4273">
        <f>ROUNDUP(DZIALKI[[#This Row],[StawkaPodatku]]*DZIALKI[[#This Row],[Powierzchnia]],2)</f>
        <v>1049.98</v>
      </c>
      <c r="H4273">
        <f>DZIALKI[[#This Row],[Podatek]]*DZIALKI[[#This Row],[Procent Ulgi]]</f>
        <v>0</v>
      </c>
      <c r="I4273">
        <f>DZIALKI[[#This Row],[Podatek]]-DZIALKI[[#This Row],[KwotaUlgi]]</f>
        <v>1049.98</v>
      </c>
    </row>
    <row r="4274" spans="1:9" x14ac:dyDescent="0.25">
      <c r="A4274" t="s">
        <v>4284</v>
      </c>
      <c r="B4274">
        <v>1243.3699999999999</v>
      </c>
      <c r="C4274" t="s">
        <v>31</v>
      </c>
      <c r="D4274" t="s">
        <v>7</v>
      </c>
      <c r="E42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74">
        <f>IF(DZIALKI[[#This Row],[Ulga]]=$K$29,$L$29,IF(DZIALKI[[#This Row],[Ulga]]=$K$30,$L$30,IF(DZIALKI[[#This Row],[Ulga]]=$K$31,$L$31,IF(DZIALKI[[#This Row],[Ulga]]=$K$32,$L$32))))</f>
        <v>0.2</v>
      </c>
      <c r="G4274">
        <f>ROUNDUP(DZIALKI[[#This Row],[StawkaPodatku]]*DZIALKI[[#This Row],[Powierzchnia]],2)</f>
        <v>534.65</v>
      </c>
      <c r="H4274">
        <f>DZIALKI[[#This Row],[Podatek]]*DZIALKI[[#This Row],[Procent Ulgi]]</f>
        <v>106.93</v>
      </c>
      <c r="I4274">
        <f>DZIALKI[[#This Row],[Podatek]]-DZIALKI[[#This Row],[KwotaUlgi]]</f>
        <v>427.71999999999997</v>
      </c>
    </row>
    <row r="4275" spans="1:9" x14ac:dyDescent="0.25">
      <c r="A4275" t="s">
        <v>4285</v>
      </c>
      <c r="B4275">
        <v>1343.35</v>
      </c>
      <c r="C4275" t="s">
        <v>94</v>
      </c>
      <c r="D4275" t="s">
        <v>5</v>
      </c>
      <c r="E42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75">
        <f>IF(DZIALKI[[#This Row],[Ulga]]=$K$29,$L$29,IF(DZIALKI[[#This Row],[Ulga]]=$K$30,$L$30,IF(DZIALKI[[#This Row],[Ulga]]=$K$31,$L$31,IF(DZIALKI[[#This Row],[Ulga]]=$K$32,$L$32))))</f>
        <v>0.5</v>
      </c>
      <c r="G4275">
        <f>ROUNDUP(DZIALKI[[#This Row],[StawkaPodatku]]*DZIALKI[[#This Row],[Powierzchnia]],2)</f>
        <v>53.739999999999995</v>
      </c>
      <c r="H4275">
        <f>DZIALKI[[#This Row],[Podatek]]*DZIALKI[[#This Row],[Procent Ulgi]]</f>
        <v>26.869999999999997</v>
      </c>
      <c r="I4275">
        <f>DZIALKI[[#This Row],[Podatek]]-DZIALKI[[#This Row],[KwotaUlgi]]</f>
        <v>26.869999999999997</v>
      </c>
    </row>
    <row r="4276" spans="1:9" x14ac:dyDescent="0.25">
      <c r="A4276" t="s">
        <v>4286</v>
      </c>
      <c r="B4276">
        <v>1270.71</v>
      </c>
      <c r="C4276" t="s">
        <v>9</v>
      </c>
      <c r="D4276" t="s">
        <v>5</v>
      </c>
      <c r="E42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76">
        <f>IF(DZIALKI[[#This Row],[Ulga]]=$K$29,$L$29,IF(DZIALKI[[#This Row],[Ulga]]=$K$30,$L$30,IF(DZIALKI[[#This Row],[Ulga]]=$K$31,$L$31,IF(DZIALKI[[#This Row],[Ulga]]=$K$32,$L$32))))</f>
        <v>0.5</v>
      </c>
      <c r="G4276">
        <f>ROUNDUP(DZIALKI[[#This Row],[StawkaPodatku]]*DZIALKI[[#This Row],[Powierzchnia]],2)</f>
        <v>825.97</v>
      </c>
      <c r="H4276">
        <f>DZIALKI[[#This Row],[Podatek]]*DZIALKI[[#This Row],[Procent Ulgi]]</f>
        <v>412.98500000000001</v>
      </c>
      <c r="I4276">
        <f>DZIALKI[[#This Row],[Podatek]]-DZIALKI[[#This Row],[KwotaUlgi]]</f>
        <v>412.98500000000001</v>
      </c>
    </row>
    <row r="4277" spans="1:9" x14ac:dyDescent="0.25">
      <c r="A4277" t="s">
        <v>4287</v>
      </c>
      <c r="B4277">
        <v>845.04</v>
      </c>
      <c r="C4277" t="s">
        <v>5</v>
      </c>
      <c r="D4277" t="s">
        <v>5</v>
      </c>
      <c r="E42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77">
        <f>IF(DZIALKI[[#This Row],[Ulga]]=$K$29,$L$29,IF(DZIALKI[[#This Row],[Ulga]]=$K$30,$L$30,IF(DZIALKI[[#This Row],[Ulga]]=$K$31,$L$31,IF(DZIALKI[[#This Row],[Ulga]]=$K$32,$L$32))))</f>
        <v>0.5</v>
      </c>
      <c r="G4277">
        <f>ROUNDUP(DZIALKI[[#This Row],[StawkaPodatku]]*DZIALKI[[#This Row],[Powierzchnia]],2)</f>
        <v>650.68999999999994</v>
      </c>
      <c r="H4277">
        <f>DZIALKI[[#This Row],[Podatek]]*DZIALKI[[#This Row],[Procent Ulgi]]</f>
        <v>325.34499999999997</v>
      </c>
      <c r="I4277">
        <f>DZIALKI[[#This Row],[Podatek]]-DZIALKI[[#This Row],[KwotaUlgi]]</f>
        <v>325.34499999999997</v>
      </c>
    </row>
    <row r="4278" spans="1:9" x14ac:dyDescent="0.25">
      <c r="A4278" t="s">
        <v>4288</v>
      </c>
      <c r="B4278">
        <v>1374.87</v>
      </c>
      <c r="C4278" t="s">
        <v>9</v>
      </c>
      <c r="D4278" t="s">
        <v>11</v>
      </c>
      <c r="E42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78">
        <f>IF(DZIALKI[[#This Row],[Ulga]]=$K$29,$L$29,IF(DZIALKI[[#This Row],[Ulga]]=$K$30,$L$30,IF(DZIALKI[[#This Row],[Ulga]]=$K$31,$L$31,IF(DZIALKI[[#This Row],[Ulga]]=$K$32,$L$32))))</f>
        <v>0.9</v>
      </c>
      <c r="G4278">
        <f>ROUNDUP(DZIALKI[[#This Row],[StawkaPodatku]]*DZIALKI[[#This Row],[Powierzchnia]],2)</f>
        <v>893.67</v>
      </c>
      <c r="H4278">
        <f>DZIALKI[[#This Row],[Podatek]]*DZIALKI[[#This Row],[Procent Ulgi]]</f>
        <v>804.303</v>
      </c>
      <c r="I4278">
        <f>DZIALKI[[#This Row],[Podatek]]-DZIALKI[[#This Row],[KwotaUlgi]]</f>
        <v>89.366999999999962</v>
      </c>
    </row>
    <row r="4279" spans="1:9" x14ac:dyDescent="0.25">
      <c r="A4279" t="s">
        <v>4289</v>
      </c>
      <c r="B4279">
        <v>775.53</v>
      </c>
      <c r="C4279" t="s">
        <v>52</v>
      </c>
      <c r="D4279" t="s">
        <v>11</v>
      </c>
      <c r="E42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79">
        <f>IF(DZIALKI[[#This Row],[Ulga]]=$K$29,$L$29,IF(DZIALKI[[#This Row],[Ulga]]=$K$30,$L$30,IF(DZIALKI[[#This Row],[Ulga]]=$K$31,$L$31,IF(DZIALKI[[#This Row],[Ulga]]=$K$32,$L$32))))</f>
        <v>0.9</v>
      </c>
      <c r="G4279">
        <f>ROUNDUP(DZIALKI[[#This Row],[StawkaPodatku]]*DZIALKI[[#This Row],[Powierzchnia]],2)</f>
        <v>162.87</v>
      </c>
      <c r="H4279">
        <f>DZIALKI[[#This Row],[Podatek]]*DZIALKI[[#This Row],[Procent Ulgi]]</f>
        <v>146.583</v>
      </c>
      <c r="I4279">
        <f>DZIALKI[[#This Row],[Podatek]]-DZIALKI[[#This Row],[KwotaUlgi]]</f>
        <v>16.287000000000006</v>
      </c>
    </row>
    <row r="4280" spans="1:9" x14ac:dyDescent="0.25">
      <c r="A4280" t="s">
        <v>4290</v>
      </c>
      <c r="B4280">
        <v>731.63</v>
      </c>
      <c r="C4280" t="s">
        <v>31</v>
      </c>
      <c r="D4280" t="s">
        <v>7</v>
      </c>
      <c r="E42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80">
        <f>IF(DZIALKI[[#This Row],[Ulga]]=$K$29,$L$29,IF(DZIALKI[[#This Row],[Ulga]]=$K$30,$L$30,IF(DZIALKI[[#This Row],[Ulga]]=$K$31,$L$31,IF(DZIALKI[[#This Row],[Ulga]]=$K$32,$L$32))))</f>
        <v>0.2</v>
      </c>
      <c r="G4280">
        <f>ROUNDUP(DZIALKI[[#This Row],[StawkaPodatku]]*DZIALKI[[#This Row],[Powierzchnia]],2)</f>
        <v>314.61</v>
      </c>
      <c r="H4280">
        <f>DZIALKI[[#This Row],[Podatek]]*DZIALKI[[#This Row],[Procent Ulgi]]</f>
        <v>62.922000000000004</v>
      </c>
      <c r="I4280">
        <f>DZIALKI[[#This Row],[Podatek]]-DZIALKI[[#This Row],[KwotaUlgi]]</f>
        <v>251.68800000000002</v>
      </c>
    </row>
    <row r="4281" spans="1:9" x14ac:dyDescent="0.25">
      <c r="A4281" t="s">
        <v>4291</v>
      </c>
      <c r="B4281">
        <v>569.94000000000005</v>
      </c>
      <c r="C4281" t="s">
        <v>31</v>
      </c>
      <c r="D4281" t="s">
        <v>11</v>
      </c>
      <c r="E42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81">
        <f>IF(DZIALKI[[#This Row],[Ulga]]=$K$29,$L$29,IF(DZIALKI[[#This Row],[Ulga]]=$K$30,$L$30,IF(DZIALKI[[#This Row],[Ulga]]=$K$31,$L$31,IF(DZIALKI[[#This Row],[Ulga]]=$K$32,$L$32))))</f>
        <v>0.9</v>
      </c>
      <c r="G4281">
        <f>ROUNDUP(DZIALKI[[#This Row],[StawkaPodatku]]*DZIALKI[[#This Row],[Powierzchnia]],2)</f>
        <v>245.07999999999998</v>
      </c>
      <c r="H4281">
        <f>DZIALKI[[#This Row],[Podatek]]*DZIALKI[[#This Row],[Procent Ulgi]]</f>
        <v>220.572</v>
      </c>
      <c r="I4281">
        <f>DZIALKI[[#This Row],[Podatek]]-DZIALKI[[#This Row],[KwotaUlgi]]</f>
        <v>24.507999999999981</v>
      </c>
    </row>
    <row r="4282" spans="1:9" x14ac:dyDescent="0.25">
      <c r="A4282" t="s">
        <v>4292</v>
      </c>
      <c r="B4282">
        <v>572.54</v>
      </c>
      <c r="C4282" t="s">
        <v>5</v>
      </c>
      <c r="D4282" t="s">
        <v>11</v>
      </c>
      <c r="E42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82">
        <f>IF(DZIALKI[[#This Row],[Ulga]]=$K$29,$L$29,IF(DZIALKI[[#This Row],[Ulga]]=$K$30,$L$30,IF(DZIALKI[[#This Row],[Ulga]]=$K$31,$L$31,IF(DZIALKI[[#This Row],[Ulga]]=$K$32,$L$32))))</f>
        <v>0.9</v>
      </c>
      <c r="G4282">
        <f>ROUNDUP(DZIALKI[[#This Row],[StawkaPodatku]]*DZIALKI[[#This Row],[Powierzchnia]],2)</f>
        <v>440.86</v>
      </c>
      <c r="H4282">
        <f>DZIALKI[[#This Row],[Podatek]]*DZIALKI[[#This Row],[Procent Ulgi]]</f>
        <v>396.774</v>
      </c>
      <c r="I4282">
        <f>DZIALKI[[#This Row],[Podatek]]-DZIALKI[[#This Row],[KwotaUlgi]]</f>
        <v>44.086000000000013</v>
      </c>
    </row>
    <row r="4283" spans="1:9" x14ac:dyDescent="0.25">
      <c r="A4283" t="s">
        <v>4293</v>
      </c>
      <c r="B4283">
        <v>1171.33</v>
      </c>
      <c r="C4283" t="s">
        <v>94</v>
      </c>
      <c r="D4283" t="s">
        <v>5</v>
      </c>
      <c r="E428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83">
        <f>IF(DZIALKI[[#This Row],[Ulga]]=$K$29,$L$29,IF(DZIALKI[[#This Row],[Ulga]]=$K$30,$L$30,IF(DZIALKI[[#This Row],[Ulga]]=$K$31,$L$31,IF(DZIALKI[[#This Row],[Ulga]]=$K$32,$L$32))))</f>
        <v>0.5</v>
      </c>
      <c r="G4283">
        <f>ROUNDUP(DZIALKI[[#This Row],[StawkaPodatku]]*DZIALKI[[#This Row],[Powierzchnia]],2)</f>
        <v>46.86</v>
      </c>
      <c r="H4283">
        <f>DZIALKI[[#This Row],[Podatek]]*DZIALKI[[#This Row],[Procent Ulgi]]</f>
        <v>23.43</v>
      </c>
      <c r="I4283">
        <f>DZIALKI[[#This Row],[Podatek]]-DZIALKI[[#This Row],[KwotaUlgi]]</f>
        <v>23.43</v>
      </c>
    </row>
    <row r="4284" spans="1:9" x14ac:dyDescent="0.25">
      <c r="A4284" t="s">
        <v>4294</v>
      </c>
      <c r="B4284">
        <v>856</v>
      </c>
      <c r="C4284" t="s">
        <v>94</v>
      </c>
      <c r="D4284" t="s">
        <v>5</v>
      </c>
      <c r="E42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84">
        <f>IF(DZIALKI[[#This Row],[Ulga]]=$K$29,$L$29,IF(DZIALKI[[#This Row],[Ulga]]=$K$30,$L$30,IF(DZIALKI[[#This Row],[Ulga]]=$K$31,$L$31,IF(DZIALKI[[#This Row],[Ulga]]=$K$32,$L$32))))</f>
        <v>0.5</v>
      </c>
      <c r="G4284">
        <f>ROUNDUP(DZIALKI[[#This Row],[StawkaPodatku]]*DZIALKI[[#This Row],[Powierzchnia]],2)</f>
        <v>34.24</v>
      </c>
      <c r="H4284">
        <f>DZIALKI[[#This Row],[Podatek]]*DZIALKI[[#This Row],[Procent Ulgi]]</f>
        <v>17.12</v>
      </c>
      <c r="I4284">
        <f>DZIALKI[[#This Row],[Podatek]]-DZIALKI[[#This Row],[KwotaUlgi]]</f>
        <v>17.12</v>
      </c>
    </row>
    <row r="4285" spans="1:9" x14ac:dyDescent="0.25">
      <c r="A4285" t="s">
        <v>4295</v>
      </c>
      <c r="B4285">
        <v>1032.3800000000001</v>
      </c>
      <c r="C4285" t="s">
        <v>94</v>
      </c>
      <c r="D4285" t="s">
        <v>7</v>
      </c>
      <c r="E428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85">
        <f>IF(DZIALKI[[#This Row],[Ulga]]=$K$29,$L$29,IF(DZIALKI[[#This Row],[Ulga]]=$K$30,$L$30,IF(DZIALKI[[#This Row],[Ulga]]=$K$31,$L$31,IF(DZIALKI[[#This Row],[Ulga]]=$K$32,$L$32))))</f>
        <v>0.2</v>
      </c>
      <c r="G4285">
        <f>ROUNDUP(DZIALKI[[#This Row],[StawkaPodatku]]*DZIALKI[[#This Row],[Powierzchnia]],2)</f>
        <v>41.3</v>
      </c>
      <c r="H4285">
        <f>DZIALKI[[#This Row],[Podatek]]*DZIALKI[[#This Row],[Procent Ulgi]]</f>
        <v>8.26</v>
      </c>
      <c r="I4285">
        <f>DZIALKI[[#This Row],[Podatek]]-DZIALKI[[#This Row],[KwotaUlgi]]</f>
        <v>33.04</v>
      </c>
    </row>
    <row r="4286" spans="1:9" x14ac:dyDescent="0.25">
      <c r="A4286" t="s">
        <v>4296</v>
      </c>
      <c r="B4286">
        <v>1227.3499999999999</v>
      </c>
      <c r="C4286" t="s">
        <v>9</v>
      </c>
      <c r="D4286" t="s">
        <v>21</v>
      </c>
      <c r="E42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86">
        <f>IF(DZIALKI[[#This Row],[Ulga]]=$K$29,$L$29,IF(DZIALKI[[#This Row],[Ulga]]=$K$30,$L$30,IF(DZIALKI[[#This Row],[Ulga]]=$K$31,$L$31,IF(DZIALKI[[#This Row],[Ulga]]=$K$32,$L$32))))</f>
        <v>0</v>
      </c>
      <c r="G4286">
        <f>ROUNDUP(DZIALKI[[#This Row],[StawkaPodatku]]*DZIALKI[[#This Row],[Powierzchnia]],2)</f>
        <v>797.78</v>
      </c>
      <c r="H4286">
        <f>DZIALKI[[#This Row],[Podatek]]*DZIALKI[[#This Row],[Procent Ulgi]]</f>
        <v>0</v>
      </c>
      <c r="I4286">
        <f>DZIALKI[[#This Row],[Podatek]]-DZIALKI[[#This Row],[KwotaUlgi]]</f>
        <v>797.78</v>
      </c>
    </row>
    <row r="4287" spans="1:9" x14ac:dyDescent="0.25">
      <c r="A4287" t="s">
        <v>4297</v>
      </c>
      <c r="B4287">
        <v>1034.71</v>
      </c>
      <c r="C4287" t="s">
        <v>5</v>
      </c>
      <c r="D4287" t="s">
        <v>5</v>
      </c>
      <c r="E42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87">
        <f>IF(DZIALKI[[#This Row],[Ulga]]=$K$29,$L$29,IF(DZIALKI[[#This Row],[Ulga]]=$K$30,$L$30,IF(DZIALKI[[#This Row],[Ulga]]=$K$31,$L$31,IF(DZIALKI[[#This Row],[Ulga]]=$K$32,$L$32))))</f>
        <v>0.5</v>
      </c>
      <c r="G4287">
        <f>ROUNDUP(DZIALKI[[#This Row],[StawkaPodatku]]*DZIALKI[[#This Row],[Powierzchnia]],2)</f>
        <v>796.73</v>
      </c>
      <c r="H4287">
        <f>DZIALKI[[#This Row],[Podatek]]*DZIALKI[[#This Row],[Procent Ulgi]]</f>
        <v>398.36500000000001</v>
      </c>
      <c r="I4287">
        <f>DZIALKI[[#This Row],[Podatek]]-DZIALKI[[#This Row],[KwotaUlgi]]</f>
        <v>398.36500000000001</v>
      </c>
    </row>
    <row r="4288" spans="1:9" x14ac:dyDescent="0.25">
      <c r="A4288" t="s">
        <v>4298</v>
      </c>
      <c r="B4288">
        <v>1077.1300000000001</v>
      </c>
      <c r="C4288" t="s">
        <v>5</v>
      </c>
      <c r="D4288" t="s">
        <v>7</v>
      </c>
      <c r="E42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88">
        <f>IF(DZIALKI[[#This Row],[Ulga]]=$K$29,$L$29,IF(DZIALKI[[#This Row],[Ulga]]=$K$30,$L$30,IF(DZIALKI[[#This Row],[Ulga]]=$K$31,$L$31,IF(DZIALKI[[#This Row],[Ulga]]=$K$32,$L$32))))</f>
        <v>0.2</v>
      </c>
      <c r="G4288">
        <f>ROUNDUP(DZIALKI[[#This Row],[StawkaPodatku]]*DZIALKI[[#This Row],[Powierzchnia]],2)</f>
        <v>829.4</v>
      </c>
      <c r="H4288">
        <f>DZIALKI[[#This Row],[Podatek]]*DZIALKI[[#This Row],[Procent Ulgi]]</f>
        <v>165.88</v>
      </c>
      <c r="I4288">
        <f>DZIALKI[[#This Row],[Podatek]]-DZIALKI[[#This Row],[KwotaUlgi]]</f>
        <v>663.52</v>
      </c>
    </row>
    <row r="4289" spans="1:9" x14ac:dyDescent="0.25">
      <c r="A4289" t="s">
        <v>4299</v>
      </c>
      <c r="B4289">
        <v>659.83</v>
      </c>
      <c r="C4289" t="s">
        <v>52</v>
      </c>
      <c r="D4289" t="s">
        <v>11</v>
      </c>
      <c r="E42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89">
        <f>IF(DZIALKI[[#This Row],[Ulga]]=$K$29,$L$29,IF(DZIALKI[[#This Row],[Ulga]]=$K$30,$L$30,IF(DZIALKI[[#This Row],[Ulga]]=$K$31,$L$31,IF(DZIALKI[[#This Row],[Ulga]]=$K$32,$L$32))))</f>
        <v>0.9</v>
      </c>
      <c r="G4289">
        <f>ROUNDUP(DZIALKI[[#This Row],[StawkaPodatku]]*DZIALKI[[#This Row],[Powierzchnia]],2)</f>
        <v>138.57</v>
      </c>
      <c r="H4289">
        <f>DZIALKI[[#This Row],[Podatek]]*DZIALKI[[#This Row],[Procent Ulgi]]</f>
        <v>124.71299999999999</v>
      </c>
      <c r="I4289">
        <f>DZIALKI[[#This Row],[Podatek]]-DZIALKI[[#This Row],[KwotaUlgi]]</f>
        <v>13.856999999999999</v>
      </c>
    </row>
    <row r="4290" spans="1:9" x14ac:dyDescent="0.25">
      <c r="A4290" t="s">
        <v>4300</v>
      </c>
      <c r="B4290">
        <v>1381.7</v>
      </c>
      <c r="C4290" t="s">
        <v>5</v>
      </c>
      <c r="D4290" t="s">
        <v>5</v>
      </c>
      <c r="E42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90">
        <f>IF(DZIALKI[[#This Row],[Ulga]]=$K$29,$L$29,IF(DZIALKI[[#This Row],[Ulga]]=$K$30,$L$30,IF(DZIALKI[[#This Row],[Ulga]]=$K$31,$L$31,IF(DZIALKI[[#This Row],[Ulga]]=$K$32,$L$32))))</f>
        <v>0.5</v>
      </c>
      <c r="G4290">
        <f>ROUNDUP(DZIALKI[[#This Row],[StawkaPodatku]]*DZIALKI[[#This Row],[Powierzchnia]],2)</f>
        <v>1063.9100000000001</v>
      </c>
      <c r="H4290">
        <f>DZIALKI[[#This Row],[Podatek]]*DZIALKI[[#This Row],[Procent Ulgi]]</f>
        <v>531.95500000000004</v>
      </c>
      <c r="I4290">
        <f>DZIALKI[[#This Row],[Podatek]]-DZIALKI[[#This Row],[KwotaUlgi]]</f>
        <v>531.95500000000004</v>
      </c>
    </row>
    <row r="4291" spans="1:9" x14ac:dyDescent="0.25">
      <c r="A4291" t="s">
        <v>4301</v>
      </c>
      <c r="B4291">
        <v>896.66</v>
      </c>
      <c r="C4291" t="s">
        <v>5</v>
      </c>
      <c r="D4291" t="s">
        <v>11</v>
      </c>
      <c r="E42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91">
        <f>IF(DZIALKI[[#This Row],[Ulga]]=$K$29,$L$29,IF(DZIALKI[[#This Row],[Ulga]]=$K$30,$L$30,IF(DZIALKI[[#This Row],[Ulga]]=$K$31,$L$31,IF(DZIALKI[[#This Row],[Ulga]]=$K$32,$L$32))))</f>
        <v>0.9</v>
      </c>
      <c r="G4291">
        <f>ROUNDUP(DZIALKI[[#This Row],[StawkaPodatku]]*DZIALKI[[#This Row],[Powierzchnia]],2)</f>
        <v>690.43</v>
      </c>
      <c r="H4291">
        <f>DZIALKI[[#This Row],[Podatek]]*DZIALKI[[#This Row],[Procent Ulgi]]</f>
        <v>621.38699999999994</v>
      </c>
      <c r="I4291">
        <f>DZIALKI[[#This Row],[Podatek]]-DZIALKI[[#This Row],[KwotaUlgi]]</f>
        <v>69.043000000000006</v>
      </c>
    </row>
    <row r="4292" spans="1:9" x14ac:dyDescent="0.25">
      <c r="A4292" t="s">
        <v>4302</v>
      </c>
      <c r="B4292">
        <v>1298.5999999999999</v>
      </c>
      <c r="C4292" t="s">
        <v>31</v>
      </c>
      <c r="D4292" t="s">
        <v>5</v>
      </c>
      <c r="E42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92">
        <f>IF(DZIALKI[[#This Row],[Ulga]]=$K$29,$L$29,IF(DZIALKI[[#This Row],[Ulga]]=$K$30,$L$30,IF(DZIALKI[[#This Row],[Ulga]]=$K$31,$L$31,IF(DZIALKI[[#This Row],[Ulga]]=$K$32,$L$32))))</f>
        <v>0.5</v>
      </c>
      <c r="G4292">
        <f>ROUNDUP(DZIALKI[[#This Row],[StawkaPodatku]]*DZIALKI[[#This Row],[Powierzchnia]],2)</f>
        <v>558.4</v>
      </c>
      <c r="H4292">
        <f>DZIALKI[[#This Row],[Podatek]]*DZIALKI[[#This Row],[Procent Ulgi]]</f>
        <v>279.2</v>
      </c>
      <c r="I4292">
        <f>DZIALKI[[#This Row],[Podatek]]-DZIALKI[[#This Row],[KwotaUlgi]]</f>
        <v>279.2</v>
      </c>
    </row>
    <row r="4293" spans="1:9" x14ac:dyDescent="0.25">
      <c r="A4293" t="s">
        <v>4303</v>
      </c>
      <c r="B4293">
        <v>758.01</v>
      </c>
      <c r="C4293" t="s">
        <v>9</v>
      </c>
      <c r="D4293" t="s">
        <v>11</v>
      </c>
      <c r="E42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93">
        <f>IF(DZIALKI[[#This Row],[Ulga]]=$K$29,$L$29,IF(DZIALKI[[#This Row],[Ulga]]=$K$30,$L$30,IF(DZIALKI[[#This Row],[Ulga]]=$K$31,$L$31,IF(DZIALKI[[#This Row],[Ulga]]=$K$32,$L$32))))</f>
        <v>0.9</v>
      </c>
      <c r="G4293">
        <f>ROUNDUP(DZIALKI[[#This Row],[StawkaPodatku]]*DZIALKI[[#This Row],[Powierzchnia]],2)</f>
        <v>492.71</v>
      </c>
      <c r="H4293">
        <f>DZIALKI[[#This Row],[Podatek]]*DZIALKI[[#This Row],[Procent Ulgi]]</f>
        <v>443.43899999999996</v>
      </c>
      <c r="I4293">
        <f>DZIALKI[[#This Row],[Podatek]]-DZIALKI[[#This Row],[KwotaUlgi]]</f>
        <v>49.271000000000015</v>
      </c>
    </row>
    <row r="4294" spans="1:9" x14ac:dyDescent="0.25">
      <c r="A4294" t="s">
        <v>4304</v>
      </c>
      <c r="B4294">
        <v>585.22</v>
      </c>
      <c r="C4294" t="s">
        <v>52</v>
      </c>
      <c r="D4294" t="s">
        <v>7</v>
      </c>
      <c r="E42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94">
        <f>IF(DZIALKI[[#This Row],[Ulga]]=$K$29,$L$29,IF(DZIALKI[[#This Row],[Ulga]]=$K$30,$L$30,IF(DZIALKI[[#This Row],[Ulga]]=$K$31,$L$31,IF(DZIALKI[[#This Row],[Ulga]]=$K$32,$L$32))))</f>
        <v>0.2</v>
      </c>
      <c r="G4294">
        <f>ROUNDUP(DZIALKI[[#This Row],[StawkaPodatku]]*DZIALKI[[#This Row],[Powierzchnia]],2)</f>
        <v>122.9</v>
      </c>
      <c r="H4294">
        <f>DZIALKI[[#This Row],[Podatek]]*DZIALKI[[#This Row],[Procent Ulgi]]</f>
        <v>24.580000000000002</v>
      </c>
      <c r="I4294">
        <f>DZIALKI[[#This Row],[Podatek]]-DZIALKI[[#This Row],[KwotaUlgi]]</f>
        <v>98.320000000000007</v>
      </c>
    </row>
    <row r="4295" spans="1:9" x14ac:dyDescent="0.25">
      <c r="A4295" t="s">
        <v>4305</v>
      </c>
      <c r="B4295">
        <v>644.94000000000005</v>
      </c>
      <c r="C4295" t="s">
        <v>52</v>
      </c>
      <c r="D4295" t="s">
        <v>11</v>
      </c>
      <c r="E429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95">
        <f>IF(DZIALKI[[#This Row],[Ulga]]=$K$29,$L$29,IF(DZIALKI[[#This Row],[Ulga]]=$K$30,$L$30,IF(DZIALKI[[#This Row],[Ulga]]=$K$31,$L$31,IF(DZIALKI[[#This Row],[Ulga]]=$K$32,$L$32))))</f>
        <v>0.9</v>
      </c>
      <c r="G4295">
        <f>ROUNDUP(DZIALKI[[#This Row],[StawkaPodatku]]*DZIALKI[[#This Row],[Powierzchnia]],2)</f>
        <v>135.44</v>
      </c>
      <c r="H4295">
        <f>DZIALKI[[#This Row],[Podatek]]*DZIALKI[[#This Row],[Procent Ulgi]]</f>
        <v>121.896</v>
      </c>
      <c r="I4295">
        <f>DZIALKI[[#This Row],[Podatek]]-DZIALKI[[#This Row],[KwotaUlgi]]</f>
        <v>13.543999999999997</v>
      </c>
    </row>
    <row r="4296" spans="1:9" x14ac:dyDescent="0.25">
      <c r="A4296" t="s">
        <v>4306</v>
      </c>
      <c r="B4296">
        <v>1154.69</v>
      </c>
      <c r="C4296" t="s">
        <v>52</v>
      </c>
      <c r="D4296" t="s">
        <v>5</v>
      </c>
      <c r="E42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96">
        <f>IF(DZIALKI[[#This Row],[Ulga]]=$K$29,$L$29,IF(DZIALKI[[#This Row],[Ulga]]=$K$30,$L$30,IF(DZIALKI[[#This Row],[Ulga]]=$K$31,$L$31,IF(DZIALKI[[#This Row],[Ulga]]=$K$32,$L$32))))</f>
        <v>0.5</v>
      </c>
      <c r="G4296">
        <f>ROUNDUP(DZIALKI[[#This Row],[StawkaPodatku]]*DZIALKI[[#This Row],[Powierzchnia]],2)</f>
        <v>242.48999999999998</v>
      </c>
      <c r="H4296">
        <f>DZIALKI[[#This Row],[Podatek]]*DZIALKI[[#This Row],[Procent Ulgi]]</f>
        <v>121.24499999999999</v>
      </c>
      <c r="I4296">
        <f>DZIALKI[[#This Row],[Podatek]]-DZIALKI[[#This Row],[KwotaUlgi]]</f>
        <v>121.24499999999999</v>
      </c>
    </row>
    <row r="4297" spans="1:9" x14ac:dyDescent="0.25">
      <c r="A4297" t="s">
        <v>4307</v>
      </c>
      <c r="B4297">
        <v>1464.68</v>
      </c>
      <c r="C4297" t="s">
        <v>5</v>
      </c>
      <c r="D4297" t="s">
        <v>11</v>
      </c>
      <c r="E42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97">
        <f>IF(DZIALKI[[#This Row],[Ulga]]=$K$29,$L$29,IF(DZIALKI[[#This Row],[Ulga]]=$K$30,$L$30,IF(DZIALKI[[#This Row],[Ulga]]=$K$31,$L$31,IF(DZIALKI[[#This Row],[Ulga]]=$K$32,$L$32))))</f>
        <v>0.9</v>
      </c>
      <c r="G4297">
        <f>ROUNDUP(DZIALKI[[#This Row],[StawkaPodatku]]*DZIALKI[[#This Row],[Powierzchnia]],2)</f>
        <v>1127.81</v>
      </c>
      <c r="H4297">
        <f>DZIALKI[[#This Row],[Podatek]]*DZIALKI[[#This Row],[Procent Ulgi]]</f>
        <v>1015.029</v>
      </c>
      <c r="I4297">
        <f>DZIALKI[[#This Row],[Podatek]]-DZIALKI[[#This Row],[KwotaUlgi]]</f>
        <v>112.78099999999995</v>
      </c>
    </row>
    <row r="4298" spans="1:9" x14ac:dyDescent="0.25">
      <c r="A4298" t="s">
        <v>4308</v>
      </c>
      <c r="B4298">
        <v>844.93</v>
      </c>
      <c r="C4298" t="s">
        <v>9</v>
      </c>
      <c r="D4298" t="s">
        <v>5</v>
      </c>
      <c r="E42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98">
        <f>IF(DZIALKI[[#This Row],[Ulga]]=$K$29,$L$29,IF(DZIALKI[[#This Row],[Ulga]]=$K$30,$L$30,IF(DZIALKI[[#This Row],[Ulga]]=$K$31,$L$31,IF(DZIALKI[[#This Row],[Ulga]]=$K$32,$L$32))))</f>
        <v>0.5</v>
      </c>
      <c r="G4298">
        <f>ROUNDUP(DZIALKI[[#This Row],[StawkaPodatku]]*DZIALKI[[#This Row],[Powierzchnia]],2)</f>
        <v>549.21</v>
      </c>
      <c r="H4298">
        <f>DZIALKI[[#This Row],[Podatek]]*DZIALKI[[#This Row],[Procent Ulgi]]</f>
        <v>274.60500000000002</v>
      </c>
      <c r="I4298">
        <f>DZIALKI[[#This Row],[Podatek]]-DZIALKI[[#This Row],[KwotaUlgi]]</f>
        <v>274.60500000000002</v>
      </c>
    </row>
    <row r="4299" spans="1:9" x14ac:dyDescent="0.25">
      <c r="A4299" t="s">
        <v>4309</v>
      </c>
      <c r="B4299">
        <v>1296.93</v>
      </c>
      <c r="C4299" t="s">
        <v>5</v>
      </c>
      <c r="D4299" t="s">
        <v>21</v>
      </c>
      <c r="E42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99">
        <f>IF(DZIALKI[[#This Row],[Ulga]]=$K$29,$L$29,IF(DZIALKI[[#This Row],[Ulga]]=$K$30,$L$30,IF(DZIALKI[[#This Row],[Ulga]]=$K$31,$L$31,IF(DZIALKI[[#This Row],[Ulga]]=$K$32,$L$32))))</f>
        <v>0</v>
      </c>
      <c r="G4299">
        <f>ROUNDUP(DZIALKI[[#This Row],[StawkaPodatku]]*DZIALKI[[#This Row],[Powierzchnia]],2)</f>
        <v>998.64</v>
      </c>
      <c r="H4299">
        <f>DZIALKI[[#This Row],[Podatek]]*DZIALKI[[#This Row],[Procent Ulgi]]</f>
        <v>0</v>
      </c>
      <c r="I4299">
        <f>DZIALKI[[#This Row],[Podatek]]-DZIALKI[[#This Row],[KwotaUlgi]]</f>
        <v>998.64</v>
      </c>
    </row>
    <row r="4300" spans="1:9" x14ac:dyDescent="0.25">
      <c r="A4300" t="s">
        <v>4310</v>
      </c>
      <c r="B4300">
        <v>1333.03</v>
      </c>
      <c r="C4300" t="s">
        <v>31</v>
      </c>
      <c r="D4300" t="s">
        <v>21</v>
      </c>
      <c r="E43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00">
        <f>IF(DZIALKI[[#This Row],[Ulga]]=$K$29,$L$29,IF(DZIALKI[[#This Row],[Ulga]]=$K$30,$L$30,IF(DZIALKI[[#This Row],[Ulga]]=$K$31,$L$31,IF(DZIALKI[[#This Row],[Ulga]]=$K$32,$L$32))))</f>
        <v>0</v>
      </c>
      <c r="G4300">
        <f>ROUNDUP(DZIALKI[[#This Row],[StawkaPodatku]]*DZIALKI[[#This Row],[Powierzchnia]],2)</f>
        <v>573.21</v>
      </c>
      <c r="H4300">
        <f>DZIALKI[[#This Row],[Podatek]]*DZIALKI[[#This Row],[Procent Ulgi]]</f>
        <v>0</v>
      </c>
      <c r="I4300">
        <f>DZIALKI[[#This Row],[Podatek]]-DZIALKI[[#This Row],[KwotaUlgi]]</f>
        <v>573.21</v>
      </c>
    </row>
    <row r="4301" spans="1:9" x14ac:dyDescent="0.25">
      <c r="A4301" t="s">
        <v>4311</v>
      </c>
      <c r="B4301">
        <v>899.7</v>
      </c>
      <c r="C4301" t="s">
        <v>5</v>
      </c>
      <c r="D4301" t="s">
        <v>5</v>
      </c>
      <c r="E43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01">
        <f>IF(DZIALKI[[#This Row],[Ulga]]=$K$29,$L$29,IF(DZIALKI[[#This Row],[Ulga]]=$K$30,$L$30,IF(DZIALKI[[#This Row],[Ulga]]=$K$31,$L$31,IF(DZIALKI[[#This Row],[Ulga]]=$K$32,$L$32))))</f>
        <v>0.5</v>
      </c>
      <c r="G4301">
        <f>ROUNDUP(DZIALKI[[#This Row],[StawkaPodatku]]*DZIALKI[[#This Row],[Powierzchnia]],2)</f>
        <v>692.77</v>
      </c>
      <c r="H4301">
        <f>DZIALKI[[#This Row],[Podatek]]*DZIALKI[[#This Row],[Procent Ulgi]]</f>
        <v>346.38499999999999</v>
      </c>
      <c r="I4301">
        <f>DZIALKI[[#This Row],[Podatek]]-DZIALKI[[#This Row],[KwotaUlgi]]</f>
        <v>346.38499999999999</v>
      </c>
    </row>
    <row r="4302" spans="1:9" x14ac:dyDescent="0.25">
      <c r="A4302" t="s">
        <v>4312</v>
      </c>
      <c r="B4302">
        <v>1174.18</v>
      </c>
      <c r="C4302" t="s">
        <v>5</v>
      </c>
      <c r="D4302" t="s">
        <v>21</v>
      </c>
      <c r="E43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02">
        <f>IF(DZIALKI[[#This Row],[Ulga]]=$K$29,$L$29,IF(DZIALKI[[#This Row],[Ulga]]=$K$30,$L$30,IF(DZIALKI[[#This Row],[Ulga]]=$K$31,$L$31,IF(DZIALKI[[#This Row],[Ulga]]=$K$32,$L$32))))</f>
        <v>0</v>
      </c>
      <c r="G4302">
        <f>ROUNDUP(DZIALKI[[#This Row],[StawkaPodatku]]*DZIALKI[[#This Row],[Powierzchnia]],2)</f>
        <v>904.12</v>
      </c>
      <c r="H4302">
        <f>DZIALKI[[#This Row],[Podatek]]*DZIALKI[[#This Row],[Procent Ulgi]]</f>
        <v>0</v>
      </c>
      <c r="I4302">
        <f>DZIALKI[[#This Row],[Podatek]]-DZIALKI[[#This Row],[KwotaUlgi]]</f>
        <v>904.12</v>
      </c>
    </row>
    <row r="4303" spans="1:9" x14ac:dyDescent="0.25">
      <c r="A4303" t="s">
        <v>4313</v>
      </c>
      <c r="B4303">
        <v>785.25</v>
      </c>
      <c r="C4303" t="s">
        <v>31</v>
      </c>
      <c r="D4303" t="s">
        <v>11</v>
      </c>
      <c r="E43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03">
        <f>IF(DZIALKI[[#This Row],[Ulga]]=$K$29,$L$29,IF(DZIALKI[[#This Row],[Ulga]]=$K$30,$L$30,IF(DZIALKI[[#This Row],[Ulga]]=$K$31,$L$31,IF(DZIALKI[[#This Row],[Ulga]]=$K$32,$L$32))))</f>
        <v>0.9</v>
      </c>
      <c r="G4303">
        <f>ROUNDUP(DZIALKI[[#This Row],[StawkaPodatku]]*DZIALKI[[#This Row],[Powierzchnia]],2)</f>
        <v>337.65999999999997</v>
      </c>
      <c r="H4303">
        <f>DZIALKI[[#This Row],[Podatek]]*DZIALKI[[#This Row],[Procent Ulgi]]</f>
        <v>303.89400000000001</v>
      </c>
      <c r="I4303">
        <f>DZIALKI[[#This Row],[Podatek]]-DZIALKI[[#This Row],[KwotaUlgi]]</f>
        <v>33.765999999999963</v>
      </c>
    </row>
    <row r="4304" spans="1:9" x14ac:dyDescent="0.25">
      <c r="A4304" t="s">
        <v>4314</v>
      </c>
      <c r="B4304">
        <v>1105.1099999999999</v>
      </c>
      <c r="C4304" t="s">
        <v>31</v>
      </c>
      <c r="D4304" t="s">
        <v>7</v>
      </c>
      <c r="E43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04">
        <f>IF(DZIALKI[[#This Row],[Ulga]]=$K$29,$L$29,IF(DZIALKI[[#This Row],[Ulga]]=$K$30,$L$30,IF(DZIALKI[[#This Row],[Ulga]]=$K$31,$L$31,IF(DZIALKI[[#This Row],[Ulga]]=$K$32,$L$32))))</f>
        <v>0.2</v>
      </c>
      <c r="G4304">
        <f>ROUNDUP(DZIALKI[[#This Row],[StawkaPodatku]]*DZIALKI[[#This Row],[Powierzchnia]],2)</f>
        <v>475.2</v>
      </c>
      <c r="H4304">
        <f>DZIALKI[[#This Row],[Podatek]]*DZIALKI[[#This Row],[Procent Ulgi]]</f>
        <v>95.04</v>
      </c>
      <c r="I4304">
        <f>DZIALKI[[#This Row],[Podatek]]-DZIALKI[[#This Row],[KwotaUlgi]]</f>
        <v>380.15999999999997</v>
      </c>
    </row>
    <row r="4305" spans="1:9" x14ac:dyDescent="0.25">
      <c r="A4305" t="s">
        <v>4315</v>
      </c>
      <c r="B4305">
        <v>1475.63</v>
      </c>
      <c r="C4305" t="s">
        <v>94</v>
      </c>
      <c r="D4305" t="s">
        <v>11</v>
      </c>
      <c r="E430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05">
        <f>IF(DZIALKI[[#This Row],[Ulga]]=$K$29,$L$29,IF(DZIALKI[[#This Row],[Ulga]]=$K$30,$L$30,IF(DZIALKI[[#This Row],[Ulga]]=$K$31,$L$31,IF(DZIALKI[[#This Row],[Ulga]]=$K$32,$L$32))))</f>
        <v>0.9</v>
      </c>
      <c r="G4305">
        <f>ROUNDUP(DZIALKI[[#This Row],[StawkaPodatku]]*DZIALKI[[#This Row],[Powierzchnia]],2)</f>
        <v>59.03</v>
      </c>
      <c r="H4305">
        <f>DZIALKI[[#This Row],[Podatek]]*DZIALKI[[#This Row],[Procent Ulgi]]</f>
        <v>53.127000000000002</v>
      </c>
      <c r="I4305">
        <f>DZIALKI[[#This Row],[Podatek]]-DZIALKI[[#This Row],[KwotaUlgi]]</f>
        <v>5.9029999999999987</v>
      </c>
    </row>
    <row r="4306" spans="1:9" x14ac:dyDescent="0.25">
      <c r="A4306" t="s">
        <v>4316</v>
      </c>
      <c r="B4306">
        <v>1342.58</v>
      </c>
      <c r="C4306" t="s">
        <v>52</v>
      </c>
      <c r="D4306" t="s">
        <v>7</v>
      </c>
      <c r="E43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06">
        <f>IF(DZIALKI[[#This Row],[Ulga]]=$K$29,$L$29,IF(DZIALKI[[#This Row],[Ulga]]=$K$30,$L$30,IF(DZIALKI[[#This Row],[Ulga]]=$K$31,$L$31,IF(DZIALKI[[#This Row],[Ulga]]=$K$32,$L$32))))</f>
        <v>0.2</v>
      </c>
      <c r="G4306">
        <f>ROUNDUP(DZIALKI[[#This Row],[StawkaPodatku]]*DZIALKI[[#This Row],[Powierzchnia]],2)</f>
        <v>281.95</v>
      </c>
      <c r="H4306">
        <f>DZIALKI[[#This Row],[Podatek]]*DZIALKI[[#This Row],[Procent Ulgi]]</f>
        <v>56.39</v>
      </c>
      <c r="I4306">
        <f>DZIALKI[[#This Row],[Podatek]]-DZIALKI[[#This Row],[KwotaUlgi]]</f>
        <v>225.56</v>
      </c>
    </row>
    <row r="4307" spans="1:9" x14ac:dyDescent="0.25">
      <c r="A4307" t="s">
        <v>4317</v>
      </c>
      <c r="B4307">
        <v>733.07</v>
      </c>
      <c r="C4307" t="s">
        <v>31</v>
      </c>
      <c r="D4307" t="s">
        <v>21</v>
      </c>
      <c r="E43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07">
        <f>IF(DZIALKI[[#This Row],[Ulga]]=$K$29,$L$29,IF(DZIALKI[[#This Row],[Ulga]]=$K$30,$L$30,IF(DZIALKI[[#This Row],[Ulga]]=$K$31,$L$31,IF(DZIALKI[[#This Row],[Ulga]]=$K$32,$L$32))))</f>
        <v>0</v>
      </c>
      <c r="G4307">
        <f>ROUNDUP(DZIALKI[[#This Row],[StawkaPodatku]]*DZIALKI[[#This Row],[Powierzchnia]],2)</f>
        <v>315.23</v>
      </c>
      <c r="H4307">
        <f>DZIALKI[[#This Row],[Podatek]]*DZIALKI[[#This Row],[Procent Ulgi]]</f>
        <v>0</v>
      </c>
      <c r="I4307">
        <f>DZIALKI[[#This Row],[Podatek]]-DZIALKI[[#This Row],[KwotaUlgi]]</f>
        <v>315.23</v>
      </c>
    </row>
    <row r="4308" spans="1:9" x14ac:dyDescent="0.25">
      <c r="A4308" t="s">
        <v>4318</v>
      </c>
      <c r="B4308">
        <v>726</v>
      </c>
      <c r="C4308" t="s">
        <v>94</v>
      </c>
      <c r="D4308" t="s">
        <v>11</v>
      </c>
      <c r="E43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08">
        <f>IF(DZIALKI[[#This Row],[Ulga]]=$K$29,$L$29,IF(DZIALKI[[#This Row],[Ulga]]=$K$30,$L$30,IF(DZIALKI[[#This Row],[Ulga]]=$K$31,$L$31,IF(DZIALKI[[#This Row],[Ulga]]=$K$32,$L$32))))</f>
        <v>0.9</v>
      </c>
      <c r="G4308">
        <f>ROUNDUP(DZIALKI[[#This Row],[StawkaPodatku]]*DZIALKI[[#This Row],[Powierzchnia]],2)</f>
        <v>29.04</v>
      </c>
      <c r="H4308">
        <f>DZIALKI[[#This Row],[Podatek]]*DZIALKI[[#This Row],[Procent Ulgi]]</f>
        <v>26.135999999999999</v>
      </c>
      <c r="I4308">
        <f>DZIALKI[[#This Row],[Podatek]]-DZIALKI[[#This Row],[KwotaUlgi]]</f>
        <v>2.9039999999999999</v>
      </c>
    </row>
    <row r="4309" spans="1:9" x14ac:dyDescent="0.25">
      <c r="A4309" t="s">
        <v>4319</v>
      </c>
      <c r="B4309">
        <v>1256.57</v>
      </c>
      <c r="C4309" t="s">
        <v>5</v>
      </c>
      <c r="D4309" t="s">
        <v>5</v>
      </c>
      <c r="E43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09">
        <f>IF(DZIALKI[[#This Row],[Ulga]]=$K$29,$L$29,IF(DZIALKI[[#This Row],[Ulga]]=$K$30,$L$30,IF(DZIALKI[[#This Row],[Ulga]]=$K$31,$L$31,IF(DZIALKI[[#This Row],[Ulga]]=$K$32,$L$32))))</f>
        <v>0.5</v>
      </c>
      <c r="G4309">
        <f>ROUNDUP(DZIALKI[[#This Row],[StawkaPodatku]]*DZIALKI[[#This Row],[Powierzchnia]],2)</f>
        <v>967.56</v>
      </c>
      <c r="H4309">
        <f>DZIALKI[[#This Row],[Podatek]]*DZIALKI[[#This Row],[Procent Ulgi]]</f>
        <v>483.78</v>
      </c>
      <c r="I4309">
        <f>DZIALKI[[#This Row],[Podatek]]-DZIALKI[[#This Row],[KwotaUlgi]]</f>
        <v>483.78</v>
      </c>
    </row>
    <row r="4310" spans="1:9" x14ac:dyDescent="0.25">
      <c r="A4310" t="s">
        <v>4320</v>
      </c>
      <c r="B4310">
        <v>949.6</v>
      </c>
      <c r="C4310" t="s">
        <v>9</v>
      </c>
      <c r="D4310" t="s">
        <v>11</v>
      </c>
      <c r="E43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10">
        <f>IF(DZIALKI[[#This Row],[Ulga]]=$K$29,$L$29,IF(DZIALKI[[#This Row],[Ulga]]=$K$30,$L$30,IF(DZIALKI[[#This Row],[Ulga]]=$K$31,$L$31,IF(DZIALKI[[#This Row],[Ulga]]=$K$32,$L$32))))</f>
        <v>0.9</v>
      </c>
      <c r="G4310">
        <f>ROUNDUP(DZIALKI[[#This Row],[StawkaPodatku]]*DZIALKI[[#This Row],[Powierzchnia]],2)</f>
        <v>617.24</v>
      </c>
      <c r="H4310">
        <f>DZIALKI[[#This Row],[Podatek]]*DZIALKI[[#This Row],[Procent Ulgi]]</f>
        <v>555.51600000000008</v>
      </c>
      <c r="I4310">
        <f>DZIALKI[[#This Row],[Podatek]]-DZIALKI[[#This Row],[KwotaUlgi]]</f>
        <v>61.723999999999933</v>
      </c>
    </row>
    <row r="4311" spans="1:9" x14ac:dyDescent="0.25">
      <c r="A4311" t="s">
        <v>4321</v>
      </c>
      <c r="B4311">
        <v>1272.07</v>
      </c>
      <c r="C4311" t="s">
        <v>52</v>
      </c>
      <c r="D4311" t="s">
        <v>5</v>
      </c>
      <c r="E43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11">
        <f>IF(DZIALKI[[#This Row],[Ulga]]=$K$29,$L$29,IF(DZIALKI[[#This Row],[Ulga]]=$K$30,$L$30,IF(DZIALKI[[#This Row],[Ulga]]=$K$31,$L$31,IF(DZIALKI[[#This Row],[Ulga]]=$K$32,$L$32))))</f>
        <v>0.5</v>
      </c>
      <c r="G4311">
        <f>ROUNDUP(DZIALKI[[#This Row],[StawkaPodatku]]*DZIALKI[[#This Row],[Powierzchnia]],2)</f>
        <v>267.14</v>
      </c>
      <c r="H4311">
        <f>DZIALKI[[#This Row],[Podatek]]*DZIALKI[[#This Row],[Procent Ulgi]]</f>
        <v>133.57</v>
      </c>
      <c r="I4311">
        <f>DZIALKI[[#This Row],[Podatek]]-DZIALKI[[#This Row],[KwotaUlgi]]</f>
        <v>133.57</v>
      </c>
    </row>
    <row r="4312" spans="1:9" x14ac:dyDescent="0.25">
      <c r="A4312" t="s">
        <v>4322</v>
      </c>
      <c r="B4312">
        <v>1194.93</v>
      </c>
      <c r="C4312" t="s">
        <v>5</v>
      </c>
      <c r="D4312" t="s">
        <v>5</v>
      </c>
      <c r="E43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12">
        <f>IF(DZIALKI[[#This Row],[Ulga]]=$K$29,$L$29,IF(DZIALKI[[#This Row],[Ulga]]=$K$30,$L$30,IF(DZIALKI[[#This Row],[Ulga]]=$K$31,$L$31,IF(DZIALKI[[#This Row],[Ulga]]=$K$32,$L$32))))</f>
        <v>0.5</v>
      </c>
      <c r="G4312">
        <f>ROUNDUP(DZIALKI[[#This Row],[StawkaPodatku]]*DZIALKI[[#This Row],[Powierzchnia]],2)</f>
        <v>920.1</v>
      </c>
      <c r="H4312">
        <f>DZIALKI[[#This Row],[Podatek]]*DZIALKI[[#This Row],[Procent Ulgi]]</f>
        <v>460.05</v>
      </c>
      <c r="I4312">
        <f>DZIALKI[[#This Row],[Podatek]]-DZIALKI[[#This Row],[KwotaUlgi]]</f>
        <v>460.05</v>
      </c>
    </row>
    <row r="4313" spans="1:9" x14ac:dyDescent="0.25">
      <c r="A4313" t="s">
        <v>4323</v>
      </c>
      <c r="B4313">
        <v>667</v>
      </c>
      <c r="C4313" t="s">
        <v>9</v>
      </c>
      <c r="D4313" t="s">
        <v>7</v>
      </c>
      <c r="E43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13">
        <f>IF(DZIALKI[[#This Row],[Ulga]]=$K$29,$L$29,IF(DZIALKI[[#This Row],[Ulga]]=$K$30,$L$30,IF(DZIALKI[[#This Row],[Ulga]]=$K$31,$L$31,IF(DZIALKI[[#This Row],[Ulga]]=$K$32,$L$32))))</f>
        <v>0.2</v>
      </c>
      <c r="G4313">
        <f>ROUNDUP(DZIALKI[[#This Row],[StawkaPodatku]]*DZIALKI[[#This Row],[Powierzchnia]],2)</f>
        <v>433.55</v>
      </c>
      <c r="H4313">
        <f>DZIALKI[[#This Row],[Podatek]]*DZIALKI[[#This Row],[Procent Ulgi]]</f>
        <v>86.710000000000008</v>
      </c>
      <c r="I4313">
        <f>DZIALKI[[#This Row],[Podatek]]-DZIALKI[[#This Row],[KwotaUlgi]]</f>
        <v>346.84000000000003</v>
      </c>
    </row>
    <row r="4314" spans="1:9" x14ac:dyDescent="0.25">
      <c r="A4314" t="s">
        <v>4324</v>
      </c>
      <c r="B4314">
        <v>783.48</v>
      </c>
      <c r="C4314" t="s">
        <v>5</v>
      </c>
      <c r="D4314" t="s">
        <v>11</v>
      </c>
      <c r="E43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14">
        <f>IF(DZIALKI[[#This Row],[Ulga]]=$K$29,$L$29,IF(DZIALKI[[#This Row],[Ulga]]=$K$30,$L$30,IF(DZIALKI[[#This Row],[Ulga]]=$K$31,$L$31,IF(DZIALKI[[#This Row],[Ulga]]=$K$32,$L$32))))</f>
        <v>0.9</v>
      </c>
      <c r="G4314">
        <f>ROUNDUP(DZIALKI[[#This Row],[StawkaPodatku]]*DZIALKI[[#This Row],[Powierzchnia]],2)</f>
        <v>603.28</v>
      </c>
      <c r="H4314">
        <f>DZIALKI[[#This Row],[Podatek]]*DZIALKI[[#This Row],[Procent Ulgi]]</f>
        <v>542.952</v>
      </c>
      <c r="I4314">
        <f>DZIALKI[[#This Row],[Podatek]]-DZIALKI[[#This Row],[KwotaUlgi]]</f>
        <v>60.327999999999975</v>
      </c>
    </row>
    <row r="4315" spans="1:9" x14ac:dyDescent="0.25">
      <c r="A4315" t="s">
        <v>4325</v>
      </c>
      <c r="B4315">
        <v>743.94</v>
      </c>
      <c r="C4315" t="s">
        <v>31</v>
      </c>
      <c r="D4315" t="s">
        <v>11</v>
      </c>
      <c r="E43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15">
        <f>IF(DZIALKI[[#This Row],[Ulga]]=$K$29,$L$29,IF(DZIALKI[[#This Row],[Ulga]]=$K$30,$L$30,IF(DZIALKI[[#This Row],[Ulga]]=$K$31,$L$31,IF(DZIALKI[[#This Row],[Ulga]]=$K$32,$L$32))))</f>
        <v>0.9</v>
      </c>
      <c r="G4315">
        <f>ROUNDUP(DZIALKI[[#This Row],[StawkaPodatku]]*DZIALKI[[#This Row],[Powierzchnia]],2)</f>
        <v>319.89999999999998</v>
      </c>
      <c r="H4315">
        <f>DZIALKI[[#This Row],[Podatek]]*DZIALKI[[#This Row],[Procent Ulgi]]</f>
        <v>287.90999999999997</v>
      </c>
      <c r="I4315">
        <f>DZIALKI[[#This Row],[Podatek]]-DZIALKI[[#This Row],[KwotaUlgi]]</f>
        <v>31.990000000000009</v>
      </c>
    </row>
    <row r="4316" spans="1:9" x14ac:dyDescent="0.25">
      <c r="A4316" t="s">
        <v>4326</v>
      </c>
      <c r="B4316">
        <v>1463.87</v>
      </c>
      <c r="C4316" t="s">
        <v>52</v>
      </c>
      <c r="D4316" t="s">
        <v>11</v>
      </c>
      <c r="E43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16">
        <f>IF(DZIALKI[[#This Row],[Ulga]]=$K$29,$L$29,IF(DZIALKI[[#This Row],[Ulga]]=$K$30,$L$30,IF(DZIALKI[[#This Row],[Ulga]]=$K$31,$L$31,IF(DZIALKI[[#This Row],[Ulga]]=$K$32,$L$32))))</f>
        <v>0.9</v>
      </c>
      <c r="G4316">
        <f>ROUNDUP(DZIALKI[[#This Row],[StawkaPodatku]]*DZIALKI[[#This Row],[Powierzchnia]],2)</f>
        <v>307.42</v>
      </c>
      <c r="H4316">
        <f>DZIALKI[[#This Row],[Podatek]]*DZIALKI[[#This Row],[Procent Ulgi]]</f>
        <v>276.678</v>
      </c>
      <c r="I4316">
        <f>DZIALKI[[#This Row],[Podatek]]-DZIALKI[[#This Row],[KwotaUlgi]]</f>
        <v>30.742000000000019</v>
      </c>
    </row>
    <row r="4317" spans="1:9" x14ac:dyDescent="0.25">
      <c r="A4317" t="s">
        <v>4327</v>
      </c>
      <c r="B4317">
        <v>910.06</v>
      </c>
      <c r="C4317" t="s">
        <v>5</v>
      </c>
      <c r="D4317" t="s">
        <v>11</v>
      </c>
      <c r="E43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17">
        <f>IF(DZIALKI[[#This Row],[Ulga]]=$K$29,$L$29,IF(DZIALKI[[#This Row],[Ulga]]=$K$30,$L$30,IF(DZIALKI[[#This Row],[Ulga]]=$K$31,$L$31,IF(DZIALKI[[#This Row],[Ulga]]=$K$32,$L$32))))</f>
        <v>0.9</v>
      </c>
      <c r="G4317">
        <f>ROUNDUP(DZIALKI[[#This Row],[StawkaPodatku]]*DZIALKI[[#This Row],[Powierzchnia]],2)</f>
        <v>700.75</v>
      </c>
      <c r="H4317">
        <f>DZIALKI[[#This Row],[Podatek]]*DZIALKI[[#This Row],[Procent Ulgi]]</f>
        <v>630.67500000000007</v>
      </c>
      <c r="I4317">
        <f>DZIALKI[[#This Row],[Podatek]]-DZIALKI[[#This Row],[KwotaUlgi]]</f>
        <v>70.074999999999932</v>
      </c>
    </row>
    <row r="4318" spans="1:9" x14ac:dyDescent="0.25">
      <c r="A4318" t="s">
        <v>4328</v>
      </c>
      <c r="B4318">
        <v>884.93</v>
      </c>
      <c r="C4318" t="s">
        <v>9</v>
      </c>
      <c r="D4318" t="s">
        <v>7</v>
      </c>
      <c r="E43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18">
        <f>IF(DZIALKI[[#This Row],[Ulga]]=$K$29,$L$29,IF(DZIALKI[[#This Row],[Ulga]]=$K$30,$L$30,IF(DZIALKI[[#This Row],[Ulga]]=$K$31,$L$31,IF(DZIALKI[[#This Row],[Ulga]]=$K$32,$L$32))))</f>
        <v>0.2</v>
      </c>
      <c r="G4318">
        <f>ROUNDUP(DZIALKI[[#This Row],[StawkaPodatku]]*DZIALKI[[#This Row],[Powierzchnia]],2)</f>
        <v>575.21</v>
      </c>
      <c r="H4318">
        <f>DZIALKI[[#This Row],[Podatek]]*DZIALKI[[#This Row],[Procent Ulgi]]</f>
        <v>115.04200000000002</v>
      </c>
      <c r="I4318">
        <f>DZIALKI[[#This Row],[Podatek]]-DZIALKI[[#This Row],[KwotaUlgi]]</f>
        <v>460.16800000000001</v>
      </c>
    </row>
    <row r="4319" spans="1:9" x14ac:dyDescent="0.25">
      <c r="A4319" t="s">
        <v>4329</v>
      </c>
      <c r="B4319">
        <v>1086.95</v>
      </c>
      <c r="C4319" t="s">
        <v>31</v>
      </c>
      <c r="D4319" t="s">
        <v>5</v>
      </c>
      <c r="E43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19">
        <f>IF(DZIALKI[[#This Row],[Ulga]]=$K$29,$L$29,IF(DZIALKI[[#This Row],[Ulga]]=$K$30,$L$30,IF(DZIALKI[[#This Row],[Ulga]]=$K$31,$L$31,IF(DZIALKI[[#This Row],[Ulga]]=$K$32,$L$32))))</f>
        <v>0.5</v>
      </c>
      <c r="G4319">
        <f>ROUNDUP(DZIALKI[[#This Row],[StawkaPodatku]]*DZIALKI[[#This Row],[Powierzchnia]],2)</f>
        <v>467.39</v>
      </c>
      <c r="H4319">
        <f>DZIALKI[[#This Row],[Podatek]]*DZIALKI[[#This Row],[Procent Ulgi]]</f>
        <v>233.69499999999999</v>
      </c>
      <c r="I4319">
        <f>DZIALKI[[#This Row],[Podatek]]-DZIALKI[[#This Row],[KwotaUlgi]]</f>
        <v>233.69499999999999</v>
      </c>
    </row>
    <row r="4320" spans="1:9" x14ac:dyDescent="0.25">
      <c r="A4320" t="s">
        <v>4330</v>
      </c>
      <c r="B4320">
        <v>1174.49</v>
      </c>
      <c r="C4320" t="s">
        <v>31</v>
      </c>
      <c r="D4320" t="s">
        <v>7</v>
      </c>
      <c r="E43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20">
        <f>IF(DZIALKI[[#This Row],[Ulga]]=$K$29,$L$29,IF(DZIALKI[[#This Row],[Ulga]]=$K$30,$L$30,IF(DZIALKI[[#This Row],[Ulga]]=$K$31,$L$31,IF(DZIALKI[[#This Row],[Ulga]]=$K$32,$L$32))))</f>
        <v>0.2</v>
      </c>
      <c r="G4320">
        <f>ROUNDUP(DZIALKI[[#This Row],[StawkaPodatku]]*DZIALKI[[#This Row],[Powierzchnia]],2)</f>
        <v>505.03999999999996</v>
      </c>
      <c r="H4320">
        <f>DZIALKI[[#This Row],[Podatek]]*DZIALKI[[#This Row],[Procent Ulgi]]</f>
        <v>101.008</v>
      </c>
      <c r="I4320">
        <f>DZIALKI[[#This Row],[Podatek]]-DZIALKI[[#This Row],[KwotaUlgi]]</f>
        <v>404.03199999999998</v>
      </c>
    </row>
    <row r="4321" spans="1:9" x14ac:dyDescent="0.25">
      <c r="A4321" t="s">
        <v>4331</v>
      </c>
      <c r="B4321">
        <v>869.43</v>
      </c>
      <c r="C4321" t="s">
        <v>9</v>
      </c>
      <c r="D4321" t="s">
        <v>11</v>
      </c>
      <c r="E43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21">
        <f>IF(DZIALKI[[#This Row],[Ulga]]=$K$29,$L$29,IF(DZIALKI[[#This Row],[Ulga]]=$K$30,$L$30,IF(DZIALKI[[#This Row],[Ulga]]=$K$31,$L$31,IF(DZIALKI[[#This Row],[Ulga]]=$K$32,$L$32))))</f>
        <v>0.9</v>
      </c>
      <c r="G4321">
        <f>ROUNDUP(DZIALKI[[#This Row],[StawkaPodatku]]*DZIALKI[[#This Row],[Powierzchnia]],2)</f>
        <v>565.13</v>
      </c>
      <c r="H4321">
        <f>DZIALKI[[#This Row],[Podatek]]*DZIALKI[[#This Row],[Procent Ulgi]]</f>
        <v>508.61700000000002</v>
      </c>
      <c r="I4321">
        <f>DZIALKI[[#This Row],[Podatek]]-DZIALKI[[#This Row],[KwotaUlgi]]</f>
        <v>56.512999999999977</v>
      </c>
    </row>
    <row r="4322" spans="1:9" x14ac:dyDescent="0.25">
      <c r="A4322" t="s">
        <v>4332</v>
      </c>
      <c r="B4322">
        <v>844.6</v>
      </c>
      <c r="C4322" t="s">
        <v>9</v>
      </c>
      <c r="D4322" t="s">
        <v>11</v>
      </c>
      <c r="E43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22">
        <f>IF(DZIALKI[[#This Row],[Ulga]]=$K$29,$L$29,IF(DZIALKI[[#This Row],[Ulga]]=$K$30,$L$30,IF(DZIALKI[[#This Row],[Ulga]]=$K$31,$L$31,IF(DZIALKI[[#This Row],[Ulga]]=$K$32,$L$32))))</f>
        <v>0.9</v>
      </c>
      <c r="G4322">
        <f>ROUNDUP(DZIALKI[[#This Row],[StawkaPodatku]]*DZIALKI[[#This Row],[Powierzchnia]],2)</f>
        <v>548.99</v>
      </c>
      <c r="H4322">
        <f>DZIALKI[[#This Row],[Podatek]]*DZIALKI[[#This Row],[Procent Ulgi]]</f>
        <v>494.09100000000001</v>
      </c>
      <c r="I4322">
        <f>DZIALKI[[#This Row],[Podatek]]-DZIALKI[[#This Row],[KwotaUlgi]]</f>
        <v>54.899000000000001</v>
      </c>
    </row>
    <row r="4323" spans="1:9" x14ac:dyDescent="0.25">
      <c r="A4323" t="s">
        <v>4333</v>
      </c>
      <c r="B4323">
        <v>1008.77</v>
      </c>
      <c r="C4323" t="s">
        <v>9</v>
      </c>
      <c r="D4323" t="s">
        <v>11</v>
      </c>
      <c r="E43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23">
        <f>IF(DZIALKI[[#This Row],[Ulga]]=$K$29,$L$29,IF(DZIALKI[[#This Row],[Ulga]]=$K$30,$L$30,IF(DZIALKI[[#This Row],[Ulga]]=$K$31,$L$31,IF(DZIALKI[[#This Row],[Ulga]]=$K$32,$L$32))))</f>
        <v>0.9</v>
      </c>
      <c r="G4323">
        <f>ROUNDUP(DZIALKI[[#This Row],[StawkaPodatku]]*DZIALKI[[#This Row],[Powierzchnia]],2)</f>
        <v>655.71</v>
      </c>
      <c r="H4323">
        <f>DZIALKI[[#This Row],[Podatek]]*DZIALKI[[#This Row],[Procent Ulgi]]</f>
        <v>590.13900000000001</v>
      </c>
      <c r="I4323">
        <f>DZIALKI[[#This Row],[Podatek]]-DZIALKI[[#This Row],[KwotaUlgi]]</f>
        <v>65.571000000000026</v>
      </c>
    </row>
    <row r="4324" spans="1:9" x14ac:dyDescent="0.25">
      <c r="A4324" t="s">
        <v>4334</v>
      </c>
      <c r="B4324">
        <v>1313.49</v>
      </c>
      <c r="C4324" t="s">
        <v>94</v>
      </c>
      <c r="D4324" t="s">
        <v>21</v>
      </c>
      <c r="E43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24">
        <f>IF(DZIALKI[[#This Row],[Ulga]]=$K$29,$L$29,IF(DZIALKI[[#This Row],[Ulga]]=$K$30,$L$30,IF(DZIALKI[[#This Row],[Ulga]]=$K$31,$L$31,IF(DZIALKI[[#This Row],[Ulga]]=$K$32,$L$32))))</f>
        <v>0</v>
      </c>
      <c r="G4324">
        <f>ROUNDUP(DZIALKI[[#This Row],[StawkaPodatku]]*DZIALKI[[#This Row],[Powierzchnia]],2)</f>
        <v>52.54</v>
      </c>
      <c r="H4324">
        <f>DZIALKI[[#This Row],[Podatek]]*DZIALKI[[#This Row],[Procent Ulgi]]</f>
        <v>0</v>
      </c>
      <c r="I4324">
        <f>DZIALKI[[#This Row],[Podatek]]-DZIALKI[[#This Row],[KwotaUlgi]]</f>
        <v>52.54</v>
      </c>
    </row>
    <row r="4325" spans="1:9" x14ac:dyDescent="0.25">
      <c r="A4325" t="s">
        <v>4335</v>
      </c>
      <c r="B4325">
        <v>996.28</v>
      </c>
      <c r="C4325" t="s">
        <v>5</v>
      </c>
      <c r="D4325" t="s">
        <v>5</v>
      </c>
      <c r="E43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25">
        <f>IF(DZIALKI[[#This Row],[Ulga]]=$K$29,$L$29,IF(DZIALKI[[#This Row],[Ulga]]=$K$30,$L$30,IF(DZIALKI[[#This Row],[Ulga]]=$K$31,$L$31,IF(DZIALKI[[#This Row],[Ulga]]=$K$32,$L$32))))</f>
        <v>0.5</v>
      </c>
      <c r="G4325">
        <f>ROUNDUP(DZIALKI[[#This Row],[StawkaPodatku]]*DZIALKI[[#This Row],[Powierzchnia]],2)</f>
        <v>767.14</v>
      </c>
      <c r="H4325">
        <f>DZIALKI[[#This Row],[Podatek]]*DZIALKI[[#This Row],[Procent Ulgi]]</f>
        <v>383.57</v>
      </c>
      <c r="I4325">
        <f>DZIALKI[[#This Row],[Podatek]]-DZIALKI[[#This Row],[KwotaUlgi]]</f>
        <v>383.57</v>
      </c>
    </row>
    <row r="4326" spans="1:9" x14ac:dyDescent="0.25">
      <c r="A4326" t="s">
        <v>4336</v>
      </c>
      <c r="B4326">
        <v>722.04</v>
      </c>
      <c r="C4326" t="s">
        <v>31</v>
      </c>
      <c r="D4326" t="s">
        <v>5</v>
      </c>
      <c r="E43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26">
        <f>IF(DZIALKI[[#This Row],[Ulga]]=$K$29,$L$29,IF(DZIALKI[[#This Row],[Ulga]]=$K$30,$L$30,IF(DZIALKI[[#This Row],[Ulga]]=$K$31,$L$31,IF(DZIALKI[[#This Row],[Ulga]]=$K$32,$L$32))))</f>
        <v>0.5</v>
      </c>
      <c r="G4326">
        <f>ROUNDUP(DZIALKI[[#This Row],[StawkaPodatku]]*DZIALKI[[#This Row],[Powierzchnia]],2)</f>
        <v>310.48</v>
      </c>
      <c r="H4326">
        <f>DZIALKI[[#This Row],[Podatek]]*DZIALKI[[#This Row],[Procent Ulgi]]</f>
        <v>155.24</v>
      </c>
      <c r="I4326">
        <f>DZIALKI[[#This Row],[Podatek]]-DZIALKI[[#This Row],[KwotaUlgi]]</f>
        <v>155.24</v>
      </c>
    </row>
    <row r="4327" spans="1:9" x14ac:dyDescent="0.25">
      <c r="A4327" t="s">
        <v>4337</v>
      </c>
      <c r="B4327">
        <v>1328.66</v>
      </c>
      <c r="C4327" t="s">
        <v>52</v>
      </c>
      <c r="D4327" t="s">
        <v>5</v>
      </c>
      <c r="E43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27">
        <f>IF(DZIALKI[[#This Row],[Ulga]]=$K$29,$L$29,IF(DZIALKI[[#This Row],[Ulga]]=$K$30,$L$30,IF(DZIALKI[[#This Row],[Ulga]]=$K$31,$L$31,IF(DZIALKI[[#This Row],[Ulga]]=$K$32,$L$32))))</f>
        <v>0.5</v>
      </c>
      <c r="G4327">
        <f>ROUNDUP(DZIALKI[[#This Row],[StawkaPodatku]]*DZIALKI[[#This Row],[Powierzchnia]],2)</f>
        <v>279.02</v>
      </c>
      <c r="H4327">
        <f>DZIALKI[[#This Row],[Podatek]]*DZIALKI[[#This Row],[Procent Ulgi]]</f>
        <v>139.51</v>
      </c>
      <c r="I4327">
        <f>DZIALKI[[#This Row],[Podatek]]-DZIALKI[[#This Row],[KwotaUlgi]]</f>
        <v>139.51</v>
      </c>
    </row>
    <row r="4328" spans="1:9" x14ac:dyDescent="0.25">
      <c r="A4328" t="s">
        <v>4338</v>
      </c>
      <c r="B4328">
        <v>958.7</v>
      </c>
      <c r="C4328" t="s">
        <v>52</v>
      </c>
      <c r="D4328" t="s">
        <v>5</v>
      </c>
      <c r="E43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28">
        <f>IF(DZIALKI[[#This Row],[Ulga]]=$K$29,$L$29,IF(DZIALKI[[#This Row],[Ulga]]=$K$30,$L$30,IF(DZIALKI[[#This Row],[Ulga]]=$K$31,$L$31,IF(DZIALKI[[#This Row],[Ulga]]=$K$32,$L$32))))</f>
        <v>0.5</v>
      </c>
      <c r="G4328">
        <f>ROUNDUP(DZIALKI[[#This Row],[StawkaPodatku]]*DZIALKI[[#This Row],[Powierzchnia]],2)</f>
        <v>201.32999999999998</v>
      </c>
      <c r="H4328">
        <f>DZIALKI[[#This Row],[Podatek]]*DZIALKI[[#This Row],[Procent Ulgi]]</f>
        <v>100.66499999999999</v>
      </c>
      <c r="I4328">
        <f>DZIALKI[[#This Row],[Podatek]]-DZIALKI[[#This Row],[KwotaUlgi]]</f>
        <v>100.66499999999999</v>
      </c>
    </row>
    <row r="4329" spans="1:9" x14ac:dyDescent="0.25">
      <c r="A4329" t="s">
        <v>4339</v>
      </c>
      <c r="B4329">
        <v>649.62</v>
      </c>
      <c r="C4329" t="s">
        <v>94</v>
      </c>
      <c r="D4329" t="s">
        <v>5</v>
      </c>
      <c r="E43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29">
        <f>IF(DZIALKI[[#This Row],[Ulga]]=$K$29,$L$29,IF(DZIALKI[[#This Row],[Ulga]]=$K$30,$L$30,IF(DZIALKI[[#This Row],[Ulga]]=$K$31,$L$31,IF(DZIALKI[[#This Row],[Ulga]]=$K$32,$L$32))))</f>
        <v>0.5</v>
      </c>
      <c r="G4329">
        <f>ROUNDUP(DZIALKI[[#This Row],[StawkaPodatku]]*DZIALKI[[#This Row],[Powierzchnia]],2)</f>
        <v>25.990000000000002</v>
      </c>
      <c r="H4329">
        <f>DZIALKI[[#This Row],[Podatek]]*DZIALKI[[#This Row],[Procent Ulgi]]</f>
        <v>12.995000000000001</v>
      </c>
      <c r="I4329">
        <f>DZIALKI[[#This Row],[Podatek]]-DZIALKI[[#This Row],[KwotaUlgi]]</f>
        <v>12.995000000000001</v>
      </c>
    </row>
    <row r="4330" spans="1:9" x14ac:dyDescent="0.25">
      <c r="A4330" t="s">
        <v>4340</v>
      </c>
      <c r="B4330">
        <v>1148.52</v>
      </c>
      <c r="C4330" t="s">
        <v>31</v>
      </c>
      <c r="D4330" t="s">
        <v>21</v>
      </c>
      <c r="E43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30">
        <f>IF(DZIALKI[[#This Row],[Ulga]]=$K$29,$L$29,IF(DZIALKI[[#This Row],[Ulga]]=$K$30,$L$30,IF(DZIALKI[[#This Row],[Ulga]]=$K$31,$L$31,IF(DZIALKI[[#This Row],[Ulga]]=$K$32,$L$32))))</f>
        <v>0</v>
      </c>
      <c r="G4330">
        <f>ROUNDUP(DZIALKI[[#This Row],[StawkaPodatku]]*DZIALKI[[#This Row],[Powierzchnia]],2)</f>
        <v>493.87</v>
      </c>
      <c r="H4330">
        <f>DZIALKI[[#This Row],[Podatek]]*DZIALKI[[#This Row],[Procent Ulgi]]</f>
        <v>0</v>
      </c>
      <c r="I4330">
        <f>DZIALKI[[#This Row],[Podatek]]-DZIALKI[[#This Row],[KwotaUlgi]]</f>
        <v>493.87</v>
      </c>
    </row>
    <row r="4331" spans="1:9" x14ac:dyDescent="0.25">
      <c r="A4331" t="s">
        <v>4341</v>
      </c>
      <c r="B4331">
        <v>809.98</v>
      </c>
      <c r="C4331" t="s">
        <v>31</v>
      </c>
      <c r="D4331" t="s">
        <v>7</v>
      </c>
      <c r="E43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31">
        <f>IF(DZIALKI[[#This Row],[Ulga]]=$K$29,$L$29,IF(DZIALKI[[#This Row],[Ulga]]=$K$30,$L$30,IF(DZIALKI[[#This Row],[Ulga]]=$K$31,$L$31,IF(DZIALKI[[#This Row],[Ulga]]=$K$32,$L$32))))</f>
        <v>0.2</v>
      </c>
      <c r="G4331">
        <f>ROUNDUP(DZIALKI[[#This Row],[StawkaPodatku]]*DZIALKI[[#This Row],[Powierzchnia]],2)</f>
        <v>348.3</v>
      </c>
      <c r="H4331">
        <f>DZIALKI[[#This Row],[Podatek]]*DZIALKI[[#This Row],[Procent Ulgi]]</f>
        <v>69.660000000000011</v>
      </c>
      <c r="I4331">
        <f>DZIALKI[[#This Row],[Podatek]]-DZIALKI[[#This Row],[KwotaUlgi]]</f>
        <v>278.64</v>
      </c>
    </row>
    <row r="4332" spans="1:9" x14ac:dyDescent="0.25">
      <c r="A4332" t="s">
        <v>4342</v>
      </c>
      <c r="B4332">
        <v>1029.5899999999999</v>
      </c>
      <c r="C4332" t="s">
        <v>5</v>
      </c>
      <c r="D4332" t="s">
        <v>7</v>
      </c>
      <c r="E43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32">
        <f>IF(DZIALKI[[#This Row],[Ulga]]=$K$29,$L$29,IF(DZIALKI[[#This Row],[Ulga]]=$K$30,$L$30,IF(DZIALKI[[#This Row],[Ulga]]=$K$31,$L$31,IF(DZIALKI[[#This Row],[Ulga]]=$K$32,$L$32))))</f>
        <v>0.2</v>
      </c>
      <c r="G4332">
        <f>ROUNDUP(DZIALKI[[#This Row],[StawkaPodatku]]*DZIALKI[[#This Row],[Powierzchnia]],2)</f>
        <v>792.79</v>
      </c>
      <c r="H4332">
        <f>DZIALKI[[#This Row],[Podatek]]*DZIALKI[[#This Row],[Procent Ulgi]]</f>
        <v>158.55799999999999</v>
      </c>
      <c r="I4332">
        <f>DZIALKI[[#This Row],[Podatek]]-DZIALKI[[#This Row],[KwotaUlgi]]</f>
        <v>634.23199999999997</v>
      </c>
    </row>
    <row r="4333" spans="1:9" x14ac:dyDescent="0.25">
      <c r="A4333" t="s">
        <v>4343</v>
      </c>
      <c r="B4333">
        <v>780.7</v>
      </c>
      <c r="C4333" t="s">
        <v>5</v>
      </c>
      <c r="D4333" t="s">
        <v>21</v>
      </c>
      <c r="E43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33">
        <f>IF(DZIALKI[[#This Row],[Ulga]]=$K$29,$L$29,IF(DZIALKI[[#This Row],[Ulga]]=$K$30,$L$30,IF(DZIALKI[[#This Row],[Ulga]]=$K$31,$L$31,IF(DZIALKI[[#This Row],[Ulga]]=$K$32,$L$32))))</f>
        <v>0</v>
      </c>
      <c r="G4333">
        <f>ROUNDUP(DZIALKI[[#This Row],[StawkaPodatku]]*DZIALKI[[#This Row],[Powierzchnia]],2)</f>
        <v>601.14</v>
      </c>
      <c r="H4333">
        <f>DZIALKI[[#This Row],[Podatek]]*DZIALKI[[#This Row],[Procent Ulgi]]</f>
        <v>0</v>
      </c>
      <c r="I4333">
        <f>DZIALKI[[#This Row],[Podatek]]-DZIALKI[[#This Row],[KwotaUlgi]]</f>
        <v>601.14</v>
      </c>
    </row>
    <row r="4334" spans="1:9" x14ac:dyDescent="0.25">
      <c r="A4334" t="s">
        <v>4344</v>
      </c>
      <c r="B4334">
        <v>1418</v>
      </c>
      <c r="C4334" t="s">
        <v>9</v>
      </c>
      <c r="D4334" t="s">
        <v>21</v>
      </c>
      <c r="E433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34">
        <f>IF(DZIALKI[[#This Row],[Ulga]]=$K$29,$L$29,IF(DZIALKI[[#This Row],[Ulga]]=$K$30,$L$30,IF(DZIALKI[[#This Row],[Ulga]]=$K$31,$L$31,IF(DZIALKI[[#This Row],[Ulga]]=$K$32,$L$32))))</f>
        <v>0</v>
      </c>
      <c r="G4334">
        <f>ROUNDUP(DZIALKI[[#This Row],[StawkaPodatku]]*DZIALKI[[#This Row],[Powierzchnia]],2)</f>
        <v>921.7</v>
      </c>
      <c r="H4334">
        <f>DZIALKI[[#This Row],[Podatek]]*DZIALKI[[#This Row],[Procent Ulgi]]</f>
        <v>0</v>
      </c>
      <c r="I4334">
        <f>DZIALKI[[#This Row],[Podatek]]-DZIALKI[[#This Row],[KwotaUlgi]]</f>
        <v>921.7</v>
      </c>
    </row>
    <row r="4335" spans="1:9" x14ac:dyDescent="0.25">
      <c r="A4335" t="s">
        <v>4345</v>
      </c>
      <c r="B4335">
        <v>1356.32</v>
      </c>
      <c r="C4335" t="s">
        <v>31</v>
      </c>
      <c r="D4335" t="s">
        <v>7</v>
      </c>
      <c r="E43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35">
        <f>IF(DZIALKI[[#This Row],[Ulga]]=$K$29,$L$29,IF(DZIALKI[[#This Row],[Ulga]]=$K$30,$L$30,IF(DZIALKI[[#This Row],[Ulga]]=$K$31,$L$31,IF(DZIALKI[[#This Row],[Ulga]]=$K$32,$L$32))))</f>
        <v>0.2</v>
      </c>
      <c r="G4335">
        <f>ROUNDUP(DZIALKI[[#This Row],[StawkaPodatku]]*DZIALKI[[#This Row],[Powierzchnia]],2)</f>
        <v>583.22</v>
      </c>
      <c r="H4335">
        <f>DZIALKI[[#This Row],[Podatek]]*DZIALKI[[#This Row],[Procent Ulgi]]</f>
        <v>116.64400000000001</v>
      </c>
      <c r="I4335">
        <f>DZIALKI[[#This Row],[Podatek]]-DZIALKI[[#This Row],[KwotaUlgi]]</f>
        <v>466.57600000000002</v>
      </c>
    </row>
    <row r="4336" spans="1:9" x14ac:dyDescent="0.25">
      <c r="A4336" t="s">
        <v>4346</v>
      </c>
      <c r="B4336">
        <v>637.65</v>
      </c>
      <c r="C4336" t="s">
        <v>5</v>
      </c>
      <c r="D4336" t="s">
        <v>11</v>
      </c>
      <c r="E43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36">
        <f>IF(DZIALKI[[#This Row],[Ulga]]=$K$29,$L$29,IF(DZIALKI[[#This Row],[Ulga]]=$K$30,$L$30,IF(DZIALKI[[#This Row],[Ulga]]=$K$31,$L$31,IF(DZIALKI[[#This Row],[Ulga]]=$K$32,$L$32))))</f>
        <v>0.9</v>
      </c>
      <c r="G4336">
        <f>ROUNDUP(DZIALKI[[#This Row],[StawkaPodatku]]*DZIALKI[[#This Row],[Powierzchnia]],2)</f>
        <v>491</v>
      </c>
      <c r="H4336">
        <f>DZIALKI[[#This Row],[Podatek]]*DZIALKI[[#This Row],[Procent Ulgi]]</f>
        <v>441.90000000000003</v>
      </c>
      <c r="I4336">
        <f>DZIALKI[[#This Row],[Podatek]]-DZIALKI[[#This Row],[KwotaUlgi]]</f>
        <v>49.099999999999966</v>
      </c>
    </row>
    <row r="4337" spans="1:9" x14ac:dyDescent="0.25">
      <c r="A4337" t="s">
        <v>4347</v>
      </c>
      <c r="B4337">
        <v>608.64</v>
      </c>
      <c r="C4337" t="s">
        <v>52</v>
      </c>
      <c r="D4337" t="s">
        <v>11</v>
      </c>
      <c r="E43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37">
        <f>IF(DZIALKI[[#This Row],[Ulga]]=$K$29,$L$29,IF(DZIALKI[[#This Row],[Ulga]]=$K$30,$L$30,IF(DZIALKI[[#This Row],[Ulga]]=$K$31,$L$31,IF(DZIALKI[[#This Row],[Ulga]]=$K$32,$L$32))))</f>
        <v>0.9</v>
      </c>
      <c r="G4337">
        <f>ROUNDUP(DZIALKI[[#This Row],[StawkaPodatku]]*DZIALKI[[#This Row],[Powierzchnia]],2)</f>
        <v>127.82000000000001</v>
      </c>
      <c r="H4337">
        <f>DZIALKI[[#This Row],[Podatek]]*DZIALKI[[#This Row],[Procent Ulgi]]</f>
        <v>115.03800000000001</v>
      </c>
      <c r="I4337">
        <f>DZIALKI[[#This Row],[Podatek]]-DZIALKI[[#This Row],[KwotaUlgi]]</f>
        <v>12.781999999999996</v>
      </c>
    </row>
    <row r="4338" spans="1:9" x14ac:dyDescent="0.25">
      <c r="A4338" t="s">
        <v>4348</v>
      </c>
      <c r="B4338">
        <v>672.9</v>
      </c>
      <c r="C4338" t="s">
        <v>31</v>
      </c>
      <c r="D4338" t="s">
        <v>21</v>
      </c>
      <c r="E43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38">
        <f>IF(DZIALKI[[#This Row],[Ulga]]=$K$29,$L$29,IF(DZIALKI[[#This Row],[Ulga]]=$K$30,$L$30,IF(DZIALKI[[#This Row],[Ulga]]=$K$31,$L$31,IF(DZIALKI[[#This Row],[Ulga]]=$K$32,$L$32))))</f>
        <v>0</v>
      </c>
      <c r="G4338">
        <f>ROUNDUP(DZIALKI[[#This Row],[StawkaPodatku]]*DZIALKI[[#This Row],[Powierzchnia]],2)</f>
        <v>289.34999999999997</v>
      </c>
      <c r="H4338">
        <f>DZIALKI[[#This Row],[Podatek]]*DZIALKI[[#This Row],[Procent Ulgi]]</f>
        <v>0</v>
      </c>
      <c r="I4338">
        <f>DZIALKI[[#This Row],[Podatek]]-DZIALKI[[#This Row],[KwotaUlgi]]</f>
        <v>289.34999999999997</v>
      </c>
    </row>
    <row r="4339" spans="1:9" x14ac:dyDescent="0.25">
      <c r="A4339" t="s">
        <v>4349</v>
      </c>
      <c r="B4339">
        <v>782.23</v>
      </c>
      <c r="C4339" t="s">
        <v>5</v>
      </c>
      <c r="D4339" t="s">
        <v>11</v>
      </c>
      <c r="E43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39">
        <f>IF(DZIALKI[[#This Row],[Ulga]]=$K$29,$L$29,IF(DZIALKI[[#This Row],[Ulga]]=$K$30,$L$30,IF(DZIALKI[[#This Row],[Ulga]]=$K$31,$L$31,IF(DZIALKI[[#This Row],[Ulga]]=$K$32,$L$32))))</f>
        <v>0.9</v>
      </c>
      <c r="G4339">
        <f>ROUNDUP(DZIALKI[[#This Row],[StawkaPodatku]]*DZIALKI[[#This Row],[Powierzchnia]],2)</f>
        <v>602.31999999999994</v>
      </c>
      <c r="H4339">
        <f>DZIALKI[[#This Row],[Podatek]]*DZIALKI[[#This Row],[Procent Ulgi]]</f>
        <v>542.08799999999997</v>
      </c>
      <c r="I4339">
        <f>DZIALKI[[#This Row],[Podatek]]-DZIALKI[[#This Row],[KwotaUlgi]]</f>
        <v>60.231999999999971</v>
      </c>
    </row>
    <row r="4340" spans="1:9" x14ac:dyDescent="0.25">
      <c r="A4340" t="s">
        <v>4350</v>
      </c>
      <c r="B4340">
        <v>1481.5</v>
      </c>
      <c r="C4340" t="s">
        <v>9</v>
      </c>
      <c r="D4340" t="s">
        <v>11</v>
      </c>
      <c r="E43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40">
        <f>IF(DZIALKI[[#This Row],[Ulga]]=$K$29,$L$29,IF(DZIALKI[[#This Row],[Ulga]]=$K$30,$L$30,IF(DZIALKI[[#This Row],[Ulga]]=$K$31,$L$31,IF(DZIALKI[[#This Row],[Ulga]]=$K$32,$L$32))))</f>
        <v>0.9</v>
      </c>
      <c r="G4340">
        <f>ROUNDUP(DZIALKI[[#This Row],[StawkaPodatku]]*DZIALKI[[#This Row],[Powierzchnia]],2)</f>
        <v>962.98</v>
      </c>
      <c r="H4340">
        <f>DZIALKI[[#This Row],[Podatek]]*DZIALKI[[#This Row],[Procent Ulgi]]</f>
        <v>866.68200000000002</v>
      </c>
      <c r="I4340">
        <f>DZIALKI[[#This Row],[Podatek]]-DZIALKI[[#This Row],[KwotaUlgi]]</f>
        <v>96.298000000000002</v>
      </c>
    </row>
    <row r="4341" spans="1:9" x14ac:dyDescent="0.25">
      <c r="A4341" t="s">
        <v>4351</v>
      </c>
      <c r="B4341">
        <v>989.72</v>
      </c>
      <c r="C4341" t="s">
        <v>52</v>
      </c>
      <c r="D4341" t="s">
        <v>7</v>
      </c>
      <c r="E43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41">
        <f>IF(DZIALKI[[#This Row],[Ulga]]=$K$29,$L$29,IF(DZIALKI[[#This Row],[Ulga]]=$K$30,$L$30,IF(DZIALKI[[#This Row],[Ulga]]=$K$31,$L$31,IF(DZIALKI[[#This Row],[Ulga]]=$K$32,$L$32))))</f>
        <v>0.2</v>
      </c>
      <c r="G4341">
        <f>ROUNDUP(DZIALKI[[#This Row],[StawkaPodatku]]*DZIALKI[[#This Row],[Powierzchnia]],2)</f>
        <v>207.85</v>
      </c>
      <c r="H4341">
        <f>DZIALKI[[#This Row],[Podatek]]*DZIALKI[[#This Row],[Procent Ulgi]]</f>
        <v>41.57</v>
      </c>
      <c r="I4341">
        <f>DZIALKI[[#This Row],[Podatek]]-DZIALKI[[#This Row],[KwotaUlgi]]</f>
        <v>166.28</v>
      </c>
    </row>
    <row r="4342" spans="1:9" x14ac:dyDescent="0.25">
      <c r="A4342" t="s">
        <v>4352</v>
      </c>
      <c r="B4342">
        <v>1254.2</v>
      </c>
      <c r="C4342" t="s">
        <v>52</v>
      </c>
      <c r="D4342" t="s">
        <v>11</v>
      </c>
      <c r="E43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42">
        <f>IF(DZIALKI[[#This Row],[Ulga]]=$K$29,$L$29,IF(DZIALKI[[#This Row],[Ulga]]=$K$30,$L$30,IF(DZIALKI[[#This Row],[Ulga]]=$K$31,$L$31,IF(DZIALKI[[#This Row],[Ulga]]=$K$32,$L$32))))</f>
        <v>0.9</v>
      </c>
      <c r="G4342">
        <f>ROUNDUP(DZIALKI[[#This Row],[StawkaPodatku]]*DZIALKI[[#This Row],[Powierzchnia]],2)</f>
        <v>263.39</v>
      </c>
      <c r="H4342">
        <f>DZIALKI[[#This Row],[Podatek]]*DZIALKI[[#This Row],[Procent Ulgi]]</f>
        <v>237.05099999999999</v>
      </c>
      <c r="I4342">
        <f>DZIALKI[[#This Row],[Podatek]]-DZIALKI[[#This Row],[KwotaUlgi]]</f>
        <v>26.338999999999999</v>
      </c>
    </row>
    <row r="4343" spans="1:9" x14ac:dyDescent="0.25">
      <c r="A4343" t="s">
        <v>4353</v>
      </c>
      <c r="B4343">
        <v>726.29</v>
      </c>
      <c r="C4343" t="s">
        <v>31</v>
      </c>
      <c r="D4343" t="s">
        <v>7</v>
      </c>
      <c r="E43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43">
        <f>IF(DZIALKI[[#This Row],[Ulga]]=$K$29,$L$29,IF(DZIALKI[[#This Row],[Ulga]]=$K$30,$L$30,IF(DZIALKI[[#This Row],[Ulga]]=$K$31,$L$31,IF(DZIALKI[[#This Row],[Ulga]]=$K$32,$L$32))))</f>
        <v>0.2</v>
      </c>
      <c r="G4343">
        <f>ROUNDUP(DZIALKI[[#This Row],[StawkaPodatku]]*DZIALKI[[#This Row],[Powierzchnia]],2)</f>
        <v>312.31</v>
      </c>
      <c r="H4343">
        <f>DZIALKI[[#This Row],[Podatek]]*DZIALKI[[#This Row],[Procent Ulgi]]</f>
        <v>62.462000000000003</v>
      </c>
      <c r="I4343">
        <f>DZIALKI[[#This Row],[Podatek]]-DZIALKI[[#This Row],[KwotaUlgi]]</f>
        <v>249.84800000000001</v>
      </c>
    </row>
    <row r="4344" spans="1:9" x14ac:dyDescent="0.25">
      <c r="A4344" t="s">
        <v>4354</v>
      </c>
      <c r="B4344">
        <v>1061.51</v>
      </c>
      <c r="C4344" t="s">
        <v>94</v>
      </c>
      <c r="D4344" t="s">
        <v>11</v>
      </c>
      <c r="E434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44">
        <f>IF(DZIALKI[[#This Row],[Ulga]]=$K$29,$L$29,IF(DZIALKI[[#This Row],[Ulga]]=$K$30,$L$30,IF(DZIALKI[[#This Row],[Ulga]]=$K$31,$L$31,IF(DZIALKI[[#This Row],[Ulga]]=$K$32,$L$32))))</f>
        <v>0.9</v>
      </c>
      <c r="G4344">
        <f>ROUNDUP(DZIALKI[[#This Row],[StawkaPodatku]]*DZIALKI[[#This Row],[Powierzchnia]],2)</f>
        <v>42.47</v>
      </c>
      <c r="H4344">
        <f>DZIALKI[[#This Row],[Podatek]]*DZIALKI[[#This Row],[Procent Ulgi]]</f>
        <v>38.222999999999999</v>
      </c>
      <c r="I4344">
        <f>DZIALKI[[#This Row],[Podatek]]-DZIALKI[[#This Row],[KwotaUlgi]]</f>
        <v>4.2469999999999999</v>
      </c>
    </row>
    <row r="4345" spans="1:9" x14ac:dyDescent="0.25">
      <c r="A4345" t="s">
        <v>4355</v>
      </c>
      <c r="B4345">
        <v>1283.74</v>
      </c>
      <c r="C4345" t="s">
        <v>31</v>
      </c>
      <c r="D4345" t="s">
        <v>7</v>
      </c>
      <c r="E43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45">
        <f>IF(DZIALKI[[#This Row],[Ulga]]=$K$29,$L$29,IF(DZIALKI[[#This Row],[Ulga]]=$K$30,$L$30,IF(DZIALKI[[#This Row],[Ulga]]=$K$31,$L$31,IF(DZIALKI[[#This Row],[Ulga]]=$K$32,$L$32))))</f>
        <v>0.2</v>
      </c>
      <c r="G4345">
        <f>ROUNDUP(DZIALKI[[#This Row],[StawkaPodatku]]*DZIALKI[[#This Row],[Powierzchnia]],2)</f>
        <v>552.01</v>
      </c>
      <c r="H4345">
        <f>DZIALKI[[#This Row],[Podatek]]*DZIALKI[[#This Row],[Procent Ulgi]]</f>
        <v>110.402</v>
      </c>
      <c r="I4345">
        <f>DZIALKI[[#This Row],[Podatek]]-DZIALKI[[#This Row],[KwotaUlgi]]</f>
        <v>441.608</v>
      </c>
    </row>
    <row r="4346" spans="1:9" x14ac:dyDescent="0.25">
      <c r="A4346" t="s">
        <v>4356</v>
      </c>
      <c r="B4346">
        <v>809.14</v>
      </c>
      <c r="C4346" t="s">
        <v>31</v>
      </c>
      <c r="D4346" t="s">
        <v>11</v>
      </c>
      <c r="E43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46">
        <f>IF(DZIALKI[[#This Row],[Ulga]]=$K$29,$L$29,IF(DZIALKI[[#This Row],[Ulga]]=$K$30,$L$30,IF(DZIALKI[[#This Row],[Ulga]]=$K$31,$L$31,IF(DZIALKI[[#This Row],[Ulga]]=$K$32,$L$32))))</f>
        <v>0.9</v>
      </c>
      <c r="G4346">
        <f>ROUNDUP(DZIALKI[[#This Row],[StawkaPodatku]]*DZIALKI[[#This Row],[Powierzchnia]],2)</f>
        <v>347.94</v>
      </c>
      <c r="H4346">
        <f>DZIALKI[[#This Row],[Podatek]]*DZIALKI[[#This Row],[Procent Ulgi]]</f>
        <v>313.14600000000002</v>
      </c>
      <c r="I4346">
        <f>DZIALKI[[#This Row],[Podatek]]-DZIALKI[[#This Row],[KwotaUlgi]]</f>
        <v>34.793999999999983</v>
      </c>
    </row>
    <row r="4347" spans="1:9" x14ac:dyDescent="0.25">
      <c r="A4347" t="s">
        <v>4357</v>
      </c>
      <c r="B4347">
        <v>777.34</v>
      </c>
      <c r="C4347" t="s">
        <v>31</v>
      </c>
      <c r="D4347" t="s">
        <v>5</v>
      </c>
      <c r="E43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47">
        <f>IF(DZIALKI[[#This Row],[Ulga]]=$K$29,$L$29,IF(DZIALKI[[#This Row],[Ulga]]=$K$30,$L$30,IF(DZIALKI[[#This Row],[Ulga]]=$K$31,$L$31,IF(DZIALKI[[#This Row],[Ulga]]=$K$32,$L$32))))</f>
        <v>0.5</v>
      </c>
      <c r="G4347">
        <f>ROUNDUP(DZIALKI[[#This Row],[StawkaPodatku]]*DZIALKI[[#This Row],[Powierzchnia]],2)</f>
        <v>334.26</v>
      </c>
      <c r="H4347">
        <f>DZIALKI[[#This Row],[Podatek]]*DZIALKI[[#This Row],[Procent Ulgi]]</f>
        <v>167.13</v>
      </c>
      <c r="I4347">
        <f>DZIALKI[[#This Row],[Podatek]]-DZIALKI[[#This Row],[KwotaUlgi]]</f>
        <v>167.13</v>
      </c>
    </row>
    <row r="4348" spans="1:9" x14ac:dyDescent="0.25">
      <c r="A4348" t="s">
        <v>4358</v>
      </c>
      <c r="B4348">
        <v>1458.48</v>
      </c>
      <c r="C4348" t="s">
        <v>5</v>
      </c>
      <c r="D4348" t="s">
        <v>5</v>
      </c>
      <c r="E43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48">
        <f>IF(DZIALKI[[#This Row],[Ulga]]=$K$29,$L$29,IF(DZIALKI[[#This Row],[Ulga]]=$K$30,$L$30,IF(DZIALKI[[#This Row],[Ulga]]=$K$31,$L$31,IF(DZIALKI[[#This Row],[Ulga]]=$K$32,$L$32))))</f>
        <v>0.5</v>
      </c>
      <c r="G4348">
        <f>ROUNDUP(DZIALKI[[#This Row],[StawkaPodatku]]*DZIALKI[[#This Row],[Powierzchnia]],2)</f>
        <v>1123.03</v>
      </c>
      <c r="H4348">
        <f>DZIALKI[[#This Row],[Podatek]]*DZIALKI[[#This Row],[Procent Ulgi]]</f>
        <v>561.51499999999999</v>
      </c>
      <c r="I4348">
        <f>DZIALKI[[#This Row],[Podatek]]-DZIALKI[[#This Row],[KwotaUlgi]]</f>
        <v>561.51499999999999</v>
      </c>
    </row>
    <row r="4349" spans="1:9" x14ac:dyDescent="0.25">
      <c r="A4349" t="s">
        <v>4359</v>
      </c>
      <c r="B4349">
        <v>963.41</v>
      </c>
      <c r="C4349" t="s">
        <v>31</v>
      </c>
      <c r="D4349" t="s">
        <v>21</v>
      </c>
      <c r="E43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49">
        <f>IF(DZIALKI[[#This Row],[Ulga]]=$K$29,$L$29,IF(DZIALKI[[#This Row],[Ulga]]=$K$30,$L$30,IF(DZIALKI[[#This Row],[Ulga]]=$K$31,$L$31,IF(DZIALKI[[#This Row],[Ulga]]=$K$32,$L$32))))</f>
        <v>0</v>
      </c>
      <c r="G4349">
        <f>ROUNDUP(DZIALKI[[#This Row],[StawkaPodatku]]*DZIALKI[[#This Row],[Powierzchnia]],2)</f>
        <v>414.27</v>
      </c>
      <c r="H4349">
        <f>DZIALKI[[#This Row],[Podatek]]*DZIALKI[[#This Row],[Procent Ulgi]]</f>
        <v>0</v>
      </c>
      <c r="I4349">
        <f>DZIALKI[[#This Row],[Podatek]]-DZIALKI[[#This Row],[KwotaUlgi]]</f>
        <v>414.27</v>
      </c>
    </row>
    <row r="4350" spans="1:9" x14ac:dyDescent="0.25">
      <c r="A4350" t="s">
        <v>4360</v>
      </c>
      <c r="B4350">
        <v>903.45</v>
      </c>
      <c r="C4350" t="s">
        <v>94</v>
      </c>
      <c r="D4350" t="s">
        <v>5</v>
      </c>
      <c r="E43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50">
        <f>IF(DZIALKI[[#This Row],[Ulga]]=$K$29,$L$29,IF(DZIALKI[[#This Row],[Ulga]]=$K$30,$L$30,IF(DZIALKI[[#This Row],[Ulga]]=$K$31,$L$31,IF(DZIALKI[[#This Row],[Ulga]]=$K$32,$L$32))))</f>
        <v>0.5</v>
      </c>
      <c r="G4350">
        <f>ROUNDUP(DZIALKI[[#This Row],[StawkaPodatku]]*DZIALKI[[#This Row],[Powierzchnia]],2)</f>
        <v>36.14</v>
      </c>
      <c r="H4350">
        <f>DZIALKI[[#This Row],[Podatek]]*DZIALKI[[#This Row],[Procent Ulgi]]</f>
        <v>18.07</v>
      </c>
      <c r="I4350">
        <f>DZIALKI[[#This Row],[Podatek]]-DZIALKI[[#This Row],[KwotaUlgi]]</f>
        <v>18.07</v>
      </c>
    </row>
    <row r="4351" spans="1:9" x14ac:dyDescent="0.25">
      <c r="A4351" t="s">
        <v>4361</v>
      </c>
      <c r="B4351">
        <v>978.87</v>
      </c>
      <c r="C4351" t="s">
        <v>94</v>
      </c>
      <c r="D4351" t="s">
        <v>11</v>
      </c>
      <c r="E435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51">
        <f>IF(DZIALKI[[#This Row],[Ulga]]=$K$29,$L$29,IF(DZIALKI[[#This Row],[Ulga]]=$K$30,$L$30,IF(DZIALKI[[#This Row],[Ulga]]=$K$31,$L$31,IF(DZIALKI[[#This Row],[Ulga]]=$K$32,$L$32))))</f>
        <v>0.9</v>
      </c>
      <c r="G4351">
        <f>ROUNDUP(DZIALKI[[#This Row],[StawkaPodatku]]*DZIALKI[[#This Row],[Powierzchnia]],2)</f>
        <v>39.159999999999997</v>
      </c>
      <c r="H4351">
        <f>DZIALKI[[#This Row],[Podatek]]*DZIALKI[[#This Row],[Procent Ulgi]]</f>
        <v>35.244</v>
      </c>
      <c r="I4351">
        <f>DZIALKI[[#This Row],[Podatek]]-DZIALKI[[#This Row],[KwotaUlgi]]</f>
        <v>3.9159999999999968</v>
      </c>
    </row>
    <row r="4352" spans="1:9" x14ac:dyDescent="0.25">
      <c r="A4352" t="s">
        <v>4362</v>
      </c>
      <c r="B4352">
        <v>686.71</v>
      </c>
      <c r="C4352" t="s">
        <v>52</v>
      </c>
      <c r="D4352" t="s">
        <v>7</v>
      </c>
      <c r="E43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52">
        <f>IF(DZIALKI[[#This Row],[Ulga]]=$K$29,$L$29,IF(DZIALKI[[#This Row],[Ulga]]=$K$30,$L$30,IF(DZIALKI[[#This Row],[Ulga]]=$K$31,$L$31,IF(DZIALKI[[#This Row],[Ulga]]=$K$32,$L$32))))</f>
        <v>0.2</v>
      </c>
      <c r="G4352">
        <f>ROUNDUP(DZIALKI[[#This Row],[StawkaPodatku]]*DZIALKI[[#This Row],[Powierzchnia]],2)</f>
        <v>144.20999999999998</v>
      </c>
      <c r="H4352">
        <f>DZIALKI[[#This Row],[Podatek]]*DZIALKI[[#This Row],[Procent Ulgi]]</f>
        <v>28.841999999999999</v>
      </c>
      <c r="I4352">
        <f>DZIALKI[[#This Row],[Podatek]]-DZIALKI[[#This Row],[KwotaUlgi]]</f>
        <v>115.36799999999998</v>
      </c>
    </row>
    <row r="4353" spans="1:9" x14ac:dyDescent="0.25">
      <c r="A4353" t="s">
        <v>4363</v>
      </c>
      <c r="B4353">
        <v>1361.96</v>
      </c>
      <c r="C4353" t="s">
        <v>5</v>
      </c>
      <c r="D4353" t="s">
        <v>5</v>
      </c>
      <c r="E43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53">
        <f>IF(DZIALKI[[#This Row],[Ulga]]=$K$29,$L$29,IF(DZIALKI[[#This Row],[Ulga]]=$K$30,$L$30,IF(DZIALKI[[#This Row],[Ulga]]=$K$31,$L$31,IF(DZIALKI[[#This Row],[Ulga]]=$K$32,$L$32))))</f>
        <v>0.5</v>
      </c>
      <c r="G4353">
        <f>ROUNDUP(DZIALKI[[#This Row],[StawkaPodatku]]*DZIALKI[[#This Row],[Powierzchnia]],2)</f>
        <v>1048.71</v>
      </c>
      <c r="H4353">
        <f>DZIALKI[[#This Row],[Podatek]]*DZIALKI[[#This Row],[Procent Ulgi]]</f>
        <v>524.35500000000002</v>
      </c>
      <c r="I4353">
        <f>DZIALKI[[#This Row],[Podatek]]-DZIALKI[[#This Row],[KwotaUlgi]]</f>
        <v>524.35500000000002</v>
      </c>
    </row>
    <row r="4354" spans="1:9" x14ac:dyDescent="0.25">
      <c r="A4354" t="s">
        <v>4364</v>
      </c>
      <c r="B4354">
        <v>1015.61</v>
      </c>
      <c r="C4354" t="s">
        <v>9</v>
      </c>
      <c r="D4354" t="s">
        <v>21</v>
      </c>
      <c r="E43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54">
        <f>IF(DZIALKI[[#This Row],[Ulga]]=$K$29,$L$29,IF(DZIALKI[[#This Row],[Ulga]]=$K$30,$L$30,IF(DZIALKI[[#This Row],[Ulga]]=$K$31,$L$31,IF(DZIALKI[[#This Row],[Ulga]]=$K$32,$L$32))))</f>
        <v>0</v>
      </c>
      <c r="G4354">
        <f>ROUNDUP(DZIALKI[[#This Row],[StawkaPodatku]]*DZIALKI[[#This Row],[Powierzchnia]],2)</f>
        <v>660.15</v>
      </c>
      <c r="H4354">
        <f>DZIALKI[[#This Row],[Podatek]]*DZIALKI[[#This Row],[Procent Ulgi]]</f>
        <v>0</v>
      </c>
      <c r="I4354">
        <f>DZIALKI[[#This Row],[Podatek]]-DZIALKI[[#This Row],[KwotaUlgi]]</f>
        <v>660.15</v>
      </c>
    </row>
    <row r="4355" spans="1:9" x14ac:dyDescent="0.25">
      <c r="A4355" t="s">
        <v>4365</v>
      </c>
      <c r="B4355">
        <v>528.55999999999995</v>
      </c>
      <c r="C4355" t="s">
        <v>5</v>
      </c>
      <c r="D4355" t="s">
        <v>11</v>
      </c>
      <c r="E43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55">
        <f>IF(DZIALKI[[#This Row],[Ulga]]=$K$29,$L$29,IF(DZIALKI[[#This Row],[Ulga]]=$K$30,$L$30,IF(DZIALKI[[#This Row],[Ulga]]=$K$31,$L$31,IF(DZIALKI[[#This Row],[Ulga]]=$K$32,$L$32))))</f>
        <v>0.9</v>
      </c>
      <c r="G4355">
        <f>ROUNDUP(DZIALKI[[#This Row],[StawkaPodatku]]*DZIALKI[[#This Row],[Powierzchnia]],2)</f>
        <v>407</v>
      </c>
      <c r="H4355">
        <f>DZIALKI[[#This Row],[Podatek]]*DZIALKI[[#This Row],[Procent Ulgi]]</f>
        <v>366.3</v>
      </c>
      <c r="I4355">
        <f>DZIALKI[[#This Row],[Podatek]]-DZIALKI[[#This Row],[KwotaUlgi]]</f>
        <v>40.699999999999989</v>
      </c>
    </row>
    <row r="4356" spans="1:9" x14ac:dyDescent="0.25">
      <c r="A4356" t="s">
        <v>4366</v>
      </c>
      <c r="B4356">
        <v>1243.8399999999999</v>
      </c>
      <c r="C4356" t="s">
        <v>94</v>
      </c>
      <c r="D4356" t="s">
        <v>21</v>
      </c>
      <c r="E43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56">
        <f>IF(DZIALKI[[#This Row],[Ulga]]=$K$29,$L$29,IF(DZIALKI[[#This Row],[Ulga]]=$K$30,$L$30,IF(DZIALKI[[#This Row],[Ulga]]=$K$31,$L$31,IF(DZIALKI[[#This Row],[Ulga]]=$K$32,$L$32))))</f>
        <v>0</v>
      </c>
      <c r="G4356">
        <f>ROUNDUP(DZIALKI[[#This Row],[StawkaPodatku]]*DZIALKI[[#This Row],[Powierzchnia]],2)</f>
        <v>49.76</v>
      </c>
      <c r="H4356">
        <f>DZIALKI[[#This Row],[Podatek]]*DZIALKI[[#This Row],[Procent Ulgi]]</f>
        <v>0</v>
      </c>
      <c r="I4356">
        <f>DZIALKI[[#This Row],[Podatek]]-DZIALKI[[#This Row],[KwotaUlgi]]</f>
        <v>49.76</v>
      </c>
    </row>
    <row r="4357" spans="1:9" x14ac:dyDescent="0.25">
      <c r="A4357" t="s">
        <v>4367</v>
      </c>
      <c r="B4357">
        <v>952.53</v>
      </c>
      <c r="C4357" t="s">
        <v>94</v>
      </c>
      <c r="D4357" t="s">
        <v>11</v>
      </c>
      <c r="E43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57">
        <f>IF(DZIALKI[[#This Row],[Ulga]]=$K$29,$L$29,IF(DZIALKI[[#This Row],[Ulga]]=$K$30,$L$30,IF(DZIALKI[[#This Row],[Ulga]]=$K$31,$L$31,IF(DZIALKI[[#This Row],[Ulga]]=$K$32,$L$32))))</f>
        <v>0.9</v>
      </c>
      <c r="G4357">
        <f>ROUNDUP(DZIALKI[[#This Row],[StawkaPodatku]]*DZIALKI[[#This Row],[Powierzchnia]],2)</f>
        <v>38.11</v>
      </c>
      <c r="H4357">
        <f>DZIALKI[[#This Row],[Podatek]]*DZIALKI[[#This Row],[Procent Ulgi]]</f>
        <v>34.298999999999999</v>
      </c>
      <c r="I4357">
        <f>DZIALKI[[#This Row],[Podatek]]-DZIALKI[[#This Row],[KwotaUlgi]]</f>
        <v>3.8109999999999999</v>
      </c>
    </row>
    <row r="4358" spans="1:9" x14ac:dyDescent="0.25">
      <c r="A4358" t="s">
        <v>4368</v>
      </c>
      <c r="B4358">
        <v>1056.3</v>
      </c>
      <c r="C4358" t="s">
        <v>5</v>
      </c>
      <c r="D4358" t="s">
        <v>5</v>
      </c>
      <c r="E43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58">
        <f>IF(DZIALKI[[#This Row],[Ulga]]=$K$29,$L$29,IF(DZIALKI[[#This Row],[Ulga]]=$K$30,$L$30,IF(DZIALKI[[#This Row],[Ulga]]=$K$31,$L$31,IF(DZIALKI[[#This Row],[Ulga]]=$K$32,$L$32))))</f>
        <v>0.5</v>
      </c>
      <c r="G4358">
        <f>ROUNDUP(DZIALKI[[#This Row],[StawkaPodatku]]*DZIALKI[[#This Row],[Powierzchnia]],2)</f>
        <v>813.36</v>
      </c>
      <c r="H4358">
        <f>DZIALKI[[#This Row],[Podatek]]*DZIALKI[[#This Row],[Procent Ulgi]]</f>
        <v>406.68</v>
      </c>
      <c r="I4358">
        <f>DZIALKI[[#This Row],[Podatek]]-DZIALKI[[#This Row],[KwotaUlgi]]</f>
        <v>406.68</v>
      </c>
    </row>
    <row r="4359" spans="1:9" x14ac:dyDescent="0.25">
      <c r="A4359" t="s">
        <v>4369</v>
      </c>
      <c r="B4359">
        <v>1142.45</v>
      </c>
      <c r="C4359" t="s">
        <v>5</v>
      </c>
      <c r="D4359" t="s">
        <v>5</v>
      </c>
      <c r="E43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59">
        <f>IF(DZIALKI[[#This Row],[Ulga]]=$K$29,$L$29,IF(DZIALKI[[#This Row],[Ulga]]=$K$30,$L$30,IF(DZIALKI[[#This Row],[Ulga]]=$K$31,$L$31,IF(DZIALKI[[#This Row],[Ulga]]=$K$32,$L$32))))</f>
        <v>0.5</v>
      </c>
      <c r="G4359">
        <f>ROUNDUP(DZIALKI[[#This Row],[StawkaPodatku]]*DZIALKI[[#This Row],[Powierzchnia]],2)</f>
        <v>879.68999999999994</v>
      </c>
      <c r="H4359">
        <f>DZIALKI[[#This Row],[Podatek]]*DZIALKI[[#This Row],[Procent Ulgi]]</f>
        <v>439.84499999999997</v>
      </c>
      <c r="I4359">
        <f>DZIALKI[[#This Row],[Podatek]]-DZIALKI[[#This Row],[KwotaUlgi]]</f>
        <v>439.84499999999997</v>
      </c>
    </row>
    <row r="4360" spans="1:9" x14ac:dyDescent="0.25">
      <c r="A4360" t="s">
        <v>4370</v>
      </c>
      <c r="B4360">
        <v>1203.4100000000001</v>
      </c>
      <c r="C4360" t="s">
        <v>5</v>
      </c>
      <c r="D4360" t="s">
        <v>21</v>
      </c>
      <c r="E43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60">
        <f>IF(DZIALKI[[#This Row],[Ulga]]=$K$29,$L$29,IF(DZIALKI[[#This Row],[Ulga]]=$K$30,$L$30,IF(DZIALKI[[#This Row],[Ulga]]=$K$31,$L$31,IF(DZIALKI[[#This Row],[Ulga]]=$K$32,$L$32))))</f>
        <v>0</v>
      </c>
      <c r="G4360">
        <f>ROUNDUP(DZIALKI[[#This Row],[StawkaPodatku]]*DZIALKI[[#This Row],[Powierzchnia]],2)</f>
        <v>926.63</v>
      </c>
      <c r="H4360">
        <f>DZIALKI[[#This Row],[Podatek]]*DZIALKI[[#This Row],[Procent Ulgi]]</f>
        <v>0</v>
      </c>
      <c r="I4360">
        <f>DZIALKI[[#This Row],[Podatek]]-DZIALKI[[#This Row],[KwotaUlgi]]</f>
        <v>926.63</v>
      </c>
    </row>
    <row r="4361" spans="1:9" x14ac:dyDescent="0.25">
      <c r="A4361" t="s">
        <v>4371</v>
      </c>
      <c r="B4361">
        <v>915</v>
      </c>
      <c r="C4361" t="s">
        <v>94</v>
      </c>
      <c r="D4361" t="s">
        <v>11</v>
      </c>
      <c r="E43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61">
        <f>IF(DZIALKI[[#This Row],[Ulga]]=$K$29,$L$29,IF(DZIALKI[[#This Row],[Ulga]]=$K$30,$L$30,IF(DZIALKI[[#This Row],[Ulga]]=$K$31,$L$31,IF(DZIALKI[[#This Row],[Ulga]]=$K$32,$L$32))))</f>
        <v>0.9</v>
      </c>
      <c r="G4361">
        <f>ROUNDUP(DZIALKI[[#This Row],[StawkaPodatku]]*DZIALKI[[#This Row],[Powierzchnia]],2)</f>
        <v>36.6</v>
      </c>
      <c r="H4361">
        <f>DZIALKI[[#This Row],[Podatek]]*DZIALKI[[#This Row],[Procent Ulgi]]</f>
        <v>32.940000000000005</v>
      </c>
      <c r="I4361">
        <f>DZIALKI[[#This Row],[Podatek]]-DZIALKI[[#This Row],[KwotaUlgi]]</f>
        <v>3.6599999999999966</v>
      </c>
    </row>
    <row r="4362" spans="1:9" x14ac:dyDescent="0.25">
      <c r="A4362" t="s">
        <v>4372</v>
      </c>
      <c r="B4362">
        <v>1434.15</v>
      </c>
      <c r="C4362" t="s">
        <v>5</v>
      </c>
      <c r="D4362" t="s">
        <v>11</v>
      </c>
      <c r="E43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62">
        <f>IF(DZIALKI[[#This Row],[Ulga]]=$K$29,$L$29,IF(DZIALKI[[#This Row],[Ulga]]=$K$30,$L$30,IF(DZIALKI[[#This Row],[Ulga]]=$K$31,$L$31,IF(DZIALKI[[#This Row],[Ulga]]=$K$32,$L$32))))</f>
        <v>0.9</v>
      </c>
      <c r="G4362">
        <f>ROUNDUP(DZIALKI[[#This Row],[StawkaPodatku]]*DZIALKI[[#This Row],[Powierzchnia]],2)</f>
        <v>1104.3</v>
      </c>
      <c r="H4362">
        <f>DZIALKI[[#This Row],[Podatek]]*DZIALKI[[#This Row],[Procent Ulgi]]</f>
        <v>993.87</v>
      </c>
      <c r="I4362">
        <f>DZIALKI[[#This Row],[Podatek]]-DZIALKI[[#This Row],[KwotaUlgi]]</f>
        <v>110.42999999999995</v>
      </c>
    </row>
    <row r="4363" spans="1:9" x14ac:dyDescent="0.25">
      <c r="A4363" t="s">
        <v>4373</v>
      </c>
      <c r="B4363">
        <v>1041.06</v>
      </c>
      <c r="C4363" t="s">
        <v>52</v>
      </c>
      <c r="D4363" t="s">
        <v>5</v>
      </c>
      <c r="E43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63">
        <f>IF(DZIALKI[[#This Row],[Ulga]]=$K$29,$L$29,IF(DZIALKI[[#This Row],[Ulga]]=$K$30,$L$30,IF(DZIALKI[[#This Row],[Ulga]]=$K$31,$L$31,IF(DZIALKI[[#This Row],[Ulga]]=$K$32,$L$32))))</f>
        <v>0.5</v>
      </c>
      <c r="G4363">
        <f>ROUNDUP(DZIALKI[[#This Row],[StawkaPodatku]]*DZIALKI[[#This Row],[Powierzchnia]],2)</f>
        <v>218.63</v>
      </c>
      <c r="H4363">
        <f>DZIALKI[[#This Row],[Podatek]]*DZIALKI[[#This Row],[Procent Ulgi]]</f>
        <v>109.315</v>
      </c>
      <c r="I4363">
        <f>DZIALKI[[#This Row],[Podatek]]-DZIALKI[[#This Row],[KwotaUlgi]]</f>
        <v>109.315</v>
      </c>
    </row>
    <row r="4364" spans="1:9" x14ac:dyDescent="0.25">
      <c r="A4364" t="s">
        <v>4374</v>
      </c>
      <c r="B4364">
        <v>508.63</v>
      </c>
      <c r="C4364" t="s">
        <v>31</v>
      </c>
      <c r="D4364" t="s">
        <v>5</v>
      </c>
      <c r="E43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64">
        <f>IF(DZIALKI[[#This Row],[Ulga]]=$K$29,$L$29,IF(DZIALKI[[#This Row],[Ulga]]=$K$30,$L$30,IF(DZIALKI[[#This Row],[Ulga]]=$K$31,$L$31,IF(DZIALKI[[#This Row],[Ulga]]=$K$32,$L$32))))</f>
        <v>0.5</v>
      </c>
      <c r="G4364">
        <f>ROUNDUP(DZIALKI[[#This Row],[StawkaPodatku]]*DZIALKI[[#This Row],[Powierzchnia]],2)</f>
        <v>218.72</v>
      </c>
      <c r="H4364">
        <f>DZIALKI[[#This Row],[Podatek]]*DZIALKI[[#This Row],[Procent Ulgi]]</f>
        <v>109.36</v>
      </c>
      <c r="I4364">
        <f>DZIALKI[[#This Row],[Podatek]]-DZIALKI[[#This Row],[KwotaUlgi]]</f>
        <v>109.36</v>
      </c>
    </row>
    <row r="4365" spans="1:9" x14ac:dyDescent="0.25">
      <c r="A4365" t="s">
        <v>4375</v>
      </c>
      <c r="B4365">
        <v>514.70000000000005</v>
      </c>
      <c r="C4365" t="s">
        <v>5</v>
      </c>
      <c r="D4365" t="s">
        <v>21</v>
      </c>
      <c r="E43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65">
        <f>IF(DZIALKI[[#This Row],[Ulga]]=$K$29,$L$29,IF(DZIALKI[[#This Row],[Ulga]]=$K$30,$L$30,IF(DZIALKI[[#This Row],[Ulga]]=$K$31,$L$31,IF(DZIALKI[[#This Row],[Ulga]]=$K$32,$L$32))))</f>
        <v>0</v>
      </c>
      <c r="G4365">
        <f>ROUNDUP(DZIALKI[[#This Row],[StawkaPodatku]]*DZIALKI[[#This Row],[Powierzchnia]],2)</f>
        <v>396.32</v>
      </c>
      <c r="H4365">
        <f>DZIALKI[[#This Row],[Podatek]]*DZIALKI[[#This Row],[Procent Ulgi]]</f>
        <v>0</v>
      </c>
      <c r="I4365">
        <f>DZIALKI[[#This Row],[Podatek]]-DZIALKI[[#This Row],[KwotaUlgi]]</f>
        <v>396.32</v>
      </c>
    </row>
    <row r="4366" spans="1:9" x14ac:dyDescent="0.25">
      <c r="A4366" t="s">
        <v>4376</v>
      </c>
      <c r="B4366">
        <v>1112.83</v>
      </c>
      <c r="C4366" t="s">
        <v>52</v>
      </c>
      <c r="D4366" t="s">
        <v>5</v>
      </c>
      <c r="E43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66">
        <f>IF(DZIALKI[[#This Row],[Ulga]]=$K$29,$L$29,IF(DZIALKI[[#This Row],[Ulga]]=$K$30,$L$30,IF(DZIALKI[[#This Row],[Ulga]]=$K$31,$L$31,IF(DZIALKI[[#This Row],[Ulga]]=$K$32,$L$32))))</f>
        <v>0.5</v>
      </c>
      <c r="G4366">
        <f>ROUNDUP(DZIALKI[[#This Row],[StawkaPodatku]]*DZIALKI[[#This Row],[Powierzchnia]],2)</f>
        <v>233.7</v>
      </c>
      <c r="H4366">
        <f>DZIALKI[[#This Row],[Podatek]]*DZIALKI[[#This Row],[Procent Ulgi]]</f>
        <v>116.85</v>
      </c>
      <c r="I4366">
        <f>DZIALKI[[#This Row],[Podatek]]-DZIALKI[[#This Row],[KwotaUlgi]]</f>
        <v>116.85</v>
      </c>
    </row>
    <row r="4367" spans="1:9" x14ac:dyDescent="0.25">
      <c r="A4367" t="s">
        <v>4377</v>
      </c>
      <c r="B4367">
        <v>1286.27</v>
      </c>
      <c r="C4367" t="s">
        <v>94</v>
      </c>
      <c r="D4367" t="s">
        <v>7</v>
      </c>
      <c r="E43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67">
        <f>IF(DZIALKI[[#This Row],[Ulga]]=$K$29,$L$29,IF(DZIALKI[[#This Row],[Ulga]]=$K$30,$L$30,IF(DZIALKI[[#This Row],[Ulga]]=$K$31,$L$31,IF(DZIALKI[[#This Row],[Ulga]]=$K$32,$L$32))))</f>
        <v>0.2</v>
      </c>
      <c r="G4367">
        <f>ROUNDUP(DZIALKI[[#This Row],[StawkaPodatku]]*DZIALKI[[#This Row],[Powierzchnia]],2)</f>
        <v>51.46</v>
      </c>
      <c r="H4367">
        <f>DZIALKI[[#This Row],[Podatek]]*DZIALKI[[#This Row],[Procent Ulgi]]</f>
        <v>10.292000000000002</v>
      </c>
      <c r="I4367">
        <f>DZIALKI[[#This Row],[Podatek]]-DZIALKI[[#This Row],[KwotaUlgi]]</f>
        <v>41.167999999999999</v>
      </c>
    </row>
    <row r="4368" spans="1:9" x14ac:dyDescent="0.25">
      <c r="A4368" t="s">
        <v>4378</v>
      </c>
      <c r="B4368">
        <v>651.17999999999995</v>
      </c>
      <c r="C4368" t="s">
        <v>9</v>
      </c>
      <c r="D4368" t="s">
        <v>5</v>
      </c>
      <c r="E43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68">
        <f>IF(DZIALKI[[#This Row],[Ulga]]=$K$29,$L$29,IF(DZIALKI[[#This Row],[Ulga]]=$K$30,$L$30,IF(DZIALKI[[#This Row],[Ulga]]=$K$31,$L$31,IF(DZIALKI[[#This Row],[Ulga]]=$K$32,$L$32))))</f>
        <v>0.5</v>
      </c>
      <c r="G4368">
        <f>ROUNDUP(DZIALKI[[#This Row],[StawkaPodatku]]*DZIALKI[[#This Row],[Powierzchnia]],2)</f>
        <v>423.27</v>
      </c>
      <c r="H4368">
        <f>DZIALKI[[#This Row],[Podatek]]*DZIALKI[[#This Row],[Procent Ulgi]]</f>
        <v>211.63499999999999</v>
      </c>
      <c r="I4368">
        <f>DZIALKI[[#This Row],[Podatek]]-DZIALKI[[#This Row],[KwotaUlgi]]</f>
        <v>211.63499999999999</v>
      </c>
    </row>
    <row r="4369" spans="1:9" x14ac:dyDescent="0.25">
      <c r="A4369" t="s">
        <v>4379</v>
      </c>
      <c r="B4369">
        <v>1409.36</v>
      </c>
      <c r="C4369" t="s">
        <v>5</v>
      </c>
      <c r="D4369" t="s">
        <v>21</v>
      </c>
      <c r="E43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69">
        <f>IF(DZIALKI[[#This Row],[Ulga]]=$K$29,$L$29,IF(DZIALKI[[#This Row],[Ulga]]=$K$30,$L$30,IF(DZIALKI[[#This Row],[Ulga]]=$K$31,$L$31,IF(DZIALKI[[#This Row],[Ulga]]=$K$32,$L$32))))</f>
        <v>0</v>
      </c>
      <c r="G4369">
        <f>ROUNDUP(DZIALKI[[#This Row],[StawkaPodatku]]*DZIALKI[[#This Row],[Powierzchnia]],2)</f>
        <v>1085.21</v>
      </c>
      <c r="H4369">
        <f>DZIALKI[[#This Row],[Podatek]]*DZIALKI[[#This Row],[Procent Ulgi]]</f>
        <v>0</v>
      </c>
      <c r="I4369">
        <f>DZIALKI[[#This Row],[Podatek]]-DZIALKI[[#This Row],[KwotaUlgi]]</f>
        <v>1085.21</v>
      </c>
    </row>
    <row r="4370" spans="1:9" x14ac:dyDescent="0.25">
      <c r="A4370" t="s">
        <v>4380</v>
      </c>
      <c r="B4370">
        <v>546.49</v>
      </c>
      <c r="C4370" t="s">
        <v>31</v>
      </c>
      <c r="D4370" t="s">
        <v>5</v>
      </c>
      <c r="E43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70">
        <f>IF(DZIALKI[[#This Row],[Ulga]]=$K$29,$L$29,IF(DZIALKI[[#This Row],[Ulga]]=$K$30,$L$30,IF(DZIALKI[[#This Row],[Ulga]]=$K$31,$L$31,IF(DZIALKI[[#This Row],[Ulga]]=$K$32,$L$32))))</f>
        <v>0.5</v>
      </c>
      <c r="G4370">
        <f>ROUNDUP(DZIALKI[[#This Row],[StawkaPodatku]]*DZIALKI[[#This Row],[Powierzchnia]],2)</f>
        <v>235</v>
      </c>
      <c r="H4370">
        <f>DZIALKI[[#This Row],[Podatek]]*DZIALKI[[#This Row],[Procent Ulgi]]</f>
        <v>117.5</v>
      </c>
      <c r="I4370">
        <f>DZIALKI[[#This Row],[Podatek]]-DZIALKI[[#This Row],[KwotaUlgi]]</f>
        <v>117.5</v>
      </c>
    </row>
    <row r="4371" spans="1:9" x14ac:dyDescent="0.25">
      <c r="A4371" t="s">
        <v>4381</v>
      </c>
      <c r="B4371">
        <v>1278.56</v>
      </c>
      <c r="C4371" t="s">
        <v>52</v>
      </c>
      <c r="D4371" t="s">
        <v>7</v>
      </c>
      <c r="E43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71">
        <f>IF(DZIALKI[[#This Row],[Ulga]]=$K$29,$L$29,IF(DZIALKI[[#This Row],[Ulga]]=$K$30,$L$30,IF(DZIALKI[[#This Row],[Ulga]]=$K$31,$L$31,IF(DZIALKI[[#This Row],[Ulga]]=$K$32,$L$32))))</f>
        <v>0.2</v>
      </c>
      <c r="G4371">
        <f>ROUNDUP(DZIALKI[[#This Row],[StawkaPodatku]]*DZIALKI[[#This Row],[Powierzchnia]],2)</f>
        <v>268.5</v>
      </c>
      <c r="H4371">
        <f>DZIALKI[[#This Row],[Podatek]]*DZIALKI[[#This Row],[Procent Ulgi]]</f>
        <v>53.7</v>
      </c>
      <c r="I4371">
        <f>DZIALKI[[#This Row],[Podatek]]-DZIALKI[[#This Row],[KwotaUlgi]]</f>
        <v>214.8</v>
      </c>
    </row>
    <row r="4372" spans="1:9" x14ac:dyDescent="0.25">
      <c r="A4372" t="s">
        <v>4382</v>
      </c>
      <c r="B4372">
        <v>923.24</v>
      </c>
      <c r="C4372" t="s">
        <v>5</v>
      </c>
      <c r="D4372" t="s">
        <v>5</v>
      </c>
      <c r="E43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72">
        <f>IF(DZIALKI[[#This Row],[Ulga]]=$K$29,$L$29,IF(DZIALKI[[#This Row],[Ulga]]=$K$30,$L$30,IF(DZIALKI[[#This Row],[Ulga]]=$K$31,$L$31,IF(DZIALKI[[#This Row],[Ulga]]=$K$32,$L$32))))</f>
        <v>0.5</v>
      </c>
      <c r="G4372">
        <f>ROUNDUP(DZIALKI[[#This Row],[StawkaPodatku]]*DZIALKI[[#This Row],[Powierzchnia]],2)</f>
        <v>710.9</v>
      </c>
      <c r="H4372">
        <f>DZIALKI[[#This Row],[Podatek]]*DZIALKI[[#This Row],[Procent Ulgi]]</f>
        <v>355.45</v>
      </c>
      <c r="I4372">
        <f>DZIALKI[[#This Row],[Podatek]]-DZIALKI[[#This Row],[KwotaUlgi]]</f>
        <v>355.45</v>
      </c>
    </row>
    <row r="4373" spans="1:9" x14ac:dyDescent="0.25">
      <c r="A4373" t="s">
        <v>4383</v>
      </c>
      <c r="B4373">
        <v>1327.12</v>
      </c>
      <c r="C4373" t="s">
        <v>9</v>
      </c>
      <c r="D4373" t="s">
        <v>5</v>
      </c>
      <c r="E437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73">
        <f>IF(DZIALKI[[#This Row],[Ulga]]=$K$29,$L$29,IF(DZIALKI[[#This Row],[Ulga]]=$K$30,$L$30,IF(DZIALKI[[#This Row],[Ulga]]=$K$31,$L$31,IF(DZIALKI[[#This Row],[Ulga]]=$K$32,$L$32))))</f>
        <v>0.5</v>
      </c>
      <c r="G4373">
        <f>ROUNDUP(DZIALKI[[#This Row],[StawkaPodatku]]*DZIALKI[[#This Row],[Powierzchnia]],2)</f>
        <v>862.63</v>
      </c>
      <c r="H4373">
        <f>DZIALKI[[#This Row],[Podatek]]*DZIALKI[[#This Row],[Procent Ulgi]]</f>
        <v>431.315</v>
      </c>
      <c r="I4373">
        <f>DZIALKI[[#This Row],[Podatek]]-DZIALKI[[#This Row],[KwotaUlgi]]</f>
        <v>431.315</v>
      </c>
    </row>
    <row r="4374" spans="1:9" x14ac:dyDescent="0.25">
      <c r="A4374" t="s">
        <v>4384</v>
      </c>
      <c r="B4374">
        <v>809.56</v>
      </c>
      <c r="C4374" t="s">
        <v>52</v>
      </c>
      <c r="D4374" t="s">
        <v>11</v>
      </c>
      <c r="E43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74">
        <f>IF(DZIALKI[[#This Row],[Ulga]]=$K$29,$L$29,IF(DZIALKI[[#This Row],[Ulga]]=$K$30,$L$30,IF(DZIALKI[[#This Row],[Ulga]]=$K$31,$L$31,IF(DZIALKI[[#This Row],[Ulga]]=$K$32,$L$32))))</f>
        <v>0.9</v>
      </c>
      <c r="G4374">
        <f>ROUNDUP(DZIALKI[[#This Row],[StawkaPodatku]]*DZIALKI[[#This Row],[Powierzchnia]],2)</f>
        <v>170.01</v>
      </c>
      <c r="H4374">
        <f>DZIALKI[[#This Row],[Podatek]]*DZIALKI[[#This Row],[Procent Ulgi]]</f>
        <v>153.00899999999999</v>
      </c>
      <c r="I4374">
        <f>DZIALKI[[#This Row],[Podatek]]-DZIALKI[[#This Row],[KwotaUlgi]]</f>
        <v>17.001000000000005</v>
      </c>
    </row>
    <row r="4375" spans="1:9" x14ac:dyDescent="0.25">
      <c r="A4375" t="s">
        <v>4385</v>
      </c>
      <c r="B4375">
        <v>918.5</v>
      </c>
      <c r="C4375" t="s">
        <v>5</v>
      </c>
      <c r="D4375" t="s">
        <v>5</v>
      </c>
      <c r="E43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75">
        <f>IF(DZIALKI[[#This Row],[Ulga]]=$K$29,$L$29,IF(DZIALKI[[#This Row],[Ulga]]=$K$30,$L$30,IF(DZIALKI[[#This Row],[Ulga]]=$K$31,$L$31,IF(DZIALKI[[#This Row],[Ulga]]=$K$32,$L$32))))</f>
        <v>0.5</v>
      </c>
      <c r="G4375">
        <f>ROUNDUP(DZIALKI[[#This Row],[StawkaPodatku]]*DZIALKI[[#This Row],[Powierzchnia]],2)</f>
        <v>707.25</v>
      </c>
      <c r="H4375">
        <f>DZIALKI[[#This Row],[Podatek]]*DZIALKI[[#This Row],[Procent Ulgi]]</f>
        <v>353.625</v>
      </c>
      <c r="I4375">
        <f>DZIALKI[[#This Row],[Podatek]]-DZIALKI[[#This Row],[KwotaUlgi]]</f>
        <v>353.625</v>
      </c>
    </row>
    <row r="4376" spans="1:9" x14ac:dyDescent="0.25">
      <c r="A4376" t="s">
        <v>4386</v>
      </c>
      <c r="B4376">
        <v>798.57</v>
      </c>
      <c r="C4376" t="s">
        <v>5</v>
      </c>
      <c r="D4376" t="s">
        <v>11</v>
      </c>
      <c r="E43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76">
        <f>IF(DZIALKI[[#This Row],[Ulga]]=$K$29,$L$29,IF(DZIALKI[[#This Row],[Ulga]]=$K$30,$L$30,IF(DZIALKI[[#This Row],[Ulga]]=$K$31,$L$31,IF(DZIALKI[[#This Row],[Ulga]]=$K$32,$L$32))))</f>
        <v>0.9</v>
      </c>
      <c r="G4376">
        <f>ROUNDUP(DZIALKI[[#This Row],[StawkaPodatku]]*DZIALKI[[#This Row],[Powierzchnia]],2)</f>
        <v>614.9</v>
      </c>
      <c r="H4376">
        <f>DZIALKI[[#This Row],[Podatek]]*DZIALKI[[#This Row],[Procent Ulgi]]</f>
        <v>553.41</v>
      </c>
      <c r="I4376">
        <f>DZIALKI[[#This Row],[Podatek]]-DZIALKI[[#This Row],[KwotaUlgi]]</f>
        <v>61.490000000000009</v>
      </c>
    </row>
    <row r="4377" spans="1:9" x14ac:dyDescent="0.25">
      <c r="A4377" t="s">
        <v>4387</v>
      </c>
      <c r="B4377">
        <v>949.64</v>
      </c>
      <c r="C4377" t="s">
        <v>5</v>
      </c>
      <c r="D4377" t="s">
        <v>7</v>
      </c>
      <c r="E43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77">
        <f>IF(DZIALKI[[#This Row],[Ulga]]=$K$29,$L$29,IF(DZIALKI[[#This Row],[Ulga]]=$K$30,$L$30,IF(DZIALKI[[#This Row],[Ulga]]=$K$31,$L$31,IF(DZIALKI[[#This Row],[Ulga]]=$K$32,$L$32))))</f>
        <v>0.2</v>
      </c>
      <c r="G4377">
        <f>ROUNDUP(DZIALKI[[#This Row],[StawkaPodatku]]*DZIALKI[[#This Row],[Powierzchnia]],2)</f>
        <v>731.23</v>
      </c>
      <c r="H4377">
        <f>DZIALKI[[#This Row],[Podatek]]*DZIALKI[[#This Row],[Procent Ulgi]]</f>
        <v>146.24600000000001</v>
      </c>
      <c r="I4377">
        <f>DZIALKI[[#This Row],[Podatek]]-DZIALKI[[#This Row],[KwotaUlgi]]</f>
        <v>584.98400000000004</v>
      </c>
    </row>
    <row r="4378" spans="1:9" x14ac:dyDescent="0.25">
      <c r="A4378" t="s">
        <v>4388</v>
      </c>
      <c r="B4378">
        <v>597.69000000000005</v>
      </c>
      <c r="C4378" t="s">
        <v>5</v>
      </c>
      <c r="D4378" t="s">
        <v>7</v>
      </c>
      <c r="E43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78">
        <f>IF(DZIALKI[[#This Row],[Ulga]]=$K$29,$L$29,IF(DZIALKI[[#This Row],[Ulga]]=$K$30,$L$30,IF(DZIALKI[[#This Row],[Ulga]]=$K$31,$L$31,IF(DZIALKI[[#This Row],[Ulga]]=$K$32,$L$32))))</f>
        <v>0.2</v>
      </c>
      <c r="G4378">
        <f>ROUNDUP(DZIALKI[[#This Row],[StawkaPodatku]]*DZIALKI[[#This Row],[Powierzchnia]],2)</f>
        <v>460.23</v>
      </c>
      <c r="H4378">
        <f>DZIALKI[[#This Row],[Podatek]]*DZIALKI[[#This Row],[Procent Ulgi]]</f>
        <v>92.046000000000006</v>
      </c>
      <c r="I4378">
        <f>DZIALKI[[#This Row],[Podatek]]-DZIALKI[[#This Row],[KwotaUlgi]]</f>
        <v>368.18400000000003</v>
      </c>
    </row>
    <row r="4379" spans="1:9" x14ac:dyDescent="0.25">
      <c r="A4379" t="s">
        <v>4389</v>
      </c>
      <c r="B4379">
        <v>1124.8</v>
      </c>
      <c r="C4379" t="s">
        <v>52</v>
      </c>
      <c r="D4379" t="s">
        <v>5</v>
      </c>
      <c r="E43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79">
        <f>IF(DZIALKI[[#This Row],[Ulga]]=$K$29,$L$29,IF(DZIALKI[[#This Row],[Ulga]]=$K$30,$L$30,IF(DZIALKI[[#This Row],[Ulga]]=$K$31,$L$31,IF(DZIALKI[[#This Row],[Ulga]]=$K$32,$L$32))))</f>
        <v>0.5</v>
      </c>
      <c r="G4379">
        <f>ROUNDUP(DZIALKI[[#This Row],[StawkaPodatku]]*DZIALKI[[#This Row],[Powierzchnia]],2)</f>
        <v>236.20999999999998</v>
      </c>
      <c r="H4379">
        <f>DZIALKI[[#This Row],[Podatek]]*DZIALKI[[#This Row],[Procent Ulgi]]</f>
        <v>118.10499999999999</v>
      </c>
      <c r="I4379">
        <f>DZIALKI[[#This Row],[Podatek]]-DZIALKI[[#This Row],[KwotaUlgi]]</f>
        <v>118.10499999999999</v>
      </c>
    </row>
    <row r="4380" spans="1:9" x14ac:dyDescent="0.25">
      <c r="A4380" t="s">
        <v>4390</v>
      </c>
      <c r="B4380">
        <v>850.55</v>
      </c>
      <c r="C4380" t="s">
        <v>9</v>
      </c>
      <c r="D4380" t="s">
        <v>11</v>
      </c>
      <c r="E43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80">
        <f>IF(DZIALKI[[#This Row],[Ulga]]=$K$29,$L$29,IF(DZIALKI[[#This Row],[Ulga]]=$K$30,$L$30,IF(DZIALKI[[#This Row],[Ulga]]=$K$31,$L$31,IF(DZIALKI[[#This Row],[Ulga]]=$K$32,$L$32))))</f>
        <v>0.9</v>
      </c>
      <c r="G4380">
        <f>ROUNDUP(DZIALKI[[#This Row],[StawkaPodatku]]*DZIALKI[[#This Row],[Powierzchnia]],2)</f>
        <v>552.86</v>
      </c>
      <c r="H4380">
        <f>DZIALKI[[#This Row],[Podatek]]*DZIALKI[[#This Row],[Procent Ulgi]]</f>
        <v>497.57400000000001</v>
      </c>
      <c r="I4380">
        <f>DZIALKI[[#This Row],[Podatek]]-DZIALKI[[#This Row],[KwotaUlgi]]</f>
        <v>55.286000000000001</v>
      </c>
    </row>
    <row r="4381" spans="1:9" x14ac:dyDescent="0.25">
      <c r="A4381" t="s">
        <v>4391</v>
      </c>
      <c r="B4381">
        <v>508.49</v>
      </c>
      <c r="C4381" t="s">
        <v>31</v>
      </c>
      <c r="D4381" t="s">
        <v>11</v>
      </c>
      <c r="E43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81">
        <f>IF(DZIALKI[[#This Row],[Ulga]]=$K$29,$L$29,IF(DZIALKI[[#This Row],[Ulga]]=$K$30,$L$30,IF(DZIALKI[[#This Row],[Ulga]]=$K$31,$L$31,IF(DZIALKI[[#This Row],[Ulga]]=$K$32,$L$32))))</f>
        <v>0.9</v>
      </c>
      <c r="G4381">
        <f>ROUNDUP(DZIALKI[[#This Row],[StawkaPodatku]]*DZIALKI[[#This Row],[Powierzchnia]],2)</f>
        <v>218.66</v>
      </c>
      <c r="H4381">
        <f>DZIALKI[[#This Row],[Podatek]]*DZIALKI[[#This Row],[Procent Ulgi]]</f>
        <v>196.79400000000001</v>
      </c>
      <c r="I4381">
        <f>DZIALKI[[#This Row],[Podatek]]-DZIALKI[[#This Row],[KwotaUlgi]]</f>
        <v>21.865999999999985</v>
      </c>
    </row>
    <row r="4382" spans="1:9" x14ac:dyDescent="0.25">
      <c r="A4382" t="s">
        <v>4392</v>
      </c>
      <c r="B4382">
        <v>1112.8399999999999</v>
      </c>
      <c r="C4382" t="s">
        <v>52</v>
      </c>
      <c r="D4382" t="s">
        <v>5</v>
      </c>
      <c r="E43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2">
        <f>IF(DZIALKI[[#This Row],[Ulga]]=$K$29,$L$29,IF(DZIALKI[[#This Row],[Ulga]]=$K$30,$L$30,IF(DZIALKI[[#This Row],[Ulga]]=$K$31,$L$31,IF(DZIALKI[[#This Row],[Ulga]]=$K$32,$L$32))))</f>
        <v>0.5</v>
      </c>
      <c r="G4382">
        <f>ROUNDUP(DZIALKI[[#This Row],[StawkaPodatku]]*DZIALKI[[#This Row],[Powierzchnia]],2)</f>
        <v>233.7</v>
      </c>
      <c r="H4382">
        <f>DZIALKI[[#This Row],[Podatek]]*DZIALKI[[#This Row],[Procent Ulgi]]</f>
        <v>116.85</v>
      </c>
      <c r="I4382">
        <f>DZIALKI[[#This Row],[Podatek]]-DZIALKI[[#This Row],[KwotaUlgi]]</f>
        <v>116.85</v>
      </c>
    </row>
    <row r="4383" spans="1:9" x14ac:dyDescent="0.25">
      <c r="A4383" t="s">
        <v>4393</v>
      </c>
      <c r="B4383">
        <v>1397.65</v>
      </c>
      <c r="C4383" t="s">
        <v>52</v>
      </c>
      <c r="D4383" t="s">
        <v>5</v>
      </c>
      <c r="E43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3">
        <f>IF(DZIALKI[[#This Row],[Ulga]]=$K$29,$L$29,IF(DZIALKI[[#This Row],[Ulga]]=$K$30,$L$30,IF(DZIALKI[[#This Row],[Ulga]]=$K$31,$L$31,IF(DZIALKI[[#This Row],[Ulga]]=$K$32,$L$32))))</f>
        <v>0.5</v>
      </c>
      <c r="G4383">
        <f>ROUNDUP(DZIALKI[[#This Row],[StawkaPodatku]]*DZIALKI[[#This Row],[Powierzchnia]],2)</f>
        <v>293.51</v>
      </c>
      <c r="H4383">
        <f>DZIALKI[[#This Row],[Podatek]]*DZIALKI[[#This Row],[Procent Ulgi]]</f>
        <v>146.755</v>
      </c>
      <c r="I4383">
        <f>DZIALKI[[#This Row],[Podatek]]-DZIALKI[[#This Row],[KwotaUlgi]]</f>
        <v>146.755</v>
      </c>
    </row>
    <row r="4384" spans="1:9" x14ac:dyDescent="0.25">
      <c r="A4384" t="s">
        <v>4394</v>
      </c>
      <c r="B4384">
        <v>561.14</v>
      </c>
      <c r="C4384" t="s">
        <v>9</v>
      </c>
      <c r="D4384" t="s">
        <v>11</v>
      </c>
      <c r="E43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84">
        <f>IF(DZIALKI[[#This Row],[Ulga]]=$K$29,$L$29,IF(DZIALKI[[#This Row],[Ulga]]=$K$30,$L$30,IF(DZIALKI[[#This Row],[Ulga]]=$K$31,$L$31,IF(DZIALKI[[#This Row],[Ulga]]=$K$32,$L$32))))</f>
        <v>0.9</v>
      </c>
      <c r="G4384">
        <f>ROUNDUP(DZIALKI[[#This Row],[StawkaPodatku]]*DZIALKI[[#This Row],[Powierzchnia]],2)</f>
        <v>364.75</v>
      </c>
      <c r="H4384">
        <f>DZIALKI[[#This Row],[Podatek]]*DZIALKI[[#This Row],[Procent Ulgi]]</f>
        <v>328.27500000000003</v>
      </c>
      <c r="I4384">
        <f>DZIALKI[[#This Row],[Podatek]]-DZIALKI[[#This Row],[KwotaUlgi]]</f>
        <v>36.474999999999966</v>
      </c>
    </row>
    <row r="4385" spans="1:9" x14ac:dyDescent="0.25">
      <c r="A4385" t="s">
        <v>4395</v>
      </c>
      <c r="B4385">
        <v>1163.8499999999999</v>
      </c>
      <c r="C4385" t="s">
        <v>52</v>
      </c>
      <c r="D4385" t="s">
        <v>11</v>
      </c>
      <c r="E43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5">
        <f>IF(DZIALKI[[#This Row],[Ulga]]=$K$29,$L$29,IF(DZIALKI[[#This Row],[Ulga]]=$K$30,$L$30,IF(DZIALKI[[#This Row],[Ulga]]=$K$31,$L$31,IF(DZIALKI[[#This Row],[Ulga]]=$K$32,$L$32))))</f>
        <v>0.9</v>
      </c>
      <c r="G4385">
        <f>ROUNDUP(DZIALKI[[#This Row],[StawkaPodatku]]*DZIALKI[[#This Row],[Powierzchnia]],2)</f>
        <v>244.41</v>
      </c>
      <c r="H4385">
        <f>DZIALKI[[#This Row],[Podatek]]*DZIALKI[[#This Row],[Procent Ulgi]]</f>
        <v>219.96899999999999</v>
      </c>
      <c r="I4385">
        <f>DZIALKI[[#This Row],[Podatek]]-DZIALKI[[#This Row],[KwotaUlgi]]</f>
        <v>24.441000000000003</v>
      </c>
    </row>
    <row r="4386" spans="1:9" x14ac:dyDescent="0.25">
      <c r="A4386" t="s">
        <v>4396</v>
      </c>
      <c r="B4386">
        <v>1409.87</v>
      </c>
      <c r="C4386" t="s">
        <v>52</v>
      </c>
      <c r="D4386" t="s">
        <v>5</v>
      </c>
      <c r="E43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6">
        <f>IF(DZIALKI[[#This Row],[Ulga]]=$K$29,$L$29,IF(DZIALKI[[#This Row],[Ulga]]=$K$30,$L$30,IF(DZIALKI[[#This Row],[Ulga]]=$K$31,$L$31,IF(DZIALKI[[#This Row],[Ulga]]=$K$32,$L$32))))</f>
        <v>0.5</v>
      </c>
      <c r="G4386">
        <f>ROUNDUP(DZIALKI[[#This Row],[StawkaPodatku]]*DZIALKI[[#This Row],[Powierzchnia]],2)</f>
        <v>296.08</v>
      </c>
      <c r="H4386">
        <f>DZIALKI[[#This Row],[Podatek]]*DZIALKI[[#This Row],[Procent Ulgi]]</f>
        <v>148.04</v>
      </c>
      <c r="I4386">
        <f>DZIALKI[[#This Row],[Podatek]]-DZIALKI[[#This Row],[KwotaUlgi]]</f>
        <v>148.04</v>
      </c>
    </row>
    <row r="4387" spans="1:9" x14ac:dyDescent="0.25">
      <c r="A4387" t="s">
        <v>4397</v>
      </c>
      <c r="B4387">
        <v>542.23</v>
      </c>
      <c r="C4387" t="s">
        <v>52</v>
      </c>
      <c r="D4387" t="s">
        <v>5</v>
      </c>
      <c r="E43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7">
        <f>IF(DZIALKI[[#This Row],[Ulga]]=$K$29,$L$29,IF(DZIALKI[[#This Row],[Ulga]]=$K$30,$L$30,IF(DZIALKI[[#This Row],[Ulga]]=$K$31,$L$31,IF(DZIALKI[[#This Row],[Ulga]]=$K$32,$L$32))))</f>
        <v>0.5</v>
      </c>
      <c r="G4387">
        <f>ROUNDUP(DZIALKI[[#This Row],[StawkaPodatku]]*DZIALKI[[#This Row],[Powierzchnia]],2)</f>
        <v>113.87</v>
      </c>
      <c r="H4387">
        <f>DZIALKI[[#This Row],[Podatek]]*DZIALKI[[#This Row],[Procent Ulgi]]</f>
        <v>56.935000000000002</v>
      </c>
      <c r="I4387">
        <f>DZIALKI[[#This Row],[Podatek]]-DZIALKI[[#This Row],[KwotaUlgi]]</f>
        <v>56.935000000000002</v>
      </c>
    </row>
    <row r="4388" spans="1:9" x14ac:dyDescent="0.25">
      <c r="A4388" t="s">
        <v>4398</v>
      </c>
      <c r="B4388">
        <v>1496.58</v>
      </c>
      <c r="C4388" t="s">
        <v>94</v>
      </c>
      <c r="D4388" t="s">
        <v>11</v>
      </c>
      <c r="E43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88">
        <f>IF(DZIALKI[[#This Row],[Ulga]]=$K$29,$L$29,IF(DZIALKI[[#This Row],[Ulga]]=$K$30,$L$30,IF(DZIALKI[[#This Row],[Ulga]]=$K$31,$L$31,IF(DZIALKI[[#This Row],[Ulga]]=$K$32,$L$32))))</f>
        <v>0.9</v>
      </c>
      <c r="G4388">
        <f>ROUNDUP(DZIALKI[[#This Row],[StawkaPodatku]]*DZIALKI[[#This Row],[Powierzchnia]],2)</f>
        <v>59.87</v>
      </c>
      <c r="H4388">
        <f>DZIALKI[[#This Row],[Podatek]]*DZIALKI[[#This Row],[Procent Ulgi]]</f>
        <v>53.882999999999996</v>
      </c>
      <c r="I4388">
        <f>DZIALKI[[#This Row],[Podatek]]-DZIALKI[[#This Row],[KwotaUlgi]]</f>
        <v>5.9870000000000019</v>
      </c>
    </row>
    <row r="4389" spans="1:9" x14ac:dyDescent="0.25">
      <c r="A4389" t="s">
        <v>4399</v>
      </c>
      <c r="B4389">
        <v>1138.49</v>
      </c>
      <c r="C4389" t="s">
        <v>31</v>
      </c>
      <c r="D4389" t="s">
        <v>11</v>
      </c>
      <c r="E43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89">
        <f>IF(DZIALKI[[#This Row],[Ulga]]=$K$29,$L$29,IF(DZIALKI[[#This Row],[Ulga]]=$K$30,$L$30,IF(DZIALKI[[#This Row],[Ulga]]=$K$31,$L$31,IF(DZIALKI[[#This Row],[Ulga]]=$K$32,$L$32))))</f>
        <v>0.9</v>
      </c>
      <c r="G4389">
        <f>ROUNDUP(DZIALKI[[#This Row],[StawkaPodatku]]*DZIALKI[[#This Row],[Powierzchnia]],2)</f>
        <v>489.56</v>
      </c>
      <c r="H4389">
        <f>DZIALKI[[#This Row],[Podatek]]*DZIALKI[[#This Row],[Procent Ulgi]]</f>
        <v>440.60399999999998</v>
      </c>
      <c r="I4389">
        <f>DZIALKI[[#This Row],[Podatek]]-DZIALKI[[#This Row],[KwotaUlgi]]</f>
        <v>48.956000000000017</v>
      </c>
    </row>
    <row r="4390" spans="1:9" x14ac:dyDescent="0.25">
      <c r="A4390" t="s">
        <v>4400</v>
      </c>
      <c r="B4390">
        <v>1293.92</v>
      </c>
      <c r="C4390" t="s">
        <v>5</v>
      </c>
      <c r="D4390" t="s">
        <v>5</v>
      </c>
      <c r="E43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90">
        <f>IF(DZIALKI[[#This Row],[Ulga]]=$K$29,$L$29,IF(DZIALKI[[#This Row],[Ulga]]=$K$30,$L$30,IF(DZIALKI[[#This Row],[Ulga]]=$K$31,$L$31,IF(DZIALKI[[#This Row],[Ulga]]=$K$32,$L$32))))</f>
        <v>0.5</v>
      </c>
      <c r="G4390">
        <f>ROUNDUP(DZIALKI[[#This Row],[StawkaPodatku]]*DZIALKI[[#This Row],[Powierzchnia]],2)</f>
        <v>996.31999999999994</v>
      </c>
      <c r="H4390">
        <f>DZIALKI[[#This Row],[Podatek]]*DZIALKI[[#This Row],[Procent Ulgi]]</f>
        <v>498.15999999999997</v>
      </c>
      <c r="I4390">
        <f>DZIALKI[[#This Row],[Podatek]]-DZIALKI[[#This Row],[KwotaUlgi]]</f>
        <v>498.15999999999997</v>
      </c>
    </row>
    <row r="4391" spans="1:9" x14ac:dyDescent="0.25">
      <c r="A4391" t="s">
        <v>4401</v>
      </c>
      <c r="B4391">
        <v>805.61</v>
      </c>
      <c r="C4391" t="s">
        <v>31</v>
      </c>
      <c r="D4391" t="s">
        <v>5</v>
      </c>
      <c r="E43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91">
        <f>IF(DZIALKI[[#This Row],[Ulga]]=$K$29,$L$29,IF(DZIALKI[[#This Row],[Ulga]]=$K$30,$L$30,IF(DZIALKI[[#This Row],[Ulga]]=$K$31,$L$31,IF(DZIALKI[[#This Row],[Ulga]]=$K$32,$L$32))))</f>
        <v>0.5</v>
      </c>
      <c r="G4391">
        <f>ROUNDUP(DZIALKI[[#This Row],[StawkaPodatku]]*DZIALKI[[#This Row],[Powierzchnia]],2)</f>
        <v>346.42</v>
      </c>
      <c r="H4391">
        <f>DZIALKI[[#This Row],[Podatek]]*DZIALKI[[#This Row],[Procent Ulgi]]</f>
        <v>173.21</v>
      </c>
      <c r="I4391">
        <f>DZIALKI[[#This Row],[Podatek]]-DZIALKI[[#This Row],[KwotaUlgi]]</f>
        <v>173.21</v>
      </c>
    </row>
    <row r="4392" spans="1:9" x14ac:dyDescent="0.25">
      <c r="A4392" t="s">
        <v>4402</v>
      </c>
      <c r="B4392">
        <v>1145.98</v>
      </c>
      <c r="C4392" t="s">
        <v>9</v>
      </c>
      <c r="D4392" t="s">
        <v>11</v>
      </c>
      <c r="E43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92">
        <f>IF(DZIALKI[[#This Row],[Ulga]]=$K$29,$L$29,IF(DZIALKI[[#This Row],[Ulga]]=$K$30,$L$30,IF(DZIALKI[[#This Row],[Ulga]]=$K$31,$L$31,IF(DZIALKI[[#This Row],[Ulga]]=$K$32,$L$32))))</f>
        <v>0.9</v>
      </c>
      <c r="G4392">
        <f>ROUNDUP(DZIALKI[[#This Row],[StawkaPodatku]]*DZIALKI[[#This Row],[Powierzchnia]],2)</f>
        <v>744.89</v>
      </c>
      <c r="H4392">
        <f>DZIALKI[[#This Row],[Podatek]]*DZIALKI[[#This Row],[Procent Ulgi]]</f>
        <v>670.40099999999995</v>
      </c>
      <c r="I4392">
        <f>DZIALKI[[#This Row],[Podatek]]-DZIALKI[[#This Row],[KwotaUlgi]]</f>
        <v>74.489000000000033</v>
      </c>
    </row>
    <row r="4393" spans="1:9" x14ac:dyDescent="0.25">
      <c r="A4393" t="s">
        <v>4403</v>
      </c>
      <c r="B4393">
        <v>870.53</v>
      </c>
      <c r="C4393" t="s">
        <v>94</v>
      </c>
      <c r="D4393" t="s">
        <v>5</v>
      </c>
      <c r="E439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93">
        <f>IF(DZIALKI[[#This Row],[Ulga]]=$K$29,$L$29,IF(DZIALKI[[#This Row],[Ulga]]=$K$30,$L$30,IF(DZIALKI[[#This Row],[Ulga]]=$K$31,$L$31,IF(DZIALKI[[#This Row],[Ulga]]=$K$32,$L$32))))</f>
        <v>0.5</v>
      </c>
      <c r="G4393">
        <f>ROUNDUP(DZIALKI[[#This Row],[StawkaPodatku]]*DZIALKI[[#This Row],[Powierzchnia]],2)</f>
        <v>34.83</v>
      </c>
      <c r="H4393">
        <f>DZIALKI[[#This Row],[Podatek]]*DZIALKI[[#This Row],[Procent Ulgi]]</f>
        <v>17.414999999999999</v>
      </c>
      <c r="I4393">
        <f>DZIALKI[[#This Row],[Podatek]]-DZIALKI[[#This Row],[KwotaUlgi]]</f>
        <v>17.414999999999999</v>
      </c>
    </row>
    <row r="4394" spans="1:9" x14ac:dyDescent="0.25">
      <c r="A4394" t="s">
        <v>4404</v>
      </c>
      <c r="B4394">
        <v>655.92</v>
      </c>
      <c r="C4394" t="s">
        <v>9</v>
      </c>
      <c r="D4394" t="s">
        <v>11</v>
      </c>
      <c r="E43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94">
        <f>IF(DZIALKI[[#This Row],[Ulga]]=$K$29,$L$29,IF(DZIALKI[[#This Row],[Ulga]]=$K$30,$L$30,IF(DZIALKI[[#This Row],[Ulga]]=$K$31,$L$31,IF(DZIALKI[[#This Row],[Ulga]]=$K$32,$L$32))))</f>
        <v>0.9</v>
      </c>
      <c r="G4394">
        <f>ROUNDUP(DZIALKI[[#This Row],[StawkaPodatku]]*DZIALKI[[#This Row],[Powierzchnia]],2)</f>
        <v>426.34999999999997</v>
      </c>
      <c r="H4394">
        <f>DZIALKI[[#This Row],[Podatek]]*DZIALKI[[#This Row],[Procent Ulgi]]</f>
        <v>383.71499999999997</v>
      </c>
      <c r="I4394">
        <f>DZIALKI[[#This Row],[Podatek]]-DZIALKI[[#This Row],[KwotaUlgi]]</f>
        <v>42.634999999999991</v>
      </c>
    </row>
    <row r="4395" spans="1:9" x14ac:dyDescent="0.25">
      <c r="A4395" t="s">
        <v>4405</v>
      </c>
      <c r="B4395">
        <v>1028.3699999999999</v>
      </c>
      <c r="C4395" t="s">
        <v>5</v>
      </c>
      <c r="D4395" t="s">
        <v>11</v>
      </c>
      <c r="E43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95">
        <f>IF(DZIALKI[[#This Row],[Ulga]]=$K$29,$L$29,IF(DZIALKI[[#This Row],[Ulga]]=$K$30,$L$30,IF(DZIALKI[[#This Row],[Ulga]]=$K$31,$L$31,IF(DZIALKI[[#This Row],[Ulga]]=$K$32,$L$32))))</f>
        <v>0.9</v>
      </c>
      <c r="G4395">
        <f>ROUNDUP(DZIALKI[[#This Row],[StawkaPodatku]]*DZIALKI[[#This Row],[Powierzchnia]],2)</f>
        <v>791.85</v>
      </c>
      <c r="H4395">
        <f>DZIALKI[[#This Row],[Podatek]]*DZIALKI[[#This Row],[Procent Ulgi]]</f>
        <v>712.66500000000008</v>
      </c>
      <c r="I4395">
        <f>DZIALKI[[#This Row],[Podatek]]-DZIALKI[[#This Row],[KwotaUlgi]]</f>
        <v>79.184999999999945</v>
      </c>
    </row>
    <row r="4396" spans="1:9" x14ac:dyDescent="0.25">
      <c r="A4396" t="s">
        <v>4406</v>
      </c>
      <c r="B4396">
        <v>825.07</v>
      </c>
      <c r="C4396" t="s">
        <v>5</v>
      </c>
      <c r="D4396" t="s">
        <v>5</v>
      </c>
      <c r="E43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96">
        <f>IF(DZIALKI[[#This Row],[Ulga]]=$K$29,$L$29,IF(DZIALKI[[#This Row],[Ulga]]=$K$30,$L$30,IF(DZIALKI[[#This Row],[Ulga]]=$K$31,$L$31,IF(DZIALKI[[#This Row],[Ulga]]=$K$32,$L$32))))</f>
        <v>0.5</v>
      </c>
      <c r="G4396">
        <f>ROUNDUP(DZIALKI[[#This Row],[StawkaPodatku]]*DZIALKI[[#This Row],[Powierzchnia]],2)</f>
        <v>635.30999999999995</v>
      </c>
      <c r="H4396">
        <f>DZIALKI[[#This Row],[Podatek]]*DZIALKI[[#This Row],[Procent Ulgi]]</f>
        <v>317.65499999999997</v>
      </c>
      <c r="I4396">
        <f>DZIALKI[[#This Row],[Podatek]]-DZIALKI[[#This Row],[KwotaUlgi]]</f>
        <v>317.65499999999997</v>
      </c>
    </row>
    <row r="4397" spans="1:9" x14ac:dyDescent="0.25">
      <c r="A4397" t="s">
        <v>4407</v>
      </c>
      <c r="B4397">
        <v>1235.8699999999999</v>
      </c>
      <c r="C4397" t="s">
        <v>5</v>
      </c>
      <c r="D4397" t="s">
        <v>11</v>
      </c>
      <c r="E43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97">
        <f>IF(DZIALKI[[#This Row],[Ulga]]=$K$29,$L$29,IF(DZIALKI[[#This Row],[Ulga]]=$K$30,$L$30,IF(DZIALKI[[#This Row],[Ulga]]=$K$31,$L$31,IF(DZIALKI[[#This Row],[Ulga]]=$K$32,$L$32))))</f>
        <v>0.9</v>
      </c>
      <c r="G4397">
        <f>ROUNDUP(DZIALKI[[#This Row],[StawkaPodatku]]*DZIALKI[[#This Row],[Powierzchnia]],2)</f>
        <v>951.62</v>
      </c>
      <c r="H4397">
        <f>DZIALKI[[#This Row],[Podatek]]*DZIALKI[[#This Row],[Procent Ulgi]]</f>
        <v>856.45799999999997</v>
      </c>
      <c r="I4397">
        <f>DZIALKI[[#This Row],[Podatek]]-DZIALKI[[#This Row],[KwotaUlgi]]</f>
        <v>95.162000000000035</v>
      </c>
    </row>
    <row r="4398" spans="1:9" x14ac:dyDescent="0.25">
      <c r="A4398" t="s">
        <v>4408</v>
      </c>
      <c r="B4398">
        <v>715.32</v>
      </c>
      <c r="C4398" t="s">
        <v>52</v>
      </c>
      <c r="D4398" t="s">
        <v>5</v>
      </c>
      <c r="E43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98">
        <f>IF(DZIALKI[[#This Row],[Ulga]]=$K$29,$L$29,IF(DZIALKI[[#This Row],[Ulga]]=$K$30,$L$30,IF(DZIALKI[[#This Row],[Ulga]]=$K$31,$L$31,IF(DZIALKI[[#This Row],[Ulga]]=$K$32,$L$32))))</f>
        <v>0.5</v>
      </c>
      <c r="G4398">
        <f>ROUNDUP(DZIALKI[[#This Row],[StawkaPodatku]]*DZIALKI[[#This Row],[Powierzchnia]],2)</f>
        <v>150.22</v>
      </c>
      <c r="H4398">
        <f>DZIALKI[[#This Row],[Podatek]]*DZIALKI[[#This Row],[Procent Ulgi]]</f>
        <v>75.11</v>
      </c>
      <c r="I4398">
        <f>DZIALKI[[#This Row],[Podatek]]-DZIALKI[[#This Row],[KwotaUlgi]]</f>
        <v>75.11</v>
      </c>
    </row>
    <row r="4399" spans="1:9" x14ac:dyDescent="0.25">
      <c r="A4399" t="s">
        <v>4409</v>
      </c>
      <c r="B4399">
        <v>1407.96</v>
      </c>
      <c r="C4399" t="s">
        <v>52</v>
      </c>
      <c r="D4399" t="s">
        <v>7</v>
      </c>
      <c r="E43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99">
        <f>IF(DZIALKI[[#This Row],[Ulga]]=$K$29,$L$29,IF(DZIALKI[[#This Row],[Ulga]]=$K$30,$L$30,IF(DZIALKI[[#This Row],[Ulga]]=$K$31,$L$31,IF(DZIALKI[[#This Row],[Ulga]]=$K$32,$L$32))))</f>
        <v>0.2</v>
      </c>
      <c r="G4399">
        <f>ROUNDUP(DZIALKI[[#This Row],[StawkaPodatku]]*DZIALKI[[#This Row],[Powierzchnia]],2)</f>
        <v>295.68</v>
      </c>
      <c r="H4399">
        <f>DZIALKI[[#This Row],[Podatek]]*DZIALKI[[#This Row],[Procent Ulgi]]</f>
        <v>59.136000000000003</v>
      </c>
      <c r="I4399">
        <f>DZIALKI[[#This Row],[Podatek]]-DZIALKI[[#This Row],[KwotaUlgi]]</f>
        <v>236.54400000000001</v>
      </c>
    </row>
    <row r="4400" spans="1:9" x14ac:dyDescent="0.25">
      <c r="A4400" t="s">
        <v>4410</v>
      </c>
      <c r="B4400">
        <v>773.87</v>
      </c>
      <c r="C4400" t="s">
        <v>9</v>
      </c>
      <c r="D4400" t="s">
        <v>11</v>
      </c>
      <c r="E44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00">
        <f>IF(DZIALKI[[#This Row],[Ulga]]=$K$29,$L$29,IF(DZIALKI[[#This Row],[Ulga]]=$K$30,$L$30,IF(DZIALKI[[#This Row],[Ulga]]=$K$31,$L$31,IF(DZIALKI[[#This Row],[Ulga]]=$K$32,$L$32))))</f>
        <v>0.9</v>
      </c>
      <c r="G4400">
        <f>ROUNDUP(DZIALKI[[#This Row],[StawkaPodatku]]*DZIALKI[[#This Row],[Powierzchnia]],2)</f>
        <v>503.02</v>
      </c>
      <c r="H4400">
        <f>DZIALKI[[#This Row],[Podatek]]*DZIALKI[[#This Row],[Procent Ulgi]]</f>
        <v>452.71800000000002</v>
      </c>
      <c r="I4400">
        <f>DZIALKI[[#This Row],[Podatek]]-DZIALKI[[#This Row],[KwotaUlgi]]</f>
        <v>50.301999999999964</v>
      </c>
    </row>
    <row r="4401" spans="1:9" x14ac:dyDescent="0.25">
      <c r="A4401" t="s">
        <v>4411</v>
      </c>
      <c r="B4401">
        <v>1411.5</v>
      </c>
      <c r="C4401" t="s">
        <v>5</v>
      </c>
      <c r="D4401" t="s">
        <v>11</v>
      </c>
      <c r="E44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01">
        <f>IF(DZIALKI[[#This Row],[Ulga]]=$K$29,$L$29,IF(DZIALKI[[#This Row],[Ulga]]=$K$30,$L$30,IF(DZIALKI[[#This Row],[Ulga]]=$K$31,$L$31,IF(DZIALKI[[#This Row],[Ulga]]=$K$32,$L$32))))</f>
        <v>0.9</v>
      </c>
      <c r="G4401">
        <f>ROUNDUP(DZIALKI[[#This Row],[StawkaPodatku]]*DZIALKI[[#This Row],[Powierzchnia]],2)</f>
        <v>1086.8599999999999</v>
      </c>
      <c r="H4401">
        <f>DZIALKI[[#This Row],[Podatek]]*DZIALKI[[#This Row],[Procent Ulgi]]</f>
        <v>978.17399999999998</v>
      </c>
      <c r="I4401">
        <f>DZIALKI[[#This Row],[Podatek]]-DZIALKI[[#This Row],[KwotaUlgi]]</f>
        <v>108.68599999999992</v>
      </c>
    </row>
    <row r="4402" spans="1:9" x14ac:dyDescent="0.25">
      <c r="A4402" t="s">
        <v>4412</v>
      </c>
      <c r="B4402">
        <v>556.78</v>
      </c>
      <c r="C4402" t="s">
        <v>31</v>
      </c>
      <c r="D4402" t="s">
        <v>7</v>
      </c>
      <c r="E44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02">
        <f>IF(DZIALKI[[#This Row],[Ulga]]=$K$29,$L$29,IF(DZIALKI[[#This Row],[Ulga]]=$K$30,$L$30,IF(DZIALKI[[#This Row],[Ulga]]=$K$31,$L$31,IF(DZIALKI[[#This Row],[Ulga]]=$K$32,$L$32))))</f>
        <v>0.2</v>
      </c>
      <c r="G4402">
        <f>ROUNDUP(DZIALKI[[#This Row],[StawkaPodatku]]*DZIALKI[[#This Row],[Powierzchnia]],2)</f>
        <v>239.42</v>
      </c>
      <c r="H4402">
        <f>DZIALKI[[#This Row],[Podatek]]*DZIALKI[[#This Row],[Procent Ulgi]]</f>
        <v>47.884</v>
      </c>
      <c r="I4402">
        <f>DZIALKI[[#This Row],[Podatek]]-DZIALKI[[#This Row],[KwotaUlgi]]</f>
        <v>191.536</v>
      </c>
    </row>
    <row r="4403" spans="1:9" x14ac:dyDescent="0.25">
      <c r="A4403" t="s">
        <v>4413</v>
      </c>
      <c r="B4403">
        <v>1351.92</v>
      </c>
      <c r="C4403" t="s">
        <v>94</v>
      </c>
      <c r="D4403" t="s">
        <v>5</v>
      </c>
      <c r="E44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403">
        <f>IF(DZIALKI[[#This Row],[Ulga]]=$K$29,$L$29,IF(DZIALKI[[#This Row],[Ulga]]=$K$30,$L$30,IF(DZIALKI[[#This Row],[Ulga]]=$K$31,$L$31,IF(DZIALKI[[#This Row],[Ulga]]=$K$32,$L$32))))</f>
        <v>0.5</v>
      </c>
      <c r="G4403">
        <f>ROUNDUP(DZIALKI[[#This Row],[StawkaPodatku]]*DZIALKI[[#This Row],[Powierzchnia]],2)</f>
        <v>54.08</v>
      </c>
      <c r="H4403">
        <f>DZIALKI[[#This Row],[Podatek]]*DZIALKI[[#This Row],[Procent Ulgi]]</f>
        <v>27.04</v>
      </c>
      <c r="I4403">
        <f>DZIALKI[[#This Row],[Podatek]]-DZIALKI[[#This Row],[KwotaUlgi]]</f>
        <v>27.04</v>
      </c>
    </row>
    <row r="4404" spans="1:9" x14ac:dyDescent="0.25">
      <c r="A4404" t="s">
        <v>4414</v>
      </c>
      <c r="B4404">
        <v>1379.33</v>
      </c>
      <c r="C4404" t="s">
        <v>52</v>
      </c>
      <c r="D4404" t="s">
        <v>11</v>
      </c>
      <c r="E44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04">
        <f>IF(DZIALKI[[#This Row],[Ulga]]=$K$29,$L$29,IF(DZIALKI[[#This Row],[Ulga]]=$K$30,$L$30,IF(DZIALKI[[#This Row],[Ulga]]=$K$31,$L$31,IF(DZIALKI[[#This Row],[Ulga]]=$K$32,$L$32))))</f>
        <v>0.9</v>
      </c>
      <c r="G4404">
        <f>ROUNDUP(DZIALKI[[#This Row],[StawkaPodatku]]*DZIALKI[[#This Row],[Powierzchnia]],2)</f>
        <v>289.65999999999997</v>
      </c>
      <c r="H4404">
        <f>DZIALKI[[#This Row],[Podatek]]*DZIALKI[[#This Row],[Procent Ulgi]]</f>
        <v>260.69399999999996</v>
      </c>
      <c r="I4404">
        <f>DZIALKI[[#This Row],[Podatek]]-DZIALKI[[#This Row],[KwotaUlgi]]</f>
        <v>28.966000000000008</v>
      </c>
    </row>
    <row r="4405" spans="1:9" x14ac:dyDescent="0.25">
      <c r="A4405" t="s">
        <v>4415</v>
      </c>
      <c r="B4405">
        <v>609.04</v>
      </c>
      <c r="C4405" t="s">
        <v>5</v>
      </c>
      <c r="D4405" t="s">
        <v>5</v>
      </c>
      <c r="E44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05">
        <f>IF(DZIALKI[[#This Row],[Ulga]]=$K$29,$L$29,IF(DZIALKI[[#This Row],[Ulga]]=$K$30,$L$30,IF(DZIALKI[[#This Row],[Ulga]]=$K$31,$L$31,IF(DZIALKI[[#This Row],[Ulga]]=$K$32,$L$32))))</f>
        <v>0.5</v>
      </c>
      <c r="G4405">
        <f>ROUNDUP(DZIALKI[[#This Row],[StawkaPodatku]]*DZIALKI[[#This Row],[Powierzchnia]],2)</f>
        <v>468.96999999999997</v>
      </c>
      <c r="H4405">
        <f>DZIALKI[[#This Row],[Podatek]]*DZIALKI[[#This Row],[Procent Ulgi]]</f>
        <v>234.48499999999999</v>
      </c>
      <c r="I4405">
        <f>DZIALKI[[#This Row],[Podatek]]-DZIALKI[[#This Row],[KwotaUlgi]]</f>
        <v>234.48499999999999</v>
      </c>
    </row>
    <row r="4406" spans="1:9" x14ac:dyDescent="0.25">
      <c r="A4406" t="s">
        <v>4416</v>
      </c>
      <c r="B4406">
        <v>565.87</v>
      </c>
      <c r="C4406" t="s">
        <v>5</v>
      </c>
      <c r="D4406" t="s">
        <v>11</v>
      </c>
      <c r="E44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06">
        <f>IF(DZIALKI[[#This Row],[Ulga]]=$K$29,$L$29,IF(DZIALKI[[#This Row],[Ulga]]=$K$30,$L$30,IF(DZIALKI[[#This Row],[Ulga]]=$K$31,$L$31,IF(DZIALKI[[#This Row],[Ulga]]=$K$32,$L$32))))</f>
        <v>0.9</v>
      </c>
      <c r="G4406">
        <f>ROUNDUP(DZIALKI[[#This Row],[StawkaPodatku]]*DZIALKI[[#This Row],[Powierzchnia]],2)</f>
        <v>435.71999999999997</v>
      </c>
      <c r="H4406">
        <f>DZIALKI[[#This Row],[Podatek]]*DZIALKI[[#This Row],[Procent Ulgi]]</f>
        <v>392.14799999999997</v>
      </c>
      <c r="I4406">
        <f>DZIALKI[[#This Row],[Podatek]]-DZIALKI[[#This Row],[KwotaUlgi]]</f>
        <v>43.572000000000003</v>
      </c>
    </row>
    <row r="4407" spans="1:9" x14ac:dyDescent="0.25">
      <c r="A4407" t="s">
        <v>4417</v>
      </c>
      <c r="B4407">
        <v>640.65</v>
      </c>
      <c r="C4407" t="s">
        <v>31</v>
      </c>
      <c r="D4407" t="s">
        <v>5</v>
      </c>
      <c r="E44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07">
        <f>IF(DZIALKI[[#This Row],[Ulga]]=$K$29,$L$29,IF(DZIALKI[[#This Row],[Ulga]]=$K$30,$L$30,IF(DZIALKI[[#This Row],[Ulga]]=$K$31,$L$31,IF(DZIALKI[[#This Row],[Ulga]]=$K$32,$L$32))))</f>
        <v>0.5</v>
      </c>
      <c r="G4407">
        <f>ROUNDUP(DZIALKI[[#This Row],[StawkaPodatku]]*DZIALKI[[#This Row],[Powierzchnia]],2)</f>
        <v>275.48</v>
      </c>
      <c r="H4407">
        <f>DZIALKI[[#This Row],[Podatek]]*DZIALKI[[#This Row],[Procent Ulgi]]</f>
        <v>137.74</v>
      </c>
      <c r="I4407">
        <f>DZIALKI[[#This Row],[Podatek]]-DZIALKI[[#This Row],[KwotaUlgi]]</f>
        <v>137.74</v>
      </c>
    </row>
    <row r="4408" spans="1:9" x14ac:dyDescent="0.25">
      <c r="A4408" t="s">
        <v>4418</v>
      </c>
      <c r="B4408">
        <v>999.69</v>
      </c>
      <c r="C4408" t="s">
        <v>5</v>
      </c>
      <c r="D4408" t="s">
        <v>7</v>
      </c>
      <c r="E44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08">
        <f>IF(DZIALKI[[#This Row],[Ulga]]=$K$29,$L$29,IF(DZIALKI[[#This Row],[Ulga]]=$K$30,$L$30,IF(DZIALKI[[#This Row],[Ulga]]=$K$31,$L$31,IF(DZIALKI[[#This Row],[Ulga]]=$K$32,$L$32))))</f>
        <v>0.2</v>
      </c>
      <c r="G4408">
        <f>ROUNDUP(DZIALKI[[#This Row],[StawkaPodatku]]*DZIALKI[[#This Row],[Powierzchnia]],2)</f>
        <v>769.77</v>
      </c>
      <c r="H4408">
        <f>DZIALKI[[#This Row],[Podatek]]*DZIALKI[[#This Row],[Procent Ulgi]]</f>
        <v>153.95400000000001</v>
      </c>
      <c r="I4408">
        <f>DZIALKI[[#This Row],[Podatek]]-DZIALKI[[#This Row],[KwotaUlgi]]</f>
        <v>615.81600000000003</v>
      </c>
    </row>
    <row r="4409" spans="1:9" x14ac:dyDescent="0.25">
      <c r="A4409" t="s">
        <v>4419</v>
      </c>
      <c r="B4409">
        <v>1130.75</v>
      </c>
      <c r="C4409" t="s">
        <v>5</v>
      </c>
      <c r="D4409" t="s">
        <v>5</v>
      </c>
      <c r="E44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09">
        <f>IF(DZIALKI[[#This Row],[Ulga]]=$K$29,$L$29,IF(DZIALKI[[#This Row],[Ulga]]=$K$30,$L$30,IF(DZIALKI[[#This Row],[Ulga]]=$K$31,$L$31,IF(DZIALKI[[#This Row],[Ulga]]=$K$32,$L$32))))</f>
        <v>0.5</v>
      </c>
      <c r="G4409">
        <f>ROUNDUP(DZIALKI[[#This Row],[StawkaPodatku]]*DZIALKI[[#This Row],[Powierzchnia]],2)</f>
        <v>870.68</v>
      </c>
      <c r="H4409">
        <f>DZIALKI[[#This Row],[Podatek]]*DZIALKI[[#This Row],[Procent Ulgi]]</f>
        <v>435.34</v>
      </c>
      <c r="I4409">
        <f>DZIALKI[[#This Row],[Podatek]]-DZIALKI[[#This Row],[KwotaUlgi]]</f>
        <v>435.34</v>
      </c>
    </row>
    <row r="4410" spans="1:9" x14ac:dyDescent="0.25">
      <c r="A4410" t="s">
        <v>4420</v>
      </c>
      <c r="B4410">
        <v>1270.76</v>
      </c>
      <c r="C4410" t="s">
        <v>31</v>
      </c>
      <c r="D4410" t="s">
        <v>21</v>
      </c>
      <c r="E44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10">
        <f>IF(DZIALKI[[#This Row],[Ulga]]=$K$29,$L$29,IF(DZIALKI[[#This Row],[Ulga]]=$K$30,$L$30,IF(DZIALKI[[#This Row],[Ulga]]=$K$31,$L$31,IF(DZIALKI[[#This Row],[Ulga]]=$K$32,$L$32))))</f>
        <v>0</v>
      </c>
      <c r="G4410">
        <f>ROUNDUP(DZIALKI[[#This Row],[StawkaPodatku]]*DZIALKI[[#This Row],[Powierzchnia]],2)</f>
        <v>546.42999999999995</v>
      </c>
      <c r="H4410">
        <f>DZIALKI[[#This Row],[Podatek]]*DZIALKI[[#This Row],[Procent Ulgi]]</f>
        <v>0</v>
      </c>
      <c r="I4410">
        <f>DZIALKI[[#This Row],[Podatek]]-DZIALKI[[#This Row],[KwotaUlgi]]</f>
        <v>546.42999999999995</v>
      </c>
    </row>
    <row r="4411" spans="1:9" x14ac:dyDescent="0.25">
      <c r="A4411" t="s">
        <v>4421</v>
      </c>
      <c r="B4411">
        <v>1318.76</v>
      </c>
      <c r="C4411" t="s">
        <v>52</v>
      </c>
      <c r="D4411" t="s">
        <v>7</v>
      </c>
      <c r="E44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11">
        <f>IF(DZIALKI[[#This Row],[Ulga]]=$K$29,$L$29,IF(DZIALKI[[#This Row],[Ulga]]=$K$30,$L$30,IF(DZIALKI[[#This Row],[Ulga]]=$K$31,$L$31,IF(DZIALKI[[#This Row],[Ulga]]=$K$32,$L$32))))</f>
        <v>0.2</v>
      </c>
      <c r="G4411">
        <f>ROUNDUP(DZIALKI[[#This Row],[StawkaPodatku]]*DZIALKI[[#This Row],[Powierzchnia]],2)</f>
        <v>276.94</v>
      </c>
      <c r="H4411">
        <f>DZIALKI[[#This Row],[Podatek]]*DZIALKI[[#This Row],[Procent Ulgi]]</f>
        <v>55.388000000000005</v>
      </c>
      <c r="I4411">
        <f>DZIALKI[[#This Row],[Podatek]]-DZIALKI[[#This Row],[KwotaUlgi]]</f>
        <v>221.55199999999999</v>
      </c>
    </row>
    <row r="4412" spans="1:9" x14ac:dyDescent="0.25">
      <c r="A4412" t="s">
        <v>4422</v>
      </c>
      <c r="B4412">
        <v>768.39</v>
      </c>
      <c r="C4412" t="s">
        <v>94</v>
      </c>
      <c r="D4412" t="s">
        <v>11</v>
      </c>
      <c r="E441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412">
        <f>IF(DZIALKI[[#This Row],[Ulga]]=$K$29,$L$29,IF(DZIALKI[[#This Row],[Ulga]]=$K$30,$L$30,IF(DZIALKI[[#This Row],[Ulga]]=$K$31,$L$31,IF(DZIALKI[[#This Row],[Ulga]]=$K$32,$L$32))))</f>
        <v>0.9</v>
      </c>
      <c r="G4412">
        <f>ROUNDUP(DZIALKI[[#This Row],[StawkaPodatku]]*DZIALKI[[#This Row],[Powierzchnia]],2)</f>
        <v>30.740000000000002</v>
      </c>
      <c r="H4412">
        <f>DZIALKI[[#This Row],[Podatek]]*DZIALKI[[#This Row],[Procent Ulgi]]</f>
        <v>27.666000000000004</v>
      </c>
      <c r="I4412">
        <f>DZIALKI[[#This Row],[Podatek]]-DZIALKI[[#This Row],[KwotaUlgi]]</f>
        <v>3.0739999999999981</v>
      </c>
    </row>
    <row r="4413" spans="1:9" x14ac:dyDescent="0.25">
      <c r="A4413" t="s">
        <v>4423</v>
      </c>
      <c r="B4413">
        <v>570.66</v>
      </c>
      <c r="C4413" t="s">
        <v>52</v>
      </c>
      <c r="D4413" t="s">
        <v>5</v>
      </c>
      <c r="E44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13">
        <f>IF(DZIALKI[[#This Row],[Ulga]]=$K$29,$L$29,IF(DZIALKI[[#This Row],[Ulga]]=$K$30,$L$30,IF(DZIALKI[[#This Row],[Ulga]]=$K$31,$L$31,IF(DZIALKI[[#This Row],[Ulga]]=$K$32,$L$32))))</f>
        <v>0.5</v>
      </c>
      <c r="G4413">
        <f>ROUNDUP(DZIALKI[[#This Row],[StawkaPodatku]]*DZIALKI[[#This Row],[Powierzchnia]],2)</f>
        <v>119.84</v>
      </c>
      <c r="H4413">
        <f>DZIALKI[[#This Row],[Podatek]]*DZIALKI[[#This Row],[Procent Ulgi]]</f>
        <v>59.92</v>
      </c>
      <c r="I4413">
        <f>DZIALKI[[#This Row],[Podatek]]-DZIALKI[[#This Row],[KwotaUlgi]]</f>
        <v>59.92</v>
      </c>
    </row>
    <row r="4414" spans="1:9" x14ac:dyDescent="0.25">
      <c r="A4414" t="s">
        <v>4424</v>
      </c>
      <c r="B4414">
        <v>689.51</v>
      </c>
      <c r="C4414" t="s">
        <v>5</v>
      </c>
      <c r="D4414" t="s">
        <v>11</v>
      </c>
      <c r="E44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14">
        <f>IF(DZIALKI[[#This Row],[Ulga]]=$K$29,$L$29,IF(DZIALKI[[#This Row],[Ulga]]=$K$30,$L$30,IF(DZIALKI[[#This Row],[Ulga]]=$K$31,$L$31,IF(DZIALKI[[#This Row],[Ulga]]=$K$32,$L$32))))</f>
        <v>0.9</v>
      </c>
      <c r="G4414">
        <f>ROUNDUP(DZIALKI[[#This Row],[StawkaPodatku]]*DZIALKI[[#This Row],[Powierzchnia]],2)</f>
        <v>530.92999999999995</v>
      </c>
      <c r="H4414">
        <f>DZIALKI[[#This Row],[Podatek]]*DZIALKI[[#This Row],[Procent Ulgi]]</f>
        <v>477.83699999999999</v>
      </c>
      <c r="I4414">
        <f>DZIALKI[[#This Row],[Podatek]]-DZIALKI[[#This Row],[KwotaUlgi]]</f>
        <v>53.092999999999961</v>
      </c>
    </row>
    <row r="4415" spans="1:9" x14ac:dyDescent="0.25">
      <c r="A4415" t="s">
        <v>4425</v>
      </c>
      <c r="B4415">
        <v>902.17</v>
      </c>
      <c r="C4415" t="s">
        <v>5</v>
      </c>
      <c r="D4415" t="s">
        <v>7</v>
      </c>
      <c r="E44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15">
        <f>IF(DZIALKI[[#This Row],[Ulga]]=$K$29,$L$29,IF(DZIALKI[[#This Row],[Ulga]]=$K$30,$L$30,IF(DZIALKI[[#This Row],[Ulga]]=$K$31,$L$31,IF(DZIALKI[[#This Row],[Ulga]]=$K$32,$L$32))))</f>
        <v>0.2</v>
      </c>
      <c r="G4415">
        <f>ROUNDUP(DZIALKI[[#This Row],[StawkaPodatku]]*DZIALKI[[#This Row],[Powierzchnia]],2)</f>
        <v>694.68</v>
      </c>
      <c r="H4415">
        <f>DZIALKI[[#This Row],[Podatek]]*DZIALKI[[#This Row],[Procent Ulgi]]</f>
        <v>138.93600000000001</v>
      </c>
      <c r="I4415">
        <f>DZIALKI[[#This Row],[Podatek]]-DZIALKI[[#This Row],[KwotaUlgi]]</f>
        <v>555.74399999999991</v>
      </c>
    </row>
    <row r="4416" spans="1:9" x14ac:dyDescent="0.25">
      <c r="A4416" t="s">
        <v>4426</v>
      </c>
      <c r="B4416">
        <v>1430.51</v>
      </c>
      <c r="C4416" t="s">
        <v>52</v>
      </c>
      <c r="D4416" t="s">
        <v>5</v>
      </c>
      <c r="E44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16">
        <f>IF(DZIALKI[[#This Row],[Ulga]]=$K$29,$L$29,IF(DZIALKI[[#This Row],[Ulga]]=$K$30,$L$30,IF(DZIALKI[[#This Row],[Ulga]]=$K$31,$L$31,IF(DZIALKI[[#This Row],[Ulga]]=$K$32,$L$32))))</f>
        <v>0.5</v>
      </c>
      <c r="G4416">
        <f>ROUNDUP(DZIALKI[[#This Row],[StawkaPodatku]]*DZIALKI[[#This Row],[Powierzchnia]],2)</f>
        <v>300.40999999999997</v>
      </c>
      <c r="H4416">
        <f>DZIALKI[[#This Row],[Podatek]]*DZIALKI[[#This Row],[Procent Ulgi]]</f>
        <v>150.20499999999998</v>
      </c>
      <c r="I4416">
        <f>DZIALKI[[#This Row],[Podatek]]-DZIALKI[[#This Row],[KwotaUlgi]]</f>
        <v>150.20499999999998</v>
      </c>
    </row>
    <row r="4417" spans="1:9" x14ac:dyDescent="0.25">
      <c r="A4417" t="s">
        <v>4427</v>
      </c>
      <c r="B4417">
        <v>1247.51</v>
      </c>
      <c r="C4417" t="s">
        <v>5</v>
      </c>
      <c r="D4417" t="s">
        <v>7</v>
      </c>
      <c r="E44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17">
        <f>IF(DZIALKI[[#This Row],[Ulga]]=$K$29,$L$29,IF(DZIALKI[[#This Row],[Ulga]]=$K$30,$L$30,IF(DZIALKI[[#This Row],[Ulga]]=$K$31,$L$31,IF(DZIALKI[[#This Row],[Ulga]]=$K$32,$L$32))))</f>
        <v>0.2</v>
      </c>
      <c r="G4417">
        <f>ROUNDUP(DZIALKI[[#This Row],[StawkaPodatku]]*DZIALKI[[#This Row],[Powierzchnia]],2)</f>
        <v>960.59</v>
      </c>
      <c r="H4417">
        <f>DZIALKI[[#This Row],[Podatek]]*DZIALKI[[#This Row],[Procent Ulgi]]</f>
        <v>192.11800000000002</v>
      </c>
      <c r="I4417">
        <f>DZIALKI[[#This Row],[Podatek]]-DZIALKI[[#This Row],[KwotaUlgi]]</f>
        <v>768.47199999999998</v>
      </c>
    </row>
    <row r="4418" spans="1:9" x14ac:dyDescent="0.25">
      <c r="A4418" t="s">
        <v>4428</v>
      </c>
      <c r="B4418">
        <v>1055.48</v>
      </c>
      <c r="C4418" t="s">
        <v>9</v>
      </c>
      <c r="D4418" t="s">
        <v>7</v>
      </c>
      <c r="E44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18">
        <f>IF(DZIALKI[[#This Row],[Ulga]]=$K$29,$L$29,IF(DZIALKI[[#This Row],[Ulga]]=$K$30,$L$30,IF(DZIALKI[[#This Row],[Ulga]]=$K$31,$L$31,IF(DZIALKI[[#This Row],[Ulga]]=$K$32,$L$32))))</f>
        <v>0.2</v>
      </c>
      <c r="G4418">
        <f>ROUNDUP(DZIALKI[[#This Row],[StawkaPodatku]]*DZIALKI[[#This Row],[Powierzchnia]],2)</f>
        <v>686.06999999999994</v>
      </c>
      <c r="H4418">
        <f>DZIALKI[[#This Row],[Podatek]]*DZIALKI[[#This Row],[Procent Ulgi]]</f>
        <v>137.214</v>
      </c>
      <c r="I4418">
        <f>DZIALKI[[#This Row],[Podatek]]-DZIALKI[[#This Row],[KwotaUlgi]]</f>
        <v>548.85599999999999</v>
      </c>
    </row>
    <row r="4419" spans="1:9" x14ac:dyDescent="0.25">
      <c r="A4419" t="s">
        <v>4429</v>
      </c>
      <c r="B4419">
        <v>1073.3699999999999</v>
      </c>
      <c r="C4419" t="s">
        <v>31</v>
      </c>
      <c r="D4419" t="s">
        <v>21</v>
      </c>
      <c r="E44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19">
        <f>IF(DZIALKI[[#This Row],[Ulga]]=$K$29,$L$29,IF(DZIALKI[[#This Row],[Ulga]]=$K$30,$L$30,IF(DZIALKI[[#This Row],[Ulga]]=$K$31,$L$31,IF(DZIALKI[[#This Row],[Ulga]]=$K$32,$L$32))))</f>
        <v>0</v>
      </c>
      <c r="G4419">
        <f>ROUNDUP(DZIALKI[[#This Row],[StawkaPodatku]]*DZIALKI[[#This Row],[Powierzchnia]],2)</f>
        <v>461.55</v>
      </c>
      <c r="H4419">
        <f>DZIALKI[[#This Row],[Podatek]]*DZIALKI[[#This Row],[Procent Ulgi]]</f>
        <v>0</v>
      </c>
      <c r="I4419">
        <f>DZIALKI[[#This Row],[Podatek]]-DZIALKI[[#This Row],[KwotaUlgi]]</f>
        <v>461.55</v>
      </c>
    </row>
    <row r="4420" spans="1:9" x14ac:dyDescent="0.25">
      <c r="A4420" t="s">
        <v>4430</v>
      </c>
      <c r="B4420">
        <v>804.63</v>
      </c>
      <c r="C4420" t="s">
        <v>9</v>
      </c>
      <c r="D4420" t="s">
        <v>11</v>
      </c>
      <c r="E442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20">
        <f>IF(DZIALKI[[#This Row],[Ulga]]=$K$29,$L$29,IF(DZIALKI[[#This Row],[Ulga]]=$K$30,$L$30,IF(DZIALKI[[#This Row],[Ulga]]=$K$31,$L$31,IF(DZIALKI[[#This Row],[Ulga]]=$K$32,$L$32))))</f>
        <v>0.9</v>
      </c>
      <c r="G4420">
        <f>ROUNDUP(DZIALKI[[#This Row],[StawkaPodatku]]*DZIALKI[[#This Row],[Powierzchnia]],2)</f>
        <v>523.01</v>
      </c>
      <c r="H4420">
        <f>DZIALKI[[#This Row],[Podatek]]*DZIALKI[[#This Row],[Procent Ulgi]]</f>
        <v>470.709</v>
      </c>
      <c r="I4420">
        <f>DZIALKI[[#This Row],[Podatek]]-DZIALKI[[#This Row],[KwotaUlgi]]</f>
        <v>52.300999999999988</v>
      </c>
    </row>
    <row r="4421" spans="1:9" x14ac:dyDescent="0.25">
      <c r="A4421" t="s">
        <v>4431</v>
      </c>
      <c r="B4421">
        <v>1448.35</v>
      </c>
      <c r="C4421" t="s">
        <v>9</v>
      </c>
      <c r="D4421" t="s">
        <v>21</v>
      </c>
      <c r="E44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21">
        <f>IF(DZIALKI[[#This Row],[Ulga]]=$K$29,$L$29,IF(DZIALKI[[#This Row],[Ulga]]=$K$30,$L$30,IF(DZIALKI[[#This Row],[Ulga]]=$K$31,$L$31,IF(DZIALKI[[#This Row],[Ulga]]=$K$32,$L$32))))</f>
        <v>0</v>
      </c>
      <c r="G4421">
        <f>ROUNDUP(DZIALKI[[#This Row],[StawkaPodatku]]*DZIALKI[[#This Row],[Powierzchnia]],2)</f>
        <v>941.43</v>
      </c>
      <c r="H4421">
        <f>DZIALKI[[#This Row],[Podatek]]*DZIALKI[[#This Row],[Procent Ulgi]]</f>
        <v>0</v>
      </c>
      <c r="I4421">
        <f>DZIALKI[[#This Row],[Podatek]]-DZIALKI[[#This Row],[KwotaUlgi]]</f>
        <v>941.43</v>
      </c>
    </row>
    <row r="4422" spans="1:9" x14ac:dyDescent="0.25">
      <c r="A4422" t="s">
        <v>4432</v>
      </c>
      <c r="B4422">
        <v>1460</v>
      </c>
      <c r="C4422" t="s">
        <v>5</v>
      </c>
      <c r="D4422" t="s">
        <v>5</v>
      </c>
      <c r="E44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22">
        <f>IF(DZIALKI[[#This Row],[Ulga]]=$K$29,$L$29,IF(DZIALKI[[#This Row],[Ulga]]=$K$30,$L$30,IF(DZIALKI[[#This Row],[Ulga]]=$K$31,$L$31,IF(DZIALKI[[#This Row],[Ulga]]=$K$32,$L$32))))</f>
        <v>0.5</v>
      </c>
      <c r="G4422">
        <f>ROUNDUP(DZIALKI[[#This Row],[StawkaPodatku]]*DZIALKI[[#This Row],[Powierzchnia]],2)</f>
        <v>1124.2</v>
      </c>
      <c r="H4422">
        <f>DZIALKI[[#This Row],[Podatek]]*DZIALKI[[#This Row],[Procent Ulgi]]</f>
        <v>562.1</v>
      </c>
      <c r="I4422">
        <f>DZIALKI[[#This Row],[Podatek]]-DZIALKI[[#This Row],[KwotaUlgi]]</f>
        <v>562.1</v>
      </c>
    </row>
    <row r="4423" spans="1:9" x14ac:dyDescent="0.25">
      <c r="A4423" t="s">
        <v>4433</v>
      </c>
      <c r="B4423">
        <v>842.31</v>
      </c>
      <c r="C4423" t="s">
        <v>52</v>
      </c>
      <c r="D4423" t="s">
        <v>5</v>
      </c>
      <c r="E44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23">
        <f>IF(DZIALKI[[#This Row],[Ulga]]=$K$29,$L$29,IF(DZIALKI[[#This Row],[Ulga]]=$K$30,$L$30,IF(DZIALKI[[#This Row],[Ulga]]=$K$31,$L$31,IF(DZIALKI[[#This Row],[Ulga]]=$K$32,$L$32))))</f>
        <v>0.5</v>
      </c>
      <c r="G4423">
        <f>ROUNDUP(DZIALKI[[#This Row],[StawkaPodatku]]*DZIALKI[[#This Row],[Powierzchnia]],2)</f>
        <v>176.89</v>
      </c>
      <c r="H4423">
        <f>DZIALKI[[#This Row],[Podatek]]*DZIALKI[[#This Row],[Procent Ulgi]]</f>
        <v>88.444999999999993</v>
      </c>
      <c r="I4423">
        <f>DZIALKI[[#This Row],[Podatek]]-DZIALKI[[#This Row],[KwotaUlgi]]</f>
        <v>88.444999999999993</v>
      </c>
    </row>
    <row r="4424" spans="1:9" x14ac:dyDescent="0.25">
      <c r="A4424" t="s">
        <v>4434</v>
      </c>
      <c r="B4424">
        <v>551.9</v>
      </c>
      <c r="C4424" t="s">
        <v>5</v>
      </c>
      <c r="D4424" t="s">
        <v>21</v>
      </c>
      <c r="E44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24">
        <f>IF(DZIALKI[[#This Row],[Ulga]]=$K$29,$L$29,IF(DZIALKI[[#This Row],[Ulga]]=$K$30,$L$30,IF(DZIALKI[[#This Row],[Ulga]]=$K$31,$L$31,IF(DZIALKI[[#This Row],[Ulga]]=$K$32,$L$32))))</f>
        <v>0</v>
      </c>
      <c r="G4424">
        <f>ROUNDUP(DZIALKI[[#This Row],[StawkaPodatku]]*DZIALKI[[#This Row],[Powierzchnia]],2)</f>
        <v>424.96999999999997</v>
      </c>
      <c r="H4424">
        <f>DZIALKI[[#This Row],[Podatek]]*DZIALKI[[#This Row],[Procent Ulgi]]</f>
        <v>0</v>
      </c>
      <c r="I4424">
        <f>DZIALKI[[#This Row],[Podatek]]-DZIALKI[[#This Row],[KwotaUlgi]]</f>
        <v>424.96999999999997</v>
      </c>
    </row>
    <row r="4425" spans="1:9" x14ac:dyDescent="0.25">
      <c r="A4425" t="s">
        <v>4435</v>
      </c>
      <c r="B4425">
        <v>1396.33</v>
      </c>
      <c r="C4425" t="s">
        <v>52</v>
      </c>
      <c r="D4425" t="s">
        <v>7</v>
      </c>
      <c r="E44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25">
        <f>IF(DZIALKI[[#This Row],[Ulga]]=$K$29,$L$29,IF(DZIALKI[[#This Row],[Ulga]]=$K$30,$L$30,IF(DZIALKI[[#This Row],[Ulga]]=$K$31,$L$31,IF(DZIALKI[[#This Row],[Ulga]]=$K$32,$L$32))))</f>
        <v>0.2</v>
      </c>
      <c r="G4425">
        <f>ROUNDUP(DZIALKI[[#This Row],[StawkaPodatku]]*DZIALKI[[#This Row],[Powierzchnia]],2)</f>
        <v>293.23</v>
      </c>
      <c r="H4425">
        <f>DZIALKI[[#This Row],[Podatek]]*DZIALKI[[#This Row],[Procent Ulgi]]</f>
        <v>58.646000000000008</v>
      </c>
      <c r="I4425">
        <f>DZIALKI[[#This Row],[Podatek]]-DZIALKI[[#This Row],[KwotaUlgi]]</f>
        <v>234.584</v>
      </c>
    </row>
    <row r="4426" spans="1:9" x14ac:dyDescent="0.25">
      <c r="A4426" t="s">
        <v>4436</v>
      </c>
      <c r="B4426">
        <v>583.29</v>
      </c>
      <c r="C4426" t="s">
        <v>5</v>
      </c>
      <c r="D4426" t="s">
        <v>5</v>
      </c>
      <c r="E44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26">
        <f>IF(DZIALKI[[#This Row],[Ulga]]=$K$29,$L$29,IF(DZIALKI[[#This Row],[Ulga]]=$K$30,$L$30,IF(DZIALKI[[#This Row],[Ulga]]=$K$31,$L$31,IF(DZIALKI[[#This Row],[Ulga]]=$K$32,$L$32))))</f>
        <v>0.5</v>
      </c>
      <c r="G4426">
        <f>ROUNDUP(DZIALKI[[#This Row],[StawkaPodatku]]*DZIALKI[[#This Row],[Powierzchnia]],2)</f>
        <v>449.14</v>
      </c>
      <c r="H4426">
        <f>DZIALKI[[#This Row],[Podatek]]*DZIALKI[[#This Row],[Procent Ulgi]]</f>
        <v>224.57</v>
      </c>
      <c r="I4426">
        <f>DZIALKI[[#This Row],[Podatek]]-DZIALKI[[#This Row],[KwotaUlgi]]</f>
        <v>224.57</v>
      </c>
    </row>
    <row r="4427" spans="1:9" x14ac:dyDescent="0.25">
      <c r="A4427" t="s">
        <v>4437</v>
      </c>
      <c r="B4427">
        <v>744.92</v>
      </c>
      <c r="C4427" t="s">
        <v>5</v>
      </c>
      <c r="D4427" t="s">
        <v>5</v>
      </c>
      <c r="E44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27">
        <f>IF(DZIALKI[[#This Row],[Ulga]]=$K$29,$L$29,IF(DZIALKI[[#This Row],[Ulga]]=$K$30,$L$30,IF(DZIALKI[[#This Row],[Ulga]]=$K$31,$L$31,IF(DZIALKI[[#This Row],[Ulga]]=$K$32,$L$32))))</f>
        <v>0.5</v>
      </c>
      <c r="G4427">
        <f>ROUNDUP(DZIALKI[[#This Row],[StawkaPodatku]]*DZIALKI[[#This Row],[Powierzchnia]],2)</f>
        <v>573.59</v>
      </c>
      <c r="H4427">
        <f>DZIALKI[[#This Row],[Podatek]]*DZIALKI[[#This Row],[Procent Ulgi]]</f>
        <v>286.79500000000002</v>
      </c>
      <c r="I4427">
        <f>DZIALKI[[#This Row],[Podatek]]-DZIALKI[[#This Row],[KwotaUlgi]]</f>
        <v>286.79500000000002</v>
      </c>
    </row>
    <row r="4428" spans="1:9" x14ac:dyDescent="0.25">
      <c r="A4428" t="s">
        <v>4438</v>
      </c>
      <c r="B4428">
        <v>1094.6400000000001</v>
      </c>
      <c r="C4428" t="s">
        <v>31</v>
      </c>
      <c r="D4428" t="s">
        <v>11</v>
      </c>
      <c r="E44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28">
        <f>IF(DZIALKI[[#This Row],[Ulga]]=$K$29,$L$29,IF(DZIALKI[[#This Row],[Ulga]]=$K$30,$L$30,IF(DZIALKI[[#This Row],[Ulga]]=$K$31,$L$31,IF(DZIALKI[[#This Row],[Ulga]]=$K$32,$L$32))))</f>
        <v>0.9</v>
      </c>
      <c r="G4428">
        <f>ROUNDUP(DZIALKI[[#This Row],[StawkaPodatku]]*DZIALKI[[#This Row],[Powierzchnia]],2)</f>
        <v>470.7</v>
      </c>
      <c r="H4428">
        <f>DZIALKI[[#This Row],[Podatek]]*DZIALKI[[#This Row],[Procent Ulgi]]</f>
        <v>423.63</v>
      </c>
      <c r="I4428">
        <f>DZIALKI[[#This Row],[Podatek]]-DZIALKI[[#This Row],[KwotaUlgi]]</f>
        <v>47.069999999999993</v>
      </c>
    </row>
    <row r="4429" spans="1:9" x14ac:dyDescent="0.25">
      <c r="A4429" t="s">
        <v>4439</v>
      </c>
      <c r="B4429">
        <v>626.21</v>
      </c>
      <c r="C4429" t="s">
        <v>31</v>
      </c>
      <c r="D4429" t="s">
        <v>5</v>
      </c>
      <c r="E44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29">
        <f>IF(DZIALKI[[#This Row],[Ulga]]=$K$29,$L$29,IF(DZIALKI[[#This Row],[Ulga]]=$K$30,$L$30,IF(DZIALKI[[#This Row],[Ulga]]=$K$31,$L$31,IF(DZIALKI[[#This Row],[Ulga]]=$K$32,$L$32))))</f>
        <v>0.5</v>
      </c>
      <c r="G4429">
        <f>ROUNDUP(DZIALKI[[#This Row],[StawkaPodatku]]*DZIALKI[[#This Row],[Powierzchnia]],2)</f>
        <v>269.27999999999997</v>
      </c>
      <c r="H4429">
        <f>DZIALKI[[#This Row],[Podatek]]*DZIALKI[[#This Row],[Procent Ulgi]]</f>
        <v>134.63999999999999</v>
      </c>
      <c r="I4429">
        <f>DZIALKI[[#This Row],[Podatek]]-DZIALKI[[#This Row],[KwotaUlgi]]</f>
        <v>134.63999999999999</v>
      </c>
    </row>
    <row r="4430" spans="1:9" x14ac:dyDescent="0.25">
      <c r="A4430" t="s">
        <v>4440</v>
      </c>
      <c r="B4430">
        <v>1238.67</v>
      </c>
      <c r="C4430" t="s">
        <v>5</v>
      </c>
      <c r="D4430" t="s">
        <v>11</v>
      </c>
      <c r="E44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30">
        <f>IF(DZIALKI[[#This Row],[Ulga]]=$K$29,$L$29,IF(DZIALKI[[#This Row],[Ulga]]=$K$30,$L$30,IF(DZIALKI[[#This Row],[Ulga]]=$K$31,$L$31,IF(DZIALKI[[#This Row],[Ulga]]=$K$32,$L$32))))</f>
        <v>0.9</v>
      </c>
      <c r="G4430">
        <f>ROUNDUP(DZIALKI[[#This Row],[StawkaPodatku]]*DZIALKI[[#This Row],[Powierzchnia]],2)</f>
        <v>953.78</v>
      </c>
      <c r="H4430">
        <f>DZIALKI[[#This Row],[Podatek]]*DZIALKI[[#This Row],[Procent Ulgi]]</f>
        <v>858.40200000000004</v>
      </c>
      <c r="I4430">
        <f>DZIALKI[[#This Row],[Podatek]]-DZIALKI[[#This Row],[KwotaUlgi]]</f>
        <v>95.377999999999929</v>
      </c>
    </row>
    <row r="4431" spans="1:9" x14ac:dyDescent="0.25">
      <c r="A4431" t="s">
        <v>4441</v>
      </c>
      <c r="B4431">
        <v>1156.71</v>
      </c>
      <c r="C4431" t="s">
        <v>9</v>
      </c>
      <c r="D4431" t="s">
        <v>11</v>
      </c>
      <c r="E44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31">
        <f>IF(DZIALKI[[#This Row],[Ulga]]=$K$29,$L$29,IF(DZIALKI[[#This Row],[Ulga]]=$K$30,$L$30,IF(DZIALKI[[#This Row],[Ulga]]=$K$31,$L$31,IF(DZIALKI[[#This Row],[Ulga]]=$K$32,$L$32))))</f>
        <v>0.9</v>
      </c>
      <c r="G4431">
        <f>ROUNDUP(DZIALKI[[#This Row],[StawkaPodatku]]*DZIALKI[[#This Row],[Powierzchnia]],2)</f>
        <v>751.87</v>
      </c>
      <c r="H4431">
        <f>DZIALKI[[#This Row],[Podatek]]*DZIALKI[[#This Row],[Procent Ulgi]]</f>
        <v>676.68299999999999</v>
      </c>
      <c r="I4431">
        <f>DZIALKI[[#This Row],[Podatek]]-DZIALKI[[#This Row],[KwotaUlgi]]</f>
        <v>75.187000000000012</v>
      </c>
    </row>
    <row r="4432" spans="1:9" x14ac:dyDescent="0.25">
      <c r="A4432" t="s">
        <v>4442</v>
      </c>
      <c r="B4432">
        <v>1297.0899999999999</v>
      </c>
      <c r="C4432" t="s">
        <v>31</v>
      </c>
      <c r="D4432" t="s">
        <v>11</v>
      </c>
      <c r="E44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32">
        <f>IF(DZIALKI[[#This Row],[Ulga]]=$K$29,$L$29,IF(DZIALKI[[#This Row],[Ulga]]=$K$30,$L$30,IF(DZIALKI[[#This Row],[Ulga]]=$K$31,$L$31,IF(DZIALKI[[#This Row],[Ulga]]=$K$32,$L$32))))</f>
        <v>0.9</v>
      </c>
      <c r="G4432">
        <f>ROUNDUP(DZIALKI[[#This Row],[StawkaPodatku]]*DZIALKI[[#This Row],[Powierzchnia]],2)</f>
        <v>557.75</v>
      </c>
      <c r="H4432">
        <f>DZIALKI[[#This Row],[Podatek]]*DZIALKI[[#This Row],[Procent Ulgi]]</f>
        <v>501.97500000000002</v>
      </c>
      <c r="I4432">
        <f>DZIALKI[[#This Row],[Podatek]]-DZIALKI[[#This Row],[KwotaUlgi]]</f>
        <v>55.774999999999977</v>
      </c>
    </row>
    <row r="4433" spans="1:9" x14ac:dyDescent="0.25">
      <c r="A4433" t="s">
        <v>4443</v>
      </c>
      <c r="B4433">
        <v>906.64</v>
      </c>
      <c r="C4433" t="s">
        <v>9</v>
      </c>
      <c r="D4433" t="s">
        <v>5</v>
      </c>
      <c r="E44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33">
        <f>IF(DZIALKI[[#This Row],[Ulga]]=$K$29,$L$29,IF(DZIALKI[[#This Row],[Ulga]]=$K$30,$L$30,IF(DZIALKI[[#This Row],[Ulga]]=$K$31,$L$31,IF(DZIALKI[[#This Row],[Ulga]]=$K$32,$L$32))))</f>
        <v>0.5</v>
      </c>
      <c r="G4433">
        <f>ROUNDUP(DZIALKI[[#This Row],[StawkaPodatku]]*DZIALKI[[#This Row],[Powierzchnia]],2)</f>
        <v>589.31999999999994</v>
      </c>
      <c r="H4433">
        <f>DZIALKI[[#This Row],[Podatek]]*DZIALKI[[#This Row],[Procent Ulgi]]</f>
        <v>294.65999999999997</v>
      </c>
      <c r="I4433">
        <f>DZIALKI[[#This Row],[Podatek]]-DZIALKI[[#This Row],[KwotaUlgi]]</f>
        <v>294.65999999999997</v>
      </c>
    </row>
    <row r="4434" spans="1:9" x14ac:dyDescent="0.25">
      <c r="A4434" t="s">
        <v>4444</v>
      </c>
      <c r="B4434">
        <v>1285.3800000000001</v>
      </c>
      <c r="C4434" t="s">
        <v>31</v>
      </c>
      <c r="D4434" t="s">
        <v>11</v>
      </c>
      <c r="E44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34">
        <f>IF(DZIALKI[[#This Row],[Ulga]]=$K$29,$L$29,IF(DZIALKI[[#This Row],[Ulga]]=$K$30,$L$30,IF(DZIALKI[[#This Row],[Ulga]]=$K$31,$L$31,IF(DZIALKI[[#This Row],[Ulga]]=$K$32,$L$32))))</f>
        <v>0.9</v>
      </c>
      <c r="G4434">
        <f>ROUNDUP(DZIALKI[[#This Row],[StawkaPodatku]]*DZIALKI[[#This Row],[Powierzchnia]],2)</f>
        <v>552.72</v>
      </c>
      <c r="H4434">
        <f>DZIALKI[[#This Row],[Podatek]]*DZIALKI[[#This Row],[Procent Ulgi]]</f>
        <v>497.44800000000004</v>
      </c>
      <c r="I4434">
        <f>DZIALKI[[#This Row],[Podatek]]-DZIALKI[[#This Row],[KwotaUlgi]]</f>
        <v>55.271999999999991</v>
      </c>
    </row>
    <row r="4435" spans="1:9" x14ac:dyDescent="0.25">
      <c r="A4435" t="s">
        <v>4445</v>
      </c>
      <c r="B4435">
        <v>883.16</v>
      </c>
      <c r="C4435" t="s">
        <v>9</v>
      </c>
      <c r="D4435" t="s">
        <v>5</v>
      </c>
      <c r="E44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35">
        <f>IF(DZIALKI[[#This Row],[Ulga]]=$K$29,$L$29,IF(DZIALKI[[#This Row],[Ulga]]=$K$30,$L$30,IF(DZIALKI[[#This Row],[Ulga]]=$K$31,$L$31,IF(DZIALKI[[#This Row],[Ulga]]=$K$32,$L$32))))</f>
        <v>0.5</v>
      </c>
      <c r="G4435">
        <f>ROUNDUP(DZIALKI[[#This Row],[StawkaPodatku]]*DZIALKI[[#This Row],[Powierzchnia]],2)</f>
        <v>574.05999999999995</v>
      </c>
      <c r="H4435">
        <f>DZIALKI[[#This Row],[Podatek]]*DZIALKI[[#This Row],[Procent Ulgi]]</f>
        <v>287.02999999999997</v>
      </c>
      <c r="I4435">
        <f>DZIALKI[[#This Row],[Podatek]]-DZIALKI[[#This Row],[KwotaUlgi]]</f>
        <v>287.02999999999997</v>
      </c>
    </row>
    <row r="4436" spans="1:9" x14ac:dyDescent="0.25">
      <c r="A4436" t="s">
        <v>4446</v>
      </c>
      <c r="B4436">
        <v>762.27</v>
      </c>
      <c r="C4436" t="s">
        <v>31</v>
      </c>
      <c r="D4436" t="s">
        <v>11</v>
      </c>
      <c r="E44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36">
        <f>IF(DZIALKI[[#This Row],[Ulga]]=$K$29,$L$29,IF(DZIALKI[[#This Row],[Ulga]]=$K$30,$L$30,IF(DZIALKI[[#This Row],[Ulga]]=$K$31,$L$31,IF(DZIALKI[[#This Row],[Ulga]]=$K$32,$L$32))))</f>
        <v>0.9</v>
      </c>
      <c r="G4436">
        <f>ROUNDUP(DZIALKI[[#This Row],[StawkaPodatku]]*DZIALKI[[#This Row],[Powierzchnia]],2)</f>
        <v>327.78</v>
      </c>
      <c r="H4436">
        <f>DZIALKI[[#This Row],[Podatek]]*DZIALKI[[#This Row],[Procent Ulgi]]</f>
        <v>295.00200000000001</v>
      </c>
      <c r="I4436">
        <f>DZIALKI[[#This Row],[Podatek]]-DZIALKI[[#This Row],[KwotaUlgi]]</f>
        <v>32.777999999999963</v>
      </c>
    </row>
    <row r="4437" spans="1:9" x14ac:dyDescent="0.25">
      <c r="A4437" t="s">
        <v>4447</v>
      </c>
      <c r="B4437">
        <v>1474.98</v>
      </c>
      <c r="C4437" t="s">
        <v>31</v>
      </c>
      <c r="D4437" t="s">
        <v>5</v>
      </c>
      <c r="E44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37">
        <f>IF(DZIALKI[[#This Row],[Ulga]]=$K$29,$L$29,IF(DZIALKI[[#This Row],[Ulga]]=$K$30,$L$30,IF(DZIALKI[[#This Row],[Ulga]]=$K$31,$L$31,IF(DZIALKI[[#This Row],[Ulga]]=$K$32,$L$32))))</f>
        <v>0.5</v>
      </c>
      <c r="G4437">
        <f>ROUNDUP(DZIALKI[[#This Row],[StawkaPodatku]]*DZIALKI[[#This Row],[Powierzchnia]],2)</f>
        <v>634.25</v>
      </c>
      <c r="H4437">
        <f>DZIALKI[[#This Row],[Podatek]]*DZIALKI[[#This Row],[Procent Ulgi]]</f>
        <v>317.125</v>
      </c>
      <c r="I4437">
        <f>DZIALKI[[#This Row],[Podatek]]-DZIALKI[[#This Row],[KwotaUlgi]]</f>
        <v>317.125</v>
      </c>
    </row>
    <row r="4438" spans="1:9" x14ac:dyDescent="0.25">
      <c r="A4438" t="s">
        <v>4448</v>
      </c>
      <c r="B4438">
        <v>996.24</v>
      </c>
      <c r="C4438" t="s">
        <v>9</v>
      </c>
      <c r="D4438" t="s">
        <v>5</v>
      </c>
      <c r="E443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38">
        <f>IF(DZIALKI[[#This Row],[Ulga]]=$K$29,$L$29,IF(DZIALKI[[#This Row],[Ulga]]=$K$30,$L$30,IF(DZIALKI[[#This Row],[Ulga]]=$K$31,$L$31,IF(DZIALKI[[#This Row],[Ulga]]=$K$32,$L$32))))</f>
        <v>0.5</v>
      </c>
      <c r="G4438">
        <f>ROUNDUP(DZIALKI[[#This Row],[StawkaPodatku]]*DZIALKI[[#This Row],[Powierzchnia]],2)</f>
        <v>647.55999999999995</v>
      </c>
      <c r="H4438">
        <f>DZIALKI[[#This Row],[Podatek]]*DZIALKI[[#This Row],[Procent Ulgi]]</f>
        <v>323.77999999999997</v>
      </c>
      <c r="I4438">
        <f>DZIALKI[[#This Row],[Podatek]]-DZIALKI[[#This Row],[KwotaUlgi]]</f>
        <v>323.77999999999997</v>
      </c>
    </row>
    <row r="4439" spans="1:9" x14ac:dyDescent="0.25">
      <c r="A4439" t="s">
        <v>4449</v>
      </c>
      <c r="B4439">
        <v>1328.7</v>
      </c>
      <c r="C4439" t="s">
        <v>31</v>
      </c>
      <c r="D4439" t="s">
        <v>5</v>
      </c>
      <c r="E44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39">
        <f>IF(DZIALKI[[#This Row],[Ulga]]=$K$29,$L$29,IF(DZIALKI[[#This Row],[Ulga]]=$K$30,$L$30,IF(DZIALKI[[#This Row],[Ulga]]=$K$31,$L$31,IF(DZIALKI[[#This Row],[Ulga]]=$K$32,$L$32))))</f>
        <v>0.5</v>
      </c>
      <c r="G4439">
        <f>ROUNDUP(DZIALKI[[#This Row],[StawkaPodatku]]*DZIALKI[[#This Row],[Powierzchnia]],2)</f>
        <v>571.35</v>
      </c>
      <c r="H4439">
        <f>DZIALKI[[#This Row],[Podatek]]*DZIALKI[[#This Row],[Procent Ulgi]]</f>
        <v>285.67500000000001</v>
      </c>
      <c r="I4439">
        <f>DZIALKI[[#This Row],[Podatek]]-DZIALKI[[#This Row],[KwotaUlgi]]</f>
        <v>285.67500000000001</v>
      </c>
    </row>
    <row r="4440" spans="1:9" x14ac:dyDescent="0.25">
      <c r="A4440" t="s">
        <v>4450</v>
      </c>
      <c r="B4440">
        <v>1389.97</v>
      </c>
      <c r="C4440" t="s">
        <v>9</v>
      </c>
      <c r="D4440" t="s">
        <v>7</v>
      </c>
      <c r="E44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0">
        <f>IF(DZIALKI[[#This Row],[Ulga]]=$K$29,$L$29,IF(DZIALKI[[#This Row],[Ulga]]=$K$30,$L$30,IF(DZIALKI[[#This Row],[Ulga]]=$K$31,$L$31,IF(DZIALKI[[#This Row],[Ulga]]=$K$32,$L$32))))</f>
        <v>0.2</v>
      </c>
      <c r="G4440">
        <f>ROUNDUP(DZIALKI[[#This Row],[StawkaPodatku]]*DZIALKI[[#This Row],[Powierzchnia]],2)</f>
        <v>903.49</v>
      </c>
      <c r="H4440">
        <f>DZIALKI[[#This Row],[Podatek]]*DZIALKI[[#This Row],[Procent Ulgi]]</f>
        <v>180.69800000000001</v>
      </c>
      <c r="I4440">
        <f>DZIALKI[[#This Row],[Podatek]]-DZIALKI[[#This Row],[KwotaUlgi]]</f>
        <v>722.79200000000003</v>
      </c>
    </row>
    <row r="4441" spans="1:9" x14ac:dyDescent="0.25">
      <c r="A4441" t="s">
        <v>4451</v>
      </c>
      <c r="B4441">
        <v>1095.49</v>
      </c>
      <c r="C4441" t="s">
        <v>9</v>
      </c>
      <c r="D4441" t="s">
        <v>5</v>
      </c>
      <c r="E444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1">
        <f>IF(DZIALKI[[#This Row],[Ulga]]=$K$29,$L$29,IF(DZIALKI[[#This Row],[Ulga]]=$K$30,$L$30,IF(DZIALKI[[#This Row],[Ulga]]=$K$31,$L$31,IF(DZIALKI[[#This Row],[Ulga]]=$K$32,$L$32))))</f>
        <v>0.5</v>
      </c>
      <c r="G4441">
        <f>ROUNDUP(DZIALKI[[#This Row],[StawkaPodatku]]*DZIALKI[[#This Row],[Powierzchnia]],2)</f>
        <v>712.06999999999994</v>
      </c>
      <c r="H4441">
        <f>DZIALKI[[#This Row],[Podatek]]*DZIALKI[[#This Row],[Procent Ulgi]]</f>
        <v>356.03499999999997</v>
      </c>
      <c r="I4441">
        <f>DZIALKI[[#This Row],[Podatek]]-DZIALKI[[#This Row],[KwotaUlgi]]</f>
        <v>356.03499999999997</v>
      </c>
    </row>
    <row r="4442" spans="1:9" x14ac:dyDescent="0.25">
      <c r="A4442" t="s">
        <v>4452</v>
      </c>
      <c r="B4442">
        <v>1067.04</v>
      </c>
      <c r="C4442" t="s">
        <v>9</v>
      </c>
      <c r="D4442" t="s">
        <v>11</v>
      </c>
      <c r="E444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2">
        <f>IF(DZIALKI[[#This Row],[Ulga]]=$K$29,$L$29,IF(DZIALKI[[#This Row],[Ulga]]=$K$30,$L$30,IF(DZIALKI[[#This Row],[Ulga]]=$K$31,$L$31,IF(DZIALKI[[#This Row],[Ulga]]=$K$32,$L$32))))</f>
        <v>0.9</v>
      </c>
      <c r="G4442">
        <f>ROUNDUP(DZIALKI[[#This Row],[StawkaPodatku]]*DZIALKI[[#This Row],[Powierzchnia]],2)</f>
        <v>693.58</v>
      </c>
      <c r="H4442">
        <f>DZIALKI[[#This Row],[Podatek]]*DZIALKI[[#This Row],[Procent Ulgi]]</f>
        <v>624.22200000000009</v>
      </c>
      <c r="I4442">
        <f>DZIALKI[[#This Row],[Podatek]]-DZIALKI[[#This Row],[KwotaUlgi]]</f>
        <v>69.357999999999947</v>
      </c>
    </row>
    <row r="4443" spans="1:9" x14ac:dyDescent="0.25">
      <c r="A4443" t="s">
        <v>4453</v>
      </c>
      <c r="B4443">
        <v>627.02</v>
      </c>
      <c r="C4443" t="s">
        <v>9</v>
      </c>
      <c r="D4443" t="s">
        <v>5</v>
      </c>
      <c r="E44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3">
        <f>IF(DZIALKI[[#This Row],[Ulga]]=$K$29,$L$29,IF(DZIALKI[[#This Row],[Ulga]]=$K$30,$L$30,IF(DZIALKI[[#This Row],[Ulga]]=$K$31,$L$31,IF(DZIALKI[[#This Row],[Ulga]]=$K$32,$L$32))))</f>
        <v>0.5</v>
      </c>
      <c r="G4443">
        <f>ROUNDUP(DZIALKI[[#This Row],[StawkaPodatku]]*DZIALKI[[#This Row],[Powierzchnia]],2)</f>
        <v>407.57</v>
      </c>
      <c r="H4443">
        <f>DZIALKI[[#This Row],[Podatek]]*DZIALKI[[#This Row],[Procent Ulgi]]</f>
        <v>203.785</v>
      </c>
      <c r="I4443">
        <f>DZIALKI[[#This Row],[Podatek]]-DZIALKI[[#This Row],[KwotaUlgi]]</f>
        <v>203.785</v>
      </c>
    </row>
    <row r="4444" spans="1:9" x14ac:dyDescent="0.25">
      <c r="A4444" t="s">
        <v>4454</v>
      </c>
      <c r="B4444">
        <v>1168.29</v>
      </c>
      <c r="C4444" t="s">
        <v>9</v>
      </c>
      <c r="D4444" t="s">
        <v>5</v>
      </c>
      <c r="E444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4">
        <f>IF(DZIALKI[[#This Row],[Ulga]]=$K$29,$L$29,IF(DZIALKI[[#This Row],[Ulga]]=$K$30,$L$30,IF(DZIALKI[[#This Row],[Ulga]]=$K$31,$L$31,IF(DZIALKI[[#This Row],[Ulga]]=$K$32,$L$32))))</f>
        <v>0.5</v>
      </c>
      <c r="G4444">
        <f>ROUNDUP(DZIALKI[[#This Row],[StawkaPodatku]]*DZIALKI[[#This Row],[Powierzchnia]],2)</f>
        <v>759.39</v>
      </c>
      <c r="H4444">
        <f>DZIALKI[[#This Row],[Podatek]]*DZIALKI[[#This Row],[Procent Ulgi]]</f>
        <v>379.69499999999999</v>
      </c>
      <c r="I4444">
        <f>DZIALKI[[#This Row],[Podatek]]-DZIALKI[[#This Row],[KwotaUlgi]]</f>
        <v>379.69499999999999</v>
      </c>
    </row>
    <row r="4445" spans="1:9" x14ac:dyDescent="0.25">
      <c r="A4445" t="s">
        <v>4455</v>
      </c>
      <c r="B4445">
        <v>1010.65</v>
      </c>
      <c r="C4445" t="s">
        <v>31</v>
      </c>
      <c r="D4445" t="s">
        <v>7</v>
      </c>
      <c r="E44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45">
        <f>IF(DZIALKI[[#This Row],[Ulga]]=$K$29,$L$29,IF(DZIALKI[[#This Row],[Ulga]]=$K$30,$L$30,IF(DZIALKI[[#This Row],[Ulga]]=$K$31,$L$31,IF(DZIALKI[[#This Row],[Ulga]]=$K$32,$L$32))))</f>
        <v>0.2</v>
      </c>
      <c r="G4445">
        <f>ROUNDUP(DZIALKI[[#This Row],[StawkaPodatku]]*DZIALKI[[#This Row],[Powierzchnia]],2)</f>
        <v>434.58</v>
      </c>
      <c r="H4445">
        <f>DZIALKI[[#This Row],[Podatek]]*DZIALKI[[#This Row],[Procent Ulgi]]</f>
        <v>86.915999999999997</v>
      </c>
      <c r="I4445">
        <f>DZIALKI[[#This Row],[Podatek]]-DZIALKI[[#This Row],[KwotaUlgi]]</f>
        <v>347.66399999999999</v>
      </c>
    </row>
    <row r="4446" spans="1:9" x14ac:dyDescent="0.25">
      <c r="A4446" t="s">
        <v>4456</v>
      </c>
      <c r="B4446">
        <v>781.19</v>
      </c>
      <c r="C4446" t="s">
        <v>31</v>
      </c>
      <c r="D4446" t="s">
        <v>11</v>
      </c>
      <c r="E44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46">
        <f>IF(DZIALKI[[#This Row],[Ulga]]=$K$29,$L$29,IF(DZIALKI[[#This Row],[Ulga]]=$K$30,$L$30,IF(DZIALKI[[#This Row],[Ulga]]=$K$31,$L$31,IF(DZIALKI[[#This Row],[Ulga]]=$K$32,$L$32))))</f>
        <v>0.9</v>
      </c>
      <c r="G4446">
        <f>ROUNDUP(DZIALKI[[#This Row],[StawkaPodatku]]*DZIALKI[[#This Row],[Powierzchnia]],2)</f>
        <v>335.92</v>
      </c>
      <c r="H4446">
        <f>DZIALKI[[#This Row],[Podatek]]*DZIALKI[[#This Row],[Procent Ulgi]]</f>
        <v>302.32800000000003</v>
      </c>
      <c r="I4446">
        <f>DZIALKI[[#This Row],[Podatek]]-DZIALKI[[#This Row],[KwotaUlgi]]</f>
        <v>33.591999999999985</v>
      </c>
    </row>
    <row r="4447" spans="1:9" x14ac:dyDescent="0.25">
      <c r="A4447" t="s">
        <v>4457</v>
      </c>
      <c r="B4447">
        <v>1300.3399999999999</v>
      </c>
      <c r="C4447" t="s">
        <v>9</v>
      </c>
      <c r="D4447" t="s">
        <v>11</v>
      </c>
      <c r="E444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7">
        <f>IF(DZIALKI[[#This Row],[Ulga]]=$K$29,$L$29,IF(DZIALKI[[#This Row],[Ulga]]=$K$30,$L$30,IF(DZIALKI[[#This Row],[Ulga]]=$K$31,$L$31,IF(DZIALKI[[#This Row],[Ulga]]=$K$32,$L$32))))</f>
        <v>0.9</v>
      </c>
      <c r="G4447">
        <f>ROUNDUP(DZIALKI[[#This Row],[StawkaPodatku]]*DZIALKI[[#This Row],[Powierzchnia]],2)</f>
        <v>845.23</v>
      </c>
      <c r="H4447">
        <f>DZIALKI[[#This Row],[Podatek]]*DZIALKI[[#This Row],[Procent Ulgi]]</f>
        <v>760.70699999999999</v>
      </c>
      <c r="I4447">
        <f>DZIALKI[[#This Row],[Podatek]]-DZIALKI[[#This Row],[KwotaUlgi]]</f>
        <v>84.523000000000025</v>
      </c>
    </row>
    <row r="4448" spans="1:9" x14ac:dyDescent="0.25">
      <c r="A4448" t="s">
        <v>4458</v>
      </c>
      <c r="B4448">
        <v>878.16</v>
      </c>
      <c r="C4448" t="s">
        <v>9</v>
      </c>
      <c r="D4448" t="s">
        <v>5</v>
      </c>
      <c r="E444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8">
        <f>IF(DZIALKI[[#This Row],[Ulga]]=$K$29,$L$29,IF(DZIALKI[[#This Row],[Ulga]]=$K$30,$L$30,IF(DZIALKI[[#This Row],[Ulga]]=$K$31,$L$31,IF(DZIALKI[[#This Row],[Ulga]]=$K$32,$L$32))))</f>
        <v>0.5</v>
      </c>
      <c r="G4448">
        <f>ROUNDUP(DZIALKI[[#This Row],[StawkaPodatku]]*DZIALKI[[#This Row],[Powierzchnia]],2)</f>
        <v>570.80999999999995</v>
      </c>
      <c r="H4448">
        <f>DZIALKI[[#This Row],[Podatek]]*DZIALKI[[#This Row],[Procent Ulgi]]</f>
        <v>285.40499999999997</v>
      </c>
      <c r="I4448">
        <f>DZIALKI[[#This Row],[Podatek]]-DZIALKI[[#This Row],[KwotaUlgi]]</f>
        <v>285.40499999999997</v>
      </c>
    </row>
    <row r="4449" spans="1:9" x14ac:dyDescent="0.25">
      <c r="A4449" t="s">
        <v>4459</v>
      </c>
      <c r="B4449">
        <v>585.46</v>
      </c>
      <c r="C4449" t="s">
        <v>31</v>
      </c>
      <c r="D4449" t="s">
        <v>11</v>
      </c>
      <c r="E44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49">
        <f>IF(DZIALKI[[#This Row],[Ulga]]=$K$29,$L$29,IF(DZIALKI[[#This Row],[Ulga]]=$K$30,$L$30,IF(DZIALKI[[#This Row],[Ulga]]=$K$31,$L$31,IF(DZIALKI[[#This Row],[Ulga]]=$K$32,$L$32))))</f>
        <v>0.9</v>
      </c>
      <c r="G4449">
        <f>ROUNDUP(DZIALKI[[#This Row],[StawkaPodatku]]*DZIALKI[[#This Row],[Powierzchnia]],2)</f>
        <v>251.75</v>
      </c>
      <c r="H4449">
        <f>DZIALKI[[#This Row],[Podatek]]*DZIALKI[[#This Row],[Procent Ulgi]]</f>
        <v>226.57500000000002</v>
      </c>
      <c r="I4449">
        <f>DZIALKI[[#This Row],[Podatek]]-DZIALKI[[#This Row],[KwotaUlgi]]</f>
        <v>25.174999999999983</v>
      </c>
    </row>
    <row r="4450" spans="1:9" x14ac:dyDescent="0.25">
      <c r="A4450" t="s">
        <v>4460</v>
      </c>
      <c r="B4450">
        <v>1061.1199999999999</v>
      </c>
      <c r="C4450" t="s">
        <v>5</v>
      </c>
      <c r="D4450" t="s">
        <v>11</v>
      </c>
      <c r="E44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0">
        <f>IF(DZIALKI[[#This Row],[Ulga]]=$K$29,$L$29,IF(DZIALKI[[#This Row],[Ulga]]=$K$30,$L$30,IF(DZIALKI[[#This Row],[Ulga]]=$K$31,$L$31,IF(DZIALKI[[#This Row],[Ulga]]=$K$32,$L$32))))</f>
        <v>0.9</v>
      </c>
      <c r="G4450">
        <f>ROUNDUP(DZIALKI[[#This Row],[StawkaPodatku]]*DZIALKI[[#This Row],[Powierzchnia]],2)</f>
        <v>817.06999999999994</v>
      </c>
      <c r="H4450">
        <f>DZIALKI[[#This Row],[Podatek]]*DZIALKI[[#This Row],[Procent Ulgi]]</f>
        <v>735.36299999999994</v>
      </c>
      <c r="I4450">
        <f>DZIALKI[[#This Row],[Podatek]]-DZIALKI[[#This Row],[KwotaUlgi]]</f>
        <v>81.706999999999994</v>
      </c>
    </row>
    <row r="4451" spans="1:9" x14ac:dyDescent="0.25">
      <c r="A4451" t="s">
        <v>4461</v>
      </c>
      <c r="B4451">
        <v>1474.2</v>
      </c>
      <c r="C4451" t="s">
        <v>5</v>
      </c>
      <c r="D4451" t="s">
        <v>21</v>
      </c>
      <c r="E44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1">
        <f>IF(DZIALKI[[#This Row],[Ulga]]=$K$29,$L$29,IF(DZIALKI[[#This Row],[Ulga]]=$K$30,$L$30,IF(DZIALKI[[#This Row],[Ulga]]=$K$31,$L$31,IF(DZIALKI[[#This Row],[Ulga]]=$K$32,$L$32))))</f>
        <v>0</v>
      </c>
      <c r="G4451">
        <f>ROUNDUP(DZIALKI[[#This Row],[StawkaPodatku]]*DZIALKI[[#This Row],[Powierzchnia]],2)</f>
        <v>1135.1400000000001</v>
      </c>
      <c r="H4451">
        <f>DZIALKI[[#This Row],[Podatek]]*DZIALKI[[#This Row],[Procent Ulgi]]</f>
        <v>0</v>
      </c>
      <c r="I4451">
        <f>DZIALKI[[#This Row],[Podatek]]-DZIALKI[[#This Row],[KwotaUlgi]]</f>
        <v>1135.1400000000001</v>
      </c>
    </row>
    <row r="4452" spans="1:9" x14ac:dyDescent="0.25">
      <c r="A4452" t="s">
        <v>4462</v>
      </c>
      <c r="B4452">
        <v>1353.85</v>
      </c>
      <c r="C4452" t="s">
        <v>5</v>
      </c>
      <c r="D4452" t="s">
        <v>7</v>
      </c>
      <c r="E44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2">
        <f>IF(DZIALKI[[#This Row],[Ulga]]=$K$29,$L$29,IF(DZIALKI[[#This Row],[Ulga]]=$K$30,$L$30,IF(DZIALKI[[#This Row],[Ulga]]=$K$31,$L$31,IF(DZIALKI[[#This Row],[Ulga]]=$K$32,$L$32))))</f>
        <v>0.2</v>
      </c>
      <c r="G4452">
        <f>ROUNDUP(DZIALKI[[#This Row],[StawkaPodatku]]*DZIALKI[[#This Row],[Powierzchnia]],2)</f>
        <v>1042.47</v>
      </c>
      <c r="H4452">
        <f>DZIALKI[[#This Row],[Podatek]]*DZIALKI[[#This Row],[Procent Ulgi]]</f>
        <v>208.49400000000003</v>
      </c>
      <c r="I4452">
        <f>DZIALKI[[#This Row],[Podatek]]-DZIALKI[[#This Row],[KwotaUlgi]]</f>
        <v>833.976</v>
      </c>
    </row>
    <row r="4453" spans="1:9" x14ac:dyDescent="0.25">
      <c r="A4453" t="s">
        <v>4463</v>
      </c>
      <c r="B4453">
        <v>1412.13</v>
      </c>
      <c r="C4453" t="s">
        <v>31</v>
      </c>
      <c r="D4453" t="s">
        <v>11</v>
      </c>
      <c r="E44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53">
        <f>IF(DZIALKI[[#This Row],[Ulga]]=$K$29,$L$29,IF(DZIALKI[[#This Row],[Ulga]]=$K$30,$L$30,IF(DZIALKI[[#This Row],[Ulga]]=$K$31,$L$31,IF(DZIALKI[[#This Row],[Ulga]]=$K$32,$L$32))))</f>
        <v>0.9</v>
      </c>
      <c r="G4453">
        <f>ROUNDUP(DZIALKI[[#This Row],[StawkaPodatku]]*DZIALKI[[#This Row],[Powierzchnia]],2)</f>
        <v>607.22</v>
      </c>
      <c r="H4453">
        <f>DZIALKI[[#This Row],[Podatek]]*DZIALKI[[#This Row],[Procent Ulgi]]</f>
        <v>546.49800000000005</v>
      </c>
      <c r="I4453">
        <f>DZIALKI[[#This Row],[Podatek]]-DZIALKI[[#This Row],[KwotaUlgi]]</f>
        <v>60.72199999999998</v>
      </c>
    </row>
    <row r="4454" spans="1:9" x14ac:dyDescent="0.25">
      <c r="A4454" t="s">
        <v>4464</v>
      </c>
      <c r="B4454">
        <v>760.83</v>
      </c>
      <c r="C4454" t="s">
        <v>5</v>
      </c>
      <c r="D4454" t="s">
        <v>7</v>
      </c>
      <c r="E44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4">
        <f>IF(DZIALKI[[#This Row],[Ulga]]=$K$29,$L$29,IF(DZIALKI[[#This Row],[Ulga]]=$K$30,$L$30,IF(DZIALKI[[#This Row],[Ulga]]=$K$31,$L$31,IF(DZIALKI[[#This Row],[Ulga]]=$K$32,$L$32))))</f>
        <v>0.2</v>
      </c>
      <c r="G4454">
        <f>ROUNDUP(DZIALKI[[#This Row],[StawkaPodatku]]*DZIALKI[[#This Row],[Powierzchnia]],2)</f>
        <v>585.84</v>
      </c>
      <c r="H4454">
        <f>DZIALKI[[#This Row],[Podatek]]*DZIALKI[[#This Row],[Procent Ulgi]]</f>
        <v>117.16800000000001</v>
      </c>
      <c r="I4454">
        <f>DZIALKI[[#This Row],[Podatek]]-DZIALKI[[#This Row],[KwotaUlgi]]</f>
        <v>468.67200000000003</v>
      </c>
    </row>
    <row r="4455" spans="1:9" x14ac:dyDescent="0.25">
      <c r="A4455" t="s">
        <v>4465</v>
      </c>
      <c r="B4455">
        <v>1311.34</v>
      </c>
      <c r="C4455" t="s">
        <v>52</v>
      </c>
      <c r="D4455" t="s">
        <v>7</v>
      </c>
      <c r="E445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55">
        <f>IF(DZIALKI[[#This Row],[Ulga]]=$K$29,$L$29,IF(DZIALKI[[#This Row],[Ulga]]=$K$30,$L$30,IF(DZIALKI[[#This Row],[Ulga]]=$K$31,$L$31,IF(DZIALKI[[#This Row],[Ulga]]=$K$32,$L$32))))</f>
        <v>0.2</v>
      </c>
      <c r="G4455">
        <f>ROUNDUP(DZIALKI[[#This Row],[StawkaPodatku]]*DZIALKI[[#This Row],[Powierzchnia]],2)</f>
        <v>275.39</v>
      </c>
      <c r="H4455">
        <f>DZIALKI[[#This Row],[Podatek]]*DZIALKI[[#This Row],[Procent Ulgi]]</f>
        <v>55.078000000000003</v>
      </c>
      <c r="I4455">
        <f>DZIALKI[[#This Row],[Podatek]]-DZIALKI[[#This Row],[KwotaUlgi]]</f>
        <v>220.31199999999998</v>
      </c>
    </row>
    <row r="4456" spans="1:9" x14ac:dyDescent="0.25">
      <c r="A4456" t="s">
        <v>4466</v>
      </c>
      <c r="B4456">
        <v>880.74</v>
      </c>
      <c r="C4456" t="s">
        <v>52</v>
      </c>
      <c r="D4456" t="s">
        <v>11</v>
      </c>
      <c r="E44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56">
        <f>IF(DZIALKI[[#This Row],[Ulga]]=$K$29,$L$29,IF(DZIALKI[[#This Row],[Ulga]]=$K$30,$L$30,IF(DZIALKI[[#This Row],[Ulga]]=$K$31,$L$31,IF(DZIALKI[[#This Row],[Ulga]]=$K$32,$L$32))))</f>
        <v>0.9</v>
      </c>
      <c r="G4456">
        <f>ROUNDUP(DZIALKI[[#This Row],[StawkaPodatku]]*DZIALKI[[#This Row],[Powierzchnia]],2)</f>
        <v>184.95999999999998</v>
      </c>
      <c r="H4456">
        <f>DZIALKI[[#This Row],[Podatek]]*DZIALKI[[#This Row],[Procent Ulgi]]</f>
        <v>166.464</v>
      </c>
      <c r="I4456">
        <f>DZIALKI[[#This Row],[Podatek]]-DZIALKI[[#This Row],[KwotaUlgi]]</f>
        <v>18.495999999999981</v>
      </c>
    </row>
    <row r="4457" spans="1:9" x14ac:dyDescent="0.25">
      <c r="A4457" t="s">
        <v>4467</v>
      </c>
      <c r="B4457">
        <v>989.71</v>
      </c>
      <c r="C4457" t="s">
        <v>5</v>
      </c>
      <c r="D4457" t="s">
        <v>5</v>
      </c>
      <c r="E44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7">
        <f>IF(DZIALKI[[#This Row],[Ulga]]=$K$29,$L$29,IF(DZIALKI[[#This Row],[Ulga]]=$K$30,$L$30,IF(DZIALKI[[#This Row],[Ulga]]=$K$31,$L$31,IF(DZIALKI[[#This Row],[Ulga]]=$K$32,$L$32))))</f>
        <v>0.5</v>
      </c>
      <c r="G4457">
        <f>ROUNDUP(DZIALKI[[#This Row],[StawkaPodatku]]*DZIALKI[[#This Row],[Powierzchnia]],2)</f>
        <v>762.08</v>
      </c>
      <c r="H4457">
        <f>DZIALKI[[#This Row],[Podatek]]*DZIALKI[[#This Row],[Procent Ulgi]]</f>
        <v>381.04</v>
      </c>
      <c r="I4457">
        <f>DZIALKI[[#This Row],[Podatek]]-DZIALKI[[#This Row],[KwotaUlgi]]</f>
        <v>381.04</v>
      </c>
    </row>
    <row r="4458" spans="1:9" x14ac:dyDescent="0.25">
      <c r="A4458" t="s">
        <v>4468</v>
      </c>
      <c r="B4458">
        <v>1112.47</v>
      </c>
      <c r="C4458" t="s">
        <v>9</v>
      </c>
      <c r="D4458" t="s">
        <v>7</v>
      </c>
      <c r="E445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58">
        <f>IF(DZIALKI[[#This Row],[Ulga]]=$K$29,$L$29,IF(DZIALKI[[#This Row],[Ulga]]=$K$30,$L$30,IF(DZIALKI[[#This Row],[Ulga]]=$K$31,$L$31,IF(DZIALKI[[#This Row],[Ulga]]=$K$32,$L$32))))</f>
        <v>0.2</v>
      </c>
      <c r="G4458">
        <f>ROUNDUP(DZIALKI[[#This Row],[StawkaPodatku]]*DZIALKI[[#This Row],[Powierzchnia]],2)</f>
        <v>723.11</v>
      </c>
      <c r="H4458">
        <f>DZIALKI[[#This Row],[Podatek]]*DZIALKI[[#This Row],[Procent Ulgi]]</f>
        <v>144.62200000000001</v>
      </c>
      <c r="I4458">
        <f>DZIALKI[[#This Row],[Podatek]]-DZIALKI[[#This Row],[KwotaUlgi]]</f>
        <v>578.48800000000006</v>
      </c>
    </row>
    <row r="4459" spans="1:9" x14ac:dyDescent="0.25">
      <c r="A4459" t="s">
        <v>4469</v>
      </c>
      <c r="B4459">
        <v>764.5</v>
      </c>
      <c r="C4459" t="s">
        <v>5</v>
      </c>
      <c r="D4459" t="s">
        <v>11</v>
      </c>
      <c r="E44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9">
        <f>IF(DZIALKI[[#This Row],[Ulga]]=$K$29,$L$29,IF(DZIALKI[[#This Row],[Ulga]]=$K$30,$L$30,IF(DZIALKI[[#This Row],[Ulga]]=$K$31,$L$31,IF(DZIALKI[[#This Row],[Ulga]]=$K$32,$L$32))))</f>
        <v>0.9</v>
      </c>
      <c r="G4459">
        <f>ROUNDUP(DZIALKI[[#This Row],[StawkaPodatku]]*DZIALKI[[#This Row],[Powierzchnia]],2)</f>
        <v>588.66999999999996</v>
      </c>
      <c r="H4459">
        <f>DZIALKI[[#This Row],[Podatek]]*DZIALKI[[#This Row],[Procent Ulgi]]</f>
        <v>529.803</v>
      </c>
      <c r="I4459">
        <f>DZIALKI[[#This Row],[Podatek]]-DZIALKI[[#This Row],[KwotaUlgi]]</f>
        <v>58.866999999999962</v>
      </c>
    </row>
    <row r="4460" spans="1:9" x14ac:dyDescent="0.25">
      <c r="A4460" t="s">
        <v>4470</v>
      </c>
      <c r="B4460">
        <v>1409.73</v>
      </c>
      <c r="C4460" t="s">
        <v>9</v>
      </c>
      <c r="D4460" t="s">
        <v>7</v>
      </c>
      <c r="E44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60">
        <f>IF(DZIALKI[[#This Row],[Ulga]]=$K$29,$L$29,IF(DZIALKI[[#This Row],[Ulga]]=$K$30,$L$30,IF(DZIALKI[[#This Row],[Ulga]]=$K$31,$L$31,IF(DZIALKI[[#This Row],[Ulga]]=$K$32,$L$32))))</f>
        <v>0.2</v>
      </c>
      <c r="G4460">
        <f>ROUNDUP(DZIALKI[[#This Row],[StawkaPodatku]]*DZIALKI[[#This Row],[Powierzchnia]],2)</f>
        <v>916.33</v>
      </c>
      <c r="H4460">
        <f>DZIALKI[[#This Row],[Podatek]]*DZIALKI[[#This Row],[Procent Ulgi]]</f>
        <v>183.26600000000002</v>
      </c>
      <c r="I4460">
        <f>DZIALKI[[#This Row],[Podatek]]-DZIALKI[[#This Row],[KwotaUlgi]]</f>
        <v>733.06400000000008</v>
      </c>
    </row>
    <row r="4461" spans="1:9" x14ac:dyDescent="0.25">
      <c r="A4461" t="s">
        <v>4471</v>
      </c>
      <c r="B4461">
        <v>1123.21</v>
      </c>
      <c r="C4461" t="s">
        <v>5</v>
      </c>
      <c r="D4461" t="s">
        <v>5</v>
      </c>
      <c r="E44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1">
        <f>IF(DZIALKI[[#This Row],[Ulga]]=$K$29,$L$29,IF(DZIALKI[[#This Row],[Ulga]]=$K$30,$L$30,IF(DZIALKI[[#This Row],[Ulga]]=$K$31,$L$31,IF(DZIALKI[[#This Row],[Ulga]]=$K$32,$L$32))))</f>
        <v>0.5</v>
      </c>
      <c r="G4461">
        <f>ROUNDUP(DZIALKI[[#This Row],[StawkaPodatku]]*DZIALKI[[#This Row],[Powierzchnia]],2)</f>
        <v>864.88</v>
      </c>
      <c r="H4461">
        <f>DZIALKI[[#This Row],[Podatek]]*DZIALKI[[#This Row],[Procent Ulgi]]</f>
        <v>432.44</v>
      </c>
      <c r="I4461">
        <f>DZIALKI[[#This Row],[Podatek]]-DZIALKI[[#This Row],[KwotaUlgi]]</f>
        <v>432.44</v>
      </c>
    </row>
    <row r="4462" spans="1:9" x14ac:dyDescent="0.25">
      <c r="A4462" t="s">
        <v>4472</v>
      </c>
      <c r="B4462">
        <v>1249.8499999999999</v>
      </c>
      <c r="C4462" t="s">
        <v>5</v>
      </c>
      <c r="D4462" t="s">
        <v>5</v>
      </c>
      <c r="E44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2">
        <f>IF(DZIALKI[[#This Row],[Ulga]]=$K$29,$L$29,IF(DZIALKI[[#This Row],[Ulga]]=$K$30,$L$30,IF(DZIALKI[[#This Row],[Ulga]]=$K$31,$L$31,IF(DZIALKI[[#This Row],[Ulga]]=$K$32,$L$32))))</f>
        <v>0.5</v>
      </c>
      <c r="G4462">
        <f>ROUNDUP(DZIALKI[[#This Row],[StawkaPodatku]]*DZIALKI[[#This Row],[Powierzchnia]],2)</f>
        <v>962.39</v>
      </c>
      <c r="H4462">
        <f>DZIALKI[[#This Row],[Podatek]]*DZIALKI[[#This Row],[Procent Ulgi]]</f>
        <v>481.19499999999999</v>
      </c>
      <c r="I4462">
        <f>DZIALKI[[#This Row],[Podatek]]-DZIALKI[[#This Row],[KwotaUlgi]]</f>
        <v>481.19499999999999</v>
      </c>
    </row>
    <row r="4463" spans="1:9" x14ac:dyDescent="0.25">
      <c r="A4463" t="s">
        <v>4473</v>
      </c>
      <c r="B4463">
        <v>943.53</v>
      </c>
      <c r="C4463" t="s">
        <v>5</v>
      </c>
      <c r="D4463" t="s">
        <v>21</v>
      </c>
      <c r="E44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3">
        <f>IF(DZIALKI[[#This Row],[Ulga]]=$K$29,$L$29,IF(DZIALKI[[#This Row],[Ulga]]=$K$30,$L$30,IF(DZIALKI[[#This Row],[Ulga]]=$K$31,$L$31,IF(DZIALKI[[#This Row],[Ulga]]=$K$32,$L$32))))</f>
        <v>0</v>
      </c>
      <c r="G4463">
        <f>ROUNDUP(DZIALKI[[#This Row],[StawkaPodatku]]*DZIALKI[[#This Row],[Powierzchnia]],2)</f>
        <v>726.52</v>
      </c>
      <c r="H4463">
        <f>DZIALKI[[#This Row],[Podatek]]*DZIALKI[[#This Row],[Procent Ulgi]]</f>
        <v>0</v>
      </c>
      <c r="I4463">
        <f>DZIALKI[[#This Row],[Podatek]]-DZIALKI[[#This Row],[KwotaUlgi]]</f>
        <v>726.52</v>
      </c>
    </row>
    <row r="4464" spans="1:9" x14ac:dyDescent="0.25">
      <c r="A4464" t="s">
        <v>4474</v>
      </c>
      <c r="B4464">
        <v>603.64</v>
      </c>
      <c r="C4464" t="s">
        <v>5</v>
      </c>
      <c r="D4464" t="s">
        <v>5</v>
      </c>
      <c r="E44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4">
        <f>IF(DZIALKI[[#This Row],[Ulga]]=$K$29,$L$29,IF(DZIALKI[[#This Row],[Ulga]]=$K$30,$L$30,IF(DZIALKI[[#This Row],[Ulga]]=$K$31,$L$31,IF(DZIALKI[[#This Row],[Ulga]]=$K$32,$L$32))))</f>
        <v>0.5</v>
      </c>
      <c r="G4464">
        <f>ROUNDUP(DZIALKI[[#This Row],[StawkaPodatku]]*DZIALKI[[#This Row],[Powierzchnia]],2)</f>
        <v>464.81</v>
      </c>
      <c r="H4464">
        <f>DZIALKI[[#This Row],[Podatek]]*DZIALKI[[#This Row],[Procent Ulgi]]</f>
        <v>232.405</v>
      </c>
      <c r="I4464">
        <f>DZIALKI[[#This Row],[Podatek]]-DZIALKI[[#This Row],[KwotaUlgi]]</f>
        <v>232.405</v>
      </c>
    </row>
    <row r="4465" spans="1:9" x14ac:dyDescent="0.25">
      <c r="A4465" t="s">
        <v>4475</v>
      </c>
      <c r="B4465">
        <v>573.66999999999996</v>
      </c>
      <c r="C4465" t="s">
        <v>9</v>
      </c>
      <c r="D4465" t="s">
        <v>7</v>
      </c>
      <c r="E44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65">
        <f>IF(DZIALKI[[#This Row],[Ulga]]=$K$29,$L$29,IF(DZIALKI[[#This Row],[Ulga]]=$K$30,$L$30,IF(DZIALKI[[#This Row],[Ulga]]=$K$31,$L$31,IF(DZIALKI[[#This Row],[Ulga]]=$K$32,$L$32))))</f>
        <v>0.2</v>
      </c>
      <c r="G4465">
        <f>ROUNDUP(DZIALKI[[#This Row],[StawkaPodatku]]*DZIALKI[[#This Row],[Powierzchnia]],2)</f>
        <v>372.89</v>
      </c>
      <c r="H4465">
        <f>DZIALKI[[#This Row],[Podatek]]*DZIALKI[[#This Row],[Procent Ulgi]]</f>
        <v>74.578000000000003</v>
      </c>
      <c r="I4465">
        <f>DZIALKI[[#This Row],[Podatek]]-DZIALKI[[#This Row],[KwotaUlgi]]</f>
        <v>298.31200000000001</v>
      </c>
    </row>
    <row r="4466" spans="1:9" x14ac:dyDescent="0.25">
      <c r="A4466" t="s">
        <v>4476</v>
      </c>
      <c r="B4466">
        <v>1255.0999999999999</v>
      </c>
      <c r="C4466" t="s">
        <v>5</v>
      </c>
      <c r="D4466" t="s">
        <v>11</v>
      </c>
      <c r="E44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6">
        <f>IF(DZIALKI[[#This Row],[Ulga]]=$K$29,$L$29,IF(DZIALKI[[#This Row],[Ulga]]=$K$30,$L$30,IF(DZIALKI[[#This Row],[Ulga]]=$K$31,$L$31,IF(DZIALKI[[#This Row],[Ulga]]=$K$32,$L$32))))</f>
        <v>0.9</v>
      </c>
      <c r="G4466">
        <f>ROUNDUP(DZIALKI[[#This Row],[StawkaPodatku]]*DZIALKI[[#This Row],[Powierzchnia]],2)</f>
        <v>966.43</v>
      </c>
      <c r="H4466">
        <f>DZIALKI[[#This Row],[Podatek]]*DZIALKI[[#This Row],[Procent Ulgi]]</f>
        <v>869.78699999999992</v>
      </c>
      <c r="I4466">
        <f>DZIALKI[[#This Row],[Podatek]]-DZIALKI[[#This Row],[KwotaUlgi]]</f>
        <v>96.643000000000029</v>
      </c>
    </row>
    <row r="4467" spans="1:9" x14ac:dyDescent="0.25">
      <c r="A4467" t="s">
        <v>4477</v>
      </c>
      <c r="B4467">
        <v>563.4</v>
      </c>
      <c r="C4467" t="s">
        <v>52</v>
      </c>
      <c r="D4467" t="s">
        <v>21</v>
      </c>
      <c r="E44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67">
        <f>IF(DZIALKI[[#This Row],[Ulga]]=$K$29,$L$29,IF(DZIALKI[[#This Row],[Ulga]]=$K$30,$L$30,IF(DZIALKI[[#This Row],[Ulga]]=$K$31,$L$31,IF(DZIALKI[[#This Row],[Ulga]]=$K$32,$L$32))))</f>
        <v>0</v>
      </c>
      <c r="G4467">
        <f>ROUNDUP(DZIALKI[[#This Row],[StawkaPodatku]]*DZIALKI[[#This Row],[Powierzchnia]],2)</f>
        <v>118.32000000000001</v>
      </c>
      <c r="H4467">
        <f>DZIALKI[[#This Row],[Podatek]]*DZIALKI[[#This Row],[Procent Ulgi]]</f>
        <v>0</v>
      </c>
      <c r="I4467">
        <f>DZIALKI[[#This Row],[Podatek]]-DZIALKI[[#This Row],[KwotaUlgi]]</f>
        <v>118.32000000000001</v>
      </c>
    </row>
    <row r="4468" spans="1:9" x14ac:dyDescent="0.25">
      <c r="A4468" t="s">
        <v>4478</v>
      </c>
      <c r="B4468">
        <v>1394.88</v>
      </c>
      <c r="C4468" t="s">
        <v>9</v>
      </c>
      <c r="D4468" t="s">
        <v>11</v>
      </c>
      <c r="E44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68">
        <f>IF(DZIALKI[[#This Row],[Ulga]]=$K$29,$L$29,IF(DZIALKI[[#This Row],[Ulga]]=$K$30,$L$30,IF(DZIALKI[[#This Row],[Ulga]]=$K$31,$L$31,IF(DZIALKI[[#This Row],[Ulga]]=$K$32,$L$32))))</f>
        <v>0.9</v>
      </c>
      <c r="G4468">
        <f>ROUNDUP(DZIALKI[[#This Row],[StawkaPodatku]]*DZIALKI[[#This Row],[Powierzchnia]],2)</f>
        <v>906.68</v>
      </c>
      <c r="H4468">
        <f>DZIALKI[[#This Row],[Podatek]]*DZIALKI[[#This Row],[Procent Ulgi]]</f>
        <v>816.01199999999994</v>
      </c>
      <c r="I4468">
        <f>DZIALKI[[#This Row],[Podatek]]-DZIALKI[[#This Row],[KwotaUlgi]]</f>
        <v>90.668000000000006</v>
      </c>
    </row>
    <row r="4469" spans="1:9" x14ac:dyDescent="0.25">
      <c r="A4469" t="s">
        <v>4479</v>
      </c>
      <c r="B4469">
        <v>1282.08</v>
      </c>
      <c r="C4469" t="s">
        <v>9</v>
      </c>
      <c r="D4469" t="s">
        <v>11</v>
      </c>
      <c r="E446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69">
        <f>IF(DZIALKI[[#This Row],[Ulga]]=$K$29,$L$29,IF(DZIALKI[[#This Row],[Ulga]]=$K$30,$L$30,IF(DZIALKI[[#This Row],[Ulga]]=$K$31,$L$31,IF(DZIALKI[[#This Row],[Ulga]]=$K$32,$L$32))))</f>
        <v>0.9</v>
      </c>
      <c r="G4469">
        <f>ROUNDUP(DZIALKI[[#This Row],[StawkaPodatku]]*DZIALKI[[#This Row],[Powierzchnia]],2)</f>
        <v>833.36</v>
      </c>
      <c r="H4469">
        <f>DZIALKI[[#This Row],[Podatek]]*DZIALKI[[#This Row],[Procent Ulgi]]</f>
        <v>750.024</v>
      </c>
      <c r="I4469">
        <f>DZIALKI[[#This Row],[Podatek]]-DZIALKI[[#This Row],[KwotaUlgi]]</f>
        <v>83.336000000000013</v>
      </c>
    </row>
    <row r="4470" spans="1:9" x14ac:dyDescent="0.25">
      <c r="A4470" t="s">
        <v>4480</v>
      </c>
      <c r="B4470">
        <v>515.37</v>
      </c>
      <c r="C4470" t="s">
        <v>5</v>
      </c>
      <c r="D4470" t="s">
        <v>11</v>
      </c>
      <c r="E44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70">
        <f>IF(DZIALKI[[#This Row],[Ulga]]=$K$29,$L$29,IF(DZIALKI[[#This Row],[Ulga]]=$K$30,$L$30,IF(DZIALKI[[#This Row],[Ulga]]=$K$31,$L$31,IF(DZIALKI[[#This Row],[Ulga]]=$K$32,$L$32))))</f>
        <v>0.9</v>
      </c>
      <c r="G4470">
        <f>ROUNDUP(DZIALKI[[#This Row],[StawkaPodatku]]*DZIALKI[[#This Row],[Powierzchnia]],2)</f>
        <v>396.84</v>
      </c>
      <c r="H4470">
        <f>DZIALKI[[#This Row],[Podatek]]*DZIALKI[[#This Row],[Procent Ulgi]]</f>
        <v>357.15600000000001</v>
      </c>
      <c r="I4470">
        <f>DZIALKI[[#This Row],[Podatek]]-DZIALKI[[#This Row],[KwotaUlgi]]</f>
        <v>39.683999999999969</v>
      </c>
    </row>
    <row r="4471" spans="1:9" x14ac:dyDescent="0.25">
      <c r="A4471" t="s">
        <v>4481</v>
      </c>
      <c r="B4471">
        <v>653.08000000000004</v>
      </c>
      <c r="C4471" t="s">
        <v>31</v>
      </c>
      <c r="D4471" t="s">
        <v>7</v>
      </c>
      <c r="E44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71">
        <f>IF(DZIALKI[[#This Row],[Ulga]]=$K$29,$L$29,IF(DZIALKI[[#This Row],[Ulga]]=$K$30,$L$30,IF(DZIALKI[[#This Row],[Ulga]]=$K$31,$L$31,IF(DZIALKI[[#This Row],[Ulga]]=$K$32,$L$32))))</f>
        <v>0.2</v>
      </c>
      <c r="G4471">
        <f>ROUNDUP(DZIALKI[[#This Row],[StawkaPodatku]]*DZIALKI[[#This Row],[Powierzchnia]],2)</f>
        <v>280.83</v>
      </c>
      <c r="H4471">
        <f>DZIALKI[[#This Row],[Podatek]]*DZIALKI[[#This Row],[Procent Ulgi]]</f>
        <v>56.165999999999997</v>
      </c>
      <c r="I4471">
        <f>DZIALKI[[#This Row],[Podatek]]-DZIALKI[[#This Row],[KwotaUlgi]]</f>
        <v>224.66399999999999</v>
      </c>
    </row>
    <row r="4472" spans="1:9" x14ac:dyDescent="0.25">
      <c r="A4472" t="s">
        <v>4482</v>
      </c>
      <c r="B4472">
        <v>1138.3</v>
      </c>
      <c r="C4472" t="s">
        <v>9</v>
      </c>
      <c r="D4472" t="s">
        <v>5</v>
      </c>
      <c r="E44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72">
        <f>IF(DZIALKI[[#This Row],[Ulga]]=$K$29,$L$29,IF(DZIALKI[[#This Row],[Ulga]]=$K$30,$L$30,IF(DZIALKI[[#This Row],[Ulga]]=$K$31,$L$31,IF(DZIALKI[[#This Row],[Ulga]]=$K$32,$L$32))))</f>
        <v>0.5</v>
      </c>
      <c r="G4472">
        <f>ROUNDUP(DZIALKI[[#This Row],[StawkaPodatku]]*DZIALKI[[#This Row],[Powierzchnia]],2)</f>
        <v>739.9</v>
      </c>
      <c r="H4472">
        <f>DZIALKI[[#This Row],[Podatek]]*DZIALKI[[#This Row],[Procent Ulgi]]</f>
        <v>369.95</v>
      </c>
      <c r="I4472">
        <f>DZIALKI[[#This Row],[Podatek]]-DZIALKI[[#This Row],[KwotaUlgi]]</f>
        <v>369.95</v>
      </c>
    </row>
    <row r="4473" spans="1:9" x14ac:dyDescent="0.25">
      <c r="A4473" t="s">
        <v>4483</v>
      </c>
      <c r="B4473">
        <v>500.68</v>
      </c>
      <c r="C4473" t="s">
        <v>9</v>
      </c>
      <c r="D4473" t="s">
        <v>11</v>
      </c>
      <c r="E447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73">
        <f>IF(DZIALKI[[#This Row],[Ulga]]=$K$29,$L$29,IF(DZIALKI[[#This Row],[Ulga]]=$K$30,$L$30,IF(DZIALKI[[#This Row],[Ulga]]=$K$31,$L$31,IF(DZIALKI[[#This Row],[Ulga]]=$K$32,$L$32))))</f>
        <v>0.9</v>
      </c>
      <c r="G4473">
        <f>ROUNDUP(DZIALKI[[#This Row],[StawkaPodatku]]*DZIALKI[[#This Row],[Powierzchnia]],2)</f>
        <v>325.45</v>
      </c>
      <c r="H4473">
        <f>DZIALKI[[#This Row],[Podatek]]*DZIALKI[[#This Row],[Procent Ulgi]]</f>
        <v>292.90499999999997</v>
      </c>
      <c r="I4473">
        <f>DZIALKI[[#This Row],[Podatek]]-DZIALKI[[#This Row],[KwotaUlgi]]</f>
        <v>32.545000000000016</v>
      </c>
    </row>
    <row r="4474" spans="1:9" x14ac:dyDescent="0.25">
      <c r="A4474" t="s">
        <v>4484</v>
      </c>
      <c r="B4474">
        <v>1419.27</v>
      </c>
      <c r="C4474" t="s">
        <v>5</v>
      </c>
      <c r="D4474" t="s">
        <v>11</v>
      </c>
      <c r="E44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74">
        <f>IF(DZIALKI[[#This Row],[Ulga]]=$K$29,$L$29,IF(DZIALKI[[#This Row],[Ulga]]=$K$30,$L$30,IF(DZIALKI[[#This Row],[Ulga]]=$K$31,$L$31,IF(DZIALKI[[#This Row],[Ulga]]=$K$32,$L$32))))</f>
        <v>0.9</v>
      </c>
      <c r="G4474">
        <f>ROUNDUP(DZIALKI[[#This Row],[StawkaPodatku]]*DZIALKI[[#This Row],[Powierzchnia]],2)</f>
        <v>1092.8399999999999</v>
      </c>
      <c r="H4474">
        <f>DZIALKI[[#This Row],[Podatek]]*DZIALKI[[#This Row],[Procent Ulgi]]</f>
        <v>983.55599999999993</v>
      </c>
      <c r="I4474">
        <f>DZIALKI[[#This Row],[Podatek]]-DZIALKI[[#This Row],[KwotaUlgi]]</f>
        <v>109.28399999999999</v>
      </c>
    </row>
    <row r="4475" spans="1:9" x14ac:dyDescent="0.25">
      <c r="A4475" t="s">
        <v>4485</v>
      </c>
      <c r="B4475">
        <v>878.88</v>
      </c>
      <c r="C4475" t="s">
        <v>9</v>
      </c>
      <c r="D4475" t="s">
        <v>11</v>
      </c>
      <c r="E44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75">
        <f>IF(DZIALKI[[#This Row],[Ulga]]=$K$29,$L$29,IF(DZIALKI[[#This Row],[Ulga]]=$K$30,$L$30,IF(DZIALKI[[#This Row],[Ulga]]=$K$31,$L$31,IF(DZIALKI[[#This Row],[Ulga]]=$K$32,$L$32))))</f>
        <v>0.9</v>
      </c>
      <c r="G4475">
        <f>ROUNDUP(DZIALKI[[#This Row],[StawkaPodatku]]*DZIALKI[[#This Row],[Powierzchnia]],2)</f>
        <v>571.28</v>
      </c>
      <c r="H4475">
        <f>DZIALKI[[#This Row],[Podatek]]*DZIALKI[[#This Row],[Procent Ulgi]]</f>
        <v>514.15200000000004</v>
      </c>
      <c r="I4475">
        <f>DZIALKI[[#This Row],[Podatek]]-DZIALKI[[#This Row],[KwotaUlgi]]</f>
        <v>57.127999999999929</v>
      </c>
    </row>
    <row r="4476" spans="1:9" x14ac:dyDescent="0.25">
      <c r="A4476" t="s">
        <v>4486</v>
      </c>
      <c r="B4476">
        <v>733.68</v>
      </c>
      <c r="C4476" t="s">
        <v>9</v>
      </c>
      <c r="D4476" t="s">
        <v>11</v>
      </c>
      <c r="E44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76">
        <f>IF(DZIALKI[[#This Row],[Ulga]]=$K$29,$L$29,IF(DZIALKI[[#This Row],[Ulga]]=$K$30,$L$30,IF(DZIALKI[[#This Row],[Ulga]]=$K$31,$L$31,IF(DZIALKI[[#This Row],[Ulga]]=$K$32,$L$32))))</f>
        <v>0.9</v>
      </c>
      <c r="G4476">
        <f>ROUNDUP(DZIALKI[[#This Row],[StawkaPodatku]]*DZIALKI[[#This Row],[Powierzchnia]],2)</f>
        <v>476.9</v>
      </c>
      <c r="H4476">
        <f>DZIALKI[[#This Row],[Podatek]]*DZIALKI[[#This Row],[Procent Ulgi]]</f>
        <v>429.21</v>
      </c>
      <c r="I4476">
        <f>DZIALKI[[#This Row],[Podatek]]-DZIALKI[[#This Row],[KwotaUlgi]]</f>
        <v>47.69</v>
      </c>
    </row>
    <row r="4477" spans="1:9" x14ac:dyDescent="0.25">
      <c r="A4477" t="s">
        <v>4487</v>
      </c>
      <c r="B4477">
        <v>642.37</v>
      </c>
      <c r="C4477" t="s">
        <v>31</v>
      </c>
      <c r="D4477" t="s">
        <v>21</v>
      </c>
      <c r="E44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77">
        <f>IF(DZIALKI[[#This Row],[Ulga]]=$K$29,$L$29,IF(DZIALKI[[#This Row],[Ulga]]=$K$30,$L$30,IF(DZIALKI[[#This Row],[Ulga]]=$K$31,$L$31,IF(DZIALKI[[#This Row],[Ulga]]=$K$32,$L$32))))</f>
        <v>0</v>
      </c>
      <c r="G4477">
        <f>ROUNDUP(DZIALKI[[#This Row],[StawkaPodatku]]*DZIALKI[[#This Row],[Powierzchnia]],2)</f>
        <v>276.21999999999997</v>
      </c>
      <c r="H4477">
        <f>DZIALKI[[#This Row],[Podatek]]*DZIALKI[[#This Row],[Procent Ulgi]]</f>
        <v>0</v>
      </c>
      <c r="I4477">
        <f>DZIALKI[[#This Row],[Podatek]]-DZIALKI[[#This Row],[KwotaUlgi]]</f>
        <v>276.21999999999997</v>
      </c>
    </row>
    <row r="4478" spans="1:9" x14ac:dyDescent="0.25">
      <c r="A4478" t="s">
        <v>4488</v>
      </c>
      <c r="B4478">
        <v>973.93</v>
      </c>
      <c r="C4478" t="s">
        <v>52</v>
      </c>
      <c r="D4478" t="s">
        <v>5</v>
      </c>
      <c r="E44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78">
        <f>IF(DZIALKI[[#This Row],[Ulga]]=$K$29,$L$29,IF(DZIALKI[[#This Row],[Ulga]]=$K$30,$L$30,IF(DZIALKI[[#This Row],[Ulga]]=$K$31,$L$31,IF(DZIALKI[[#This Row],[Ulga]]=$K$32,$L$32))))</f>
        <v>0.5</v>
      </c>
      <c r="G4478">
        <f>ROUNDUP(DZIALKI[[#This Row],[StawkaPodatku]]*DZIALKI[[#This Row],[Powierzchnia]],2)</f>
        <v>204.53</v>
      </c>
      <c r="H4478">
        <f>DZIALKI[[#This Row],[Podatek]]*DZIALKI[[#This Row],[Procent Ulgi]]</f>
        <v>102.265</v>
      </c>
      <c r="I4478">
        <f>DZIALKI[[#This Row],[Podatek]]-DZIALKI[[#This Row],[KwotaUlgi]]</f>
        <v>102.265</v>
      </c>
    </row>
    <row r="4479" spans="1:9" x14ac:dyDescent="0.25">
      <c r="A4479" t="s">
        <v>4489</v>
      </c>
      <c r="B4479">
        <v>1132.6600000000001</v>
      </c>
      <c r="C4479" t="s">
        <v>52</v>
      </c>
      <c r="D4479" t="s">
        <v>21</v>
      </c>
      <c r="E44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79">
        <f>IF(DZIALKI[[#This Row],[Ulga]]=$K$29,$L$29,IF(DZIALKI[[#This Row],[Ulga]]=$K$30,$L$30,IF(DZIALKI[[#This Row],[Ulga]]=$K$31,$L$31,IF(DZIALKI[[#This Row],[Ulga]]=$K$32,$L$32))))</f>
        <v>0</v>
      </c>
      <c r="G4479">
        <f>ROUNDUP(DZIALKI[[#This Row],[StawkaPodatku]]*DZIALKI[[#This Row],[Powierzchnia]],2)</f>
        <v>237.85999999999999</v>
      </c>
      <c r="H4479">
        <f>DZIALKI[[#This Row],[Podatek]]*DZIALKI[[#This Row],[Procent Ulgi]]</f>
        <v>0</v>
      </c>
      <c r="I4479">
        <f>DZIALKI[[#This Row],[Podatek]]-DZIALKI[[#This Row],[KwotaUlgi]]</f>
        <v>237.85999999999999</v>
      </c>
    </row>
    <row r="4480" spans="1:9" x14ac:dyDescent="0.25">
      <c r="A4480" t="s">
        <v>4490</v>
      </c>
      <c r="B4480">
        <v>1065.56</v>
      </c>
      <c r="C4480" t="s">
        <v>31</v>
      </c>
      <c r="D4480" t="s">
        <v>11</v>
      </c>
      <c r="E44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80">
        <f>IF(DZIALKI[[#This Row],[Ulga]]=$K$29,$L$29,IF(DZIALKI[[#This Row],[Ulga]]=$K$30,$L$30,IF(DZIALKI[[#This Row],[Ulga]]=$K$31,$L$31,IF(DZIALKI[[#This Row],[Ulga]]=$K$32,$L$32))))</f>
        <v>0.9</v>
      </c>
      <c r="G4480">
        <f>ROUNDUP(DZIALKI[[#This Row],[StawkaPodatku]]*DZIALKI[[#This Row],[Powierzchnia]],2)</f>
        <v>458.2</v>
      </c>
      <c r="H4480">
        <f>DZIALKI[[#This Row],[Podatek]]*DZIALKI[[#This Row],[Procent Ulgi]]</f>
        <v>412.38</v>
      </c>
      <c r="I4480">
        <f>DZIALKI[[#This Row],[Podatek]]-DZIALKI[[#This Row],[KwotaUlgi]]</f>
        <v>45.819999999999993</v>
      </c>
    </row>
    <row r="4481" spans="1:9" x14ac:dyDescent="0.25">
      <c r="A4481" t="s">
        <v>4491</v>
      </c>
      <c r="B4481">
        <v>1103.73</v>
      </c>
      <c r="C4481" t="s">
        <v>31</v>
      </c>
      <c r="D4481" t="s">
        <v>7</v>
      </c>
      <c r="E44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81">
        <f>IF(DZIALKI[[#This Row],[Ulga]]=$K$29,$L$29,IF(DZIALKI[[#This Row],[Ulga]]=$K$30,$L$30,IF(DZIALKI[[#This Row],[Ulga]]=$K$31,$L$31,IF(DZIALKI[[#This Row],[Ulga]]=$K$32,$L$32))))</f>
        <v>0.2</v>
      </c>
      <c r="G4481">
        <f>ROUNDUP(DZIALKI[[#This Row],[StawkaPodatku]]*DZIALKI[[#This Row],[Powierzchnia]],2)</f>
        <v>474.61</v>
      </c>
      <c r="H4481">
        <f>DZIALKI[[#This Row],[Podatek]]*DZIALKI[[#This Row],[Procent Ulgi]]</f>
        <v>94.922000000000011</v>
      </c>
      <c r="I4481">
        <f>DZIALKI[[#This Row],[Podatek]]-DZIALKI[[#This Row],[KwotaUlgi]]</f>
        <v>379.68799999999999</v>
      </c>
    </row>
    <row r="4482" spans="1:9" x14ac:dyDescent="0.25">
      <c r="A4482" t="s">
        <v>4492</v>
      </c>
      <c r="B4482">
        <v>968.11</v>
      </c>
      <c r="C4482" t="s">
        <v>5</v>
      </c>
      <c r="D4482" t="s">
        <v>7</v>
      </c>
      <c r="E44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82">
        <f>IF(DZIALKI[[#This Row],[Ulga]]=$K$29,$L$29,IF(DZIALKI[[#This Row],[Ulga]]=$K$30,$L$30,IF(DZIALKI[[#This Row],[Ulga]]=$K$31,$L$31,IF(DZIALKI[[#This Row],[Ulga]]=$K$32,$L$32))))</f>
        <v>0.2</v>
      </c>
      <c r="G4482">
        <f>ROUNDUP(DZIALKI[[#This Row],[StawkaPodatku]]*DZIALKI[[#This Row],[Powierzchnia]],2)</f>
        <v>745.45</v>
      </c>
      <c r="H4482">
        <f>DZIALKI[[#This Row],[Podatek]]*DZIALKI[[#This Row],[Procent Ulgi]]</f>
        <v>149.09</v>
      </c>
      <c r="I4482">
        <f>DZIALKI[[#This Row],[Podatek]]-DZIALKI[[#This Row],[KwotaUlgi]]</f>
        <v>596.36</v>
      </c>
    </row>
    <row r="4483" spans="1:9" x14ac:dyDescent="0.25">
      <c r="A4483" t="s">
        <v>4493</v>
      </c>
      <c r="B4483">
        <v>1049.23</v>
      </c>
      <c r="C4483" t="s">
        <v>5</v>
      </c>
      <c r="D4483" t="s">
        <v>5</v>
      </c>
      <c r="E44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83">
        <f>IF(DZIALKI[[#This Row],[Ulga]]=$K$29,$L$29,IF(DZIALKI[[#This Row],[Ulga]]=$K$30,$L$30,IF(DZIALKI[[#This Row],[Ulga]]=$K$31,$L$31,IF(DZIALKI[[#This Row],[Ulga]]=$K$32,$L$32))))</f>
        <v>0.5</v>
      </c>
      <c r="G4483">
        <f>ROUNDUP(DZIALKI[[#This Row],[StawkaPodatku]]*DZIALKI[[#This Row],[Powierzchnia]],2)</f>
        <v>807.91</v>
      </c>
      <c r="H4483">
        <f>DZIALKI[[#This Row],[Podatek]]*DZIALKI[[#This Row],[Procent Ulgi]]</f>
        <v>403.95499999999998</v>
      </c>
      <c r="I4483">
        <f>DZIALKI[[#This Row],[Podatek]]-DZIALKI[[#This Row],[KwotaUlgi]]</f>
        <v>403.95499999999998</v>
      </c>
    </row>
    <row r="4484" spans="1:9" x14ac:dyDescent="0.25">
      <c r="A4484" t="s">
        <v>4494</v>
      </c>
      <c r="B4484">
        <v>661.38</v>
      </c>
      <c r="C4484" t="s">
        <v>31</v>
      </c>
      <c r="D4484" t="s">
        <v>5</v>
      </c>
      <c r="E44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84">
        <f>IF(DZIALKI[[#This Row],[Ulga]]=$K$29,$L$29,IF(DZIALKI[[#This Row],[Ulga]]=$K$30,$L$30,IF(DZIALKI[[#This Row],[Ulga]]=$K$31,$L$31,IF(DZIALKI[[#This Row],[Ulga]]=$K$32,$L$32))))</f>
        <v>0.5</v>
      </c>
      <c r="G4484">
        <f>ROUNDUP(DZIALKI[[#This Row],[StawkaPodatku]]*DZIALKI[[#This Row],[Powierzchnia]],2)</f>
        <v>284.39999999999998</v>
      </c>
      <c r="H4484">
        <f>DZIALKI[[#This Row],[Podatek]]*DZIALKI[[#This Row],[Procent Ulgi]]</f>
        <v>142.19999999999999</v>
      </c>
      <c r="I4484">
        <f>DZIALKI[[#This Row],[Podatek]]-DZIALKI[[#This Row],[KwotaUlgi]]</f>
        <v>142.19999999999999</v>
      </c>
    </row>
    <row r="4485" spans="1:9" x14ac:dyDescent="0.25">
      <c r="A4485" t="s">
        <v>4495</v>
      </c>
      <c r="B4485">
        <v>637.53</v>
      </c>
      <c r="C4485" t="s">
        <v>5</v>
      </c>
      <c r="D4485" t="s">
        <v>5</v>
      </c>
      <c r="E44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85">
        <f>IF(DZIALKI[[#This Row],[Ulga]]=$K$29,$L$29,IF(DZIALKI[[#This Row],[Ulga]]=$K$30,$L$30,IF(DZIALKI[[#This Row],[Ulga]]=$K$31,$L$31,IF(DZIALKI[[#This Row],[Ulga]]=$K$32,$L$32))))</f>
        <v>0.5</v>
      </c>
      <c r="G4485">
        <f>ROUNDUP(DZIALKI[[#This Row],[StawkaPodatku]]*DZIALKI[[#This Row],[Powierzchnia]],2)</f>
        <v>490.9</v>
      </c>
      <c r="H4485">
        <f>DZIALKI[[#This Row],[Podatek]]*DZIALKI[[#This Row],[Procent Ulgi]]</f>
        <v>245.45</v>
      </c>
      <c r="I4485">
        <f>DZIALKI[[#This Row],[Podatek]]-DZIALKI[[#This Row],[KwotaUlgi]]</f>
        <v>245.45</v>
      </c>
    </row>
    <row r="4486" spans="1:9" x14ac:dyDescent="0.25">
      <c r="A4486" t="s">
        <v>4496</v>
      </c>
      <c r="B4486">
        <v>1420.59</v>
      </c>
      <c r="C4486" t="s">
        <v>31</v>
      </c>
      <c r="D4486" t="s">
        <v>11</v>
      </c>
      <c r="E44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86">
        <f>IF(DZIALKI[[#This Row],[Ulga]]=$K$29,$L$29,IF(DZIALKI[[#This Row],[Ulga]]=$K$30,$L$30,IF(DZIALKI[[#This Row],[Ulga]]=$K$31,$L$31,IF(DZIALKI[[#This Row],[Ulga]]=$K$32,$L$32))))</f>
        <v>0.9</v>
      </c>
      <c r="G4486">
        <f>ROUNDUP(DZIALKI[[#This Row],[StawkaPodatku]]*DZIALKI[[#This Row],[Powierzchnia]],2)</f>
        <v>610.86</v>
      </c>
      <c r="H4486">
        <f>DZIALKI[[#This Row],[Podatek]]*DZIALKI[[#This Row],[Procent Ulgi]]</f>
        <v>549.774</v>
      </c>
      <c r="I4486">
        <f>DZIALKI[[#This Row],[Podatek]]-DZIALKI[[#This Row],[KwotaUlgi]]</f>
        <v>61.086000000000013</v>
      </c>
    </row>
    <row r="4487" spans="1:9" x14ac:dyDescent="0.25">
      <c r="A4487" t="s">
        <v>4497</v>
      </c>
      <c r="B4487">
        <v>861.03</v>
      </c>
      <c r="C4487" t="s">
        <v>9</v>
      </c>
      <c r="D4487" t="s">
        <v>11</v>
      </c>
      <c r="E44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87">
        <f>IF(DZIALKI[[#This Row],[Ulga]]=$K$29,$L$29,IF(DZIALKI[[#This Row],[Ulga]]=$K$30,$L$30,IF(DZIALKI[[#This Row],[Ulga]]=$K$31,$L$31,IF(DZIALKI[[#This Row],[Ulga]]=$K$32,$L$32))))</f>
        <v>0.9</v>
      </c>
      <c r="G4487">
        <f>ROUNDUP(DZIALKI[[#This Row],[StawkaPodatku]]*DZIALKI[[#This Row],[Powierzchnia]],2)</f>
        <v>559.66999999999996</v>
      </c>
      <c r="H4487">
        <f>DZIALKI[[#This Row],[Podatek]]*DZIALKI[[#This Row],[Procent Ulgi]]</f>
        <v>503.70299999999997</v>
      </c>
      <c r="I4487">
        <f>DZIALKI[[#This Row],[Podatek]]-DZIALKI[[#This Row],[KwotaUlgi]]</f>
        <v>55.966999999999985</v>
      </c>
    </row>
    <row r="4488" spans="1:9" x14ac:dyDescent="0.25">
      <c r="A4488" t="s">
        <v>4498</v>
      </c>
      <c r="B4488">
        <v>1416.5</v>
      </c>
      <c r="C4488" t="s">
        <v>52</v>
      </c>
      <c r="D4488" t="s">
        <v>5</v>
      </c>
      <c r="E44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88">
        <f>IF(DZIALKI[[#This Row],[Ulga]]=$K$29,$L$29,IF(DZIALKI[[#This Row],[Ulga]]=$K$30,$L$30,IF(DZIALKI[[#This Row],[Ulga]]=$K$31,$L$31,IF(DZIALKI[[#This Row],[Ulga]]=$K$32,$L$32))))</f>
        <v>0.5</v>
      </c>
      <c r="G4488">
        <f>ROUNDUP(DZIALKI[[#This Row],[StawkaPodatku]]*DZIALKI[[#This Row],[Powierzchnia]],2)</f>
        <v>297.46999999999997</v>
      </c>
      <c r="H4488">
        <f>DZIALKI[[#This Row],[Podatek]]*DZIALKI[[#This Row],[Procent Ulgi]]</f>
        <v>148.73499999999999</v>
      </c>
      <c r="I4488">
        <f>DZIALKI[[#This Row],[Podatek]]-DZIALKI[[#This Row],[KwotaUlgi]]</f>
        <v>148.73499999999999</v>
      </c>
    </row>
    <row r="4489" spans="1:9" x14ac:dyDescent="0.25">
      <c r="A4489" t="s">
        <v>4499</v>
      </c>
      <c r="B4489">
        <v>610.13</v>
      </c>
      <c r="C4489" t="s">
        <v>5</v>
      </c>
      <c r="D4489" t="s">
        <v>5</v>
      </c>
      <c r="E44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89">
        <f>IF(DZIALKI[[#This Row],[Ulga]]=$K$29,$L$29,IF(DZIALKI[[#This Row],[Ulga]]=$K$30,$L$30,IF(DZIALKI[[#This Row],[Ulga]]=$K$31,$L$31,IF(DZIALKI[[#This Row],[Ulga]]=$K$32,$L$32))))</f>
        <v>0.5</v>
      </c>
      <c r="G4489">
        <f>ROUNDUP(DZIALKI[[#This Row],[StawkaPodatku]]*DZIALKI[[#This Row],[Powierzchnia]],2)</f>
        <v>469.81</v>
      </c>
      <c r="H4489">
        <f>DZIALKI[[#This Row],[Podatek]]*DZIALKI[[#This Row],[Procent Ulgi]]</f>
        <v>234.905</v>
      </c>
      <c r="I4489">
        <f>DZIALKI[[#This Row],[Podatek]]-DZIALKI[[#This Row],[KwotaUlgi]]</f>
        <v>234.905</v>
      </c>
    </row>
    <row r="4490" spans="1:9" x14ac:dyDescent="0.25">
      <c r="A4490" t="s">
        <v>4500</v>
      </c>
      <c r="B4490">
        <v>1329.88</v>
      </c>
      <c r="C4490" t="s">
        <v>5</v>
      </c>
      <c r="D4490" t="s">
        <v>5</v>
      </c>
      <c r="E44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90">
        <f>IF(DZIALKI[[#This Row],[Ulga]]=$K$29,$L$29,IF(DZIALKI[[#This Row],[Ulga]]=$K$30,$L$30,IF(DZIALKI[[#This Row],[Ulga]]=$K$31,$L$31,IF(DZIALKI[[#This Row],[Ulga]]=$K$32,$L$32))))</f>
        <v>0.5</v>
      </c>
      <c r="G4490">
        <f>ROUNDUP(DZIALKI[[#This Row],[StawkaPodatku]]*DZIALKI[[#This Row],[Powierzchnia]],2)</f>
        <v>1024.01</v>
      </c>
      <c r="H4490">
        <f>DZIALKI[[#This Row],[Podatek]]*DZIALKI[[#This Row],[Procent Ulgi]]</f>
        <v>512.005</v>
      </c>
      <c r="I4490">
        <f>DZIALKI[[#This Row],[Podatek]]-DZIALKI[[#This Row],[KwotaUlgi]]</f>
        <v>512.005</v>
      </c>
    </row>
    <row r="4491" spans="1:9" x14ac:dyDescent="0.25">
      <c r="A4491" t="s">
        <v>4501</v>
      </c>
      <c r="B4491">
        <v>958.1</v>
      </c>
      <c r="C4491" t="s">
        <v>31</v>
      </c>
      <c r="D4491" t="s">
        <v>11</v>
      </c>
      <c r="E44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91">
        <f>IF(DZIALKI[[#This Row],[Ulga]]=$K$29,$L$29,IF(DZIALKI[[#This Row],[Ulga]]=$K$30,$L$30,IF(DZIALKI[[#This Row],[Ulga]]=$K$31,$L$31,IF(DZIALKI[[#This Row],[Ulga]]=$K$32,$L$32))))</f>
        <v>0.9</v>
      </c>
      <c r="G4491">
        <f>ROUNDUP(DZIALKI[[#This Row],[StawkaPodatku]]*DZIALKI[[#This Row],[Powierzchnia]],2)</f>
        <v>411.99</v>
      </c>
      <c r="H4491">
        <f>DZIALKI[[#This Row],[Podatek]]*DZIALKI[[#This Row],[Procent Ulgi]]</f>
        <v>370.791</v>
      </c>
      <c r="I4491">
        <f>DZIALKI[[#This Row],[Podatek]]-DZIALKI[[#This Row],[KwotaUlgi]]</f>
        <v>41.199000000000012</v>
      </c>
    </row>
    <row r="4492" spans="1:9" x14ac:dyDescent="0.25">
      <c r="A4492" t="s">
        <v>4502</v>
      </c>
      <c r="B4492">
        <v>732.15</v>
      </c>
      <c r="C4492" t="s">
        <v>5</v>
      </c>
      <c r="D4492" t="s">
        <v>11</v>
      </c>
      <c r="E44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92">
        <f>IF(DZIALKI[[#This Row],[Ulga]]=$K$29,$L$29,IF(DZIALKI[[#This Row],[Ulga]]=$K$30,$L$30,IF(DZIALKI[[#This Row],[Ulga]]=$K$31,$L$31,IF(DZIALKI[[#This Row],[Ulga]]=$K$32,$L$32))))</f>
        <v>0.9</v>
      </c>
      <c r="G4492">
        <f>ROUNDUP(DZIALKI[[#This Row],[StawkaPodatku]]*DZIALKI[[#This Row],[Powierzchnia]],2)</f>
        <v>563.76</v>
      </c>
      <c r="H4492">
        <f>DZIALKI[[#This Row],[Podatek]]*DZIALKI[[#This Row],[Procent Ulgi]]</f>
        <v>507.38400000000001</v>
      </c>
      <c r="I4492">
        <f>DZIALKI[[#This Row],[Podatek]]-DZIALKI[[#This Row],[KwotaUlgi]]</f>
        <v>56.375999999999976</v>
      </c>
    </row>
    <row r="4493" spans="1:9" x14ac:dyDescent="0.25">
      <c r="A4493" t="s">
        <v>4503</v>
      </c>
      <c r="B4493">
        <v>684.18</v>
      </c>
      <c r="C4493" t="s">
        <v>52</v>
      </c>
      <c r="D4493" t="s">
        <v>5</v>
      </c>
      <c r="E44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93">
        <f>IF(DZIALKI[[#This Row],[Ulga]]=$K$29,$L$29,IF(DZIALKI[[#This Row],[Ulga]]=$K$30,$L$30,IF(DZIALKI[[#This Row],[Ulga]]=$K$31,$L$31,IF(DZIALKI[[#This Row],[Ulga]]=$K$32,$L$32))))</f>
        <v>0.5</v>
      </c>
      <c r="G4493">
        <f>ROUNDUP(DZIALKI[[#This Row],[StawkaPodatku]]*DZIALKI[[#This Row],[Powierzchnia]],2)</f>
        <v>143.67999999999998</v>
      </c>
      <c r="H4493">
        <f>DZIALKI[[#This Row],[Podatek]]*DZIALKI[[#This Row],[Procent Ulgi]]</f>
        <v>71.839999999999989</v>
      </c>
      <c r="I4493">
        <f>DZIALKI[[#This Row],[Podatek]]-DZIALKI[[#This Row],[KwotaUlgi]]</f>
        <v>71.839999999999989</v>
      </c>
    </row>
    <row r="4494" spans="1:9" x14ac:dyDescent="0.25">
      <c r="A4494" t="s">
        <v>4504</v>
      </c>
      <c r="B4494">
        <v>505.23</v>
      </c>
      <c r="C4494" t="s">
        <v>5</v>
      </c>
      <c r="D4494" t="s">
        <v>11</v>
      </c>
      <c r="E44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94">
        <f>IF(DZIALKI[[#This Row],[Ulga]]=$K$29,$L$29,IF(DZIALKI[[#This Row],[Ulga]]=$K$30,$L$30,IF(DZIALKI[[#This Row],[Ulga]]=$K$31,$L$31,IF(DZIALKI[[#This Row],[Ulga]]=$K$32,$L$32))))</f>
        <v>0.9</v>
      </c>
      <c r="G4494">
        <f>ROUNDUP(DZIALKI[[#This Row],[StawkaPodatku]]*DZIALKI[[#This Row],[Powierzchnia]],2)</f>
        <v>389.03</v>
      </c>
      <c r="H4494">
        <f>DZIALKI[[#This Row],[Podatek]]*DZIALKI[[#This Row],[Procent Ulgi]]</f>
        <v>350.12700000000001</v>
      </c>
      <c r="I4494">
        <f>DZIALKI[[#This Row],[Podatek]]-DZIALKI[[#This Row],[KwotaUlgi]]</f>
        <v>38.902999999999963</v>
      </c>
    </row>
    <row r="4495" spans="1:9" x14ac:dyDescent="0.25">
      <c r="A4495" t="s">
        <v>4505</v>
      </c>
      <c r="B4495">
        <v>1041.78</v>
      </c>
      <c r="C4495" t="s">
        <v>5</v>
      </c>
      <c r="D4495" t="s">
        <v>11</v>
      </c>
      <c r="E44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95">
        <f>IF(DZIALKI[[#This Row],[Ulga]]=$K$29,$L$29,IF(DZIALKI[[#This Row],[Ulga]]=$K$30,$L$30,IF(DZIALKI[[#This Row],[Ulga]]=$K$31,$L$31,IF(DZIALKI[[#This Row],[Ulga]]=$K$32,$L$32))))</f>
        <v>0.9</v>
      </c>
      <c r="G4495">
        <f>ROUNDUP(DZIALKI[[#This Row],[StawkaPodatku]]*DZIALKI[[#This Row],[Powierzchnia]],2)</f>
        <v>802.18</v>
      </c>
      <c r="H4495">
        <f>DZIALKI[[#This Row],[Podatek]]*DZIALKI[[#This Row],[Procent Ulgi]]</f>
        <v>721.96199999999999</v>
      </c>
      <c r="I4495">
        <f>DZIALKI[[#This Row],[Podatek]]-DZIALKI[[#This Row],[KwotaUlgi]]</f>
        <v>80.217999999999961</v>
      </c>
    </row>
    <row r="4496" spans="1:9" x14ac:dyDescent="0.25">
      <c r="A4496" t="s">
        <v>4506</v>
      </c>
      <c r="B4496">
        <v>558.75</v>
      </c>
      <c r="C4496" t="s">
        <v>52</v>
      </c>
      <c r="D4496" t="s">
        <v>11</v>
      </c>
      <c r="E44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96">
        <f>IF(DZIALKI[[#This Row],[Ulga]]=$K$29,$L$29,IF(DZIALKI[[#This Row],[Ulga]]=$K$30,$L$30,IF(DZIALKI[[#This Row],[Ulga]]=$K$31,$L$31,IF(DZIALKI[[#This Row],[Ulga]]=$K$32,$L$32))))</f>
        <v>0.9</v>
      </c>
      <c r="G4496">
        <f>ROUNDUP(DZIALKI[[#This Row],[StawkaPodatku]]*DZIALKI[[#This Row],[Powierzchnia]],2)</f>
        <v>117.34</v>
      </c>
      <c r="H4496">
        <f>DZIALKI[[#This Row],[Podatek]]*DZIALKI[[#This Row],[Procent Ulgi]]</f>
        <v>105.60600000000001</v>
      </c>
      <c r="I4496">
        <f>DZIALKI[[#This Row],[Podatek]]-DZIALKI[[#This Row],[KwotaUlgi]]</f>
        <v>11.733999999999995</v>
      </c>
    </row>
    <row r="4497" spans="1:9" x14ac:dyDescent="0.25">
      <c r="A4497" t="s">
        <v>4507</v>
      </c>
      <c r="B4497">
        <v>688.16</v>
      </c>
      <c r="C4497" t="s">
        <v>52</v>
      </c>
      <c r="D4497" t="s">
        <v>11</v>
      </c>
      <c r="E44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97">
        <f>IF(DZIALKI[[#This Row],[Ulga]]=$K$29,$L$29,IF(DZIALKI[[#This Row],[Ulga]]=$K$30,$L$30,IF(DZIALKI[[#This Row],[Ulga]]=$K$31,$L$31,IF(DZIALKI[[#This Row],[Ulga]]=$K$32,$L$32))))</f>
        <v>0.9</v>
      </c>
      <c r="G4497">
        <f>ROUNDUP(DZIALKI[[#This Row],[StawkaPodatku]]*DZIALKI[[#This Row],[Powierzchnia]],2)</f>
        <v>144.51999999999998</v>
      </c>
      <c r="H4497">
        <f>DZIALKI[[#This Row],[Podatek]]*DZIALKI[[#This Row],[Procent Ulgi]]</f>
        <v>130.06799999999998</v>
      </c>
      <c r="I4497">
        <f>DZIALKI[[#This Row],[Podatek]]-DZIALKI[[#This Row],[KwotaUlgi]]</f>
        <v>14.451999999999998</v>
      </c>
    </row>
    <row r="4498" spans="1:9" x14ac:dyDescent="0.25">
      <c r="A4498" t="s">
        <v>4508</v>
      </c>
      <c r="B4498">
        <v>644.03</v>
      </c>
      <c r="C4498" t="s">
        <v>9</v>
      </c>
      <c r="D4498" t="s">
        <v>11</v>
      </c>
      <c r="E44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98">
        <f>IF(DZIALKI[[#This Row],[Ulga]]=$K$29,$L$29,IF(DZIALKI[[#This Row],[Ulga]]=$K$30,$L$30,IF(DZIALKI[[#This Row],[Ulga]]=$K$31,$L$31,IF(DZIALKI[[#This Row],[Ulga]]=$K$32,$L$32))))</f>
        <v>0.9</v>
      </c>
      <c r="G4498">
        <f>ROUNDUP(DZIALKI[[#This Row],[StawkaPodatku]]*DZIALKI[[#This Row],[Powierzchnia]],2)</f>
        <v>418.62</v>
      </c>
      <c r="H4498">
        <f>DZIALKI[[#This Row],[Podatek]]*DZIALKI[[#This Row],[Procent Ulgi]]</f>
        <v>376.75800000000004</v>
      </c>
      <c r="I4498">
        <f>DZIALKI[[#This Row],[Podatek]]-DZIALKI[[#This Row],[KwotaUlgi]]</f>
        <v>41.861999999999966</v>
      </c>
    </row>
    <row r="4499" spans="1:9" x14ac:dyDescent="0.25">
      <c r="A4499" t="s">
        <v>4509</v>
      </c>
      <c r="B4499">
        <v>1255.9000000000001</v>
      </c>
      <c r="C4499" t="s">
        <v>5</v>
      </c>
      <c r="D4499" t="s">
        <v>11</v>
      </c>
      <c r="E44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99">
        <f>IF(DZIALKI[[#This Row],[Ulga]]=$K$29,$L$29,IF(DZIALKI[[#This Row],[Ulga]]=$K$30,$L$30,IF(DZIALKI[[#This Row],[Ulga]]=$K$31,$L$31,IF(DZIALKI[[#This Row],[Ulga]]=$K$32,$L$32))))</f>
        <v>0.9</v>
      </c>
      <c r="G4499">
        <f>ROUNDUP(DZIALKI[[#This Row],[StawkaPodatku]]*DZIALKI[[#This Row],[Powierzchnia]],2)</f>
        <v>967.05</v>
      </c>
      <c r="H4499">
        <f>DZIALKI[[#This Row],[Podatek]]*DZIALKI[[#This Row],[Procent Ulgi]]</f>
        <v>870.34500000000003</v>
      </c>
      <c r="I4499">
        <f>DZIALKI[[#This Row],[Podatek]]-DZIALKI[[#This Row],[KwotaUlgi]]</f>
        <v>96.704999999999927</v>
      </c>
    </row>
    <row r="4500" spans="1:9" x14ac:dyDescent="0.25">
      <c r="A4500" t="s">
        <v>4510</v>
      </c>
      <c r="B4500">
        <v>1410.84</v>
      </c>
      <c r="C4500" t="s">
        <v>5</v>
      </c>
      <c r="D4500" t="s">
        <v>11</v>
      </c>
      <c r="E45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00">
        <f>IF(DZIALKI[[#This Row],[Ulga]]=$K$29,$L$29,IF(DZIALKI[[#This Row],[Ulga]]=$K$30,$L$30,IF(DZIALKI[[#This Row],[Ulga]]=$K$31,$L$31,IF(DZIALKI[[#This Row],[Ulga]]=$K$32,$L$32))))</f>
        <v>0.9</v>
      </c>
      <c r="G4500">
        <f>ROUNDUP(DZIALKI[[#This Row],[StawkaPodatku]]*DZIALKI[[#This Row],[Powierzchnia]],2)</f>
        <v>1086.3499999999999</v>
      </c>
      <c r="H4500">
        <f>DZIALKI[[#This Row],[Podatek]]*DZIALKI[[#This Row],[Procent Ulgi]]</f>
        <v>977.71499999999992</v>
      </c>
      <c r="I4500">
        <f>DZIALKI[[#This Row],[Podatek]]-DZIALKI[[#This Row],[KwotaUlgi]]</f>
        <v>108.63499999999999</v>
      </c>
    </row>
    <row r="4501" spans="1:9" x14ac:dyDescent="0.25">
      <c r="A4501" t="s">
        <v>4511</v>
      </c>
      <c r="B4501">
        <v>1078.78</v>
      </c>
      <c r="C4501" t="s">
        <v>9</v>
      </c>
      <c r="D4501" t="s">
        <v>11</v>
      </c>
      <c r="E45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01">
        <f>IF(DZIALKI[[#This Row],[Ulga]]=$K$29,$L$29,IF(DZIALKI[[#This Row],[Ulga]]=$K$30,$L$30,IF(DZIALKI[[#This Row],[Ulga]]=$K$31,$L$31,IF(DZIALKI[[#This Row],[Ulga]]=$K$32,$L$32))))</f>
        <v>0.9</v>
      </c>
      <c r="G4501">
        <f>ROUNDUP(DZIALKI[[#This Row],[StawkaPodatku]]*DZIALKI[[#This Row],[Powierzchnia]],2)</f>
        <v>701.21</v>
      </c>
      <c r="H4501">
        <f>DZIALKI[[#This Row],[Podatek]]*DZIALKI[[#This Row],[Procent Ulgi]]</f>
        <v>631.08900000000006</v>
      </c>
      <c r="I4501">
        <f>DZIALKI[[#This Row],[Podatek]]-DZIALKI[[#This Row],[KwotaUlgi]]</f>
        <v>70.120999999999981</v>
      </c>
    </row>
    <row r="4502" spans="1:9" x14ac:dyDescent="0.25">
      <c r="A4502" t="s">
        <v>4512</v>
      </c>
      <c r="B4502">
        <v>926.29</v>
      </c>
      <c r="C4502" t="s">
        <v>31</v>
      </c>
      <c r="D4502" t="s">
        <v>7</v>
      </c>
      <c r="E45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02">
        <f>IF(DZIALKI[[#This Row],[Ulga]]=$K$29,$L$29,IF(DZIALKI[[#This Row],[Ulga]]=$K$30,$L$30,IF(DZIALKI[[#This Row],[Ulga]]=$K$31,$L$31,IF(DZIALKI[[#This Row],[Ulga]]=$K$32,$L$32))))</f>
        <v>0.2</v>
      </c>
      <c r="G4502">
        <f>ROUNDUP(DZIALKI[[#This Row],[StawkaPodatku]]*DZIALKI[[#This Row],[Powierzchnia]],2)</f>
        <v>398.31</v>
      </c>
      <c r="H4502">
        <f>DZIALKI[[#This Row],[Podatek]]*DZIALKI[[#This Row],[Procent Ulgi]]</f>
        <v>79.662000000000006</v>
      </c>
      <c r="I4502">
        <f>DZIALKI[[#This Row],[Podatek]]-DZIALKI[[#This Row],[KwotaUlgi]]</f>
        <v>318.64800000000002</v>
      </c>
    </row>
    <row r="4503" spans="1:9" x14ac:dyDescent="0.25">
      <c r="A4503" t="s">
        <v>4513</v>
      </c>
      <c r="B4503">
        <v>1325.76</v>
      </c>
      <c r="C4503" t="s">
        <v>31</v>
      </c>
      <c r="D4503" t="s">
        <v>7</v>
      </c>
      <c r="E45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03">
        <f>IF(DZIALKI[[#This Row],[Ulga]]=$K$29,$L$29,IF(DZIALKI[[#This Row],[Ulga]]=$K$30,$L$30,IF(DZIALKI[[#This Row],[Ulga]]=$K$31,$L$31,IF(DZIALKI[[#This Row],[Ulga]]=$K$32,$L$32))))</f>
        <v>0.2</v>
      </c>
      <c r="G4503">
        <f>ROUNDUP(DZIALKI[[#This Row],[StawkaPodatku]]*DZIALKI[[#This Row],[Powierzchnia]],2)</f>
        <v>570.08000000000004</v>
      </c>
      <c r="H4503">
        <f>DZIALKI[[#This Row],[Podatek]]*DZIALKI[[#This Row],[Procent Ulgi]]</f>
        <v>114.01600000000002</v>
      </c>
      <c r="I4503">
        <f>DZIALKI[[#This Row],[Podatek]]-DZIALKI[[#This Row],[KwotaUlgi]]</f>
        <v>456.06400000000002</v>
      </c>
    </row>
    <row r="4504" spans="1:9" x14ac:dyDescent="0.25">
      <c r="A4504" t="s">
        <v>4514</v>
      </c>
      <c r="B4504">
        <v>524.91</v>
      </c>
      <c r="C4504" t="s">
        <v>52</v>
      </c>
      <c r="D4504" t="s">
        <v>21</v>
      </c>
      <c r="E45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04">
        <f>IF(DZIALKI[[#This Row],[Ulga]]=$K$29,$L$29,IF(DZIALKI[[#This Row],[Ulga]]=$K$30,$L$30,IF(DZIALKI[[#This Row],[Ulga]]=$K$31,$L$31,IF(DZIALKI[[#This Row],[Ulga]]=$K$32,$L$32))))</f>
        <v>0</v>
      </c>
      <c r="G4504">
        <f>ROUNDUP(DZIALKI[[#This Row],[StawkaPodatku]]*DZIALKI[[#This Row],[Powierzchnia]],2)</f>
        <v>110.24000000000001</v>
      </c>
      <c r="H4504">
        <f>DZIALKI[[#This Row],[Podatek]]*DZIALKI[[#This Row],[Procent Ulgi]]</f>
        <v>0</v>
      </c>
      <c r="I4504">
        <f>DZIALKI[[#This Row],[Podatek]]-DZIALKI[[#This Row],[KwotaUlgi]]</f>
        <v>110.24000000000001</v>
      </c>
    </row>
    <row r="4505" spans="1:9" x14ac:dyDescent="0.25">
      <c r="A4505" t="s">
        <v>4515</v>
      </c>
      <c r="B4505">
        <v>1318.02</v>
      </c>
      <c r="C4505" t="s">
        <v>9</v>
      </c>
      <c r="D4505" t="s">
        <v>21</v>
      </c>
      <c r="E450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05">
        <f>IF(DZIALKI[[#This Row],[Ulga]]=$K$29,$L$29,IF(DZIALKI[[#This Row],[Ulga]]=$K$30,$L$30,IF(DZIALKI[[#This Row],[Ulga]]=$K$31,$L$31,IF(DZIALKI[[#This Row],[Ulga]]=$K$32,$L$32))))</f>
        <v>0</v>
      </c>
      <c r="G4505">
        <f>ROUNDUP(DZIALKI[[#This Row],[StawkaPodatku]]*DZIALKI[[#This Row],[Powierzchnia]],2)</f>
        <v>856.72</v>
      </c>
      <c r="H4505">
        <f>DZIALKI[[#This Row],[Podatek]]*DZIALKI[[#This Row],[Procent Ulgi]]</f>
        <v>0</v>
      </c>
      <c r="I4505">
        <f>DZIALKI[[#This Row],[Podatek]]-DZIALKI[[#This Row],[KwotaUlgi]]</f>
        <v>856.72</v>
      </c>
    </row>
    <row r="4506" spans="1:9" x14ac:dyDescent="0.25">
      <c r="A4506" t="s">
        <v>4516</v>
      </c>
      <c r="B4506">
        <v>1441.03</v>
      </c>
      <c r="C4506" t="s">
        <v>9</v>
      </c>
      <c r="D4506" t="s">
        <v>11</v>
      </c>
      <c r="E45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06">
        <f>IF(DZIALKI[[#This Row],[Ulga]]=$K$29,$L$29,IF(DZIALKI[[#This Row],[Ulga]]=$K$30,$L$30,IF(DZIALKI[[#This Row],[Ulga]]=$K$31,$L$31,IF(DZIALKI[[#This Row],[Ulga]]=$K$32,$L$32))))</f>
        <v>0.9</v>
      </c>
      <c r="G4506">
        <f>ROUNDUP(DZIALKI[[#This Row],[StawkaPodatku]]*DZIALKI[[#This Row],[Powierzchnia]],2)</f>
        <v>936.67</v>
      </c>
      <c r="H4506">
        <f>DZIALKI[[#This Row],[Podatek]]*DZIALKI[[#This Row],[Procent Ulgi]]</f>
        <v>843.00299999999993</v>
      </c>
      <c r="I4506">
        <f>DZIALKI[[#This Row],[Podatek]]-DZIALKI[[#This Row],[KwotaUlgi]]</f>
        <v>93.66700000000003</v>
      </c>
    </row>
    <row r="4507" spans="1:9" x14ac:dyDescent="0.25">
      <c r="A4507" t="s">
        <v>4517</v>
      </c>
      <c r="B4507">
        <v>605.19000000000005</v>
      </c>
      <c r="C4507" t="s">
        <v>5</v>
      </c>
      <c r="D4507" t="s">
        <v>5</v>
      </c>
      <c r="E45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07">
        <f>IF(DZIALKI[[#This Row],[Ulga]]=$K$29,$L$29,IF(DZIALKI[[#This Row],[Ulga]]=$K$30,$L$30,IF(DZIALKI[[#This Row],[Ulga]]=$K$31,$L$31,IF(DZIALKI[[#This Row],[Ulga]]=$K$32,$L$32))))</f>
        <v>0.5</v>
      </c>
      <c r="G4507">
        <f>ROUNDUP(DZIALKI[[#This Row],[StawkaPodatku]]*DZIALKI[[#This Row],[Powierzchnia]],2)</f>
        <v>466</v>
      </c>
      <c r="H4507">
        <f>DZIALKI[[#This Row],[Podatek]]*DZIALKI[[#This Row],[Procent Ulgi]]</f>
        <v>233</v>
      </c>
      <c r="I4507">
        <f>DZIALKI[[#This Row],[Podatek]]-DZIALKI[[#This Row],[KwotaUlgi]]</f>
        <v>233</v>
      </c>
    </row>
    <row r="4508" spans="1:9" x14ac:dyDescent="0.25">
      <c r="A4508" t="s">
        <v>4518</v>
      </c>
      <c r="B4508">
        <v>768.68</v>
      </c>
      <c r="C4508" t="s">
        <v>5</v>
      </c>
      <c r="D4508" t="s">
        <v>5</v>
      </c>
      <c r="E45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08">
        <f>IF(DZIALKI[[#This Row],[Ulga]]=$K$29,$L$29,IF(DZIALKI[[#This Row],[Ulga]]=$K$30,$L$30,IF(DZIALKI[[#This Row],[Ulga]]=$K$31,$L$31,IF(DZIALKI[[#This Row],[Ulga]]=$K$32,$L$32))))</f>
        <v>0.5</v>
      </c>
      <c r="G4508">
        <f>ROUNDUP(DZIALKI[[#This Row],[StawkaPodatku]]*DZIALKI[[#This Row],[Powierzchnia]],2)</f>
        <v>591.89</v>
      </c>
      <c r="H4508">
        <f>DZIALKI[[#This Row],[Podatek]]*DZIALKI[[#This Row],[Procent Ulgi]]</f>
        <v>295.94499999999999</v>
      </c>
      <c r="I4508">
        <f>DZIALKI[[#This Row],[Podatek]]-DZIALKI[[#This Row],[KwotaUlgi]]</f>
        <v>295.94499999999999</v>
      </c>
    </row>
    <row r="4509" spans="1:9" x14ac:dyDescent="0.25">
      <c r="A4509" t="s">
        <v>4519</v>
      </c>
      <c r="B4509">
        <v>1439.73</v>
      </c>
      <c r="C4509" t="s">
        <v>9</v>
      </c>
      <c r="D4509" t="s">
        <v>11</v>
      </c>
      <c r="E45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09">
        <f>IF(DZIALKI[[#This Row],[Ulga]]=$K$29,$L$29,IF(DZIALKI[[#This Row],[Ulga]]=$K$30,$L$30,IF(DZIALKI[[#This Row],[Ulga]]=$K$31,$L$31,IF(DZIALKI[[#This Row],[Ulga]]=$K$32,$L$32))))</f>
        <v>0.9</v>
      </c>
      <c r="G4509">
        <f>ROUNDUP(DZIALKI[[#This Row],[StawkaPodatku]]*DZIALKI[[#This Row],[Powierzchnia]],2)</f>
        <v>935.83</v>
      </c>
      <c r="H4509">
        <f>DZIALKI[[#This Row],[Podatek]]*DZIALKI[[#This Row],[Procent Ulgi]]</f>
        <v>842.24700000000007</v>
      </c>
      <c r="I4509">
        <f>DZIALKI[[#This Row],[Podatek]]-DZIALKI[[#This Row],[KwotaUlgi]]</f>
        <v>93.58299999999997</v>
      </c>
    </row>
    <row r="4510" spans="1:9" x14ac:dyDescent="0.25">
      <c r="A4510" t="s">
        <v>4520</v>
      </c>
      <c r="B4510">
        <v>776.48</v>
      </c>
      <c r="C4510" t="s">
        <v>52</v>
      </c>
      <c r="D4510" t="s">
        <v>11</v>
      </c>
      <c r="E45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10">
        <f>IF(DZIALKI[[#This Row],[Ulga]]=$K$29,$L$29,IF(DZIALKI[[#This Row],[Ulga]]=$K$30,$L$30,IF(DZIALKI[[#This Row],[Ulga]]=$K$31,$L$31,IF(DZIALKI[[#This Row],[Ulga]]=$K$32,$L$32))))</f>
        <v>0.9</v>
      </c>
      <c r="G4510">
        <f>ROUNDUP(DZIALKI[[#This Row],[StawkaPodatku]]*DZIALKI[[#This Row],[Powierzchnia]],2)</f>
        <v>163.07</v>
      </c>
      <c r="H4510">
        <f>DZIALKI[[#This Row],[Podatek]]*DZIALKI[[#This Row],[Procent Ulgi]]</f>
        <v>146.76300000000001</v>
      </c>
      <c r="I4510">
        <f>DZIALKI[[#This Row],[Podatek]]-DZIALKI[[#This Row],[KwotaUlgi]]</f>
        <v>16.306999999999988</v>
      </c>
    </row>
    <row r="4511" spans="1:9" x14ac:dyDescent="0.25">
      <c r="A4511" t="s">
        <v>4521</v>
      </c>
      <c r="B4511">
        <v>989.23</v>
      </c>
      <c r="C4511" t="s">
        <v>52</v>
      </c>
      <c r="D4511" t="s">
        <v>21</v>
      </c>
      <c r="E45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11">
        <f>IF(DZIALKI[[#This Row],[Ulga]]=$K$29,$L$29,IF(DZIALKI[[#This Row],[Ulga]]=$K$30,$L$30,IF(DZIALKI[[#This Row],[Ulga]]=$K$31,$L$31,IF(DZIALKI[[#This Row],[Ulga]]=$K$32,$L$32))))</f>
        <v>0</v>
      </c>
      <c r="G4511">
        <f>ROUNDUP(DZIALKI[[#This Row],[StawkaPodatku]]*DZIALKI[[#This Row],[Powierzchnia]],2)</f>
        <v>207.73999999999998</v>
      </c>
      <c r="H4511">
        <f>DZIALKI[[#This Row],[Podatek]]*DZIALKI[[#This Row],[Procent Ulgi]]</f>
        <v>0</v>
      </c>
      <c r="I4511">
        <f>DZIALKI[[#This Row],[Podatek]]-DZIALKI[[#This Row],[KwotaUlgi]]</f>
        <v>207.73999999999998</v>
      </c>
    </row>
    <row r="4512" spans="1:9" x14ac:dyDescent="0.25">
      <c r="A4512" t="s">
        <v>4522</v>
      </c>
      <c r="B4512">
        <v>1452.81</v>
      </c>
      <c r="C4512" t="s">
        <v>52</v>
      </c>
      <c r="D4512" t="s">
        <v>11</v>
      </c>
      <c r="E45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12">
        <f>IF(DZIALKI[[#This Row],[Ulga]]=$K$29,$L$29,IF(DZIALKI[[#This Row],[Ulga]]=$K$30,$L$30,IF(DZIALKI[[#This Row],[Ulga]]=$K$31,$L$31,IF(DZIALKI[[#This Row],[Ulga]]=$K$32,$L$32))))</f>
        <v>0.9</v>
      </c>
      <c r="G4512">
        <f>ROUNDUP(DZIALKI[[#This Row],[StawkaPodatku]]*DZIALKI[[#This Row],[Powierzchnia]],2)</f>
        <v>305.09999999999997</v>
      </c>
      <c r="H4512">
        <f>DZIALKI[[#This Row],[Podatek]]*DZIALKI[[#This Row],[Procent Ulgi]]</f>
        <v>274.58999999999997</v>
      </c>
      <c r="I4512">
        <f>DZIALKI[[#This Row],[Podatek]]-DZIALKI[[#This Row],[KwotaUlgi]]</f>
        <v>30.509999999999991</v>
      </c>
    </row>
    <row r="4513" spans="1:9" x14ac:dyDescent="0.25">
      <c r="A4513" t="s">
        <v>4523</v>
      </c>
      <c r="B4513">
        <v>1298.02</v>
      </c>
      <c r="C4513" t="s">
        <v>31</v>
      </c>
      <c r="D4513" t="s">
        <v>5</v>
      </c>
      <c r="E45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13">
        <f>IF(DZIALKI[[#This Row],[Ulga]]=$K$29,$L$29,IF(DZIALKI[[#This Row],[Ulga]]=$K$30,$L$30,IF(DZIALKI[[#This Row],[Ulga]]=$K$31,$L$31,IF(DZIALKI[[#This Row],[Ulga]]=$K$32,$L$32))))</f>
        <v>0.5</v>
      </c>
      <c r="G4513">
        <f>ROUNDUP(DZIALKI[[#This Row],[StawkaPodatku]]*DZIALKI[[#This Row],[Powierzchnia]],2)</f>
        <v>558.15</v>
      </c>
      <c r="H4513">
        <f>DZIALKI[[#This Row],[Podatek]]*DZIALKI[[#This Row],[Procent Ulgi]]</f>
        <v>279.07499999999999</v>
      </c>
      <c r="I4513">
        <f>DZIALKI[[#This Row],[Podatek]]-DZIALKI[[#This Row],[KwotaUlgi]]</f>
        <v>279.07499999999999</v>
      </c>
    </row>
    <row r="4514" spans="1:9" x14ac:dyDescent="0.25">
      <c r="A4514" t="s">
        <v>4524</v>
      </c>
      <c r="B4514">
        <v>1022.59</v>
      </c>
      <c r="C4514" t="s">
        <v>94</v>
      </c>
      <c r="D4514" t="s">
        <v>11</v>
      </c>
      <c r="E451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14">
        <f>IF(DZIALKI[[#This Row],[Ulga]]=$K$29,$L$29,IF(DZIALKI[[#This Row],[Ulga]]=$K$30,$L$30,IF(DZIALKI[[#This Row],[Ulga]]=$K$31,$L$31,IF(DZIALKI[[#This Row],[Ulga]]=$K$32,$L$32))))</f>
        <v>0.9</v>
      </c>
      <c r="G4514">
        <f>ROUNDUP(DZIALKI[[#This Row],[StawkaPodatku]]*DZIALKI[[#This Row],[Powierzchnia]],2)</f>
        <v>40.909999999999997</v>
      </c>
      <c r="H4514">
        <f>DZIALKI[[#This Row],[Podatek]]*DZIALKI[[#This Row],[Procent Ulgi]]</f>
        <v>36.818999999999996</v>
      </c>
      <c r="I4514">
        <f>DZIALKI[[#This Row],[Podatek]]-DZIALKI[[#This Row],[KwotaUlgi]]</f>
        <v>4.0910000000000011</v>
      </c>
    </row>
    <row r="4515" spans="1:9" x14ac:dyDescent="0.25">
      <c r="A4515" t="s">
        <v>4525</v>
      </c>
      <c r="B4515">
        <v>1045.02</v>
      </c>
      <c r="C4515" t="s">
        <v>5</v>
      </c>
      <c r="D4515" t="s">
        <v>7</v>
      </c>
      <c r="E45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15">
        <f>IF(DZIALKI[[#This Row],[Ulga]]=$K$29,$L$29,IF(DZIALKI[[#This Row],[Ulga]]=$K$30,$L$30,IF(DZIALKI[[#This Row],[Ulga]]=$K$31,$L$31,IF(DZIALKI[[#This Row],[Ulga]]=$K$32,$L$32))))</f>
        <v>0.2</v>
      </c>
      <c r="G4515">
        <f>ROUNDUP(DZIALKI[[#This Row],[StawkaPodatku]]*DZIALKI[[#This Row],[Powierzchnia]],2)</f>
        <v>804.67</v>
      </c>
      <c r="H4515">
        <f>DZIALKI[[#This Row],[Podatek]]*DZIALKI[[#This Row],[Procent Ulgi]]</f>
        <v>160.934</v>
      </c>
      <c r="I4515">
        <f>DZIALKI[[#This Row],[Podatek]]-DZIALKI[[#This Row],[KwotaUlgi]]</f>
        <v>643.73599999999999</v>
      </c>
    </row>
    <row r="4516" spans="1:9" x14ac:dyDescent="0.25">
      <c r="A4516" t="s">
        <v>4526</v>
      </c>
      <c r="B4516">
        <v>1344.77</v>
      </c>
      <c r="C4516" t="s">
        <v>94</v>
      </c>
      <c r="D4516" t="s">
        <v>21</v>
      </c>
      <c r="E45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16">
        <f>IF(DZIALKI[[#This Row],[Ulga]]=$K$29,$L$29,IF(DZIALKI[[#This Row],[Ulga]]=$K$30,$L$30,IF(DZIALKI[[#This Row],[Ulga]]=$K$31,$L$31,IF(DZIALKI[[#This Row],[Ulga]]=$K$32,$L$32))))</f>
        <v>0</v>
      </c>
      <c r="G4516">
        <f>ROUNDUP(DZIALKI[[#This Row],[StawkaPodatku]]*DZIALKI[[#This Row],[Powierzchnia]],2)</f>
        <v>53.8</v>
      </c>
      <c r="H4516">
        <f>DZIALKI[[#This Row],[Podatek]]*DZIALKI[[#This Row],[Procent Ulgi]]</f>
        <v>0</v>
      </c>
      <c r="I4516">
        <f>DZIALKI[[#This Row],[Podatek]]-DZIALKI[[#This Row],[KwotaUlgi]]</f>
        <v>53.8</v>
      </c>
    </row>
    <row r="4517" spans="1:9" x14ac:dyDescent="0.25">
      <c r="A4517" t="s">
        <v>4527</v>
      </c>
      <c r="B4517">
        <v>1172.4000000000001</v>
      </c>
      <c r="C4517" t="s">
        <v>5</v>
      </c>
      <c r="D4517" t="s">
        <v>11</v>
      </c>
      <c r="E45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17">
        <f>IF(DZIALKI[[#This Row],[Ulga]]=$K$29,$L$29,IF(DZIALKI[[#This Row],[Ulga]]=$K$30,$L$30,IF(DZIALKI[[#This Row],[Ulga]]=$K$31,$L$31,IF(DZIALKI[[#This Row],[Ulga]]=$K$32,$L$32))))</f>
        <v>0.9</v>
      </c>
      <c r="G4517">
        <f>ROUNDUP(DZIALKI[[#This Row],[StawkaPodatku]]*DZIALKI[[#This Row],[Powierzchnia]],2)</f>
        <v>902.75</v>
      </c>
      <c r="H4517">
        <f>DZIALKI[[#This Row],[Podatek]]*DZIALKI[[#This Row],[Procent Ulgi]]</f>
        <v>812.47500000000002</v>
      </c>
      <c r="I4517">
        <f>DZIALKI[[#This Row],[Podatek]]-DZIALKI[[#This Row],[KwotaUlgi]]</f>
        <v>90.274999999999977</v>
      </c>
    </row>
    <row r="4518" spans="1:9" x14ac:dyDescent="0.25">
      <c r="A4518" t="s">
        <v>4528</v>
      </c>
      <c r="B4518">
        <v>1369.63</v>
      </c>
      <c r="C4518" t="s">
        <v>5</v>
      </c>
      <c r="D4518" t="s">
        <v>21</v>
      </c>
      <c r="E45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18">
        <f>IF(DZIALKI[[#This Row],[Ulga]]=$K$29,$L$29,IF(DZIALKI[[#This Row],[Ulga]]=$K$30,$L$30,IF(DZIALKI[[#This Row],[Ulga]]=$K$31,$L$31,IF(DZIALKI[[#This Row],[Ulga]]=$K$32,$L$32))))</f>
        <v>0</v>
      </c>
      <c r="G4518">
        <f>ROUNDUP(DZIALKI[[#This Row],[StawkaPodatku]]*DZIALKI[[#This Row],[Powierzchnia]],2)</f>
        <v>1054.6199999999999</v>
      </c>
      <c r="H4518">
        <f>DZIALKI[[#This Row],[Podatek]]*DZIALKI[[#This Row],[Procent Ulgi]]</f>
        <v>0</v>
      </c>
      <c r="I4518">
        <f>DZIALKI[[#This Row],[Podatek]]-DZIALKI[[#This Row],[KwotaUlgi]]</f>
        <v>1054.6199999999999</v>
      </c>
    </row>
    <row r="4519" spans="1:9" x14ac:dyDescent="0.25">
      <c r="A4519" t="s">
        <v>4529</v>
      </c>
      <c r="B4519">
        <v>1364.23</v>
      </c>
      <c r="C4519" t="s">
        <v>5</v>
      </c>
      <c r="D4519" t="s">
        <v>21</v>
      </c>
      <c r="E45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19">
        <f>IF(DZIALKI[[#This Row],[Ulga]]=$K$29,$L$29,IF(DZIALKI[[#This Row],[Ulga]]=$K$30,$L$30,IF(DZIALKI[[#This Row],[Ulga]]=$K$31,$L$31,IF(DZIALKI[[#This Row],[Ulga]]=$K$32,$L$32))))</f>
        <v>0</v>
      </c>
      <c r="G4519">
        <f>ROUNDUP(DZIALKI[[#This Row],[StawkaPodatku]]*DZIALKI[[#This Row],[Powierzchnia]],2)</f>
        <v>1050.46</v>
      </c>
      <c r="H4519">
        <f>DZIALKI[[#This Row],[Podatek]]*DZIALKI[[#This Row],[Procent Ulgi]]</f>
        <v>0</v>
      </c>
      <c r="I4519">
        <f>DZIALKI[[#This Row],[Podatek]]-DZIALKI[[#This Row],[KwotaUlgi]]</f>
        <v>1050.46</v>
      </c>
    </row>
    <row r="4520" spans="1:9" x14ac:dyDescent="0.25">
      <c r="A4520" t="s">
        <v>4530</v>
      </c>
      <c r="B4520">
        <v>1294.33</v>
      </c>
      <c r="C4520" t="s">
        <v>94</v>
      </c>
      <c r="D4520" t="s">
        <v>7</v>
      </c>
      <c r="E45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20">
        <f>IF(DZIALKI[[#This Row],[Ulga]]=$K$29,$L$29,IF(DZIALKI[[#This Row],[Ulga]]=$K$30,$L$30,IF(DZIALKI[[#This Row],[Ulga]]=$K$31,$L$31,IF(DZIALKI[[#This Row],[Ulga]]=$K$32,$L$32))))</f>
        <v>0.2</v>
      </c>
      <c r="G4520">
        <f>ROUNDUP(DZIALKI[[#This Row],[StawkaPodatku]]*DZIALKI[[#This Row],[Powierzchnia]],2)</f>
        <v>51.78</v>
      </c>
      <c r="H4520">
        <f>DZIALKI[[#This Row],[Podatek]]*DZIALKI[[#This Row],[Procent Ulgi]]</f>
        <v>10.356000000000002</v>
      </c>
      <c r="I4520">
        <f>DZIALKI[[#This Row],[Podatek]]-DZIALKI[[#This Row],[KwotaUlgi]]</f>
        <v>41.423999999999999</v>
      </c>
    </row>
    <row r="4521" spans="1:9" x14ac:dyDescent="0.25">
      <c r="A4521" t="s">
        <v>4531</v>
      </c>
      <c r="B4521">
        <v>791.15</v>
      </c>
      <c r="C4521" t="s">
        <v>9</v>
      </c>
      <c r="D4521" t="s">
        <v>11</v>
      </c>
      <c r="E45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21">
        <f>IF(DZIALKI[[#This Row],[Ulga]]=$K$29,$L$29,IF(DZIALKI[[#This Row],[Ulga]]=$K$30,$L$30,IF(DZIALKI[[#This Row],[Ulga]]=$K$31,$L$31,IF(DZIALKI[[#This Row],[Ulga]]=$K$32,$L$32))))</f>
        <v>0.9</v>
      </c>
      <c r="G4521">
        <f>ROUNDUP(DZIALKI[[#This Row],[StawkaPodatku]]*DZIALKI[[#This Row],[Powierzchnia]],2)</f>
        <v>514.25</v>
      </c>
      <c r="H4521">
        <f>DZIALKI[[#This Row],[Podatek]]*DZIALKI[[#This Row],[Procent Ulgi]]</f>
        <v>462.82499999999999</v>
      </c>
      <c r="I4521">
        <f>DZIALKI[[#This Row],[Podatek]]-DZIALKI[[#This Row],[KwotaUlgi]]</f>
        <v>51.425000000000011</v>
      </c>
    </row>
    <row r="4522" spans="1:9" x14ac:dyDescent="0.25">
      <c r="A4522" t="s">
        <v>4532</v>
      </c>
      <c r="B4522">
        <v>1054.1199999999999</v>
      </c>
      <c r="C4522" t="s">
        <v>52</v>
      </c>
      <c r="D4522" t="s">
        <v>21</v>
      </c>
      <c r="E45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22">
        <f>IF(DZIALKI[[#This Row],[Ulga]]=$K$29,$L$29,IF(DZIALKI[[#This Row],[Ulga]]=$K$30,$L$30,IF(DZIALKI[[#This Row],[Ulga]]=$K$31,$L$31,IF(DZIALKI[[#This Row],[Ulga]]=$K$32,$L$32))))</f>
        <v>0</v>
      </c>
      <c r="G4522">
        <f>ROUNDUP(DZIALKI[[#This Row],[StawkaPodatku]]*DZIALKI[[#This Row],[Powierzchnia]],2)</f>
        <v>221.37</v>
      </c>
      <c r="H4522">
        <f>DZIALKI[[#This Row],[Podatek]]*DZIALKI[[#This Row],[Procent Ulgi]]</f>
        <v>0</v>
      </c>
      <c r="I4522">
        <f>DZIALKI[[#This Row],[Podatek]]-DZIALKI[[#This Row],[KwotaUlgi]]</f>
        <v>221.37</v>
      </c>
    </row>
    <row r="4523" spans="1:9" x14ac:dyDescent="0.25">
      <c r="A4523" t="s">
        <v>4533</v>
      </c>
      <c r="B4523">
        <v>685</v>
      </c>
      <c r="C4523" t="s">
        <v>5</v>
      </c>
      <c r="D4523" t="s">
        <v>7</v>
      </c>
      <c r="E45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23">
        <f>IF(DZIALKI[[#This Row],[Ulga]]=$K$29,$L$29,IF(DZIALKI[[#This Row],[Ulga]]=$K$30,$L$30,IF(DZIALKI[[#This Row],[Ulga]]=$K$31,$L$31,IF(DZIALKI[[#This Row],[Ulga]]=$K$32,$L$32))))</f>
        <v>0.2</v>
      </c>
      <c r="G4523">
        <f>ROUNDUP(DZIALKI[[#This Row],[StawkaPodatku]]*DZIALKI[[#This Row],[Powierzchnia]],2)</f>
        <v>527.45000000000005</v>
      </c>
      <c r="H4523">
        <f>DZIALKI[[#This Row],[Podatek]]*DZIALKI[[#This Row],[Procent Ulgi]]</f>
        <v>105.49000000000001</v>
      </c>
      <c r="I4523">
        <f>DZIALKI[[#This Row],[Podatek]]-DZIALKI[[#This Row],[KwotaUlgi]]</f>
        <v>421.96000000000004</v>
      </c>
    </row>
    <row r="4524" spans="1:9" x14ac:dyDescent="0.25">
      <c r="A4524" t="s">
        <v>4534</v>
      </c>
      <c r="B4524">
        <v>577.54</v>
      </c>
      <c r="C4524" t="s">
        <v>94</v>
      </c>
      <c r="D4524" t="s">
        <v>11</v>
      </c>
      <c r="E45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24">
        <f>IF(DZIALKI[[#This Row],[Ulga]]=$K$29,$L$29,IF(DZIALKI[[#This Row],[Ulga]]=$K$30,$L$30,IF(DZIALKI[[#This Row],[Ulga]]=$K$31,$L$31,IF(DZIALKI[[#This Row],[Ulga]]=$K$32,$L$32))))</f>
        <v>0.9</v>
      </c>
      <c r="G4524">
        <f>ROUNDUP(DZIALKI[[#This Row],[StawkaPodatku]]*DZIALKI[[#This Row],[Powierzchnia]],2)</f>
        <v>23.110000000000003</v>
      </c>
      <c r="H4524">
        <f>DZIALKI[[#This Row],[Podatek]]*DZIALKI[[#This Row],[Procent Ulgi]]</f>
        <v>20.799000000000003</v>
      </c>
      <c r="I4524">
        <f>DZIALKI[[#This Row],[Podatek]]-DZIALKI[[#This Row],[KwotaUlgi]]</f>
        <v>2.3109999999999999</v>
      </c>
    </row>
    <row r="4525" spans="1:9" x14ac:dyDescent="0.25">
      <c r="A4525" t="s">
        <v>4535</v>
      </c>
      <c r="B4525">
        <v>1192.73</v>
      </c>
      <c r="C4525" t="s">
        <v>94</v>
      </c>
      <c r="D4525" t="s">
        <v>11</v>
      </c>
      <c r="E45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25">
        <f>IF(DZIALKI[[#This Row],[Ulga]]=$K$29,$L$29,IF(DZIALKI[[#This Row],[Ulga]]=$K$30,$L$30,IF(DZIALKI[[#This Row],[Ulga]]=$K$31,$L$31,IF(DZIALKI[[#This Row],[Ulga]]=$K$32,$L$32))))</f>
        <v>0.9</v>
      </c>
      <c r="G4525">
        <f>ROUNDUP(DZIALKI[[#This Row],[StawkaPodatku]]*DZIALKI[[#This Row],[Powierzchnia]],2)</f>
        <v>47.71</v>
      </c>
      <c r="H4525">
        <f>DZIALKI[[#This Row],[Podatek]]*DZIALKI[[#This Row],[Procent Ulgi]]</f>
        <v>42.939</v>
      </c>
      <c r="I4525">
        <f>DZIALKI[[#This Row],[Podatek]]-DZIALKI[[#This Row],[KwotaUlgi]]</f>
        <v>4.7710000000000008</v>
      </c>
    </row>
    <row r="4526" spans="1:9" x14ac:dyDescent="0.25">
      <c r="A4526" t="s">
        <v>4536</v>
      </c>
      <c r="B4526">
        <v>1054.8800000000001</v>
      </c>
      <c r="C4526" t="s">
        <v>94</v>
      </c>
      <c r="D4526" t="s">
        <v>5</v>
      </c>
      <c r="E452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26">
        <f>IF(DZIALKI[[#This Row],[Ulga]]=$K$29,$L$29,IF(DZIALKI[[#This Row],[Ulga]]=$K$30,$L$30,IF(DZIALKI[[#This Row],[Ulga]]=$K$31,$L$31,IF(DZIALKI[[#This Row],[Ulga]]=$K$32,$L$32))))</f>
        <v>0.5</v>
      </c>
      <c r="G4526">
        <f>ROUNDUP(DZIALKI[[#This Row],[StawkaPodatku]]*DZIALKI[[#This Row],[Powierzchnia]],2)</f>
        <v>42.199999999999996</v>
      </c>
      <c r="H4526">
        <f>DZIALKI[[#This Row],[Podatek]]*DZIALKI[[#This Row],[Procent Ulgi]]</f>
        <v>21.099999999999998</v>
      </c>
      <c r="I4526">
        <f>DZIALKI[[#This Row],[Podatek]]-DZIALKI[[#This Row],[KwotaUlgi]]</f>
        <v>21.099999999999998</v>
      </c>
    </row>
    <row r="4527" spans="1:9" x14ac:dyDescent="0.25">
      <c r="A4527" t="s">
        <v>4537</v>
      </c>
      <c r="B4527">
        <v>1188.3699999999999</v>
      </c>
      <c r="C4527" t="s">
        <v>5</v>
      </c>
      <c r="D4527" t="s">
        <v>21</v>
      </c>
      <c r="E45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27">
        <f>IF(DZIALKI[[#This Row],[Ulga]]=$K$29,$L$29,IF(DZIALKI[[#This Row],[Ulga]]=$K$30,$L$30,IF(DZIALKI[[#This Row],[Ulga]]=$K$31,$L$31,IF(DZIALKI[[#This Row],[Ulga]]=$K$32,$L$32))))</f>
        <v>0</v>
      </c>
      <c r="G4527">
        <f>ROUNDUP(DZIALKI[[#This Row],[StawkaPodatku]]*DZIALKI[[#This Row],[Powierzchnia]],2)</f>
        <v>915.05</v>
      </c>
      <c r="H4527">
        <f>DZIALKI[[#This Row],[Podatek]]*DZIALKI[[#This Row],[Procent Ulgi]]</f>
        <v>0</v>
      </c>
      <c r="I4527">
        <f>DZIALKI[[#This Row],[Podatek]]-DZIALKI[[#This Row],[KwotaUlgi]]</f>
        <v>915.05</v>
      </c>
    </row>
    <row r="4528" spans="1:9" x14ac:dyDescent="0.25">
      <c r="A4528" t="s">
        <v>4538</v>
      </c>
      <c r="B4528">
        <v>1156.4000000000001</v>
      </c>
      <c r="C4528" t="s">
        <v>94</v>
      </c>
      <c r="D4528" t="s">
        <v>21</v>
      </c>
      <c r="E452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28">
        <f>IF(DZIALKI[[#This Row],[Ulga]]=$K$29,$L$29,IF(DZIALKI[[#This Row],[Ulga]]=$K$30,$L$30,IF(DZIALKI[[#This Row],[Ulga]]=$K$31,$L$31,IF(DZIALKI[[#This Row],[Ulga]]=$K$32,$L$32))))</f>
        <v>0</v>
      </c>
      <c r="G4528">
        <f>ROUNDUP(DZIALKI[[#This Row],[StawkaPodatku]]*DZIALKI[[#This Row],[Powierzchnia]],2)</f>
        <v>46.26</v>
      </c>
      <c r="H4528">
        <f>DZIALKI[[#This Row],[Podatek]]*DZIALKI[[#This Row],[Procent Ulgi]]</f>
        <v>0</v>
      </c>
      <c r="I4528">
        <f>DZIALKI[[#This Row],[Podatek]]-DZIALKI[[#This Row],[KwotaUlgi]]</f>
        <v>46.26</v>
      </c>
    </row>
    <row r="4529" spans="1:9" x14ac:dyDescent="0.25">
      <c r="A4529" t="s">
        <v>4539</v>
      </c>
      <c r="B4529">
        <v>1183.6600000000001</v>
      </c>
      <c r="C4529" t="s">
        <v>52</v>
      </c>
      <c r="D4529" t="s">
        <v>5</v>
      </c>
      <c r="E45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29">
        <f>IF(DZIALKI[[#This Row],[Ulga]]=$K$29,$L$29,IF(DZIALKI[[#This Row],[Ulga]]=$K$30,$L$30,IF(DZIALKI[[#This Row],[Ulga]]=$K$31,$L$31,IF(DZIALKI[[#This Row],[Ulga]]=$K$32,$L$32))))</f>
        <v>0.5</v>
      </c>
      <c r="G4529">
        <f>ROUNDUP(DZIALKI[[#This Row],[StawkaPodatku]]*DZIALKI[[#This Row],[Powierzchnia]],2)</f>
        <v>248.57</v>
      </c>
      <c r="H4529">
        <f>DZIALKI[[#This Row],[Podatek]]*DZIALKI[[#This Row],[Procent Ulgi]]</f>
        <v>124.285</v>
      </c>
      <c r="I4529">
        <f>DZIALKI[[#This Row],[Podatek]]-DZIALKI[[#This Row],[KwotaUlgi]]</f>
        <v>124.285</v>
      </c>
    </row>
    <row r="4530" spans="1:9" x14ac:dyDescent="0.25">
      <c r="A4530" t="s">
        <v>4540</v>
      </c>
      <c r="B4530">
        <v>942.64</v>
      </c>
      <c r="C4530" t="s">
        <v>9</v>
      </c>
      <c r="D4530" t="s">
        <v>5</v>
      </c>
      <c r="E45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30">
        <f>IF(DZIALKI[[#This Row],[Ulga]]=$K$29,$L$29,IF(DZIALKI[[#This Row],[Ulga]]=$K$30,$L$30,IF(DZIALKI[[#This Row],[Ulga]]=$K$31,$L$31,IF(DZIALKI[[#This Row],[Ulga]]=$K$32,$L$32))))</f>
        <v>0.5</v>
      </c>
      <c r="G4530">
        <f>ROUNDUP(DZIALKI[[#This Row],[StawkaPodatku]]*DZIALKI[[#This Row],[Powierzchnia]],2)</f>
        <v>612.72</v>
      </c>
      <c r="H4530">
        <f>DZIALKI[[#This Row],[Podatek]]*DZIALKI[[#This Row],[Procent Ulgi]]</f>
        <v>306.36</v>
      </c>
      <c r="I4530">
        <f>DZIALKI[[#This Row],[Podatek]]-DZIALKI[[#This Row],[KwotaUlgi]]</f>
        <v>306.36</v>
      </c>
    </row>
    <row r="4531" spans="1:9" x14ac:dyDescent="0.25">
      <c r="A4531" t="s">
        <v>4541</v>
      </c>
      <c r="B4531">
        <v>852.22</v>
      </c>
      <c r="C4531" t="s">
        <v>94</v>
      </c>
      <c r="D4531" t="s">
        <v>11</v>
      </c>
      <c r="E45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31">
        <f>IF(DZIALKI[[#This Row],[Ulga]]=$K$29,$L$29,IF(DZIALKI[[#This Row],[Ulga]]=$K$30,$L$30,IF(DZIALKI[[#This Row],[Ulga]]=$K$31,$L$31,IF(DZIALKI[[#This Row],[Ulga]]=$K$32,$L$32))))</f>
        <v>0.9</v>
      </c>
      <c r="G4531">
        <f>ROUNDUP(DZIALKI[[#This Row],[StawkaPodatku]]*DZIALKI[[#This Row],[Powierzchnia]],2)</f>
        <v>34.089999999999996</v>
      </c>
      <c r="H4531">
        <f>DZIALKI[[#This Row],[Podatek]]*DZIALKI[[#This Row],[Procent Ulgi]]</f>
        <v>30.680999999999997</v>
      </c>
      <c r="I4531">
        <f>DZIALKI[[#This Row],[Podatek]]-DZIALKI[[#This Row],[KwotaUlgi]]</f>
        <v>3.4089999999999989</v>
      </c>
    </row>
    <row r="4532" spans="1:9" x14ac:dyDescent="0.25">
      <c r="A4532" t="s">
        <v>4542</v>
      </c>
      <c r="B4532">
        <v>893</v>
      </c>
      <c r="C4532" t="s">
        <v>5</v>
      </c>
      <c r="D4532" t="s">
        <v>11</v>
      </c>
      <c r="E45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32">
        <f>IF(DZIALKI[[#This Row],[Ulga]]=$K$29,$L$29,IF(DZIALKI[[#This Row],[Ulga]]=$K$30,$L$30,IF(DZIALKI[[#This Row],[Ulga]]=$K$31,$L$31,IF(DZIALKI[[#This Row],[Ulga]]=$K$32,$L$32))))</f>
        <v>0.9</v>
      </c>
      <c r="G4532">
        <f>ROUNDUP(DZIALKI[[#This Row],[StawkaPodatku]]*DZIALKI[[#This Row],[Powierzchnia]],2)</f>
        <v>687.61</v>
      </c>
      <c r="H4532">
        <f>DZIALKI[[#This Row],[Podatek]]*DZIALKI[[#This Row],[Procent Ulgi]]</f>
        <v>618.84900000000005</v>
      </c>
      <c r="I4532">
        <f>DZIALKI[[#This Row],[Podatek]]-DZIALKI[[#This Row],[KwotaUlgi]]</f>
        <v>68.760999999999967</v>
      </c>
    </row>
    <row r="4533" spans="1:9" x14ac:dyDescent="0.25">
      <c r="A4533" t="s">
        <v>4543</v>
      </c>
      <c r="B4533">
        <v>1324.6</v>
      </c>
      <c r="C4533" t="s">
        <v>31</v>
      </c>
      <c r="D4533" t="s">
        <v>7</v>
      </c>
      <c r="E45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33">
        <f>IF(DZIALKI[[#This Row],[Ulga]]=$K$29,$L$29,IF(DZIALKI[[#This Row],[Ulga]]=$K$30,$L$30,IF(DZIALKI[[#This Row],[Ulga]]=$K$31,$L$31,IF(DZIALKI[[#This Row],[Ulga]]=$K$32,$L$32))))</f>
        <v>0.2</v>
      </c>
      <c r="G4533">
        <f>ROUNDUP(DZIALKI[[#This Row],[StawkaPodatku]]*DZIALKI[[#This Row],[Powierzchnia]],2)</f>
        <v>569.58000000000004</v>
      </c>
      <c r="H4533">
        <f>DZIALKI[[#This Row],[Podatek]]*DZIALKI[[#This Row],[Procent Ulgi]]</f>
        <v>113.91600000000001</v>
      </c>
      <c r="I4533">
        <f>DZIALKI[[#This Row],[Podatek]]-DZIALKI[[#This Row],[KwotaUlgi]]</f>
        <v>455.66400000000004</v>
      </c>
    </row>
    <row r="4534" spans="1:9" x14ac:dyDescent="0.25">
      <c r="A4534" t="s">
        <v>4544</v>
      </c>
      <c r="B4534">
        <v>1062.43</v>
      </c>
      <c r="C4534" t="s">
        <v>52</v>
      </c>
      <c r="D4534" t="s">
        <v>5</v>
      </c>
      <c r="E45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34">
        <f>IF(DZIALKI[[#This Row],[Ulga]]=$K$29,$L$29,IF(DZIALKI[[#This Row],[Ulga]]=$K$30,$L$30,IF(DZIALKI[[#This Row],[Ulga]]=$K$31,$L$31,IF(DZIALKI[[#This Row],[Ulga]]=$K$32,$L$32))))</f>
        <v>0.5</v>
      </c>
      <c r="G4534">
        <f>ROUNDUP(DZIALKI[[#This Row],[StawkaPodatku]]*DZIALKI[[#This Row],[Powierzchnia]],2)</f>
        <v>223.12</v>
      </c>
      <c r="H4534">
        <f>DZIALKI[[#This Row],[Podatek]]*DZIALKI[[#This Row],[Procent Ulgi]]</f>
        <v>111.56</v>
      </c>
      <c r="I4534">
        <f>DZIALKI[[#This Row],[Podatek]]-DZIALKI[[#This Row],[KwotaUlgi]]</f>
        <v>111.56</v>
      </c>
    </row>
    <row r="4535" spans="1:9" x14ac:dyDescent="0.25">
      <c r="A4535" t="s">
        <v>4545</v>
      </c>
      <c r="B4535">
        <v>1369.81</v>
      </c>
      <c r="C4535" t="s">
        <v>52</v>
      </c>
      <c r="D4535" t="s">
        <v>11</v>
      </c>
      <c r="E45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35">
        <f>IF(DZIALKI[[#This Row],[Ulga]]=$K$29,$L$29,IF(DZIALKI[[#This Row],[Ulga]]=$K$30,$L$30,IF(DZIALKI[[#This Row],[Ulga]]=$K$31,$L$31,IF(DZIALKI[[#This Row],[Ulga]]=$K$32,$L$32))))</f>
        <v>0.9</v>
      </c>
      <c r="G4535">
        <f>ROUNDUP(DZIALKI[[#This Row],[StawkaPodatku]]*DZIALKI[[#This Row],[Powierzchnia]],2)</f>
        <v>287.67</v>
      </c>
      <c r="H4535">
        <f>DZIALKI[[#This Row],[Podatek]]*DZIALKI[[#This Row],[Procent Ulgi]]</f>
        <v>258.90300000000002</v>
      </c>
      <c r="I4535">
        <f>DZIALKI[[#This Row],[Podatek]]-DZIALKI[[#This Row],[KwotaUlgi]]</f>
        <v>28.766999999999996</v>
      </c>
    </row>
    <row r="4536" spans="1:9" x14ac:dyDescent="0.25">
      <c r="A4536" t="s">
        <v>4546</v>
      </c>
      <c r="B4536">
        <v>1108.8399999999999</v>
      </c>
      <c r="C4536" t="s">
        <v>31</v>
      </c>
      <c r="D4536" t="s">
        <v>21</v>
      </c>
      <c r="E45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36">
        <f>IF(DZIALKI[[#This Row],[Ulga]]=$K$29,$L$29,IF(DZIALKI[[#This Row],[Ulga]]=$K$30,$L$30,IF(DZIALKI[[#This Row],[Ulga]]=$K$31,$L$31,IF(DZIALKI[[#This Row],[Ulga]]=$K$32,$L$32))))</f>
        <v>0</v>
      </c>
      <c r="G4536">
        <f>ROUNDUP(DZIALKI[[#This Row],[StawkaPodatku]]*DZIALKI[[#This Row],[Powierzchnia]],2)</f>
        <v>476.81</v>
      </c>
      <c r="H4536">
        <f>DZIALKI[[#This Row],[Podatek]]*DZIALKI[[#This Row],[Procent Ulgi]]</f>
        <v>0</v>
      </c>
      <c r="I4536">
        <f>DZIALKI[[#This Row],[Podatek]]-DZIALKI[[#This Row],[KwotaUlgi]]</f>
        <v>476.81</v>
      </c>
    </row>
    <row r="4537" spans="1:9" x14ac:dyDescent="0.25">
      <c r="A4537" t="s">
        <v>4547</v>
      </c>
      <c r="B4537">
        <v>1174.27</v>
      </c>
      <c r="C4537" t="s">
        <v>94</v>
      </c>
      <c r="D4537" t="s">
        <v>5</v>
      </c>
      <c r="E453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37">
        <f>IF(DZIALKI[[#This Row],[Ulga]]=$K$29,$L$29,IF(DZIALKI[[#This Row],[Ulga]]=$K$30,$L$30,IF(DZIALKI[[#This Row],[Ulga]]=$K$31,$L$31,IF(DZIALKI[[#This Row],[Ulga]]=$K$32,$L$32))))</f>
        <v>0.5</v>
      </c>
      <c r="G4537">
        <f>ROUNDUP(DZIALKI[[#This Row],[StawkaPodatku]]*DZIALKI[[#This Row],[Powierzchnia]],2)</f>
        <v>46.98</v>
      </c>
      <c r="H4537">
        <f>DZIALKI[[#This Row],[Podatek]]*DZIALKI[[#This Row],[Procent Ulgi]]</f>
        <v>23.49</v>
      </c>
      <c r="I4537">
        <f>DZIALKI[[#This Row],[Podatek]]-DZIALKI[[#This Row],[KwotaUlgi]]</f>
        <v>23.49</v>
      </c>
    </row>
    <row r="4538" spans="1:9" x14ac:dyDescent="0.25">
      <c r="A4538" t="s">
        <v>4548</v>
      </c>
      <c r="B4538">
        <v>761.43</v>
      </c>
      <c r="C4538" t="s">
        <v>94</v>
      </c>
      <c r="D4538" t="s">
        <v>11</v>
      </c>
      <c r="E45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38">
        <f>IF(DZIALKI[[#This Row],[Ulga]]=$K$29,$L$29,IF(DZIALKI[[#This Row],[Ulga]]=$K$30,$L$30,IF(DZIALKI[[#This Row],[Ulga]]=$K$31,$L$31,IF(DZIALKI[[#This Row],[Ulga]]=$K$32,$L$32))))</f>
        <v>0.9</v>
      </c>
      <c r="G4538">
        <f>ROUNDUP(DZIALKI[[#This Row],[StawkaPodatku]]*DZIALKI[[#This Row],[Powierzchnia]],2)</f>
        <v>30.46</v>
      </c>
      <c r="H4538">
        <f>DZIALKI[[#This Row],[Podatek]]*DZIALKI[[#This Row],[Procent Ulgi]]</f>
        <v>27.414000000000001</v>
      </c>
      <c r="I4538">
        <f>DZIALKI[[#This Row],[Podatek]]-DZIALKI[[#This Row],[KwotaUlgi]]</f>
        <v>3.0459999999999994</v>
      </c>
    </row>
    <row r="4539" spans="1:9" x14ac:dyDescent="0.25">
      <c r="A4539" t="s">
        <v>4549</v>
      </c>
      <c r="B4539">
        <v>1215.77</v>
      </c>
      <c r="C4539" t="s">
        <v>94</v>
      </c>
      <c r="D4539" t="s">
        <v>21</v>
      </c>
      <c r="E45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39">
        <f>IF(DZIALKI[[#This Row],[Ulga]]=$K$29,$L$29,IF(DZIALKI[[#This Row],[Ulga]]=$K$30,$L$30,IF(DZIALKI[[#This Row],[Ulga]]=$K$31,$L$31,IF(DZIALKI[[#This Row],[Ulga]]=$K$32,$L$32))))</f>
        <v>0</v>
      </c>
      <c r="G4539">
        <f>ROUNDUP(DZIALKI[[#This Row],[StawkaPodatku]]*DZIALKI[[#This Row],[Powierzchnia]],2)</f>
        <v>48.64</v>
      </c>
      <c r="H4539">
        <f>DZIALKI[[#This Row],[Podatek]]*DZIALKI[[#This Row],[Procent Ulgi]]</f>
        <v>0</v>
      </c>
      <c r="I4539">
        <f>DZIALKI[[#This Row],[Podatek]]-DZIALKI[[#This Row],[KwotaUlgi]]</f>
        <v>48.64</v>
      </c>
    </row>
    <row r="4540" spans="1:9" x14ac:dyDescent="0.25">
      <c r="A4540" t="s">
        <v>4550</v>
      </c>
      <c r="B4540">
        <v>1244.81</v>
      </c>
      <c r="C4540" t="s">
        <v>52</v>
      </c>
      <c r="D4540" t="s">
        <v>5</v>
      </c>
      <c r="E45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40">
        <f>IF(DZIALKI[[#This Row],[Ulga]]=$K$29,$L$29,IF(DZIALKI[[#This Row],[Ulga]]=$K$30,$L$30,IF(DZIALKI[[#This Row],[Ulga]]=$K$31,$L$31,IF(DZIALKI[[#This Row],[Ulga]]=$K$32,$L$32))))</f>
        <v>0.5</v>
      </c>
      <c r="G4540">
        <f>ROUNDUP(DZIALKI[[#This Row],[StawkaPodatku]]*DZIALKI[[#This Row],[Powierzchnia]],2)</f>
        <v>261.42</v>
      </c>
      <c r="H4540">
        <f>DZIALKI[[#This Row],[Podatek]]*DZIALKI[[#This Row],[Procent Ulgi]]</f>
        <v>130.71</v>
      </c>
      <c r="I4540">
        <f>DZIALKI[[#This Row],[Podatek]]-DZIALKI[[#This Row],[KwotaUlgi]]</f>
        <v>130.71</v>
      </c>
    </row>
    <row r="4541" spans="1:9" x14ac:dyDescent="0.25">
      <c r="A4541" t="s">
        <v>4551</v>
      </c>
      <c r="B4541">
        <v>526.83000000000004</v>
      </c>
      <c r="C4541" t="s">
        <v>94</v>
      </c>
      <c r="D4541" t="s">
        <v>11</v>
      </c>
      <c r="E454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41">
        <f>IF(DZIALKI[[#This Row],[Ulga]]=$K$29,$L$29,IF(DZIALKI[[#This Row],[Ulga]]=$K$30,$L$30,IF(DZIALKI[[#This Row],[Ulga]]=$K$31,$L$31,IF(DZIALKI[[#This Row],[Ulga]]=$K$32,$L$32))))</f>
        <v>0.9</v>
      </c>
      <c r="G4541">
        <f>ROUNDUP(DZIALKI[[#This Row],[StawkaPodatku]]*DZIALKI[[#This Row],[Powierzchnia]],2)</f>
        <v>21.080000000000002</v>
      </c>
      <c r="H4541">
        <f>DZIALKI[[#This Row],[Podatek]]*DZIALKI[[#This Row],[Procent Ulgi]]</f>
        <v>18.972000000000001</v>
      </c>
      <c r="I4541">
        <f>DZIALKI[[#This Row],[Podatek]]-DZIALKI[[#This Row],[KwotaUlgi]]</f>
        <v>2.1080000000000005</v>
      </c>
    </row>
    <row r="4542" spans="1:9" x14ac:dyDescent="0.25">
      <c r="A4542" t="s">
        <v>4552</v>
      </c>
      <c r="B4542">
        <v>1174.17</v>
      </c>
      <c r="C4542" t="s">
        <v>5</v>
      </c>
      <c r="D4542" t="s">
        <v>5</v>
      </c>
      <c r="E45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42">
        <f>IF(DZIALKI[[#This Row],[Ulga]]=$K$29,$L$29,IF(DZIALKI[[#This Row],[Ulga]]=$K$30,$L$30,IF(DZIALKI[[#This Row],[Ulga]]=$K$31,$L$31,IF(DZIALKI[[#This Row],[Ulga]]=$K$32,$L$32))))</f>
        <v>0.5</v>
      </c>
      <c r="G4542">
        <f>ROUNDUP(DZIALKI[[#This Row],[StawkaPodatku]]*DZIALKI[[#This Row],[Powierzchnia]],2)</f>
        <v>904.12</v>
      </c>
      <c r="H4542">
        <f>DZIALKI[[#This Row],[Podatek]]*DZIALKI[[#This Row],[Procent Ulgi]]</f>
        <v>452.06</v>
      </c>
      <c r="I4542">
        <f>DZIALKI[[#This Row],[Podatek]]-DZIALKI[[#This Row],[KwotaUlgi]]</f>
        <v>452.06</v>
      </c>
    </row>
    <row r="4543" spans="1:9" x14ac:dyDescent="0.25">
      <c r="A4543" t="s">
        <v>4553</v>
      </c>
      <c r="B4543">
        <v>695.16</v>
      </c>
      <c r="C4543" t="s">
        <v>94</v>
      </c>
      <c r="D4543" t="s">
        <v>11</v>
      </c>
      <c r="E454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43">
        <f>IF(DZIALKI[[#This Row],[Ulga]]=$K$29,$L$29,IF(DZIALKI[[#This Row],[Ulga]]=$K$30,$L$30,IF(DZIALKI[[#This Row],[Ulga]]=$K$31,$L$31,IF(DZIALKI[[#This Row],[Ulga]]=$K$32,$L$32))))</f>
        <v>0.9</v>
      </c>
      <c r="G4543">
        <f>ROUNDUP(DZIALKI[[#This Row],[StawkaPodatku]]*DZIALKI[[#This Row],[Powierzchnia]],2)</f>
        <v>27.810000000000002</v>
      </c>
      <c r="H4543">
        <f>DZIALKI[[#This Row],[Podatek]]*DZIALKI[[#This Row],[Procent Ulgi]]</f>
        <v>25.029000000000003</v>
      </c>
      <c r="I4543">
        <f>DZIALKI[[#This Row],[Podatek]]-DZIALKI[[#This Row],[KwotaUlgi]]</f>
        <v>2.7809999999999988</v>
      </c>
    </row>
    <row r="4544" spans="1:9" x14ac:dyDescent="0.25">
      <c r="A4544" t="s">
        <v>4554</v>
      </c>
      <c r="B4544">
        <v>1392.46</v>
      </c>
      <c r="C4544" t="s">
        <v>52</v>
      </c>
      <c r="D4544" t="s">
        <v>11</v>
      </c>
      <c r="E45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44">
        <f>IF(DZIALKI[[#This Row],[Ulga]]=$K$29,$L$29,IF(DZIALKI[[#This Row],[Ulga]]=$K$30,$L$30,IF(DZIALKI[[#This Row],[Ulga]]=$K$31,$L$31,IF(DZIALKI[[#This Row],[Ulga]]=$K$32,$L$32))))</f>
        <v>0.9</v>
      </c>
      <c r="G4544">
        <f>ROUNDUP(DZIALKI[[#This Row],[StawkaPodatku]]*DZIALKI[[#This Row],[Powierzchnia]],2)</f>
        <v>292.42</v>
      </c>
      <c r="H4544">
        <f>DZIALKI[[#This Row],[Podatek]]*DZIALKI[[#This Row],[Procent Ulgi]]</f>
        <v>263.178</v>
      </c>
      <c r="I4544">
        <f>DZIALKI[[#This Row],[Podatek]]-DZIALKI[[#This Row],[KwotaUlgi]]</f>
        <v>29.242000000000019</v>
      </c>
    </row>
    <row r="4545" spans="1:9" x14ac:dyDescent="0.25">
      <c r="A4545" t="s">
        <v>4555</v>
      </c>
      <c r="B4545">
        <v>528.41</v>
      </c>
      <c r="C4545" t="s">
        <v>5</v>
      </c>
      <c r="D4545" t="s">
        <v>21</v>
      </c>
      <c r="E45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45">
        <f>IF(DZIALKI[[#This Row],[Ulga]]=$K$29,$L$29,IF(DZIALKI[[#This Row],[Ulga]]=$K$30,$L$30,IF(DZIALKI[[#This Row],[Ulga]]=$K$31,$L$31,IF(DZIALKI[[#This Row],[Ulga]]=$K$32,$L$32))))</f>
        <v>0</v>
      </c>
      <c r="G4545">
        <f>ROUNDUP(DZIALKI[[#This Row],[StawkaPodatku]]*DZIALKI[[#This Row],[Powierzchnia]],2)</f>
        <v>406.88</v>
      </c>
      <c r="H4545">
        <f>DZIALKI[[#This Row],[Podatek]]*DZIALKI[[#This Row],[Procent Ulgi]]</f>
        <v>0</v>
      </c>
      <c r="I4545">
        <f>DZIALKI[[#This Row],[Podatek]]-DZIALKI[[#This Row],[KwotaUlgi]]</f>
        <v>406.88</v>
      </c>
    </row>
    <row r="4546" spans="1:9" x14ac:dyDescent="0.25">
      <c r="A4546" t="s">
        <v>4556</v>
      </c>
      <c r="B4546">
        <v>754.72</v>
      </c>
      <c r="C4546" t="s">
        <v>5</v>
      </c>
      <c r="D4546" t="s">
        <v>11</v>
      </c>
      <c r="E45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46">
        <f>IF(DZIALKI[[#This Row],[Ulga]]=$K$29,$L$29,IF(DZIALKI[[#This Row],[Ulga]]=$K$30,$L$30,IF(DZIALKI[[#This Row],[Ulga]]=$K$31,$L$31,IF(DZIALKI[[#This Row],[Ulga]]=$K$32,$L$32))))</f>
        <v>0.9</v>
      </c>
      <c r="G4546">
        <f>ROUNDUP(DZIALKI[[#This Row],[StawkaPodatku]]*DZIALKI[[#This Row],[Powierzchnia]],2)</f>
        <v>581.14</v>
      </c>
      <c r="H4546">
        <f>DZIALKI[[#This Row],[Podatek]]*DZIALKI[[#This Row],[Procent Ulgi]]</f>
        <v>523.02599999999995</v>
      </c>
      <c r="I4546">
        <f>DZIALKI[[#This Row],[Podatek]]-DZIALKI[[#This Row],[KwotaUlgi]]</f>
        <v>58.114000000000033</v>
      </c>
    </row>
    <row r="4547" spans="1:9" x14ac:dyDescent="0.25">
      <c r="A4547" t="s">
        <v>4557</v>
      </c>
      <c r="B4547">
        <v>1359.86</v>
      </c>
      <c r="C4547" t="s">
        <v>94</v>
      </c>
      <c r="D4547" t="s">
        <v>11</v>
      </c>
      <c r="E454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47">
        <f>IF(DZIALKI[[#This Row],[Ulga]]=$K$29,$L$29,IF(DZIALKI[[#This Row],[Ulga]]=$K$30,$L$30,IF(DZIALKI[[#This Row],[Ulga]]=$K$31,$L$31,IF(DZIALKI[[#This Row],[Ulga]]=$K$32,$L$32))))</f>
        <v>0.9</v>
      </c>
      <c r="G4547">
        <f>ROUNDUP(DZIALKI[[#This Row],[StawkaPodatku]]*DZIALKI[[#This Row],[Powierzchnia]],2)</f>
        <v>54.4</v>
      </c>
      <c r="H4547">
        <f>DZIALKI[[#This Row],[Podatek]]*DZIALKI[[#This Row],[Procent Ulgi]]</f>
        <v>48.96</v>
      </c>
      <c r="I4547">
        <f>DZIALKI[[#This Row],[Podatek]]-DZIALKI[[#This Row],[KwotaUlgi]]</f>
        <v>5.4399999999999977</v>
      </c>
    </row>
    <row r="4548" spans="1:9" x14ac:dyDescent="0.25">
      <c r="A4548" t="s">
        <v>4558</v>
      </c>
      <c r="B4548">
        <v>1358.38</v>
      </c>
      <c r="C4548" t="s">
        <v>5</v>
      </c>
      <c r="D4548" t="s">
        <v>5</v>
      </c>
      <c r="E45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48">
        <f>IF(DZIALKI[[#This Row],[Ulga]]=$K$29,$L$29,IF(DZIALKI[[#This Row],[Ulga]]=$K$30,$L$30,IF(DZIALKI[[#This Row],[Ulga]]=$K$31,$L$31,IF(DZIALKI[[#This Row],[Ulga]]=$K$32,$L$32))))</f>
        <v>0.5</v>
      </c>
      <c r="G4548">
        <f>ROUNDUP(DZIALKI[[#This Row],[StawkaPodatku]]*DZIALKI[[#This Row],[Powierzchnia]],2)</f>
        <v>1045.96</v>
      </c>
      <c r="H4548">
        <f>DZIALKI[[#This Row],[Podatek]]*DZIALKI[[#This Row],[Procent Ulgi]]</f>
        <v>522.98</v>
      </c>
      <c r="I4548">
        <f>DZIALKI[[#This Row],[Podatek]]-DZIALKI[[#This Row],[KwotaUlgi]]</f>
        <v>522.98</v>
      </c>
    </row>
    <row r="4549" spans="1:9" x14ac:dyDescent="0.25">
      <c r="A4549" t="s">
        <v>4559</v>
      </c>
      <c r="B4549">
        <v>908.05</v>
      </c>
      <c r="C4549" t="s">
        <v>5</v>
      </c>
      <c r="D4549" t="s">
        <v>7</v>
      </c>
      <c r="E45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49">
        <f>IF(DZIALKI[[#This Row],[Ulga]]=$K$29,$L$29,IF(DZIALKI[[#This Row],[Ulga]]=$K$30,$L$30,IF(DZIALKI[[#This Row],[Ulga]]=$K$31,$L$31,IF(DZIALKI[[#This Row],[Ulga]]=$K$32,$L$32))))</f>
        <v>0.2</v>
      </c>
      <c r="G4549">
        <f>ROUNDUP(DZIALKI[[#This Row],[StawkaPodatku]]*DZIALKI[[#This Row],[Powierzchnia]],2)</f>
        <v>699.2</v>
      </c>
      <c r="H4549">
        <f>DZIALKI[[#This Row],[Podatek]]*DZIALKI[[#This Row],[Procent Ulgi]]</f>
        <v>139.84</v>
      </c>
      <c r="I4549">
        <f>DZIALKI[[#This Row],[Podatek]]-DZIALKI[[#This Row],[KwotaUlgi]]</f>
        <v>559.36</v>
      </c>
    </row>
    <row r="4550" spans="1:9" x14ac:dyDescent="0.25">
      <c r="A4550" t="s">
        <v>4560</v>
      </c>
      <c r="B4550">
        <v>1184.49</v>
      </c>
      <c r="C4550" t="s">
        <v>52</v>
      </c>
      <c r="D4550" t="s">
        <v>5</v>
      </c>
      <c r="E45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50">
        <f>IF(DZIALKI[[#This Row],[Ulga]]=$K$29,$L$29,IF(DZIALKI[[#This Row],[Ulga]]=$K$30,$L$30,IF(DZIALKI[[#This Row],[Ulga]]=$K$31,$L$31,IF(DZIALKI[[#This Row],[Ulga]]=$K$32,$L$32))))</f>
        <v>0.5</v>
      </c>
      <c r="G4550">
        <f>ROUNDUP(DZIALKI[[#This Row],[StawkaPodatku]]*DZIALKI[[#This Row],[Powierzchnia]],2)</f>
        <v>248.75</v>
      </c>
      <c r="H4550">
        <f>DZIALKI[[#This Row],[Podatek]]*DZIALKI[[#This Row],[Procent Ulgi]]</f>
        <v>124.375</v>
      </c>
      <c r="I4550">
        <f>DZIALKI[[#This Row],[Podatek]]-DZIALKI[[#This Row],[KwotaUlgi]]</f>
        <v>124.375</v>
      </c>
    </row>
    <row r="4551" spans="1:9" x14ac:dyDescent="0.25">
      <c r="A4551" t="s">
        <v>4561</v>
      </c>
      <c r="B4551">
        <v>1088.71</v>
      </c>
      <c r="C4551" t="s">
        <v>5</v>
      </c>
      <c r="D4551" t="s">
        <v>21</v>
      </c>
      <c r="E45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51">
        <f>IF(DZIALKI[[#This Row],[Ulga]]=$K$29,$L$29,IF(DZIALKI[[#This Row],[Ulga]]=$K$30,$L$30,IF(DZIALKI[[#This Row],[Ulga]]=$K$31,$L$31,IF(DZIALKI[[#This Row],[Ulga]]=$K$32,$L$32))))</f>
        <v>0</v>
      </c>
      <c r="G4551">
        <f>ROUNDUP(DZIALKI[[#This Row],[StawkaPodatku]]*DZIALKI[[#This Row],[Powierzchnia]],2)</f>
        <v>838.31</v>
      </c>
      <c r="H4551">
        <f>DZIALKI[[#This Row],[Podatek]]*DZIALKI[[#This Row],[Procent Ulgi]]</f>
        <v>0</v>
      </c>
      <c r="I4551">
        <f>DZIALKI[[#This Row],[Podatek]]-DZIALKI[[#This Row],[KwotaUlgi]]</f>
        <v>838.31</v>
      </c>
    </row>
    <row r="4552" spans="1:9" x14ac:dyDescent="0.25">
      <c r="A4552" t="s">
        <v>4562</v>
      </c>
      <c r="B4552">
        <v>1429.04</v>
      </c>
      <c r="C4552" t="s">
        <v>5</v>
      </c>
      <c r="D4552" t="s">
        <v>11</v>
      </c>
      <c r="E45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52">
        <f>IF(DZIALKI[[#This Row],[Ulga]]=$K$29,$L$29,IF(DZIALKI[[#This Row],[Ulga]]=$K$30,$L$30,IF(DZIALKI[[#This Row],[Ulga]]=$K$31,$L$31,IF(DZIALKI[[#This Row],[Ulga]]=$K$32,$L$32))))</f>
        <v>0.9</v>
      </c>
      <c r="G4552">
        <f>ROUNDUP(DZIALKI[[#This Row],[StawkaPodatku]]*DZIALKI[[#This Row],[Powierzchnia]],2)</f>
        <v>1100.3699999999999</v>
      </c>
      <c r="H4552">
        <f>DZIALKI[[#This Row],[Podatek]]*DZIALKI[[#This Row],[Procent Ulgi]]</f>
        <v>990.33299999999997</v>
      </c>
      <c r="I4552">
        <f>DZIALKI[[#This Row],[Podatek]]-DZIALKI[[#This Row],[KwotaUlgi]]</f>
        <v>110.03699999999992</v>
      </c>
    </row>
    <row r="4553" spans="1:9" x14ac:dyDescent="0.25">
      <c r="A4553" t="s">
        <v>4563</v>
      </c>
      <c r="B4553">
        <v>792.84</v>
      </c>
      <c r="C4553" t="s">
        <v>94</v>
      </c>
      <c r="D4553" t="s">
        <v>11</v>
      </c>
      <c r="E45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53">
        <f>IF(DZIALKI[[#This Row],[Ulga]]=$K$29,$L$29,IF(DZIALKI[[#This Row],[Ulga]]=$K$30,$L$30,IF(DZIALKI[[#This Row],[Ulga]]=$K$31,$L$31,IF(DZIALKI[[#This Row],[Ulga]]=$K$32,$L$32))))</f>
        <v>0.9</v>
      </c>
      <c r="G4553">
        <f>ROUNDUP(DZIALKI[[#This Row],[StawkaPodatku]]*DZIALKI[[#This Row],[Powierzchnia]],2)</f>
        <v>31.720000000000002</v>
      </c>
      <c r="H4553">
        <f>DZIALKI[[#This Row],[Podatek]]*DZIALKI[[#This Row],[Procent Ulgi]]</f>
        <v>28.548000000000002</v>
      </c>
      <c r="I4553">
        <f>DZIALKI[[#This Row],[Podatek]]-DZIALKI[[#This Row],[KwotaUlgi]]</f>
        <v>3.1720000000000006</v>
      </c>
    </row>
    <row r="4554" spans="1:9" x14ac:dyDescent="0.25">
      <c r="A4554" t="s">
        <v>4564</v>
      </c>
      <c r="B4554">
        <v>660.67</v>
      </c>
      <c r="C4554" t="s">
        <v>5</v>
      </c>
      <c r="D4554" t="s">
        <v>11</v>
      </c>
      <c r="E45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54">
        <f>IF(DZIALKI[[#This Row],[Ulga]]=$K$29,$L$29,IF(DZIALKI[[#This Row],[Ulga]]=$K$30,$L$30,IF(DZIALKI[[#This Row],[Ulga]]=$K$31,$L$31,IF(DZIALKI[[#This Row],[Ulga]]=$K$32,$L$32))))</f>
        <v>0.9</v>
      </c>
      <c r="G4554">
        <f>ROUNDUP(DZIALKI[[#This Row],[StawkaPodatku]]*DZIALKI[[#This Row],[Powierzchnia]],2)</f>
        <v>508.71999999999997</v>
      </c>
      <c r="H4554">
        <f>DZIALKI[[#This Row],[Podatek]]*DZIALKI[[#This Row],[Procent Ulgi]]</f>
        <v>457.84799999999996</v>
      </c>
      <c r="I4554">
        <f>DZIALKI[[#This Row],[Podatek]]-DZIALKI[[#This Row],[KwotaUlgi]]</f>
        <v>50.872000000000014</v>
      </c>
    </row>
    <row r="4555" spans="1:9" x14ac:dyDescent="0.25">
      <c r="A4555" t="s">
        <v>4565</v>
      </c>
      <c r="B4555">
        <v>672.26</v>
      </c>
      <c r="C4555" t="s">
        <v>5</v>
      </c>
      <c r="D4555" t="s">
        <v>5</v>
      </c>
      <c r="E45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55">
        <f>IF(DZIALKI[[#This Row],[Ulga]]=$K$29,$L$29,IF(DZIALKI[[#This Row],[Ulga]]=$K$30,$L$30,IF(DZIALKI[[#This Row],[Ulga]]=$K$31,$L$31,IF(DZIALKI[[#This Row],[Ulga]]=$K$32,$L$32))))</f>
        <v>0.5</v>
      </c>
      <c r="G4555">
        <f>ROUNDUP(DZIALKI[[#This Row],[StawkaPodatku]]*DZIALKI[[#This Row],[Powierzchnia]],2)</f>
        <v>517.65</v>
      </c>
      <c r="H4555">
        <f>DZIALKI[[#This Row],[Podatek]]*DZIALKI[[#This Row],[Procent Ulgi]]</f>
        <v>258.82499999999999</v>
      </c>
      <c r="I4555">
        <f>DZIALKI[[#This Row],[Podatek]]-DZIALKI[[#This Row],[KwotaUlgi]]</f>
        <v>258.82499999999999</v>
      </c>
    </row>
    <row r="4556" spans="1:9" x14ac:dyDescent="0.25">
      <c r="A4556" t="s">
        <v>4566</v>
      </c>
      <c r="B4556">
        <v>1474.64</v>
      </c>
      <c r="C4556" t="s">
        <v>52</v>
      </c>
      <c r="D4556" t="s">
        <v>11</v>
      </c>
      <c r="E45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56">
        <f>IF(DZIALKI[[#This Row],[Ulga]]=$K$29,$L$29,IF(DZIALKI[[#This Row],[Ulga]]=$K$30,$L$30,IF(DZIALKI[[#This Row],[Ulga]]=$K$31,$L$31,IF(DZIALKI[[#This Row],[Ulga]]=$K$32,$L$32))))</f>
        <v>0.9</v>
      </c>
      <c r="G4556">
        <f>ROUNDUP(DZIALKI[[#This Row],[StawkaPodatku]]*DZIALKI[[#This Row],[Powierzchnia]],2)</f>
        <v>309.68</v>
      </c>
      <c r="H4556">
        <f>DZIALKI[[#This Row],[Podatek]]*DZIALKI[[#This Row],[Procent Ulgi]]</f>
        <v>278.71199999999999</v>
      </c>
      <c r="I4556">
        <f>DZIALKI[[#This Row],[Podatek]]-DZIALKI[[#This Row],[KwotaUlgi]]</f>
        <v>30.968000000000018</v>
      </c>
    </row>
    <row r="4557" spans="1:9" x14ac:dyDescent="0.25">
      <c r="A4557" t="s">
        <v>4567</v>
      </c>
      <c r="B4557">
        <v>607.76</v>
      </c>
      <c r="C4557" t="s">
        <v>94</v>
      </c>
      <c r="D4557" t="s">
        <v>5</v>
      </c>
      <c r="E45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57">
        <f>IF(DZIALKI[[#This Row],[Ulga]]=$K$29,$L$29,IF(DZIALKI[[#This Row],[Ulga]]=$K$30,$L$30,IF(DZIALKI[[#This Row],[Ulga]]=$K$31,$L$31,IF(DZIALKI[[#This Row],[Ulga]]=$K$32,$L$32))))</f>
        <v>0.5</v>
      </c>
      <c r="G4557">
        <f>ROUNDUP(DZIALKI[[#This Row],[StawkaPodatku]]*DZIALKI[[#This Row],[Powierzchnia]],2)</f>
        <v>24.32</v>
      </c>
      <c r="H4557">
        <f>DZIALKI[[#This Row],[Podatek]]*DZIALKI[[#This Row],[Procent Ulgi]]</f>
        <v>12.16</v>
      </c>
      <c r="I4557">
        <f>DZIALKI[[#This Row],[Podatek]]-DZIALKI[[#This Row],[KwotaUlgi]]</f>
        <v>12.16</v>
      </c>
    </row>
    <row r="4558" spans="1:9" x14ac:dyDescent="0.25">
      <c r="A4558" t="s">
        <v>4568</v>
      </c>
      <c r="B4558">
        <v>1068.49</v>
      </c>
      <c r="C4558" t="s">
        <v>9</v>
      </c>
      <c r="D4558" t="s">
        <v>21</v>
      </c>
      <c r="E455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58">
        <f>IF(DZIALKI[[#This Row],[Ulga]]=$K$29,$L$29,IF(DZIALKI[[#This Row],[Ulga]]=$K$30,$L$30,IF(DZIALKI[[#This Row],[Ulga]]=$K$31,$L$31,IF(DZIALKI[[#This Row],[Ulga]]=$K$32,$L$32))))</f>
        <v>0</v>
      </c>
      <c r="G4558">
        <f>ROUNDUP(DZIALKI[[#This Row],[StawkaPodatku]]*DZIALKI[[#This Row],[Powierzchnia]],2)</f>
        <v>694.52</v>
      </c>
      <c r="H4558">
        <f>DZIALKI[[#This Row],[Podatek]]*DZIALKI[[#This Row],[Procent Ulgi]]</f>
        <v>0</v>
      </c>
      <c r="I4558">
        <f>DZIALKI[[#This Row],[Podatek]]-DZIALKI[[#This Row],[KwotaUlgi]]</f>
        <v>694.52</v>
      </c>
    </row>
    <row r="4559" spans="1:9" x14ac:dyDescent="0.25">
      <c r="A4559" t="s">
        <v>4569</v>
      </c>
      <c r="B4559">
        <v>832.13</v>
      </c>
      <c r="C4559" t="s">
        <v>9</v>
      </c>
      <c r="D4559" t="s">
        <v>21</v>
      </c>
      <c r="E45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59">
        <f>IF(DZIALKI[[#This Row],[Ulga]]=$K$29,$L$29,IF(DZIALKI[[#This Row],[Ulga]]=$K$30,$L$30,IF(DZIALKI[[#This Row],[Ulga]]=$K$31,$L$31,IF(DZIALKI[[#This Row],[Ulga]]=$K$32,$L$32))))</f>
        <v>0</v>
      </c>
      <c r="G4559">
        <f>ROUNDUP(DZIALKI[[#This Row],[StawkaPodatku]]*DZIALKI[[#This Row],[Powierzchnia]],2)</f>
        <v>540.89</v>
      </c>
      <c r="H4559">
        <f>DZIALKI[[#This Row],[Podatek]]*DZIALKI[[#This Row],[Procent Ulgi]]</f>
        <v>0</v>
      </c>
      <c r="I4559">
        <f>DZIALKI[[#This Row],[Podatek]]-DZIALKI[[#This Row],[KwotaUlgi]]</f>
        <v>540.89</v>
      </c>
    </row>
    <row r="4560" spans="1:9" x14ac:dyDescent="0.25">
      <c r="A4560" t="s">
        <v>4570</v>
      </c>
      <c r="B4560">
        <v>540.02</v>
      </c>
      <c r="C4560" t="s">
        <v>5</v>
      </c>
      <c r="D4560" t="s">
        <v>11</v>
      </c>
      <c r="E45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60">
        <f>IF(DZIALKI[[#This Row],[Ulga]]=$K$29,$L$29,IF(DZIALKI[[#This Row],[Ulga]]=$K$30,$L$30,IF(DZIALKI[[#This Row],[Ulga]]=$K$31,$L$31,IF(DZIALKI[[#This Row],[Ulga]]=$K$32,$L$32))))</f>
        <v>0.9</v>
      </c>
      <c r="G4560">
        <f>ROUNDUP(DZIALKI[[#This Row],[StawkaPodatku]]*DZIALKI[[#This Row],[Powierzchnia]],2)</f>
        <v>415.82</v>
      </c>
      <c r="H4560">
        <f>DZIALKI[[#This Row],[Podatek]]*DZIALKI[[#This Row],[Procent Ulgi]]</f>
        <v>374.238</v>
      </c>
      <c r="I4560">
        <f>DZIALKI[[#This Row],[Podatek]]-DZIALKI[[#This Row],[KwotaUlgi]]</f>
        <v>41.581999999999994</v>
      </c>
    </row>
    <row r="4561" spans="1:9" x14ac:dyDescent="0.25">
      <c r="A4561" t="s">
        <v>4571</v>
      </c>
      <c r="B4561">
        <v>756.72</v>
      </c>
      <c r="C4561" t="s">
        <v>31</v>
      </c>
      <c r="D4561" t="s">
        <v>5</v>
      </c>
      <c r="E45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61">
        <f>IF(DZIALKI[[#This Row],[Ulga]]=$K$29,$L$29,IF(DZIALKI[[#This Row],[Ulga]]=$K$30,$L$30,IF(DZIALKI[[#This Row],[Ulga]]=$K$31,$L$31,IF(DZIALKI[[#This Row],[Ulga]]=$K$32,$L$32))))</f>
        <v>0.5</v>
      </c>
      <c r="G4561">
        <f>ROUNDUP(DZIALKI[[#This Row],[StawkaPodatku]]*DZIALKI[[#This Row],[Powierzchnia]],2)</f>
        <v>325.39</v>
      </c>
      <c r="H4561">
        <f>DZIALKI[[#This Row],[Podatek]]*DZIALKI[[#This Row],[Procent Ulgi]]</f>
        <v>162.69499999999999</v>
      </c>
      <c r="I4561">
        <f>DZIALKI[[#This Row],[Podatek]]-DZIALKI[[#This Row],[KwotaUlgi]]</f>
        <v>162.69499999999999</v>
      </c>
    </row>
    <row r="4562" spans="1:9" x14ac:dyDescent="0.25">
      <c r="A4562" t="s">
        <v>4572</v>
      </c>
      <c r="B4562">
        <v>954.16</v>
      </c>
      <c r="C4562" t="s">
        <v>5</v>
      </c>
      <c r="D4562" t="s">
        <v>11</v>
      </c>
      <c r="E45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62">
        <f>IF(DZIALKI[[#This Row],[Ulga]]=$K$29,$L$29,IF(DZIALKI[[#This Row],[Ulga]]=$K$30,$L$30,IF(DZIALKI[[#This Row],[Ulga]]=$K$31,$L$31,IF(DZIALKI[[#This Row],[Ulga]]=$K$32,$L$32))))</f>
        <v>0.9</v>
      </c>
      <c r="G4562">
        <f>ROUNDUP(DZIALKI[[#This Row],[StawkaPodatku]]*DZIALKI[[#This Row],[Powierzchnia]],2)</f>
        <v>734.71</v>
      </c>
      <c r="H4562">
        <f>DZIALKI[[#This Row],[Podatek]]*DZIALKI[[#This Row],[Procent Ulgi]]</f>
        <v>661.23900000000003</v>
      </c>
      <c r="I4562">
        <f>DZIALKI[[#This Row],[Podatek]]-DZIALKI[[#This Row],[KwotaUlgi]]</f>
        <v>73.471000000000004</v>
      </c>
    </row>
    <row r="4563" spans="1:9" x14ac:dyDescent="0.25">
      <c r="A4563" t="s">
        <v>4573</v>
      </c>
      <c r="B4563">
        <v>1022.28</v>
      </c>
      <c r="C4563" t="s">
        <v>5</v>
      </c>
      <c r="D4563" t="s">
        <v>21</v>
      </c>
      <c r="E45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63">
        <f>IF(DZIALKI[[#This Row],[Ulga]]=$K$29,$L$29,IF(DZIALKI[[#This Row],[Ulga]]=$K$30,$L$30,IF(DZIALKI[[#This Row],[Ulga]]=$K$31,$L$31,IF(DZIALKI[[#This Row],[Ulga]]=$K$32,$L$32))))</f>
        <v>0</v>
      </c>
      <c r="G4563">
        <f>ROUNDUP(DZIALKI[[#This Row],[StawkaPodatku]]*DZIALKI[[#This Row],[Powierzchnia]],2)</f>
        <v>787.16</v>
      </c>
      <c r="H4563">
        <f>DZIALKI[[#This Row],[Podatek]]*DZIALKI[[#This Row],[Procent Ulgi]]</f>
        <v>0</v>
      </c>
      <c r="I4563">
        <f>DZIALKI[[#This Row],[Podatek]]-DZIALKI[[#This Row],[KwotaUlgi]]</f>
        <v>787.16</v>
      </c>
    </row>
    <row r="4564" spans="1:9" x14ac:dyDescent="0.25">
      <c r="A4564" t="s">
        <v>4574</v>
      </c>
      <c r="B4564">
        <v>995.52</v>
      </c>
      <c r="C4564" t="s">
        <v>31</v>
      </c>
      <c r="D4564" t="s">
        <v>11</v>
      </c>
      <c r="E45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64">
        <f>IF(DZIALKI[[#This Row],[Ulga]]=$K$29,$L$29,IF(DZIALKI[[#This Row],[Ulga]]=$K$30,$L$30,IF(DZIALKI[[#This Row],[Ulga]]=$K$31,$L$31,IF(DZIALKI[[#This Row],[Ulga]]=$K$32,$L$32))))</f>
        <v>0.9</v>
      </c>
      <c r="G4564">
        <f>ROUNDUP(DZIALKI[[#This Row],[StawkaPodatku]]*DZIALKI[[#This Row],[Powierzchnia]],2)</f>
        <v>428.08</v>
      </c>
      <c r="H4564">
        <f>DZIALKI[[#This Row],[Podatek]]*DZIALKI[[#This Row],[Procent Ulgi]]</f>
        <v>385.27199999999999</v>
      </c>
      <c r="I4564">
        <f>DZIALKI[[#This Row],[Podatek]]-DZIALKI[[#This Row],[KwotaUlgi]]</f>
        <v>42.807999999999993</v>
      </c>
    </row>
    <row r="4565" spans="1:9" x14ac:dyDescent="0.25">
      <c r="A4565" t="s">
        <v>4575</v>
      </c>
      <c r="B4565">
        <v>1176.1099999999999</v>
      </c>
      <c r="C4565" t="s">
        <v>94</v>
      </c>
      <c r="D4565" t="s">
        <v>11</v>
      </c>
      <c r="E45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65">
        <f>IF(DZIALKI[[#This Row],[Ulga]]=$K$29,$L$29,IF(DZIALKI[[#This Row],[Ulga]]=$K$30,$L$30,IF(DZIALKI[[#This Row],[Ulga]]=$K$31,$L$31,IF(DZIALKI[[#This Row],[Ulga]]=$K$32,$L$32))))</f>
        <v>0.9</v>
      </c>
      <c r="G4565">
        <f>ROUNDUP(DZIALKI[[#This Row],[StawkaPodatku]]*DZIALKI[[#This Row],[Powierzchnia]],2)</f>
        <v>47.05</v>
      </c>
      <c r="H4565">
        <f>DZIALKI[[#This Row],[Podatek]]*DZIALKI[[#This Row],[Procent Ulgi]]</f>
        <v>42.344999999999999</v>
      </c>
      <c r="I4565">
        <f>DZIALKI[[#This Row],[Podatek]]-DZIALKI[[#This Row],[KwotaUlgi]]</f>
        <v>4.7049999999999983</v>
      </c>
    </row>
    <row r="4566" spans="1:9" x14ac:dyDescent="0.25">
      <c r="A4566" t="s">
        <v>4576</v>
      </c>
      <c r="B4566">
        <v>832.87</v>
      </c>
      <c r="C4566" t="s">
        <v>52</v>
      </c>
      <c r="D4566" t="s">
        <v>11</v>
      </c>
      <c r="E45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66">
        <f>IF(DZIALKI[[#This Row],[Ulga]]=$K$29,$L$29,IF(DZIALKI[[#This Row],[Ulga]]=$K$30,$L$30,IF(DZIALKI[[#This Row],[Ulga]]=$K$31,$L$31,IF(DZIALKI[[#This Row],[Ulga]]=$K$32,$L$32))))</f>
        <v>0.9</v>
      </c>
      <c r="G4566">
        <f>ROUNDUP(DZIALKI[[#This Row],[StawkaPodatku]]*DZIALKI[[#This Row],[Powierzchnia]],2)</f>
        <v>174.91</v>
      </c>
      <c r="H4566">
        <f>DZIALKI[[#This Row],[Podatek]]*DZIALKI[[#This Row],[Procent Ulgi]]</f>
        <v>157.41900000000001</v>
      </c>
      <c r="I4566">
        <f>DZIALKI[[#This Row],[Podatek]]-DZIALKI[[#This Row],[KwotaUlgi]]</f>
        <v>17.490999999999985</v>
      </c>
    </row>
    <row r="4567" spans="1:9" x14ac:dyDescent="0.25">
      <c r="A4567" t="s">
        <v>4577</v>
      </c>
      <c r="B4567">
        <v>872.23</v>
      </c>
      <c r="C4567" t="s">
        <v>5</v>
      </c>
      <c r="D4567" t="s">
        <v>5</v>
      </c>
      <c r="E45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67">
        <f>IF(DZIALKI[[#This Row],[Ulga]]=$K$29,$L$29,IF(DZIALKI[[#This Row],[Ulga]]=$K$30,$L$30,IF(DZIALKI[[#This Row],[Ulga]]=$K$31,$L$31,IF(DZIALKI[[#This Row],[Ulga]]=$K$32,$L$32))))</f>
        <v>0.5</v>
      </c>
      <c r="G4567">
        <f>ROUNDUP(DZIALKI[[#This Row],[StawkaPodatku]]*DZIALKI[[#This Row],[Powierzchnia]],2)</f>
        <v>671.62</v>
      </c>
      <c r="H4567">
        <f>DZIALKI[[#This Row],[Podatek]]*DZIALKI[[#This Row],[Procent Ulgi]]</f>
        <v>335.81</v>
      </c>
      <c r="I4567">
        <f>DZIALKI[[#This Row],[Podatek]]-DZIALKI[[#This Row],[KwotaUlgi]]</f>
        <v>335.81</v>
      </c>
    </row>
    <row r="4568" spans="1:9" x14ac:dyDescent="0.25">
      <c r="A4568" t="s">
        <v>4578</v>
      </c>
      <c r="B4568">
        <v>1395.97</v>
      </c>
      <c r="C4568" t="s">
        <v>52</v>
      </c>
      <c r="D4568" t="s">
        <v>21</v>
      </c>
      <c r="E45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68">
        <f>IF(DZIALKI[[#This Row],[Ulga]]=$K$29,$L$29,IF(DZIALKI[[#This Row],[Ulga]]=$K$30,$L$30,IF(DZIALKI[[#This Row],[Ulga]]=$K$31,$L$31,IF(DZIALKI[[#This Row],[Ulga]]=$K$32,$L$32))))</f>
        <v>0</v>
      </c>
      <c r="G4568">
        <f>ROUNDUP(DZIALKI[[#This Row],[StawkaPodatku]]*DZIALKI[[#This Row],[Powierzchnia]],2)</f>
        <v>293.15999999999997</v>
      </c>
      <c r="H4568">
        <f>DZIALKI[[#This Row],[Podatek]]*DZIALKI[[#This Row],[Procent Ulgi]]</f>
        <v>0</v>
      </c>
      <c r="I4568">
        <f>DZIALKI[[#This Row],[Podatek]]-DZIALKI[[#This Row],[KwotaUlgi]]</f>
        <v>293.15999999999997</v>
      </c>
    </row>
    <row r="4569" spans="1:9" x14ac:dyDescent="0.25">
      <c r="A4569" t="s">
        <v>4579</v>
      </c>
      <c r="B4569">
        <v>1021.59</v>
      </c>
      <c r="C4569" t="s">
        <v>52</v>
      </c>
      <c r="D4569" t="s">
        <v>11</v>
      </c>
      <c r="E45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69">
        <f>IF(DZIALKI[[#This Row],[Ulga]]=$K$29,$L$29,IF(DZIALKI[[#This Row],[Ulga]]=$K$30,$L$30,IF(DZIALKI[[#This Row],[Ulga]]=$K$31,$L$31,IF(DZIALKI[[#This Row],[Ulga]]=$K$32,$L$32))))</f>
        <v>0.9</v>
      </c>
      <c r="G4569">
        <f>ROUNDUP(DZIALKI[[#This Row],[StawkaPodatku]]*DZIALKI[[#This Row],[Powierzchnia]],2)</f>
        <v>214.54</v>
      </c>
      <c r="H4569">
        <f>DZIALKI[[#This Row],[Podatek]]*DZIALKI[[#This Row],[Procent Ulgi]]</f>
        <v>193.08599999999998</v>
      </c>
      <c r="I4569">
        <f>DZIALKI[[#This Row],[Podatek]]-DZIALKI[[#This Row],[KwotaUlgi]]</f>
        <v>21.454000000000008</v>
      </c>
    </row>
    <row r="4570" spans="1:9" x14ac:dyDescent="0.25">
      <c r="A4570" t="s">
        <v>4580</v>
      </c>
      <c r="B4570">
        <v>1246.69</v>
      </c>
      <c r="C4570" t="s">
        <v>9</v>
      </c>
      <c r="D4570" t="s">
        <v>5</v>
      </c>
      <c r="E45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70">
        <f>IF(DZIALKI[[#This Row],[Ulga]]=$K$29,$L$29,IF(DZIALKI[[#This Row],[Ulga]]=$K$30,$L$30,IF(DZIALKI[[#This Row],[Ulga]]=$K$31,$L$31,IF(DZIALKI[[#This Row],[Ulga]]=$K$32,$L$32))))</f>
        <v>0.5</v>
      </c>
      <c r="G4570">
        <f>ROUNDUP(DZIALKI[[#This Row],[StawkaPodatku]]*DZIALKI[[#This Row],[Powierzchnia]],2)</f>
        <v>810.35</v>
      </c>
      <c r="H4570">
        <f>DZIALKI[[#This Row],[Podatek]]*DZIALKI[[#This Row],[Procent Ulgi]]</f>
        <v>405.17500000000001</v>
      </c>
      <c r="I4570">
        <f>DZIALKI[[#This Row],[Podatek]]-DZIALKI[[#This Row],[KwotaUlgi]]</f>
        <v>405.17500000000001</v>
      </c>
    </row>
    <row r="4571" spans="1:9" x14ac:dyDescent="0.25">
      <c r="A4571" t="s">
        <v>4581</v>
      </c>
      <c r="B4571">
        <v>907.29</v>
      </c>
      <c r="C4571" t="s">
        <v>94</v>
      </c>
      <c r="D4571" t="s">
        <v>5</v>
      </c>
      <c r="E45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71">
        <f>IF(DZIALKI[[#This Row],[Ulga]]=$K$29,$L$29,IF(DZIALKI[[#This Row],[Ulga]]=$K$30,$L$30,IF(DZIALKI[[#This Row],[Ulga]]=$K$31,$L$31,IF(DZIALKI[[#This Row],[Ulga]]=$K$32,$L$32))))</f>
        <v>0.5</v>
      </c>
      <c r="G4571">
        <f>ROUNDUP(DZIALKI[[#This Row],[StawkaPodatku]]*DZIALKI[[#This Row],[Powierzchnia]],2)</f>
        <v>36.299999999999997</v>
      </c>
      <c r="H4571">
        <f>DZIALKI[[#This Row],[Podatek]]*DZIALKI[[#This Row],[Procent Ulgi]]</f>
        <v>18.149999999999999</v>
      </c>
      <c r="I4571">
        <f>DZIALKI[[#This Row],[Podatek]]-DZIALKI[[#This Row],[KwotaUlgi]]</f>
        <v>18.149999999999999</v>
      </c>
    </row>
    <row r="4572" spans="1:9" x14ac:dyDescent="0.25">
      <c r="A4572" t="s">
        <v>4582</v>
      </c>
      <c r="B4572">
        <v>724.96</v>
      </c>
      <c r="C4572" t="s">
        <v>52</v>
      </c>
      <c r="D4572" t="s">
        <v>11</v>
      </c>
      <c r="E45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72">
        <f>IF(DZIALKI[[#This Row],[Ulga]]=$K$29,$L$29,IF(DZIALKI[[#This Row],[Ulga]]=$K$30,$L$30,IF(DZIALKI[[#This Row],[Ulga]]=$K$31,$L$31,IF(DZIALKI[[#This Row],[Ulga]]=$K$32,$L$32))))</f>
        <v>0.9</v>
      </c>
      <c r="G4572">
        <f>ROUNDUP(DZIALKI[[#This Row],[StawkaPodatku]]*DZIALKI[[#This Row],[Powierzchnia]],2)</f>
        <v>152.25</v>
      </c>
      <c r="H4572">
        <f>DZIALKI[[#This Row],[Podatek]]*DZIALKI[[#This Row],[Procent Ulgi]]</f>
        <v>137.02500000000001</v>
      </c>
      <c r="I4572">
        <f>DZIALKI[[#This Row],[Podatek]]-DZIALKI[[#This Row],[KwotaUlgi]]</f>
        <v>15.224999999999994</v>
      </c>
    </row>
    <row r="4573" spans="1:9" x14ac:dyDescent="0.25">
      <c r="A4573" t="s">
        <v>4583</v>
      </c>
      <c r="B4573">
        <v>995.88</v>
      </c>
      <c r="C4573" t="s">
        <v>9</v>
      </c>
      <c r="D4573" t="s">
        <v>21</v>
      </c>
      <c r="E457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73">
        <f>IF(DZIALKI[[#This Row],[Ulga]]=$K$29,$L$29,IF(DZIALKI[[#This Row],[Ulga]]=$K$30,$L$30,IF(DZIALKI[[#This Row],[Ulga]]=$K$31,$L$31,IF(DZIALKI[[#This Row],[Ulga]]=$K$32,$L$32))))</f>
        <v>0</v>
      </c>
      <c r="G4573">
        <f>ROUNDUP(DZIALKI[[#This Row],[StawkaPodatku]]*DZIALKI[[#This Row],[Powierzchnia]],2)</f>
        <v>647.33000000000004</v>
      </c>
      <c r="H4573">
        <f>DZIALKI[[#This Row],[Podatek]]*DZIALKI[[#This Row],[Procent Ulgi]]</f>
        <v>0</v>
      </c>
      <c r="I4573">
        <f>DZIALKI[[#This Row],[Podatek]]-DZIALKI[[#This Row],[KwotaUlgi]]</f>
        <v>647.33000000000004</v>
      </c>
    </row>
    <row r="4574" spans="1:9" x14ac:dyDescent="0.25">
      <c r="A4574" t="s">
        <v>4584</v>
      </c>
      <c r="B4574">
        <v>717.94</v>
      </c>
      <c r="C4574" t="s">
        <v>94</v>
      </c>
      <c r="D4574" t="s">
        <v>11</v>
      </c>
      <c r="E457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74">
        <f>IF(DZIALKI[[#This Row],[Ulga]]=$K$29,$L$29,IF(DZIALKI[[#This Row],[Ulga]]=$K$30,$L$30,IF(DZIALKI[[#This Row],[Ulga]]=$K$31,$L$31,IF(DZIALKI[[#This Row],[Ulga]]=$K$32,$L$32))))</f>
        <v>0.9</v>
      </c>
      <c r="G4574">
        <f>ROUNDUP(DZIALKI[[#This Row],[StawkaPodatku]]*DZIALKI[[#This Row],[Powierzchnia]],2)</f>
        <v>28.720000000000002</v>
      </c>
      <c r="H4574">
        <f>DZIALKI[[#This Row],[Podatek]]*DZIALKI[[#This Row],[Procent Ulgi]]</f>
        <v>25.848000000000003</v>
      </c>
      <c r="I4574">
        <f>DZIALKI[[#This Row],[Podatek]]-DZIALKI[[#This Row],[KwotaUlgi]]</f>
        <v>2.8719999999999999</v>
      </c>
    </row>
    <row r="4575" spans="1:9" x14ac:dyDescent="0.25">
      <c r="A4575" t="s">
        <v>4585</v>
      </c>
      <c r="B4575">
        <v>1148.29</v>
      </c>
      <c r="C4575" t="s">
        <v>94</v>
      </c>
      <c r="D4575" t="s">
        <v>11</v>
      </c>
      <c r="E45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75">
        <f>IF(DZIALKI[[#This Row],[Ulga]]=$K$29,$L$29,IF(DZIALKI[[#This Row],[Ulga]]=$K$30,$L$30,IF(DZIALKI[[#This Row],[Ulga]]=$K$31,$L$31,IF(DZIALKI[[#This Row],[Ulga]]=$K$32,$L$32))))</f>
        <v>0.9</v>
      </c>
      <c r="G4575">
        <f>ROUNDUP(DZIALKI[[#This Row],[StawkaPodatku]]*DZIALKI[[#This Row],[Powierzchnia]],2)</f>
        <v>45.94</v>
      </c>
      <c r="H4575">
        <f>DZIALKI[[#This Row],[Podatek]]*DZIALKI[[#This Row],[Procent Ulgi]]</f>
        <v>41.345999999999997</v>
      </c>
      <c r="I4575">
        <f>DZIALKI[[#This Row],[Podatek]]-DZIALKI[[#This Row],[KwotaUlgi]]</f>
        <v>4.5940000000000012</v>
      </c>
    </row>
    <row r="4576" spans="1:9" x14ac:dyDescent="0.25">
      <c r="A4576" t="s">
        <v>4586</v>
      </c>
      <c r="B4576">
        <v>590.86</v>
      </c>
      <c r="C4576" t="s">
        <v>31</v>
      </c>
      <c r="D4576" t="s">
        <v>5</v>
      </c>
      <c r="E45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76">
        <f>IF(DZIALKI[[#This Row],[Ulga]]=$K$29,$L$29,IF(DZIALKI[[#This Row],[Ulga]]=$K$30,$L$30,IF(DZIALKI[[#This Row],[Ulga]]=$K$31,$L$31,IF(DZIALKI[[#This Row],[Ulga]]=$K$32,$L$32))))</f>
        <v>0.5</v>
      </c>
      <c r="G4576">
        <f>ROUNDUP(DZIALKI[[#This Row],[StawkaPodatku]]*DZIALKI[[#This Row],[Powierzchnia]],2)</f>
        <v>254.07</v>
      </c>
      <c r="H4576">
        <f>DZIALKI[[#This Row],[Podatek]]*DZIALKI[[#This Row],[Procent Ulgi]]</f>
        <v>127.035</v>
      </c>
      <c r="I4576">
        <f>DZIALKI[[#This Row],[Podatek]]-DZIALKI[[#This Row],[KwotaUlgi]]</f>
        <v>127.035</v>
      </c>
    </row>
    <row r="4577" spans="1:9" x14ac:dyDescent="0.25">
      <c r="A4577" t="s">
        <v>4587</v>
      </c>
      <c r="B4577">
        <v>1035.6500000000001</v>
      </c>
      <c r="C4577" t="s">
        <v>31</v>
      </c>
      <c r="D4577" t="s">
        <v>7</v>
      </c>
      <c r="E45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77">
        <f>IF(DZIALKI[[#This Row],[Ulga]]=$K$29,$L$29,IF(DZIALKI[[#This Row],[Ulga]]=$K$30,$L$30,IF(DZIALKI[[#This Row],[Ulga]]=$K$31,$L$31,IF(DZIALKI[[#This Row],[Ulga]]=$K$32,$L$32))))</f>
        <v>0.2</v>
      </c>
      <c r="G4577">
        <f>ROUNDUP(DZIALKI[[#This Row],[StawkaPodatku]]*DZIALKI[[#This Row],[Powierzchnia]],2)</f>
        <v>445.33</v>
      </c>
      <c r="H4577">
        <f>DZIALKI[[#This Row],[Podatek]]*DZIALKI[[#This Row],[Procent Ulgi]]</f>
        <v>89.066000000000003</v>
      </c>
      <c r="I4577">
        <f>DZIALKI[[#This Row],[Podatek]]-DZIALKI[[#This Row],[KwotaUlgi]]</f>
        <v>356.26400000000001</v>
      </c>
    </row>
    <row r="4578" spans="1:9" x14ac:dyDescent="0.25">
      <c r="A4578" t="s">
        <v>4588</v>
      </c>
      <c r="B4578">
        <v>1319.01</v>
      </c>
      <c r="C4578" t="s">
        <v>5</v>
      </c>
      <c r="D4578" t="s">
        <v>7</v>
      </c>
      <c r="E45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78">
        <f>IF(DZIALKI[[#This Row],[Ulga]]=$K$29,$L$29,IF(DZIALKI[[#This Row],[Ulga]]=$K$30,$L$30,IF(DZIALKI[[#This Row],[Ulga]]=$K$31,$L$31,IF(DZIALKI[[#This Row],[Ulga]]=$K$32,$L$32))))</f>
        <v>0.2</v>
      </c>
      <c r="G4578">
        <f>ROUNDUP(DZIALKI[[#This Row],[StawkaPodatku]]*DZIALKI[[#This Row],[Powierzchnia]],2)</f>
        <v>1015.64</v>
      </c>
      <c r="H4578">
        <f>DZIALKI[[#This Row],[Podatek]]*DZIALKI[[#This Row],[Procent Ulgi]]</f>
        <v>203.12800000000001</v>
      </c>
      <c r="I4578">
        <f>DZIALKI[[#This Row],[Podatek]]-DZIALKI[[#This Row],[KwotaUlgi]]</f>
        <v>812.51199999999994</v>
      </c>
    </row>
    <row r="4579" spans="1:9" x14ac:dyDescent="0.25">
      <c r="A4579" t="s">
        <v>4589</v>
      </c>
      <c r="B4579">
        <v>1246.79</v>
      </c>
      <c r="C4579" t="s">
        <v>31</v>
      </c>
      <c r="D4579" t="s">
        <v>11</v>
      </c>
      <c r="E45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79">
        <f>IF(DZIALKI[[#This Row],[Ulga]]=$K$29,$L$29,IF(DZIALKI[[#This Row],[Ulga]]=$K$30,$L$30,IF(DZIALKI[[#This Row],[Ulga]]=$K$31,$L$31,IF(DZIALKI[[#This Row],[Ulga]]=$K$32,$L$32))))</f>
        <v>0.9</v>
      </c>
      <c r="G4579">
        <f>ROUNDUP(DZIALKI[[#This Row],[StawkaPodatku]]*DZIALKI[[#This Row],[Powierzchnia]],2)</f>
        <v>536.12</v>
      </c>
      <c r="H4579">
        <f>DZIALKI[[#This Row],[Podatek]]*DZIALKI[[#This Row],[Procent Ulgi]]</f>
        <v>482.50800000000004</v>
      </c>
      <c r="I4579">
        <f>DZIALKI[[#This Row],[Podatek]]-DZIALKI[[#This Row],[KwotaUlgi]]</f>
        <v>53.611999999999966</v>
      </c>
    </row>
    <row r="4580" spans="1:9" x14ac:dyDescent="0.25">
      <c r="A4580" t="s">
        <v>4590</v>
      </c>
      <c r="B4580">
        <v>953.15</v>
      </c>
      <c r="C4580" t="s">
        <v>9</v>
      </c>
      <c r="D4580" t="s">
        <v>11</v>
      </c>
      <c r="E45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80">
        <f>IF(DZIALKI[[#This Row],[Ulga]]=$K$29,$L$29,IF(DZIALKI[[#This Row],[Ulga]]=$K$30,$L$30,IF(DZIALKI[[#This Row],[Ulga]]=$K$31,$L$31,IF(DZIALKI[[#This Row],[Ulga]]=$K$32,$L$32))))</f>
        <v>0.9</v>
      </c>
      <c r="G4580">
        <f>ROUNDUP(DZIALKI[[#This Row],[StawkaPodatku]]*DZIALKI[[#This Row],[Powierzchnia]],2)</f>
        <v>619.54999999999995</v>
      </c>
      <c r="H4580">
        <f>DZIALKI[[#This Row],[Podatek]]*DZIALKI[[#This Row],[Procent Ulgi]]</f>
        <v>557.59500000000003</v>
      </c>
      <c r="I4580">
        <f>DZIALKI[[#This Row],[Podatek]]-DZIALKI[[#This Row],[KwotaUlgi]]</f>
        <v>61.954999999999927</v>
      </c>
    </row>
    <row r="4581" spans="1:9" x14ac:dyDescent="0.25">
      <c r="A4581" t="s">
        <v>4591</v>
      </c>
      <c r="B4581">
        <v>1127.94</v>
      </c>
      <c r="C4581" t="s">
        <v>5</v>
      </c>
      <c r="D4581" t="s">
        <v>21</v>
      </c>
      <c r="E45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81">
        <f>IF(DZIALKI[[#This Row],[Ulga]]=$K$29,$L$29,IF(DZIALKI[[#This Row],[Ulga]]=$K$30,$L$30,IF(DZIALKI[[#This Row],[Ulga]]=$K$31,$L$31,IF(DZIALKI[[#This Row],[Ulga]]=$K$32,$L$32))))</f>
        <v>0</v>
      </c>
      <c r="G4581">
        <f>ROUNDUP(DZIALKI[[#This Row],[StawkaPodatku]]*DZIALKI[[#This Row],[Powierzchnia]],2)</f>
        <v>868.52</v>
      </c>
      <c r="H4581">
        <f>DZIALKI[[#This Row],[Podatek]]*DZIALKI[[#This Row],[Procent Ulgi]]</f>
        <v>0</v>
      </c>
      <c r="I4581">
        <f>DZIALKI[[#This Row],[Podatek]]-DZIALKI[[#This Row],[KwotaUlgi]]</f>
        <v>868.52</v>
      </c>
    </row>
    <row r="4582" spans="1:9" x14ac:dyDescent="0.25">
      <c r="A4582" t="s">
        <v>4592</v>
      </c>
      <c r="B4582">
        <v>709.27</v>
      </c>
      <c r="C4582" t="s">
        <v>31</v>
      </c>
      <c r="D4582" t="s">
        <v>5</v>
      </c>
      <c r="E45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82">
        <f>IF(DZIALKI[[#This Row],[Ulga]]=$K$29,$L$29,IF(DZIALKI[[#This Row],[Ulga]]=$K$30,$L$30,IF(DZIALKI[[#This Row],[Ulga]]=$K$31,$L$31,IF(DZIALKI[[#This Row],[Ulga]]=$K$32,$L$32))))</f>
        <v>0.5</v>
      </c>
      <c r="G4582">
        <f>ROUNDUP(DZIALKI[[#This Row],[StawkaPodatku]]*DZIALKI[[#This Row],[Powierzchnia]],2)</f>
        <v>304.99</v>
      </c>
      <c r="H4582">
        <f>DZIALKI[[#This Row],[Podatek]]*DZIALKI[[#This Row],[Procent Ulgi]]</f>
        <v>152.495</v>
      </c>
      <c r="I4582">
        <f>DZIALKI[[#This Row],[Podatek]]-DZIALKI[[#This Row],[KwotaUlgi]]</f>
        <v>152.495</v>
      </c>
    </row>
    <row r="4583" spans="1:9" x14ac:dyDescent="0.25">
      <c r="A4583" t="s">
        <v>4593</v>
      </c>
      <c r="B4583">
        <v>963.71</v>
      </c>
      <c r="C4583" t="s">
        <v>52</v>
      </c>
      <c r="D4583" t="s">
        <v>21</v>
      </c>
      <c r="E45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83">
        <f>IF(DZIALKI[[#This Row],[Ulga]]=$K$29,$L$29,IF(DZIALKI[[#This Row],[Ulga]]=$K$30,$L$30,IF(DZIALKI[[#This Row],[Ulga]]=$K$31,$L$31,IF(DZIALKI[[#This Row],[Ulga]]=$K$32,$L$32))))</f>
        <v>0</v>
      </c>
      <c r="G4583">
        <f>ROUNDUP(DZIALKI[[#This Row],[StawkaPodatku]]*DZIALKI[[#This Row],[Powierzchnia]],2)</f>
        <v>202.38</v>
      </c>
      <c r="H4583">
        <f>DZIALKI[[#This Row],[Podatek]]*DZIALKI[[#This Row],[Procent Ulgi]]</f>
        <v>0</v>
      </c>
      <c r="I4583">
        <f>DZIALKI[[#This Row],[Podatek]]-DZIALKI[[#This Row],[KwotaUlgi]]</f>
        <v>202.38</v>
      </c>
    </row>
    <row r="4584" spans="1:9" x14ac:dyDescent="0.25">
      <c r="A4584" t="s">
        <v>4594</v>
      </c>
      <c r="B4584">
        <v>838.3</v>
      </c>
      <c r="C4584" t="s">
        <v>94</v>
      </c>
      <c r="D4584" t="s">
        <v>5</v>
      </c>
      <c r="E45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84">
        <f>IF(DZIALKI[[#This Row],[Ulga]]=$K$29,$L$29,IF(DZIALKI[[#This Row],[Ulga]]=$K$30,$L$30,IF(DZIALKI[[#This Row],[Ulga]]=$K$31,$L$31,IF(DZIALKI[[#This Row],[Ulga]]=$K$32,$L$32))))</f>
        <v>0.5</v>
      </c>
      <c r="G4584">
        <f>ROUNDUP(DZIALKI[[#This Row],[StawkaPodatku]]*DZIALKI[[#This Row],[Powierzchnia]],2)</f>
        <v>33.54</v>
      </c>
      <c r="H4584">
        <f>DZIALKI[[#This Row],[Podatek]]*DZIALKI[[#This Row],[Procent Ulgi]]</f>
        <v>16.77</v>
      </c>
      <c r="I4584">
        <f>DZIALKI[[#This Row],[Podatek]]-DZIALKI[[#This Row],[KwotaUlgi]]</f>
        <v>16.77</v>
      </c>
    </row>
    <row r="4585" spans="1:9" x14ac:dyDescent="0.25">
      <c r="A4585" t="s">
        <v>4595</v>
      </c>
      <c r="B4585">
        <v>1185.0899999999999</v>
      </c>
      <c r="C4585" t="s">
        <v>52</v>
      </c>
      <c r="D4585" t="s">
        <v>11</v>
      </c>
      <c r="E45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85">
        <f>IF(DZIALKI[[#This Row],[Ulga]]=$K$29,$L$29,IF(DZIALKI[[#This Row],[Ulga]]=$K$30,$L$30,IF(DZIALKI[[#This Row],[Ulga]]=$K$31,$L$31,IF(DZIALKI[[#This Row],[Ulga]]=$K$32,$L$32))))</f>
        <v>0.9</v>
      </c>
      <c r="G4585">
        <f>ROUNDUP(DZIALKI[[#This Row],[StawkaPodatku]]*DZIALKI[[#This Row],[Powierzchnia]],2)</f>
        <v>248.87</v>
      </c>
      <c r="H4585">
        <f>DZIALKI[[#This Row],[Podatek]]*DZIALKI[[#This Row],[Procent Ulgi]]</f>
        <v>223.983</v>
      </c>
      <c r="I4585">
        <f>DZIALKI[[#This Row],[Podatek]]-DZIALKI[[#This Row],[KwotaUlgi]]</f>
        <v>24.887</v>
      </c>
    </row>
    <row r="4586" spans="1:9" x14ac:dyDescent="0.25">
      <c r="A4586" t="s">
        <v>4596</v>
      </c>
      <c r="B4586">
        <v>1014.64</v>
      </c>
      <c r="C4586" t="s">
        <v>5</v>
      </c>
      <c r="D4586" t="s">
        <v>5</v>
      </c>
      <c r="E45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86">
        <f>IF(DZIALKI[[#This Row],[Ulga]]=$K$29,$L$29,IF(DZIALKI[[#This Row],[Ulga]]=$K$30,$L$30,IF(DZIALKI[[#This Row],[Ulga]]=$K$31,$L$31,IF(DZIALKI[[#This Row],[Ulga]]=$K$32,$L$32))))</f>
        <v>0.5</v>
      </c>
      <c r="G4586">
        <f>ROUNDUP(DZIALKI[[#This Row],[StawkaPodatku]]*DZIALKI[[#This Row],[Powierzchnia]],2)</f>
        <v>781.28</v>
      </c>
      <c r="H4586">
        <f>DZIALKI[[#This Row],[Podatek]]*DZIALKI[[#This Row],[Procent Ulgi]]</f>
        <v>390.64</v>
      </c>
      <c r="I4586">
        <f>DZIALKI[[#This Row],[Podatek]]-DZIALKI[[#This Row],[KwotaUlgi]]</f>
        <v>390.64</v>
      </c>
    </row>
    <row r="4587" spans="1:9" x14ac:dyDescent="0.25">
      <c r="A4587" t="s">
        <v>4597</v>
      </c>
      <c r="B4587">
        <v>990.48</v>
      </c>
      <c r="C4587" t="s">
        <v>9</v>
      </c>
      <c r="D4587" t="s">
        <v>5</v>
      </c>
      <c r="E45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87">
        <f>IF(DZIALKI[[#This Row],[Ulga]]=$K$29,$L$29,IF(DZIALKI[[#This Row],[Ulga]]=$K$30,$L$30,IF(DZIALKI[[#This Row],[Ulga]]=$K$31,$L$31,IF(DZIALKI[[#This Row],[Ulga]]=$K$32,$L$32))))</f>
        <v>0.5</v>
      </c>
      <c r="G4587">
        <f>ROUNDUP(DZIALKI[[#This Row],[StawkaPodatku]]*DZIALKI[[#This Row],[Powierzchnia]],2)</f>
        <v>643.81999999999994</v>
      </c>
      <c r="H4587">
        <f>DZIALKI[[#This Row],[Podatek]]*DZIALKI[[#This Row],[Procent Ulgi]]</f>
        <v>321.90999999999997</v>
      </c>
      <c r="I4587">
        <f>DZIALKI[[#This Row],[Podatek]]-DZIALKI[[#This Row],[KwotaUlgi]]</f>
        <v>321.90999999999997</v>
      </c>
    </row>
    <row r="4588" spans="1:9" x14ac:dyDescent="0.25">
      <c r="A4588" t="s">
        <v>4598</v>
      </c>
      <c r="B4588">
        <v>705.36</v>
      </c>
      <c r="C4588" t="s">
        <v>31</v>
      </c>
      <c r="D4588" t="s">
        <v>11</v>
      </c>
      <c r="E45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88">
        <f>IF(DZIALKI[[#This Row],[Ulga]]=$K$29,$L$29,IF(DZIALKI[[#This Row],[Ulga]]=$K$30,$L$30,IF(DZIALKI[[#This Row],[Ulga]]=$K$31,$L$31,IF(DZIALKI[[#This Row],[Ulga]]=$K$32,$L$32))))</f>
        <v>0.9</v>
      </c>
      <c r="G4588">
        <f>ROUNDUP(DZIALKI[[#This Row],[StawkaPodatku]]*DZIALKI[[#This Row],[Powierzchnia]],2)</f>
        <v>303.31</v>
      </c>
      <c r="H4588">
        <f>DZIALKI[[#This Row],[Podatek]]*DZIALKI[[#This Row],[Procent Ulgi]]</f>
        <v>272.97899999999998</v>
      </c>
      <c r="I4588">
        <f>DZIALKI[[#This Row],[Podatek]]-DZIALKI[[#This Row],[KwotaUlgi]]</f>
        <v>30.331000000000017</v>
      </c>
    </row>
    <row r="4589" spans="1:9" x14ac:dyDescent="0.25">
      <c r="A4589" t="s">
        <v>4599</v>
      </c>
      <c r="B4589">
        <v>595.89</v>
      </c>
      <c r="C4589" t="s">
        <v>52</v>
      </c>
      <c r="D4589" t="s">
        <v>11</v>
      </c>
      <c r="E45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89">
        <f>IF(DZIALKI[[#This Row],[Ulga]]=$K$29,$L$29,IF(DZIALKI[[#This Row],[Ulga]]=$K$30,$L$30,IF(DZIALKI[[#This Row],[Ulga]]=$K$31,$L$31,IF(DZIALKI[[#This Row],[Ulga]]=$K$32,$L$32))))</f>
        <v>0.9</v>
      </c>
      <c r="G4589">
        <f>ROUNDUP(DZIALKI[[#This Row],[StawkaPodatku]]*DZIALKI[[#This Row],[Powierzchnia]],2)</f>
        <v>125.14</v>
      </c>
      <c r="H4589">
        <f>DZIALKI[[#This Row],[Podatek]]*DZIALKI[[#This Row],[Procent Ulgi]]</f>
        <v>112.626</v>
      </c>
      <c r="I4589">
        <f>DZIALKI[[#This Row],[Podatek]]-DZIALKI[[#This Row],[KwotaUlgi]]</f>
        <v>12.513999999999996</v>
      </c>
    </row>
    <row r="4590" spans="1:9" x14ac:dyDescent="0.25">
      <c r="A4590" t="s">
        <v>4600</v>
      </c>
      <c r="B4590">
        <v>1489.62</v>
      </c>
      <c r="C4590" t="s">
        <v>9</v>
      </c>
      <c r="D4590" t="s">
        <v>5</v>
      </c>
      <c r="E45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90">
        <f>IF(DZIALKI[[#This Row],[Ulga]]=$K$29,$L$29,IF(DZIALKI[[#This Row],[Ulga]]=$K$30,$L$30,IF(DZIALKI[[#This Row],[Ulga]]=$K$31,$L$31,IF(DZIALKI[[#This Row],[Ulga]]=$K$32,$L$32))))</f>
        <v>0.5</v>
      </c>
      <c r="G4590">
        <f>ROUNDUP(DZIALKI[[#This Row],[StawkaPodatku]]*DZIALKI[[#This Row],[Powierzchnia]],2)</f>
        <v>968.26</v>
      </c>
      <c r="H4590">
        <f>DZIALKI[[#This Row],[Podatek]]*DZIALKI[[#This Row],[Procent Ulgi]]</f>
        <v>484.13</v>
      </c>
      <c r="I4590">
        <f>DZIALKI[[#This Row],[Podatek]]-DZIALKI[[#This Row],[KwotaUlgi]]</f>
        <v>484.13</v>
      </c>
    </row>
    <row r="4591" spans="1:9" x14ac:dyDescent="0.25">
      <c r="A4591" t="s">
        <v>4601</v>
      </c>
      <c r="B4591">
        <v>757.13</v>
      </c>
      <c r="C4591" t="s">
        <v>5</v>
      </c>
      <c r="D4591" t="s">
        <v>5</v>
      </c>
      <c r="E45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91">
        <f>IF(DZIALKI[[#This Row],[Ulga]]=$K$29,$L$29,IF(DZIALKI[[#This Row],[Ulga]]=$K$30,$L$30,IF(DZIALKI[[#This Row],[Ulga]]=$K$31,$L$31,IF(DZIALKI[[#This Row],[Ulga]]=$K$32,$L$32))))</f>
        <v>0.5</v>
      </c>
      <c r="G4591">
        <f>ROUNDUP(DZIALKI[[#This Row],[StawkaPodatku]]*DZIALKI[[#This Row],[Powierzchnia]],2)</f>
        <v>583</v>
      </c>
      <c r="H4591">
        <f>DZIALKI[[#This Row],[Podatek]]*DZIALKI[[#This Row],[Procent Ulgi]]</f>
        <v>291.5</v>
      </c>
      <c r="I4591">
        <f>DZIALKI[[#This Row],[Podatek]]-DZIALKI[[#This Row],[KwotaUlgi]]</f>
        <v>291.5</v>
      </c>
    </row>
    <row r="4592" spans="1:9" x14ac:dyDescent="0.25">
      <c r="A4592" t="s">
        <v>4602</v>
      </c>
      <c r="B4592">
        <v>994.21</v>
      </c>
      <c r="C4592" t="s">
        <v>52</v>
      </c>
      <c r="D4592" t="s">
        <v>5</v>
      </c>
      <c r="E45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92">
        <f>IF(DZIALKI[[#This Row],[Ulga]]=$K$29,$L$29,IF(DZIALKI[[#This Row],[Ulga]]=$K$30,$L$30,IF(DZIALKI[[#This Row],[Ulga]]=$K$31,$L$31,IF(DZIALKI[[#This Row],[Ulga]]=$K$32,$L$32))))</f>
        <v>0.5</v>
      </c>
      <c r="G4592">
        <f>ROUNDUP(DZIALKI[[#This Row],[StawkaPodatku]]*DZIALKI[[#This Row],[Powierzchnia]],2)</f>
        <v>208.79</v>
      </c>
      <c r="H4592">
        <f>DZIALKI[[#This Row],[Podatek]]*DZIALKI[[#This Row],[Procent Ulgi]]</f>
        <v>104.395</v>
      </c>
      <c r="I4592">
        <f>DZIALKI[[#This Row],[Podatek]]-DZIALKI[[#This Row],[KwotaUlgi]]</f>
        <v>104.395</v>
      </c>
    </row>
    <row r="4593" spans="1:9" x14ac:dyDescent="0.25">
      <c r="A4593" t="s">
        <v>4603</v>
      </c>
      <c r="B4593">
        <v>1350.77</v>
      </c>
      <c r="C4593" t="s">
        <v>5</v>
      </c>
      <c r="D4593" t="s">
        <v>11</v>
      </c>
      <c r="E45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93">
        <f>IF(DZIALKI[[#This Row],[Ulga]]=$K$29,$L$29,IF(DZIALKI[[#This Row],[Ulga]]=$K$30,$L$30,IF(DZIALKI[[#This Row],[Ulga]]=$K$31,$L$31,IF(DZIALKI[[#This Row],[Ulga]]=$K$32,$L$32))))</f>
        <v>0.9</v>
      </c>
      <c r="G4593">
        <f>ROUNDUP(DZIALKI[[#This Row],[StawkaPodatku]]*DZIALKI[[#This Row],[Powierzchnia]],2)</f>
        <v>1040.0999999999999</v>
      </c>
      <c r="H4593">
        <f>DZIALKI[[#This Row],[Podatek]]*DZIALKI[[#This Row],[Procent Ulgi]]</f>
        <v>936.08999999999992</v>
      </c>
      <c r="I4593">
        <f>DZIALKI[[#This Row],[Podatek]]-DZIALKI[[#This Row],[KwotaUlgi]]</f>
        <v>104.00999999999999</v>
      </c>
    </row>
    <row r="4594" spans="1:9" x14ac:dyDescent="0.25">
      <c r="A4594" t="s">
        <v>4604</v>
      </c>
      <c r="B4594">
        <v>1079.47</v>
      </c>
      <c r="C4594" t="s">
        <v>52</v>
      </c>
      <c r="D4594" t="s">
        <v>5</v>
      </c>
      <c r="E45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94">
        <f>IF(DZIALKI[[#This Row],[Ulga]]=$K$29,$L$29,IF(DZIALKI[[#This Row],[Ulga]]=$K$30,$L$30,IF(DZIALKI[[#This Row],[Ulga]]=$K$31,$L$31,IF(DZIALKI[[#This Row],[Ulga]]=$K$32,$L$32))))</f>
        <v>0.5</v>
      </c>
      <c r="G4594">
        <f>ROUNDUP(DZIALKI[[#This Row],[StawkaPodatku]]*DZIALKI[[#This Row],[Powierzchnia]],2)</f>
        <v>226.69</v>
      </c>
      <c r="H4594">
        <f>DZIALKI[[#This Row],[Podatek]]*DZIALKI[[#This Row],[Procent Ulgi]]</f>
        <v>113.345</v>
      </c>
      <c r="I4594">
        <f>DZIALKI[[#This Row],[Podatek]]-DZIALKI[[#This Row],[KwotaUlgi]]</f>
        <v>113.345</v>
      </c>
    </row>
    <row r="4595" spans="1:9" x14ac:dyDescent="0.25">
      <c r="A4595" t="s">
        <v>4605</v>
      </c>
      <c r="B4595">
        <v>637.76</v>
      </c>
      <c r="C4595" t="s">
        <v>5</v>
      </c>
      <c r="D4595" t="s">
        <v>11</v>
      </c>
      <c r="E45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95">
        <f>IF(DZIALKI[[#This Row],[Ulga]]=$K$29,$L$29,IF(DZIALKI[[#This Row],[Ulga]]=$K$30,$L$30,IF(DZIALKI[[#This Row],[Ulga]]=$K$31,$L$31,IF(DZIALKI[[#This Row],[Ulga]]=$K$32,$L$32))))</f>
        <v>0.9</v>
      </c>
      <c r="G4595">
        <f>ROUNDUP(DZIALKI[[#This Row],[StawkaPodatku]]*DZIALKI[[#This Row],[Powierzchnia]],2)</f>
        <v>491.08</v>
      </c>
      <c r="H4595">
        <f>DZIALKI[[#This Row],[Podatek]]*DZIALKI[[#This Row],[Procent Ulgi]]</f>
        <v>441.97199999999998</v>
      </c>
      <c r="I4595">
        <f>DZIALKI[[#This Row],[Podatek]]-DZIALKI[[#This Row],[KwotaUlgi]]</f>
        <v>49.108000000000004</v>
      </c>
    </row>
    <row r="4596" spans="1:9" x14ac:dyDescent="0.25">
      <c r="A4596" t="s">
        <v>4606</v>
      </c>
      <c r="B4596">
        <v>687</v>
      </c>
      <c r="C4596" t="s">
        <v>52</v>
      </c>
      <c r="D4596" t="s">
        <v>5</v>
      </c>
      <c r="E45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96">
        <f>IF(DZIALKI[[#This Row],[Ulga]]=$K$29,$L$29,IF(DZIALKI[[#This Row],[Ulga]]=$K$30,$L$30,IF(DZIALKI[[#This Row],[Ulga]]=$K$31,$L$31,IF(DZIALKI[[#This Row],[Ulga]]=$K$32,$L$32))))</f>
        <v>0.5</v>
      </c>
      <c r="G4596">
        <f>ROUNDUP(DZIALKI[[#This Row],[StawkaPodatku]]*DZIALKI[[#This Row],[Powierzchnia]],2)</f>
        <v>144.27000000000001</v>
      </c>
      <c r="H4596">
        <f>DZIALKI[[#This Row],[Podatek]]*DZIALKI[[#This Row],[Procent Ulgi]]</f>
        <v>72.135000000000005</v>
      </c>
      <c r="I4596">
        <f>DZIALKI[[#This Row],[Podatek]]-DZIALKI[[#This Row],[KwotaUlgi]]</f>
        <v>72.135000000000005</v>
      </c>
    </row>
    <row r="4597" spans="1:9" x14ac:dyDescent="0.25">
      <c r="A4597" t="s">
        <v>4607</v>
      </c>
      <c r="B4597">
        <v>1190.75</v>
      </c>
      <c r="C4597" t="s">
        <v>31</v>
      </c>
      <c r="D4597" t="s">
        <v>21</v>
      </c>
      <c r="E45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97">
        <f>IF(DZIALKI[[#This Row],[Ulga]]=$K$29,$L$29,IF(DZIALKI[[#This Row],[Ulga]]=$K$30,$L$30,IF(DZIALKI[[#This Row],[Ulga]]=$K$31,$L$31,IF(DZIALKI[[#This Row],[Ulga]]=$K$32,$L$32))))</f>
        <v>0</v>
      </c>
      <c r="G4597">
        <f>ROUNDUP(DZIALKI[[#This Row],[StawkaPodatku]]*DZIALKI[[#This Row],[Powierzchnia]],2)</f>
        <v>512.03</v>
      </c>
      <c r="H4597">
        <f>DZIALKI[[#This Row],[Podatek]]*DZIALKI[[#This Row],[Procent Ulgi]]</f>
        <v>0</v>
      </c>
      <c r="I4597">
        <f>DZIALKI[[#This Row],[Podatek]]-DZIALKI[[#This Row],[KwotaUlgi]]</f>
        <v>512.03</v>
      </c>
    </row>
    <row r="4598" spans="1:9" x14ac:dyDescent="0.25">
      <c r="A4598" t="s">
        <v>4608</v>
      </c>
      <c r="B4598">
        <v>555.71</v>
      </c>
      <c r="C4598" t="s">
        <v>5</v>
      </c>
      <c r="D4598" t="s">
        <v>7</v>
      </c>
      <c r="E45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98">
        <f>IF(DZIALKI[[#This Row],[Ulga]]=$K$29,$L$29,IF(DZIALKI[[#This Row],[Ulga]]=$K$30,$L$30,IF(DZIALKI[[#This Row],[Ulga]]=$K$31,$L$31,IF(DZIALKI[[#This Row],[Ulga]]=$K$32,$L$32))))</f>
        <v>0.2</v>
      </c>
      <c r="G4598">
        <f>ROUNDUP(DZIALKI[[#This Row],[StawkaPodatku]]*DZIALKI[[#This Row],[Powierzchnia]],2)</f>
        <v>427.9</v>
      </c>
      <c r="H4598">
        <f>DZIALKI[[#This Row],[Podatek]]*DZIALKI[[#This Row],[Procent Ulgi]]</f>
        <v>85.58</v>
      </c>
      <c r="I4598">
        <f>DZIALKI[[#This Row],[Podatek]]-DZIALKI[[#This Row],[KwotaUlgi]]</f>
        <v>342.32</v>
      </c>
    </row>
    <row r="4599" spans="1:9" x14ac:dyDescent="0.25">
      <c r="A4599" t="s">
        <v>4609</v>
      </c>
      <c r="B4599">
        <v>840.27</v>
      </c>
      <c r="C4599" t="s">
        <v>5</v>
      </c>
      <c r="D4599" t="s">
        <v>7</v>
      </c>
      <c r="E45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99">
        <f>IF(DZIALKI[[#This Row],[Ulga]]=$K$29,$L$29,IF(DZIALKI[[#This Row],[Ulga]]=$K$30,$L$30,IF(DZIALKI[[#This Row],[Ulga]]=$K$31,$L$31,IF(DZIALKI[[#This Row],[Ulga]]=$K$32,$L$32))))</f>
        <v>0.2</v>
      </c>
      <c r="G4599">
        <f>ROUNDUP(DZIALKI[[#This Row],[StawkaPodatku]]*DZIALKI[[#This Row],[Powierzchnia]],2)</f>
        <v>647.01</v>
      </c>
      <c r="H4599">
        <f>DZIALKI[[#This Row],[Podatek]]*DZIALKI[[#This Row],[Procent Ulgi]]</f>
        <v>129.40200000000002</v>
      </c>
      <c r="I4599">
        <f>DZIALKI[[#This Row],[Podatek]]-DZIALKI[[#This Row],[KwotaUlgi]]</f>
        <v>517.60799999999995</v>
      </c>
    </row>
    <row r="4600" spans="1:9" x14ac:dyDescent="0.25">
      <c r="A4600" t="s">
        <v>4610</v>
      </c>
      <c r="B4600">
        <v>505.76</v>
      </c>
      <c r="C4600" t="s">
        <v>52</v>
      </c>
      <c r="D4600" t="s">
        <v>5</v>
      </c>
      <c r="E46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00">
        <f>IF(DZIALKI[[#This Row],[Ulga]]=$K$29,$L$29,IF(DZIALKI[[#This Row],[Ulga]]=$K$30,$L$30,IF(DZIALKI[[#This Row],[Ulga]]=$K$31,$L$31,IF(DZIALKI[[#This Row],[Ulga]]=$K$32,$L$32))))</f>
        <v>0.5</v>
      </c>
      <c r="G4600">
        <f>ROUNDUP(DZIALKI[[#This Row],[StawkaPodatku]]*DZIALKI[[#This Row],[Powierzchnia]],2)</f>
        <v>106.21000000000001</v>
      </c>
      <c r="H4600">
        <f>DZIALKI[[#This Row],[Podatek]]*DZIALKI[[#This Row],[Procent Ulgi]]</f>
        <v>53.105000000000004</v>
      </c>
      <c r="I4600">
        <f>DZIALKI[[#This Row],[Podatek]]-DZIALKI[[#This Row],[KwotaUlgi]]</f>
        <v>53.105000000000004</v>
      </c>
    </row>
    <row r="4601" spans="1:9" x14ac:dyDescent="0.25">
      <c r="A4601" t="s">
        <v>4611</v>
      </c>
      <c r="B4601">
        <v>1307.4000000000001</v>
      </c>
      <c r="C4601" t="s">
        <v>9</v>
      </c>
      <c r="D4601" t="s">
        <v>21</v>
      </c>
      <c r="E46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01">
        <f>IF(DZIALKI[[#This Row],[Ulga]]=$K$29,$L$29,IF(DZIALKI[[#This Row],[Ulga]]=$K$30,$L$30,IF(DZIALKI[[#This Row],[Ulga]]=$K$31,$L$31,IF(DZIALKI[[#This Row],[Ulga]]=$K$32,$L$32))))</f>
        <v>0</v>
      </c>
      <c r="G4601">
        <f>ROUNDUP(DZIALKI[[#This Row],[StawkaPodatku]]*DZIALKI[[#This Row],[Powierzchnia]],2)</f>
        <v>849.81</v>
      </c>
      <c r="H4601">
        <f>DZIALKI[[#This Row],[Podatek]]*DZIALKI[[#This Row],[Procent Ulgi]]</f>
        <v>0</v>
      </c>
      <c r="I4601">
        <f>DZIALKI[[#This Row],[Podatek]]-DZIALKI[[#This Row],[KwotaUlgi]]</f>
        <v>849.81</v>
      </c>
    </row>
    <row r="4602" spans="1:9" x14ac:dyDescent="0.25">
      <c r="A4602" t="s">
        <v>4612</v>
      </c>
      <c r="B4602">
        <v>1154.45</v>
      </c>
      <c r="C4602" t="s">
        <v>9</v>
      </c>
      <c r="D4602" t="s">
        <v>11</v>
      </c>
      <c r="E46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02">
        <f>IF(DZIALKI[[#This Row],[Ulga]]=$K$29,$L$29,IF(DZIALKI[[#This Row],[Ulga]]=$K$30,$L$30,IF(DZIALKI[[#This Row],[Ulga]]=$K$31,$L$31,IF(DZIALKI[[#This Row],[Ulga]]=$K$32,$L$32))))</f>
        <v>0.9</v>
      </c>
      <c r="G4602">
        <f>ROUNDUP(DZIALKI[[#This Row],[StawkaPodatku]]*DZIALKI[[#This Row],[Powierzchnia]],2)</f>
        <v>750.4</v>
      </c>
      <c r="H4602">
        <f>DZIALKI[[#This Row],[Podatek]]*DZIALKI[[#This Row],[Procent Ulgi]]</f>
        <v>675.36</v>
      </c>
      <c r="I4602">
        <f>DZIALKI[[#This Row],[Podatek]]-DZIALKI[[#This Row],[KwotaUlgi]]</f>
        <v>75.039999999999964</v>
      </c>
    </row>
    <row r="4603" spans="1:9" x14ac:dyDescent="0.25">
      <c r="A4603" t="s">
        <v>4613</v>
      </c>
      <c r="B4603">
        <v>1019.43</v>
      </c>
      <c r="C4603" t="s">
        <v>31</v>
      </c>
      <c r="D4603" t="s">
        <v>5</v>
      </c>
      <c r="E46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03">
        <f>IF(DZIALKI[[#This Row],[Ulga]]=$K$29,$L$29,IF(DZIALKI[[#This Row],[Ulga]]=$K$30,$L$30,IF(DZIALKI[[#This Row],[Ulga]]=$K$31,$L$31,IF(DZIALKI[[#This Row],[Ulga]]=$K$32,$L$32))))</f>
        <v>0.5</v>
      </c>
      <c r="G4603">
        <f>ROUNDUP(DZIALKI[[#This Row],[StawkaPodatku]]*DZIALKI[[#This Row],[Powierzchnia]],2)</f>
        <v>438.36</v>
      </c>
      <c r="H4603">
        <f>DZIALKI[[#This Row],[Podatek]]*DZIALKI[[#This Row],[Procent Ulgi]]</f>
        <v>219.18</v>
      </c>
      <c r="I4603">
        <f>DZIALKI[[#This Row],[Podatek]]-DZIALKI[[#This Row],[KwotaUlgi]]</f>
        <v>219.18</v>
      </c>
    </row>
    <row r="4604" spans="1:9" x14ac:dyDescent="0.25">
      <c r="A4604" t="s">
        <v>4614</v>
      </c>
      <c r="B4604">
        <v>1002.6</v>
      </c>
      <c r="C4604" t="s">
        <v>5</v>
      </c>
      <c r="D4604" t="s">
        <v>7</v>
      </c>
      <c r="E46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04">
        <f>IF(DZIALKI[[#This Row],[Ulga]]=$K$29,$L$29,IF(DZIALKI[[#This Row],[Ulga]]=$K$30,$L$30,IF(DZIALKI[[#This Row],[Ulga]]=$K$31,$L$31,IF(DZIALKI[[#This Row],[Ulga]]=$K$32,$L$32))))</f>
        <v>0.2</v>
      </c>
      <c r="G4604">
        <f>ROUNDUP(DZIALKI[[#This Row],[StawkaPodatku]]*DZIALKI[[#This Row],[Powierzchnia]],2)</f>
        <v>772.01</v>
      </c>
      <c r="H4604">
        <f>DZIALKI[[#This Row],[Podatek]]*DZIALKI[[#This Row],[Procent Ulgi]]</f>
        <v>154.40200000000002</v>
      </c>
      <c r="I4604">
        <f>DZIALKI[[#This Row],[Podatek]]-DZIALKI[[#This Row],[KwotaUlgi]]</f>
        <v>617.60799999999995</v>
      </c>
    </row>
    <row r="4605" spans="1:9" x14ac:dyDescent="0.25">
      <c r="A4605" t="s">
        <v>4615</v>
      </c>
      <c r="B4605">
        <v>757.81</v>
      </c>
      <c r="C4605" t="s">
        <v>52</v>
      </c>
      <c r="D4605" t="s">
        <v>7</v>
      </c>
      <c r="E46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05">
        <f>IF(DZIALKI[[#This Row],[Ulga]]=$K$29,$L$29,IF(DZIALKI[[#This Row],[Ulga]]=$K$30,$L$30,IF(DZIALKI[[#This Row],[Ulga]]=$K$31,$L$31,IF(DZIALKI[[#This Row],[Ulga]]=$K$32,$L$32))))</f>
        <v>0.2</v>
      </c>
      <c r="G4605">
        <f>ROUNDUP(DZIALKI[[#This Row],[StawkaPodatku]]*DZIALKI[[#This Row],[Powierzchnia]],2)</f>
        <v>159.14999999999998</v>
      </c>
      <c r="H4605">
        <f>DZIALKI[[#This Row],[Podatek]]*DZIALKI[[#This Row],[Procent Ulgi]]</f>
        <v>31.83</v>
      </c>
      <c r="I4605">
        <f>DZIALKI[[#This Row],[Podatek]]-DZIALKI[[#This Row],[KwotaUlgi]]</f>
        <v>127.31999999999998</v>
      </c>
    </row>
    <row r="4606" spans="1:9" x14ac:dyDescent="0.25">
      <c r="A4606" t="s">
        <v>4616</v>
      </c>
      <c r="B4606">
        <v>704.89</v>
      </c>
      <c r="C4606" t="s">
        <v>9</v>
      </c>
      <c r="D4606" t="s">
        <v>5</v>
      </c>
      <c r="E46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06">
        <f>IF(DZIALKI[[#This Row],[Ulga]]=$K$29,$L$29,IF(DZIALKI[[#This Row],[Ulga]]=$K$30,$L$30,IF(DZIALKI[[#This Row],[Ulga]]=$K$31,$L$31,IF(DZIALKI[[#This Row],[Ulga]]=$K$32,$L$32))))</f>
        <v>0.5</v>
      </c>
      <c r="G4606">
        <f>ROUNDUP(DZIALKI[[#This Row],[StawkaPodatku]]*DZIALKI[[#This Row],[Powierzchnia]],2)</f>
        <v>458.18</v>
      </c>
      <c r="H4606">
        <f>DZIALKI[[#This Row],[Podatek]]*DZIALKI[[#This Row],[Procent Ulgi]]</f>
        <v>229.09</v>
      </c>
      <c r="I4606">
        <f>DZIALKI[[#This Row],[Podatek]]-DZIALKI[[#This Row],[KwotaUlgi]]</f>
        <v>229.09</v>
      </c>
    </row>
    <row r="4607" spans="1:9" x14ac:dyDescent="0.25">
      <c r="A4607" t="s">
        <v>4617</v>
      </c>
      <c r="B4607">
        <v>922.49</v>
      </c>
      <c r="C4607" t="s">
        <v>5</v>
      </c>
      <c r="D4607" t="s">
        <v>5</v>
      </c>
      <c r="E46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07">
        <f>IF(DZIALKI[[#This Row],[Ulga]]=$K$29,$L$29,IF(DZIALKI[[#This Row],[Ulga]]=$K$30,$L$30,IF(DZIALKI[[#This Row],[Ulga]]=$K$31,$L$31,IF(DZIALKI[[#This Row],[Ulga]]=$K$32,$L$32))))</f>
        <v>0.5</v>
      </c>
      <c r="G4607">
        <f>ROUNDUP(DZIALKI[[#This Row],[StawkaPodatku]]*DZIALKI[[#This Row],[Powierzchnia]],2)</f>
        <v>710.31999999999994</v>
      </c>
      <c r="H4607">
        <f>DZIALKI[[#This Row],[Podatek]]*DZIALKI[[#This Row],[Procent Ulgi]]</f>
        <v>355.15999999999997</v>
      </c>
      <c r="I4607">
        <f>DZIALKI[[#This Row],[Podatek]]-DZIALKI[[#This Row],[KwotaUlgi]]</f>
        <v>355.15999999999997</v>
      </c>
    </row>
    <row r="4608" spans="1:9" x14ac:dyDescent="0.25">
      <c r="A4608" t="s">
        <v>4618</v>
      </c>
      <c r="B4608">
        <v>979.29</v>
      </c>
      <c r="C4608" t="s">
        <v>9</v>
      </c>
      <c r="D4608" t="s">
        <v>11</v>
      </c>
      <c r="E46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08">
        <f>IF(DZIALKI[[#This Row],[Ulga]]=$K$29,$L$29,IF(DZIALKI[[#This Row],[Ulga]]=$K$30,$L$30,IF(DZIALKI[[#This Row],[Ulga]]=$K$31,$L$31,IF(DZIALKI[[#This Row],[Ulga]]=$K$32,$L$32))))</f>
        <v>0.9</v>
      </c>
      <c r="G4608">
        <f>ROUNDUP(DZIALKI[[#This Row],[StawkaPodatku]]*DZIALKI[[#This Row],[Powierzchnia]],2)</f>
        <v>636.54</v>
      </c>
      <c r="H4608">
        <f>DZIALKI[[#This Row],[Podatek]]*DZIALKI[[#This Row],[Procent Ulgi]]</f>
        <v>572.88599999999997</v>
      </c>
      <c r="I4608">
        <f>DZIALKI[[#This Row],[Podatek]]-DZIALKI[[#This Row],[KwotaUlgi]]</f>
        <v>63.653999999999996</v>
      </c>
    </row>
    <row r="4609" spans="1:9" x14ac:dyDescent="0.25">
      <c r="A4609" t="s">
        <v>4619</v>
      </c>
      <c r="B4609">
        <v>781.98</v>
      </c>
      <c r="C4609" t="s">
        <v>52</v>
      </c>
      <c r="D4609" t="s">
        <v>5</v>
      </c>
      <c r="E46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09">
        <f>IF(DZIALKI[[#This Row],[Ulga]]=$K$29,$L$29,IF(DZIALKI[[#This Row],[Ulga]]=$K$30,$L$30,IF(DZIALKI[[#This Row],[Ulga]]=$K$31,$L$31,IF(DZIALKI[[#This Row],[Ulga]]=$K$32,$L$32))))</f>
        <v>0.5</v>
      </c>
      <c r="G4609">
        <f>ROUNDUP(DZIALKI[[#This Row],[StawkaPodatku]]*DZIALKI[[#This Row],[Powierzchnia]],2)</f>
        <v>164.22</v>
      </c>
      <c r="H4609">
        <f>DZIALKI[[#This Row],[Podatek]]*DZIALKI[[#This Row],[Procent Ulgi]]</f>
        <v>82.11</v>
      </c>
      <c r="I4609">
        <f>DZIALKI[[#This Row],[Podatek]]-DZIALKI[[#This Row],[KwotaUlgi]]</f>
        <v>82.11</v>
      </c>
    </row>
    <row r="4610" spans="1:9" x14ac:dyDescent="0.25">
      <c r="A4610" t="s">
        <v>4620</v>
      </c>
      <c r="B4610">
        <v>1023.47</v>
      </c>
      <c r="C4610" t="s">
        <v>9</v>
      </c>
      <c r="D4610" t="s">
        <v>11</v>
      </c>
      <c r="E46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0">
        <f>IF(DZIALKI[[#This Row],[Ulga]]=$K$29,$L$29,IF(DZIALKI[[#This Row],[Ulga]]=$K$30,$L$30,IF(DZIALKI[[#This Row],[Ulga]]=$K$31,$L$31,IF(DZIALKI[[#This Row],[Ulga]]=$K$32,$L$32))))</f>
        <v>0.9</v>
      </c>
      <c r="G4610">
        <f>ROUNDUP(DZIALKI[[#This Row],[StawkaPodatku]]*DZIALKI[[#This Row],[Powierzchnia]],2)</f>
        <v>665.26</v>
      </c>
      <c r="H4610">
        <f>DZIALKI[[#This Row],[Podatek]]*DZIALKI[[#This Row],[Procent Ulgi]]</f>
        <v>598.73400000000004</v>
      </c>
      <c r="I4610">
        <f>DZIALKI[[#This Row],[Podatek]]-DZIALKI[[#This Row],[KwotaUlgi]]</f>
        <v>66.525999999999954</v>
      </c>
    </row>
    <row r="4611" spans="1:9" x14ac:dyDescent="0.25">
      <c r="A4611" t="s">
        <v>4621</v>
      </c>
      <c r="B4611">
        <v>730.58</v>
      </c>
      <c r="C4611" t="s">
        <v>9</v>
      </c>
      <c r="D4611" t="s">
        <v>7</v>
      </c>
      <c r="E46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1">
        <f>IF(DZIALKI[[#This Row],[Ulga]]=$K$29,$L$29,IF(DZIALKI[[#This Row],[Ulga]]=$K$30,$L$30,IF(DZIALKI[[#This Row],[Ulga]]=$K$31,$L$31,IF(DZIALKI[[#This Row],[Ulga]]=$K$32,$L$32))))</f>
        <v>0.2</v>
      </c>
      <c r="G4611">
        <f>ROUNDUP(DZIALKI[[#This Row],[StawkaPodatku]]*DZIALKI[[#This Row],[Powierzchnia]],2)</f>
        <v>474.88</v>
      </c>
      <c r="H4611">
        <f>DZIALKI[[#This Row],[Podatek]]*DZIALKI[[#This Row],[Procent Ulgi]]</f>
        <v>94.975999999999999</v>
      </c>
      <c r="I4611">
        <f>DZIALKI[[#This Row],[Podatek]]-DZIALKI[[#This Row],[KwotaUlgi]]</f>
        <v>379.904</v>
      </c>
    </row>
    <row r="4612" spans="1:9" x14ac:dyDescent="0.25">
      <c r="A4612" t="s">
        <v>4622</v>
      </c>
      <c r="B4612">
        <v>1210.1199999999999</v>
      </c>
      <c r="C4612" t="s">
        <v>5</v>
      </c>
      <c r="D4612" t="s">
        <v>21</v>
      </c>
      <c r="E46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12">
        <f>IF(DZIALKI[[#This Row],[Ulga]]=$K$29,$L$29,IF(DZIALKI[[#This Row],[Ulga]]=$K$30,$L$30,IF(DZIALKI[[#This Row],[Ulga]]=$K$31,$L$31,IF(DZIALKI[[#This Row],[Ulga]]=$K$32,$L$32))))</f>
        <v>0</v>
      </c>
      <c r="G4612">
        <f>ROUNDUP(DZIALKI[[#This Row],[StawkaPodatku]]*DZIALKI[[#This Row],[Powierzchnia]],2)</f>
        <v>931.8</v>
      </c>
      <c r="H4612">
        <f>DZIALKI[[#This Row],[Podatek]]*DZIALKI[[#This Row],[Procent Ulgi]]</f>
        <v>0</v>
      </c>
      <c r="I4612">
        <f>DZIALKI[[#This Row],[Podatek]]-DZIALKI[[#This Row],[KwotaUlgi]]</f>
        <v>931.8</v>
      </c>
    </row>
    <row r="4613" spans="1:9" x14ac:dyDescent="0.25">
      <c r="A4613" t="s">
        <v>4623</v>
      </c>
      <c r="B4613">
        <v>802.98</v>
      </c>
      <c r="C4613" t="s">
        <v>9</v>
      </c>
      <c r="D4613" t="s">
        <v>11</v>
      </c>
      <c r="E46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3">
        <f>IF(DZIALKI[[#This Row],[Ulga]]=$K$29,$L$29,IF(DZIALKI[[#This Row],[Ulga]]=$K$30,$L$30,IF(DZIALKI[[#This Row],[Ulga]]=$K$31,$L$31,IF(DZIALKI[[#This Row],[Ulga]]=$K$32,$L$32))))</f>
        <v>0.9</v>
      </c>
      <c r="G4613">
        <f>ROUNDUP(DZIALKI[[#This Row],[StawkaPodatku]]*DZIALKI[[#This Row],[Powierzchnia]],2)</f>
        <v>521.93999999999994</v>
      </c>
      <c r="H4613">
        <f>DZIALKI[[#This Row],[Podatek]]*DZIALKI[[#This Row],[Procent Ulgi]]</f>
        <v>469.74599999999998</v>
      </c>
      <c r="I4613">
        <f>DZIALKI[[#This Row],[Podatek]]-DZIALKI[[#This Row],[KwotaUlgi]]</f>
        <v>52.19399999999996</v>
      </c>
    </row>
    <row r="4614" spans="1:9" x14ac:dyDescent="0.25">
      <c r="A4614" t="s">
        <v>4624</v>
      </c>
      <c r="B4614">
        <v>1251.76</v>
      </c>
      <c r="C4614" t="s">
        <v>9</v>
      </c>
      <c r="D4614" t="s">
        <v>11</v>
      </c>
      <c r="E46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4">
        <f>IF(DZIALKI[[#This Row],[Ulga]]=$K$29,$L$29,IF(DZIALKI[[#This Row],[Ulga]]=$K$30,$L$30,IF(DZIALKI[[#This Row],[Ulga]]=$K$31,$L$31,IF(DZIALKI[[#This Row],[Ulga]]=$K$32,$L$32))))</f>
        <v>0.9</v>
      </c>
      <c r="G4614">
        <f>ROUNDUP(DZIALKI[[#This Row],[StawkaPodatku]]*DZIALKI[[#This Row],[Powierzchnia]],2)</f>
        <v>813.65</v>
      </c>
      <c r="H4614">
        <f>DZIALKI[[#This Row],[Podatek]]*DZIALKI[[#This Row],[Procent Ulgi]]</f>
        <v>732.28499999999997</v>
      </c>
      <c r="I4614">
        <f>DZIALKI[[#This Row],[Podatek]]-DZIALKI[[#This Row],[KwotaUlgi]]</f>
        <v>81.365000000000009</v>
      </c>
    </row>
    <row r="4615" spans="1:9" x14ac:dyDescent="0.25">
      <c r="A4615" t="s">
        <v>4625</v>
      </c>
      <c r="B4615">
        <v>762.29</v>
      </c>
      <c r="C4615" t="s">
        <v>5</v>
      </c>
      <c r="D4615" t="s">
        <v>11</v>
      </c>
      <c r="E46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15">
        <f>IF(DZIALKI[[#This Row],[Ulga]]=$K$29,$L$29,IF(DZIALKI[[#This Row],[Ulga]]=$K$30,$L$30,IF(DZIALKI[[#This Row],[Ulga]]=$K$31,$L$31,IF(DZIALKI[[#This Row],[Ulga]]=$K$32,$L$32))))</f>
        <v>0.9</v>
      </c>
      <c r="G4615">
        <f>ROUNDUP(DZIALKI[[#This Row],[StawkaPodatku]]*DZIALKI[[#This Row],[Powierzchnia]],2)</f>
        <v>586.97</v>
      </c>
      <c r="H4615">
        <f>DZIALKI[[#This Row],[Podatek]]*DZIALKI[[#This Row],[Procent Ulgi]]</f>
        <v>528.27300000000002</v>
      </c>
      <c r="I4615">
        <f>DZIALKI[[#This Row],[Podatek]]-DZIALKI[[#This Row],[KwotaUlgi]]</f>
        <v>58.697000000000003</v>
      </c>
    </row>
    <row r="4616" spans="1:9" x14ac:dyDescent="0.25">
      <c r="A4616" t="s">
        <v>4626</v>
      </c>
      <c r="B4616">
        <v>670.05</v>
      </c>
      <c r="C4616" t="s">
        <v>9</v>
      </c>
      <c r="D4616" t="s">
        <v>7</v>
      </c>
      <c r="E461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6">
        <f>IF(DZIALKI[[#This Row],[Ulga]]=$K$29,$L$29,IF(DZIALKI[[#This Row],[Ulga]]=$K$30,$L$30,IF(DZIALKI[[#This Row],[Ulga]]=$K$31,$L$31,IF(DZIALKI[[#This Row],[Ulga]]=$K$32,$L$32))))</f>
        <v>0.2</v>
      </c>
      <c r="G4616">
        <f>ROUNDUP(DZIALKI[[#This Row],[StawkaPodatku]]*DZIALKI[[#This Row],[Powierzchnia]],2)</f>
        <v>435.53999999999996</v>
      </c>
      <c r="H4616">
        <f>DZIALKI[[#This Row],[Podatek]]*DZIALKI[[#This Row],[Procent Ulgi]]</f>
        <v>87.108000000000004</v>
      </c>
      <c r="I4616">
        <f>DZIALKI[[#This Row],[Podatek]]-DZIALKI[[#This Row],[KwotaUlgi]]</f>
        <v>348.43199999999996</v>
      </c>
    </row>
    <row r="4617" spans="1:9" x14ac:dyDescent="0.25">
      <c r="A4617" t="s">
        <v>4627</v>
      </c>
      <c r="B4617">
        <v>755.39</v>
      </c>
      <c r="C4617" t="s">
        <v>9</v>
      </c>
      <c r="D4617" t="s">
        <v>11</v>
      </c>
      <c r="E46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7">
        <f>IF(DZIALKI[[#This Row],[Ulga]]=$K$29,$L$29,IF(DZIALKI[[#This Row],[Ulga]]=$K$30,$L$30,IF(DZIALKI[[#This Row],[Ulga]]=$K$31,$L$31,IF(DZIALKI[[#This Row],[Ulga]]=$K$32,$L$32))))</f>
        <v>0.9</v>
      </c>
      <c r="G4617">
        <f>ROUNDUP(DZIALKI[[#This Row],[StawkaPodatku]]*DZIALKI[[#This Row],[Powierzchnia]],2)</f>
        <v>491.01</v>
      </c>
      <c r="H4617">
        <f>DZIALKI[[#This Row],[Podatek]]*DZIALKI[[#This Row],[Procent Ulgi]]</f>
        <v>441.90899999999999</v>
      </c>
      <c r="I4617">
        <f>DZIALKI[[#This Row],[Podatek]]-DZIALKI[[#This Row],[KwotaUlgi]]</f>
        <v>49.100999999999999</v>
      </c>
    </row>
    <row r="4618" spans="1:9" x14ac:dyDescent="0.25">
      <c r="A4618" t="s">
        <v>4628</v>
      </c>
      <c r="B4618">
        <v>861.2</v>
      </c>
      <c r="C4618" t="s">
        <v>9</v>
      </c>
      <c r="D4618" t="s">
        <v>11</v>
      </c>
      <c r="E46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8">
        <f>IF(DZIALKI[[#This Row],[Ulga]]=$K$29,$L$29,IF(DZIALKI[[#This Row],[Ulga]]=$K$30,$L$30,IF(DZIALKI[[#This Row],[Ulga]]=$K$31,$L$31,IF(DZIALKI[[#This Row],[Ulga]]=$K$32,$L$32))))</f>
        <v>0.9</v>
      </c>
      <c r="G4618">
        <f>ROUNDUP(DZIALKI[[#This Row],[StawkaPodatku]]*DZIALKI[[#This Row],[Powierzchnia]],2)</f>
        <v>559.78</v>
      </c>
      <c r="H4618">
        <f>DZIALKI[[#This Row],[Podatek]]*DZIALKI[[#This Row],[Procent Ulgi]]</f>
        <v>503.80199999999996</v>
      </c>
      <c r="I4618">
        <f>DZIALKI[[#This Row],[Podatek]]-DZIALKI[[#This Row],[KwotaUlgi]]</f>
        <v>55.978000000000009</v>
      </c>
    </row>
    <row r="4619" spans="1:9" x14ac:dyDescent="0.25">
      <c r="A4619" t="s">
        <v>4629</v>
      </c>
      <c r="B4619">
        <v>1031</v>
      </c>
      <c r="C4619" t="s">
        <v>9</v>
      </c>
      <c r="D4619" t="s">
        <v>11</v>
      </c>
      <c r="E46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9">
        <f>IF(DZIALKI[[#This Row],[Ulga]]=$K$29,$L$29,IF(DZIALKI[[#This Row],[Ulga]]=$K$30,$L$30,IF(DZIALKI[[#This Row],[Ulga]]=$K$31,$L$31,IF(DZIALKI[[#This Row],[Ulga]]=$K$32,$L$32))))</f>
        <v>0.9</v>
      </c>
      <c r="G4619">
        <f>ROUNDUP(DZIALKI[[#This Row],[StawkaPodatku]]*DZIALKI[[#This Row],[Powierzchnia]],2)</f>
        <v>670.15</v>
      </c>
      <c r="H4619">
        <f>DZIALKI[[#This Row],[Podatek]]*DZIALKI[[#This Row],[Procent Ulgi]]</f>
        <v>603.13499999999999</v>
      </c>
      <c r="I4619">
        <f>DZIALKI[[#This Row],[Podatek]]-DZIALKI[[#This Row],[KwotaUlgi]]</f>
        <v>67.014999999999986</v>
      </c>
    </row>
    <row r="4620" spans="1:9" x14ac:dyDescent="0.25">
      <c r="A4620" t="s">
        <v>4630</v>
      </c>
      <c r="B4620">
        <v>633.42999999999995</v>
      </c>
      <c r="C4620" t="s">
        <v>5</v>
      </c>
      <c r="D4620" t="s">
        <v>5</v>
      </c>
      <c r="E46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0">
        <f>IF(DZIALKI[[#This Row],[Ulga]]=$K$29,$L$29,IF(DZIALKI[[#This Row],[Ulga]]=$K$30,$L$30,IF(DZIALKI[[#This Row],[Ulga]]=$K$31,$L$31,IF(DZIALKI[[#This Row],[Ulga]]=$K$32,$L$32))))</f>
        <v>0.5</v>
      </c>
      <c r="G4620">
        <f>ROUNDUP(DZIALKI[[#This Row],[StawkaPodatku]]*DZIALKI[[#This Row],[Powierzchnia]],2)</f>
        <v>487.75</v>
      </c>
      <c r="H4620">
        <f>DZIALKI[[#This Row],[Podatek]]*DZIALKI[[#This Row],[Procent Ulgi]]</f>
        <v>243.875</v>
      </c>
      <c r="I4620">
        <f>DZIALKI[[#This Row],[Podatek]]-DZIALKI[[#This Row],[KwotaUlgi]]</f>
        <v>243.875</v>
      </c>
    </row>
    <row r="4621" spans="1:9" x14ac:dyDescent="0.25">
      <c r="A4621" t="s">
        <v>4631</v>
      </c>
      <c r="B4621">
        <v>1104.77</v>
      </c>
      <c r="C4621" t="s">
        <v>5</v>
      </c>
      <c r="D4621" t="s">
        <v>7</v>
      </c>
      <c r="E46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1">
        <f>IF(DZIALKI[[#This Row],[Ulga]]=$K$29,$L$29,IF(DZIALKI[[#This Row],[Ulga]]=$K$30,$L$30,IF(DZIALKI[[#This Row],[Ulga]]=$K$31,$L$31,IF(DZIALKI[[#This Row],[Ulga]]=$K$32,$L$32))))</f>
        <v>0.2</v>
      </c>
      <c r="G4621">
        <f>ROUNDUP(DZIALKI[[#This Row],[StawkaPodatku]]*DZIALKI[[#This Row],[Powierzchnia]],2)</f>
        <v>850.68</v>
      </c>
      <c r="H4621">
        <f>DZIALKI[[#This Row],[Podatek]]*DZIALKI[[#This Row],[Procent Ulgi]]</f>
        <v>170.136</v>
      </c>
      <c r="I4621">
        <f>DZIALKI[[#This Row],[Podatek]]-DZIALKI[[#This Row],[KwotaUlgi]]</f>
        <v>680.54399999999998</v>
      </c>
    </row>
    <row r="4622" spans="1:9" x14ac:dyDescent="0.25">
      <c r="A4622" t="s">
        <v>4632</v>
      </c>
      <c r="B4622">
        <v>1198.95</v>
      </c>
      <c r="C4622" t="s">
        <v>9</v>
      </c>
      <c r="D4622" t="s">
        <v>21</v>
      </c>
      <c r="E46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22">
        <f>IF(DZIALKI[[#This Row],[Ulga]]=$K$29,$L$29,IF(DZIALKI[[#This Row],[Ulga]]=$K$30,$L$30,IF(DZIALKI[[#This Row],[Ulga]]=$K$31,$L$31,IF(DZIALKI[[#This Row],[Ulga]]=$K$32,$L$32))))</f>
        <v>0</v>
      </c>
      <c r="G4622">
        <f>ROUNDUP(DZIALKI[[#This Row],[StawkaPodatku]]*DZIALKI[[#This Row],[Powierzchnia]],2)</f>
        <v>779.31999999999994</v>
      </c>
      <c r="H4622">
        <f>DZIALKI[[#This Row],[Podatek]]*DZIALKI[[#This Row],[Procent Ulgi]]</f>
        <v>0</v>
      </c>
      <c r="I4622">
        <f>DZIALKI[[#This Row],[Podatek]]-DZIALKI[[#This Row],[KwotaUlgi]]</f>
        <v>779.31999999999994</v>
      </c>
    </row>
    <row r="4623" spans="1:9" x14ac:dyDescent="0.25">
      <c r="A4623" t="s">
        <v>4633</v>
      </c>
      <c r="B4623">
        <v>1051.57</v>
      </c>
      <c r="C4623" t="s">
        <v>94</v>
      </c>
      <c r="D4623" t="s">
        <v>5</v>
      </c>
      <c r="E46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623">
        <f>IF(DZIALKI[[#This Row],[Ulga]]=$K$29,$L$29,IF(DZIALKI[[#This Row],[Ulga]]=$K$30,$L$30,IF(DZIALKI[[#This Row],[Ulga]]=$K$31,$L$31,IF(DZIALKI[[#This Row],[Ulga]]=$K$32,$L$32))))</f>
        <v>0.5</v>
      </c>
      <c r="G4623">
        <f>ROUNDUP(DZIALKI[[#This Row],[StawkaPodatku]]*DZIALKI[[#This Row],[Powierzchnia]],2)</f>
        <v>42.07</v>
      </c>
      <c r="H4623">
        <f>DZIALKI[[#This Row],[Podatek]]*DZIALKI[[#This Row],[Procent Ulgi]]</f>
        <v>21.035</v>
      </c>
      <c r="I4623">
        <f>DZIALKI[[#This Row],[Podatek]]-DZIALKI[[#This Row],[KwotaUlgi]]</f>
        <v>21.035</v>
      </c>
    </row>
    <row r="4624" spans="1:9" x14ac:dyDescent="0.25">
      <c r="A4624" t="s">
        <v>4634</v>
      </c>
      <c r="B4624">
        <v>657.02</v>
      </c>
      <c r="C4624" t="s">
        <v>31</v>
      </c>
      <c r="D4624" t="s">
        <v>11</v>
      </c>
      <c r="E46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24">
        <f>IF(DZIALKI[[#This Row],[Ulga]]=$K$29,$L$29,IF(DZIALKI[[#This Row],[Ulga]]=$K$30,$L$30,IF(DZIALKI[[#This Row],[Ulga]]=$K$31,$L$31,IF(DZIALKI[[#This Row],[Ulga]]=$K$32,$L$32))))</f>
        <v>0.9</v>
      </c>
      <c r="G4624">
        <f>ROUNDUP(DZIALKI[[#This Row],[StawkaPodatku]]*DZIALKI[[#This Row],[Powierzchnia]],2)</f>
        <v>282.52</v>
      </c>
      <c r="H4624">
        <f>DZIALKI[[#This Row],[Podatek]]*DZIALKI[[#This Row],[Procent Ulgi]]</f>
        <v>254.268</v>
      </c>
      <c r="I4624">
        <f>DZIALKI[[#This Row],[Podatek]]-DZIALKI[[#This Row],[KwotaUlgi]]</f>
        <v>28.251999999999981</v>
      </c>
    </row>
    <row r="4625" spans="1:9" x14ac:dyDescent="0.25">
      <c r="A4625" t="s">
        <v>4635</v>
      </c>
      <c r="B4625">
        <v>852.58</v>
      </c>
      <c r="C4625" t="s">
        <v>5</v>
      </c>
      <c r="D4625" t="s">
        <v>5</v>
      </c>
      <c r="E46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5">
        <f>IF(DZIALKI[[#This Row],[Ulga]]=$K$29,$L$29,IF(DZIALKI[[#This Row],[Ulga]]=$K$30,$L$30,IF(DZIALKI[[#This Row],[Ulga]]=$K$31,$L$31,IF(DZIALKI[[#This Row],[Ulga]]=$K$32,$L$32))))</f>
        <v>0.5</v>
      </c>
      <c r="G4625">
        <f>ROUNDUP(DZIALKI[[#This Row],[StawkaPodatku]]*DZIALKI[[#This Row],[Powierzchnia]],2)</f>
        <v>656.49</v>
      </c>
      <c r="H4625">
        <f>DZIALKI[[#This Row],[Podatek]]*DZIALKI[[#This Row],[Procent Ulgi]]</f>
        <v>328.245</v>
      </c>
      <c r="I4625">
        <f>DZIALKI[[#This Row],[Podatek]]-DZIALKI[[#This Row],[KwotaUlgi]]</f>
        <v>328.245</v>
      </c>
    </row>
    <row r="4626" spans="1:9" x14ac:dyDescent="0.25">
      <c r="A4626" t="s">
        <v>4636</v>
      </c>
      <c r="B4626">
        <v>1372.33</v>
      </c>
      <c r="C4626" t="s">
        <v>5</v>
      </c>
      <c r="D4626" t="s">
        <v>11</v>
      </c>
      <c r="E46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6">
        <f>IF(DZIALKI[[#This Row],[Ulga]]=$K$29,$L$29,IF(DZIALKI[[#This Row],[Ulga]]=$K$30,$L$30,IF(DZIALKI[[#This Row],[Ulga]]=$K$31,$L$31,IF(DZIALKI[[#This Row],[Ulga]]=$K$32,$L$32))))</f>
        <v>0.9</v>
      </c>
      <c r="G4626">
        <f>ROUNDUP(DZIALKI[[#This Row],[StawkaPodatku]]*DZIALKI[[#This Row],[Powierzchnia]],2)</f>
        <v>1056.7</v>
      </c>
      <c r="H4626">
        <f>DZIALKI[[#This Row],[Podatek]]*DZIALKI[[#This Row],[Procent Ulgi]]</f>
        <v>951.03000000000009</v>
      </c>
      <c r="I4626">
        <f>DZIALKI[[#This Row],[Podatek]]-DZIALKI[[#This Row],[KwotaUlgi]]</f>
        <v>105.66999999999996</v>
      </c>
    </row>
    <row r="4627" spans="1:9" x14ac:dyDescent="0.25">
      <c r="A4627" t="s">
        <v>4637</v>
      </c>
      <c r="B4627">
        <v>863.59</v>
      </c>
      <c r="C4627" t="s">
        <v>52</v>
      </c>
      <c r="D4627" t="s">
        <v>11</v>
      </c>
      <c r="E46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27">
        <f>IF(DZIALKI[[#This Row],[Ulga]]=$K$29,$L$29,IF(DZIALKI[[#This Row],[Ulga]]=$K$30,$L$30,IF(DZIALKI[[#This Row],[Ulga]]=$K$31,$L$31,IF(DZIALKI[[#This Row],[Ulga]]=$K$32,$L$32))))</f>
        <v>0.9</v>
      </c>
      <c r="G4627">
        <f>ROUNDUP(DZIALKI[[#This Row],[StawkaPodatku]]*DZIALKI[[#This Row],[Powierzchnia]],2)</f>
        <v>181.35999999999999</v>
      </c>
      <c r="H4627">
        <f>DZIALKI[[#This Row],[Podatek]]*DZIALKI[[#This Row],[Procent Ulgi]]</f>
        <v>163.22399999999999</v>
      </c>
      <c r="I4627">
        <f>DZIALKI[[#This Row],[Podatek]]-DZIALKI[[#This Row],[KwotaUlgi]]</f>
        <v>18.135999999999996</v>
      </c>
    </row>
    <row r="4628" spans="1:9" x14ac:dyDescent="0.25">
      <c r="A4628" t="s">
        <v>4638</v>
      </c>
      <c r="B4628">
        <v>565.24</v>
      </c>
      <c r="C4628" t="s">
        <v>5</v>
      </c>
      <c r="D4628" t="s">
        <v>5</v>
      </c>
      <c r="E46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8">
        <f>IF(DZIALKI[[#This Row],[Ulga]]=$K$29,$L$29,IF(DZIALKI[[#This Row],[Ulga]]=$K$30,$L$30,IF(DZIALKI[[#This Row],[Ulga]]=$K$31,$L$31,IF(DZIALKI[[#This Row],[Ulga]]=$K$32,$L$32))))</f>
        <v>0.5</v>
      </c>
      <c r="G4628">
        <f>ROUNDUP(DZIALKI[[#This Row],[StawkaPodatku]]*DZIALKI[[#This Row],[Powierzchnia]],2)</f>
        <v>435.24</v>
      </c>
      <c r="H4628">
        <f>DZIALKI[[#This Row],[Podatek]]*DZIALKI[[#This Row],[Procent Ulgi]]</f>
        <v>217.62</v>
      </c>
      <c r="I4628">
        <f>DZIALKI[[#This Row],[Podatek]]-DZIALKI[[#This Row],[KwotaUlgi]]</f>
        <v>217.62</v>
      </c>
    </row>
    <row r="4629" spans="1:9" x14ac:dyDescent="0.25">
      <c r="A4629" t="s">
        <v>4639</v>
      </c>
      <c r="B4629">
        <v>1413.66</v>
      </c>
      <c r="C4629" t="s">
        <v>5</v>
      </c>
      <c r="D4629" t="s">
        <v>11</v>
      </c>
      <c r="E46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9">
        <f>IF(DZIALKI[[#This Row],[Ulga]]=$K$29,$L$29,IF(DZIALKI[[#This Row],[Ulga]]=$K$30,$L$30,IF(DZIALKI[[#This Row],[Ulga]]=$K$31,$L$31,IF(DZIALKI[[#This Row],[Ulga]]=$K$32,$L$32))))</f>
        <v>0.9</v>
      </c>
      <c r="G4629">
        <f>ROUNDUP(DZIALKI[[#This Row],[StawkaPodatku]]*DZIALKI[[#This Row],[Powierzchnia]],2)</f>
        <v>1088.52</v>
      </c>
      <c r="H4629">
        <f>DZIALKI[[#This Row],[Podatek]]*DZIALKI[[#This Row],[Procent Ulgi]]</f>
        <v>979.66800000000001</v>
      </c>
      <c r="I4629">
        <f>DZIALKI[[#This Row],[Podatek]]-DZIALKI[[#This Row],[KwotaUlgi]]</f>
        <v>108.85199999999998</v>
      </c>
    </row>
    <row r="4630" spans="1:9" x14ac:dyDescent="0.25">
      <c r="A4630" t="s">
        <v>4640</v>
      </c>
      <c r="B4630">
        <v>787.04</v>
      </c>
      <c r="C4630" t="s">
        <v>5</v>
      </c>
      <c r="D4630" t="s">
        <v>11</v>
      </c>
      <c r="E46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30">
        <f>IF(DZIALKI[[#This Row],[Ulga]]=$K$29,$L$29,IF(DZIALKI[[#This Row],[Ulga]]=$K$30,$L$30,IF(DZIALKI[[#This Row],[Ulga]]=$K$31,$L$31,IF(DZIALKI[[#This Row],[Ulga]]=$K$32,$L$32))))</f>
        <v>0.9</v>
      </c>
      <c r="G4630">
        <f>ROUNDUP(DZIALKI[[#This Row],[StawkaPodatku]]*DZIALKI[[#This Row],[Powierzchnia]],2)</f>
        <v>606.03</v>
      </c>
      <c r="H4630">
        <f>DZIALKI[[#This Row],[Podatek]]*DZIALKI[[#This Row],[Procent Ulgi]]</f>
        <v>545.42700000000002</v>
      </c>
      <c r="I4630">
        <f>DZIALKI[[#This Row],[Podatek]]-DZIALKI[[#This Row],[KwotaUlgi]]</f>
        <v>60.602999999999952</v>
      </c>
    </row>
    <row r="4631" spans="1:9" x14ac:dyDescent="0.25">
      <c r="A4631" t="s">
        <v>4641</v>
      </c>
      <c r="B4631">
        <v>704.45</v>
      </c>
      <c r="C4631" t="s">
        <v>31</v>
      </c>
      <c r="D4631" t="s">
        <v>21</v>
      </c>
      <c r="E46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31">
        <f>IF(DZIALKI[[#This Row],[Ulga]]=$K$29,$L$29,IF(DZIALKI[[#This Row],[Ulga]]=$K$30,$L$30,IF(DZIALKI[[#This Row],[Ulga]]=$K$31,$L$31,IF(DZIALKI[[#This Row],[Ulga]]=$K$32,$L$32))))</f>
        <v>0</v>
      </c>
      <c r="G4631">
        <f>ROUNDUP(DZIALKI[[#This Row],[StawkaPodatku]]*DZIALKI[[#This Row],[Powierzchnia]],2)</f>
        <v>302.92</v>
      </c>
      <c r="H4631">
        <f>DZIALKI[[#This Row],[Podatek]]*DZIALKI[[#This Row],[Procent Ulgi]]</f>
        <v>0</v>
      </c>
      <c r="I4631">
        <f>DZIALKI[[#This Row],[Podatek]]-DZIALKI[[#This Row],[KwotaUlgi]]</f>
        <v>302.92</v>
      </c>
    </row>
    <row r="4632" spans="1:9" x14ac:dyDescent="0.25">
      <c r="A4632" t="s">
        <v>4642</v>
      </c>
      <c r="B4632">
        <v>598.80999999999995</v>
      </c>
      <c r="C4632" t="s">
        <v>94</v>
      </c>
      <c r="D4632" t="s">
        <v>21</v>
      </c>
      <c r="E46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632">
        <f>IF(DZIALKI[[#This Row],[Ulga]]=$K$29,$L$29,IF(DZIALKI[[#This Row],[Ulga]]=$K$30,$L$30,IF(DZIALKI[[#This Row],[Ulga]]=$K$31,$L$31,IF(DZIALKI[[#This Row],[Ulga]]=$K$32,$L$32))))</f>
        <v>0</v>
      </c>
      <c r="G4632">
        <f>ROUNDUP(DZIALKI[[#This Row],[StawkaPodatku]]*DZIALKI[[#This Row],[Powierzchnia]],2)</f>
        <v>23.96</v>
      </c>
      <c r="H4632">
        <f>DZIALKI[[#This Row],[Podatek]]*DZIALKI[[#This Row],[Procent Ulgi]]</f>
        <v>0</v>
      </c>
      <c r="I4632">
        <f>DZIALKI[[#This Row],[Podatek]]-DZIALKI[[#This Row],[KwotaUlgi]]</f>
        <v>23.96</v>
      </c>
    </row>
    <row r="4633" spans="1:9" x14ac:dyDescent="0.25">
      <c r="A4633" t="s">
        <v>4643</v>
      </c>
      <c r="B4633">
        <v>1127.21</v>
      </c>
      <c r="C4633" t="s">
        <v>52</v>
      </c>
      <c r="D4633" t="s">
        <v>21</v>
      </c>
      <c r="E46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33">
        <f>IF(DZIALKI[[#This Row],[Ulga]]=$K$29,$L$29,IF(DZIALKI[[#This Row],[Ulga]]=$K$30,$L$30,IF(DZIALKI[[#This Row],[Ulga]]=$K$31,$L$31,IF(DZIALKI[[#This Row],[Ulga]]=$K$32,$L$32))))</f>
        <v>0</v>
      </c>
      <c r="G4633">
        <f>ROUNDUP(DZIALKI[[#This Row],[StawkaPodatku]]*DZIALKI[[#This Row],[Powierzchnia]],2)</f>
        <v>236.72</v>
      </c>
      <c r="H4633">
        <f>DZIALKI[[#This Row],[Podatek]]*DZIALKI[[#This Row],[Procent Ulgi]]</f>
        <v>0</v>
      </c>
      <c r="I4633">
        <f>DZIALKI[[#This Row],[Podatek]]-DZIALKI[[#This Row],[KwotaUlgi]]</f>
        <v>236.72</v>
      </c>
    </row>
    <row r="4634" spans="1:9" x14ac:dyDescent="0.25">
      <c r="A4634" t="s">
        <v>4644</v>
      </c>
      <c r="B4634">
        <v>562.46</v>
      </c>
      <c r="C4634" t="s">
        <v>31</v>
      </c>
      <c r="D4634" t="s">
        <v>11</v>
      </c>
      <c r="E46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34">
        <f>IF(DZIALKI[[#This Row],[Ulga]]=$K$29,$L$29,IF(DZIALKI[[#This Row],[Ulga]]=$K$30,$L$30,IF(DZIALKI[[#This Row],[Ulga]]=$K$31,$L$31,IF(DZIALKI[[#This Row],[Ulga]]=$K$32,$L$32))))</f>
        <v>0.9</v>
      </c>
      <c r="G4634">
        <f>ROUNDUP(DZIALKI[[#This Row],[StawkaPodatku]]*DZIALKI[[#This Row],[Powierzchnia]],2)</f>
        <v>241.85999999999999</v>
      </c>
      <c r="H4634">
        <f>DZIALKI[[#This Row],[Podatek]]*DZIALKI[[#This Row],[Procent Ulgi]]</f>
        <v>217.67399999999998</v>
      </c>
      <c r="I4634">
        <f>DZIALKI[[#This Row],[Podatek]]-DZIALKI[[#This Row],[KwotaUlgi]]</f>
        <v>24.186000000000007</v>
      </c>
    </row>
    <row r="4635" spans="1:9" x14ac:dyDescent="0.25">
      <c r="A4635" t="s">
        <v>4645</v>
      </c>
      <c r="B4635">
        <v>1142.3599999999999</v>
      </c>
      <c r="C4635" t="s">
        <v>5</v>
      </c>
      <c r="D4635" t="s">
        <v>11</v>
      </c>
      <c r="E46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35">
        <f>IF(DZIALKI[[#This Row],[Ulga]]=$K$29,$L$29,IF(DZIALKI[[#This Row],[Ulga]]=$K$30,$L$30,IF(DZIALKI[[#This Row],[Ulga]]=$K$31,$L$31,IF(DZIALKI[[#This Row],[Ulga]]=$K$32,$L$32))))</f>
        <v>0.9</v>
      </c>
      <c r="G4635">
        <f>ROUNDUP(DZIALKI[[#This Row],[StawkaPodatku]]*DZIALKI[[#This Row],[Powierzchnia]],2)</f>
        <v>879.62</v>
      </c>
      <c r="H4635">
        <f>DZIALKI[[#This Row],[Podatek]]*DZIALKI[[#This Row],[Procent Ulgi]]</f>
        <v>791.65800000000002</v>
      </c>
      <c r="I4635">
        <f>DZIALKI[[#This Row],[Podatek]]-DZIALKI[[#This Row],[KwotaUlgi]]</f>
        <v>87.961999999999989</v>
      </c>
    </row>
    <row r="4636" spans="1:9" x14ac:dyDescent="0.25">
      <c r="A4636" t="s">
        <v>4646</v>
      </c>
      <c r="B4636">
        <v>1317.33</v>
      </c>
      <c r="C4636" t="s">
        <v>31</v>
      </c>
      <c r="D4636" t="s">
        <v>5</v>
      </c>
      <c r="E46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36">
        <f>IF(DZIALKI[[#This Row],[Ulga]]=$K$29,$L$29,IF(DZIALKI[[#This Row],[Ulga]]=$K$30,$L$30,IF(DZIALKI[[#This Row],[Ulga]]=$K$31,$L$31,IF(DZIALKI[[#This Row],[Ulga]]=$K$32,$L$32))))</f>
        <v>0.5</v>
      </c>
      <c r="G4636">
        <f>ROUNDUP(DZIALKI[[#This Row],[StawkaPodatku]]*DZIALKI[[#This Row],[Powierzchnia]],2)</f>
        <v>566.46</v>
      </c>
      <c r="H4636">
        <f>DZIALKI[[#This Row],[Podatek]]*DZIALKI[[#This Row],[Procent Ulgi]]</f>
        <v>283.23</v>
      </c>
      <c r="I4636">
        <f>DZIALKI[[#This Row],[Podatek]]-DZIALKI[[#This Row],[KwotaUlgi]]</f>
        <v>283.23</v>
      </c>
    </row>
    <row r="4637" spans="1:9" x14ac:dyDescent="0.25">
      <c r="A4637" t="s">
        <v>4647</v>
      </c>
      <c r="B4637">
        <v>700.17</v>
      </c>
      <c r="C4637" t="s">
        <v>52</v>
      </c>
      <c r="D4637" t="s">
        <v>7</v>
      </c>
      <c r="E46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37">
        <f>IF(DZIALKI[[#This Row],[Ulga]]=$K$29,$L$29,IF(DZIALKI[[#This Row],[Ulga]]=$K$30,$L$30,IF(DZIALKI[[#This Row],[Ulga]]=$K$31,$L$31,IF(DZIALKI[[#This Row],[Ulga]]=$K$32,$L$32))))</f>
        <v>0.2</v>
      </c>
      <c r="G4637">
        <f>ROUNDUP(DZIALKI[[#This Row],[StawkaPodatku]]*DZIALKI[[#This Row],[Powierzchnia]],2)</f>
        <v>147.04</v>
      </c>
      <c r="H4637">
        <f>DZIALKI[[#This Row],[Podatek]]*DZIALKI[[#This Row],[Procent Ulgi]]</f>
        <v>29.408000000000001</v>
      </c>
      <c r="I4637">
        <f>DZIALKI[[#This Row],[Podatek]]-DZIALKI[[#This Row],[KwotaUlgi]]</f>
        <v>117.63199999999999</v>
      </c>
    </row>
    <row r="4638" spans="1:9" x14ac:dyDescent="0.25">
      <c r="A4638" t="s">
        <v>4648</v>
      </c>
      <c r="B4638">
        <v>584.20000000000005</v>
      </c>
      <c r="C4638" t="s">
        <v>31</v>
      </c>
      <c r="D4638" t="s">
        <v>11</v>
      </c>
      <c r="E46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38">
        <f>IF(DZIALKI[[#This Row],[Ulga]]=$K$29,$L$29,IF(DZIALKI[[#This Row],[Ulga]]=$K$30,$L$30,IF(DZIALKI[[#This Row],[Ulga]]=$K$31,$L$31,IF(DZIALKI[[#This Row],[Ulga]]=$K$32,$L$32))))</f>
        <v>0.9</v>
      </c>
      <c r="G4638">
        <f>ROUNDUP(DZIALKI[[#This Row],[StawkaPodatku]]*DZIALKI[[#This Row],[Powierzchnia]],2)</f>
        <v>251.20999999999998</v>
      </c>
      <c r="H4638">
        <f>DZIALKI[[#This Row],[Podatek]]*DZIALKI[[#This Row],[Procent Ulgi]]</f>
        <v>226.089</v>
      </c>
      <c r="I4638">
        <f>DZIALKI[[#This Row],[Podatek]]-DZIALKI[[#This Row],[KwotaUlgi]]</f>
        <v>25.120999999999981</v>
      </c>
    </row>
    <row r="4639" spans="1:9" x14ac:dyDescent="0.25">
      <c r="A4639" t="s">
        <v>4649</v>
      </c>
      <c r="B4639">
        <v>661.3</v>
      </c>
      <c r="C4639" t="s">
        <v>5</v>
      </c>
      <c r="D4639" t="s">
        <v>7</v>
      </c>
      <c r="E46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39">
        <f>IF(DZIALKI[[#This Row],[Ulga]]=$K$29,$L$29,IF(DZIALKI[[#This Row],[Ulga]]=$K$30,$L$30,IF(DZIALKI[[#This Row],[Ulga]]=$K$31,$L$31,IF(DZIALKI[[#This Row],[Ulga]]=$K$32,$L$32))))</f>
        <v>0.2</v>
      </c>
      <c r="G4639">
        <f>ROUNDUP(DZIALKI[[#This Row],[StawkaPodatku]]*DZIALKI[[#This Row],[Powierzchnia]],2)</f>
        <v>509.21</v>
      </c>
      <c r="H4639">
        <f>DZIALKI[[#This Row],[Podatek]]*DZIALKI[[#This Row],[Procent Ulgi]]</f>
        <v>101.842</v>
      </c>
      <c r="I4639">
        <f>DZIALKI[[#This Row],[Podatek]]-DZIALKI[[#This Row],[KwotaUlgi]]</f>
        <v>407.36799999999999</v>
      </c>
    </row>
    <row r="4640" spans="1:9" x14ac:dyDescent="0.25">
      <c r="A4640" t="s">
        <v>4650</v>
      </c>
      <c r="B4640">
        <v>854.51</v>
      </c>
      <c r="C4640" t="s">
        <v>9</v>
      </c>
      <c r="D4640" t="s">
        <v>11</v>
      </c>
      <c r="E46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40">
        <f>IF(DZIALKI[[#This Row],[Ulga]]=$K$29,$L$29,IF(DZIALKI[[#This Row],[Ulga]]=$K$30,$L$30,IF(DZIALKI[[#This Row],[Ulga]]=$K$31,$L$31,IF(DZIALKI[[#This Row],[Ulga]]=$K$32,$L$32))))</f>
        <v>0.9</v>
      </c>
      <c r="G4640">
        <f>ROUNDUP(DZIALKI[[#This Row],[StawkaPodatku]]*DZIALKI[[#This Row],[Powierzchnia]],2)</f>
        <v>555.43999999999994</v>
      </c>
      <c r="H4640">
        <f>DZIALKI[[#This Row],[Podatek]]*DZIALKI[[#This Row],[Procent Ulgi]]</f>
        <v>499.89599999999996</v>
      </c>
      <c r="I4640">
        <f>DZIALKI[[#This Row],[Podatek]]-DZIALKI[[#This Row],[KwotaUlgi]]</f>
        <v>55.543999999999983</v>
      </c>
    </row>
    <row r="4641" spans="1:9" x14ac:dyDescent="0.25">
      <c r="A4641" t="s">
        <v>4651</v>
      </c>
      <c r="B4641">
        <v>1327.85</v>
      </c>
      <c r="C4641" t="s">
        <v>5</v>
      </c>
      <c r="D4641" t="s">
        <v>5</v>
      </c>
      <c r="E46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41">
        <f>IF(DZIALKI[[#This Row],[Ulga]]=$K$29,$L$29,IF(DZIALKI[[#This Row],[Ulga]]=$K$30,$L$30,IF(DZIALKI[[#This Row],[Ulga]]=$K$31,$L$31,IF(DZIALKI[[#This Row],[Ulga]]=$K$32,$L$32))))</f>
        <v>0.5</v>
      </c>
      <c r="G4641">
        <f>ROUNDUP(DZIALKI[[#This Row],[StawkaPodatku]]*DZIALKI[[#This Row],[Powierzchnia]],2)</f>
        <v>1022.45</v>
      </c>
      <c r="H4641">
        <f>DZIALKI[[#This Row],[Podatek]]*DZIALKI[[#This Row],[Procent Ulgi]]</f>
        <v>511.22500000000002</v>
      </c>
      <c r="I4641">
        <f>DZIALKI[[#This Row],[Podatek]]-DZIALKI[[#This Row],[KwotaUlgi]]</f>
        <v>511.22500000000002</v>
      </c>
    </row>
    <row r="4642" spans="1:9" x14ac:dyDescent="0.25">
      <c r="A4642" t="s">
        <v>4652</v>
      </c>
      <c r="B4642">
        <v>1064.2</v>
      </c>
      <c r="C4642" t="s">
        <v>5</v>
      </c>
      <c r="D4642" t="s">
        <v>11</v>
      </c>
      <c r="E46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42">
        <f>IF(DZIALKI[[#This Row],[Ulga]]=$K$29,$L$29,IF(DZIALKI[[#This Row],[Ulga]]=$K$30,$L$30,IF(DZIALKI[[#This Row],[Ulga]]=$K$31,$L$31,IF(DZIALKI[[#This Row],[Ulga]]=$K$32,$L$32))))</f>
        <v>0.9</v>
      </c>
      <c r="G4642">
        <f>ROUNDUP(DZIALKI[[#This Row],[StawkaPodatku]]*DZIALKI[[#This Row],[Powierzchnia]],2)</f>
        <v>819.43999999999994</v>
      </c>
      <c r="H4642">
        <f>DZIALKI[[#This Row],[Podatek]]*DZIALKI[[#This Row],[Procent Ulgi]]</f>
        <v>737.49599999999998</v>
      </c>
      <c r="I4642">
        <f>DZIALKI[[#This Row],[Podatek]]-DZIALKI[[#This Row],[KwotaUlgi]]</f>
        <v>81.94399999999996</v>
      </c>
    </row>
    <row r="4643" spans="1:9" x14ac:dyDescent="0.25">
      <c r="A4643" t="s">
        <v>4653</v>
      </c>
      <c r="B4643">
        <v>747.52</v>
      </c>
      <c r="C4643" t="s">
        <v>9</v>
      </c>
      <c r="D4643" t="s">
        <v>5</v>
      </c>
      <c r="E46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43">
        <f>IF(DZIALKI[[#This Row],[Ulga]]=$K$29,$L$29,IF(DZIALKI[[#This Row],[Ulga]]=$K$30,$L$30,IF(DZIALKI[[#This Row],[Ulga]]=$K$31,$L$31,IF(DZIALKI[[#This Row],[Ulga]]=$K$32,$L$32))))</f>
        <v>0.5</v>
      </c>
      <c r="G4643">
        <f>ROUNDUP(DZIALKI[[#This Row],[StawkaPodatku]]*DZIALKI[[#This Row],[Powierzchnia]],2)</f>
        <v>485.89</v>
      </c>
      <c r="H4643">
        <f>DZIALKI[[#This Row],[Podatek]]*DZIALKI[[#This Row],[Procent Ulgi]]</f>
        <v>242.94499999999999</v>
      </c>
      <c r="I4643">
        <f>DZIALKI[[#This Row],[Podatek]]-DZIALKI[[#This Row],[KwotaUlgi]]</f>
        <v>242.94499999999999</v>
      </c>
    </row>
    <row r="4644" spans="1:9" x14ac:dyDescent="0.25">
      <c r="A4644" t="s">
        <v>4654</v>
      </c>
      <c r="B4644">
        <v>556.28</v>
      </c>
      <c r="C4644" t="s">
        <v>31</v>
      </c>
      <c r="D4644" t="s">
        <v>5</v>
      </c>
      <c r="E46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44">
        <f>IF(DZIALKI[[#This Row],[Ulga]]=$K$29,$L$29,IF(DZIALKI[[#This Row],[Ulga]]=$K$30,$L$30,IF(DZIALKI[[#This Row],[Ulga]]=$K$31,$L$31,IF(DZIALKI[[#This Row],[Ulga]]=$K$32,$L$32))))</f>
        <v>0.5</v>
      </c>
      <c r="G4644">
        <f>ROUNDUP(DZIALKI[[#This Row],[StawkaPodatku]]*DZIALKI[[#This Row],[Powierzchnia]],2)</f>
        <v>239.20999999999998</v>
      </c>
      <c r="H4644">
        <f>DZIALKI[[#This Row],[Podatek]]*DZIALKI[[#This Row],[Procent Ulgi]]</f>
        <v>119.60499999999999</v>
      </c>
      <c r="I4644">
        <f>DZIALKI[[#This Row],[Podatek]]-DZIALKI[[#This Row],[KwotaUlgi]]</f>
        <v>119.60499999999999</v>
      </c>
    </row>
    <row r="4645" spans="1:9" x14ac:dyDescent="0.25">
      <c r="A4645" t="s">
        <v>4655</v>
      </c>
      <c r="B4645">
        <v>1448.98</v>
      </c>
      <c r="C4645" t="s">
        <v>31</v>
      </c>
      <c r="D4645" t="s">
        <v>11</v>
      </c>
      <c r="E46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45">
        <f>IF(DZIALKI[[#This Row],[Ulga]]=$K$29,$L$29,IF(DZIALKI[[#This Row],[Ulga]]=$K$30,$L$30,IF(DZIALKI[[#This Row],[Ulga]]=$K$31,$L$31,IF(DZIALKI[[#This Row],[Ulga]]=$K$32,$L$32))))</f>
        <v>0.9</v>
      </c>
      <c r="G4645">
        <f>ROUNDUP(DZIALKI[[#This Row],[StawkaPodatku]]*DZIALKI[[#This Row],[Powierzchnia]],2)</f>
        <v>623.06999999999994</v>
      </c>
      <c r="H4645">
        <f>DZIALKI[[#This Row],[Podatek]]*DZIALKI[[#This Row],[Procent Ulgi]]</f>
        <v>560.76299999999992</v>
      </c>
      <c r="I4645">
        <f>DZIALKI[[#This Row],[Podatek]]-DZIALKI[[#This Row],[KwotaUlgi]]</f>
        <v>62.307000000000016</v>
      </c>
    </row>
    <row r="4646" spans="1:9" x14ac:dyDescent="0.25">
      <c r="A4646" t="s">
        <v>4656</v>
      </c>
      <c r="B4646">
        <v>676.92</v>
      </c>
      <c r="C4646" t="s">
        <v>5</v>
      </c>
      <c r="D4646" t="s">
        <v>7</v>
      </c>
      <c r="E46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46">
        <f>IF(DZIALKI[[#This Row],[Ulga]]=$K$29,$L$29,IF(DZIALKI[[#This Row],[Ulga]]=$K$30,$L$30,IF(DZIALKI[[#This Row],[Ulga]]=$K$31,$L$31,IF(DZIALKI[[#This Row],[Ulga]]=$K$32,$L$32))))</f>
        <v>0.2</v>
      </c>
      <c r="G4646">
        <f>ROUNDUP(DZIALKI[[#This Row],[StawkaPodatku]]*DZIALKI[[#This Row],[Powierzchnia]],2)</f>
        <v>521.23</v>
      </c>
      <c r="H4646">
        <f>DZIALKI[[#This Row],[Podatek]]*DZIALKI[[#This Row],[Procent Ulgi]]</f>
        <v>104.24600000000001</v>
      </c>
      <c r="I4646">
        <f>DZIALKI[[#This Row],[Podatek]]-DZIALKI[[#This Row],[KwotaUlgi]]</f>
        <v>416.98400000000004</v>
      </c>
    </row>
    <row r="4647" spans="1:9" x14ac:dyDescent="0.25">
      <c r="A4647" t="s">
        <v>4657</v>
      </c>
      <c r="B4647">
        <v>1268.4100000000001</v>
      </c>
      <c r="C4647" t="s">
        <v>9</v>
      </c>
      <c r="D4647" t="s">
        <v>11</v>
      </c>
      <c r="E464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47">
        <f>IF(DZIALKI[[#This Row],[Ulga]]=$K$29,$L$29,IF(DZIALKI[[#This Row],[Ulga]]=$K$30,$L$30,IF(DZIALKI[[#This Row],[Ulga]]=$K$31,$L$31,IF(DZIALKI[[#This Row],[Ulga]]=$K$32,$L$32))))</f>
        <v>0.9</v>
      </c>
      <c r="G4647">
        <f>ROUNDUP(DZIALKI[[#This Row],[StawkaPodatku]]*DZIALKI[[#This Row],[Powierzchnia]],2)</f>
        <v>824.47</v>
      </c>
      <c r="H4647">
        <f>DZIALKI[[#This Row],[Podatek]]*DZIALKI[[#This Row],[Procent Ulgi]]</f>
        <v>742.02300000000002</v>
      </c>
      <c r="I4647">
        <f>DZIALKI[[#This Row],[Podatek]]-DZIALKI[[#This Row],[KwotaUlgi]]</f>
        <v>82.447000000000003</v>
      </c>
    </row>
    <row r="4648" spans="1:9" x14ac:dyDescent="0.25">
      <c r="A4648" t="s">
        <v>4658</v>
      </c>
      <c r="B4648">
        <v>1270.08</v>
      </c>
      <c r="C4648" t="s">
        <v>5</v>
      </c>
      <c r="D4648" t="s">
        <v>7</v>
      </c>
      <c r="E46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48">
        <f>IF(DZIALKI[[#This Row],[Ulga]]=$K$29,$L$29,IF(DZIALKI[[#This Row],[Ulga]]=$K$30,$L$30,IF(DZIALKI[[#This Row],[Ulga]]=$K$31,$L$31,IF(DZIALKI[[#This Row],[Ulga]]=$K$32,$L$32))))</f>
        <v>0.2</v>
      </c>
      <c r="G4648">
        <f>ROUNDUP(DZIALKI[[#This Row],[StawkaPodatku]]*DZIALKI[[#This Row],[Powierzchnia]],2)</f>
        <v>977.97</v>
      </c>
      <c r="H4648">
        <f>DZIALKI[[#This Row],[Podatek]]*DZIALKI[[#This Row],[Procent Ulgi]]</f>
        <v>195.59400000000002</v>
      </c>
      <c r="I4648">
        <f>DZIALKI[[#This Row],[Podatek]]-DZIALKI[[#This Row],[KwotaUlgi]]</f>
        <v>782.37599999999998</v>
      </c>
    </row>
    <row r="4649" spans="1:9" x14ac:dyDescent="0.25">
      <c r="A4649" t="s">
        <v>4659</v>
      </c>
      <c r="B4649">
        <v>670.62</v>
      </c>
      <c r="C4649" t="s">
        <v>31</v>
      </c>
      <c r="D4649" t="s">
        <v>11</v>
      </c>
      <c r="E46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49">
        <f>IF(DZIALKI[[#This Row],[Ulga]]=$K$29,$L$29,IF(DZIALKI[[#This Row],[Ulga]]=$K$30,$L$30,IF(DZIALKI[[#This Row],[Ulga]]=$K$31,$L$31,IF(DZIALKI[[#This Row],[Ulga]]=$K$32,$L$32))))</f>
        <v>0.9</v>
      </c>
      <c r="G4649">
        <f>ROUNDUP(DZIALKI[[#This Row],[StawkaPodatku]]*DZIALKI[[#This Row],[Powierzchnia]],2)</f>
        <v>288.37</v>
      </c>
      <c r="H4649">
        <f>DZIALKI[[#This Row],[Podatek]]*DZIALKI[[#This Row],[Procent Ulgi]]</f>
        <v>259.53300000000002</v>
      </c>
      <c r="I4649">
        <f>DZIALKI[[#This Row],[Podatek]]-DZIALKI[[#This Row],[KwotaUlgi]]</f>
        <v>28.836999999999989</v>
      </c>
    </row>
    <row r="4650" spans="1:9" x14ac:dyDescent="0.25">
      <c r="A4650" t="s">
        <v>4660</v>
      </c>
      <c r="B4650">
        <v>1375.78</v>
      </c>
      <c r="C4650" t="s">
        <v>31</v>
      </c>
      <c r="D4650" t="s">
        <v>5</v>
      </c>
      <c r="E46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50">
        <f>IF(DZIALKI[[#This Row],[Ulga]]=$K$29,$L$29,IF(DZIALKI[[#This Row],[Ulga]]=$K$30,$L$30,IF(DZIALKI[[#This Row],[Ulga]]=$K$31,$L$31,IF(DZIALKI[[#This Row],[Ulga]]=$K$32,$L$32))))</f>
        <v>0.5</v>
      </c>
      <c r="G4650">
        <f>ROUNDUP(DZIALKI[[#This Row],[StawkaPodatku]]*DZIALKI[[#This Row],[Powierzchnia]],2)</f>
        <v>591.59</v>
      </c>
      <c r="H4650">
        <f>DZIALKI[[#This Row],[Podatek]]*DZIALKI[[#This Row],[Procent Ulgi]]</f>
        <v>295.79500000000002</v>
      </c>
      <c r="I4650">
        <f>DZIALKI[[#This Row],[Podatek]]-DZIALKI[[#This Row],[KwotaUlgi]]</f>
        <v>295.79500000000002</v>
      </c>
    </row>
    <row r="4651" spans="1:9" x14ac:dyDescent="0.25">
      <c r="A4651" t="s">
        <v>4661</v>
      </c>
      <c r="B4651">
        <v>780.69</v>
      </c>
      <c r="C4651" t="s">
        <v>52</v>
      </c>
      <c r="D4651" t="s">
        <v>21</v>
      </c>
      <c r="E46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51">
        <f>IF(DZIALKI[[#This Row],[Ulga]]=$K$29,$L$29,IF(DZIALKI[[#This Row],[Ulga]]=$K$30,$L$30,IF(DZIALKI[[#This Row],[Ulga]]=$K$31,$L$31,IF(DZIALKI[[#This Row],[Ulga]]=$K$32,$L$32))))</f>
        <v>0</v>
      </c>
      <c r="G4651">
        <f>ROUNDUP(DZIALKI[[#This Row],[StawkaPodatku]]*DZIALKI[[#This Row],[Powierzchnia]],2)</f>
        <v>163.95</v>
      </c>
      <c r="H4651">
        <f>DZIALKI[[#This Row],[Podatek]]*DZIALKI[[#This Row],[Procent Ulgi]]</f>
        <v>0</v>
      </c>
      <c r="I4651">
        <f>DZIALKI[[#This Row],[Podatek]]-DZIALKI[[#This Row],[KwotaUlgi]]</f>
        <v>163.95</v>
      </c>
    </row>
    <row r="4652" spans="1:9" x14ac:dyDescent="0.25">
      <c r="A4652" t="s">
        <v>4662</v>
      </c>
      <c r="B4652">
        <v>1399.17</v>
      </c>
      <c r="C4652" t="s">
        <v>9</v>
      </c>
      <c r="D4652" t="s">
        <v>11</v>
      </c>
      <c r="E46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52">
        <f>IF(DZIALKI[[#This Row],[Ulga]]=$K$29,$L$29,IF(DZIALKI[[#This Row],[Ulga]]=$K$30,$L$30,IF(DZIALKI[[#This Row],[Ulga]]=$K$31,$L$31,IF(DZIALKI[[#This Row],[Ulga]]=$K$32,$L$32))))</f>
        <v>0.9</v>
      </c>
      <c r="G4652">
        <f>ROUNDUP(DZIALKI[[#This Row],[StawkaPodatku]]*DZIALKI[[#This Row],[Powierzchnia]],2)</f>
        <v>909.47</v>
      </c>
      <c r="H4652">
        <f>DZIALKI[[#This Row],[Podatek]]*DZIALKI[[#This Row],[Procent Ulgi]]</f>
        <v>818.52300000000002</v>
      </c>
      <c r="I4652">
        <f>DZIALKI[[#This Row],[Podatek]]-DZIALKI[[#This Row],[KwotaUlgi]]</f>
        <v>90.947000000000003</v>
      </c>
    </row>
    <row r="4653" spans="1:9" x14ac:dyDescent="0.25">
      <c r="A4653" t="s">
        <v>4663</v>
      </c>
      <c r="B4653">
        <v>1431.57</v>
      </c>
      <c r="C4653" t="s">
        <v>5</v>
      </c>
      <c r="D4653" t="s">
        <v>5</v>
      </c>
      <c r="E46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53">
        <f>IF(DZIALKI[[#This Row],[Ulga]]=$K$29,$L$29,IF(DZIALKI[[#This Row],[Ulga]]=$K$30,$L$30,IF(DZIALKI[[#This Row],[Ulga]]=$K$31,$L$31,IF(DZIALKI[[#This Row],[Ulga]]=$K$32,$L$32))))</f>
        <v>0.5</v>
      </c>
      <c r="G4653">
        <f>ROUNDUP(DZIALKI[[#This Row],[StawkaPodatku]]*DZIALKI[[#This Row],[Powierzchnia]],2)</f>
        <v>1102.31</v>
      </c>
      <c r="H4653">
        <f>DZIALKI[[#This Row],[Podatek]]*DZIALKI[[#This Row],[Procent Ulgi]]</f>
        <v>551.15499999999997</v>
      </c>
      <c r="I4653">
        <f>DZIALKI[[#This Row],[Podatek]]-DZIALKI[[#This Row],[KwotaUlgi]]</f>
        <v>551.15499999999997</v>
      </c>
    </row>
    <row r="4654" spans="1:9" x14ac:dyDescent="0.25">
      <c r="A4654" t="s">
        <v>4664</v>
      </c>
      <c r="B4654">
        <v>660.42</v>
      </c>
      <c r="C4654" t="s">
        <v>9</v>
      </c>
      <c r="D4654" t="s">
        <v>5</v>
      </c>
      <c r="E46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54">
        <f>IF(DZIALKI[[#This Row],[Ulga]]=$K$29,$L$29,IF(DZIALKI[[#This Row],[Ulga]]=$K$30,$L$30,IF(DZIALKI[[#This Row],[Ulga]]=$K$31,$L$31,IF(DZIALKI[[#This Row],[Ulga]]=$K$32,$L$32))))</f>
        <v>0.5</v>
      </c>
      <c r="G4654">
        <f>ROUNDUP(DZIALKI[[#This Row],[StawkaPodatku]]*DZIALKI[[#This Row],[Powierzchnia]],2)</f>
        <v>429.28</v>
      </c>
      <c r="H4654">
        <f>DZIALKI[[#This Row],[Podatek]]*DZIALKI[[#This Row],[Procent Ulgi]]</f>
        <v>214.64</v>
      </c>
      <c r="I4654">
        <f>DZIALKI[[#This Row],[Podatek]]-DZIALKI[[#This Row],[KwotaUlgi]]</f>
        <v>214.64</v>
      </c>
    </row>
    <row r="4655" spans="1:9" x14ac:dyDescent="0.25">
      <c r="A4655" t="s">
        <v>4665</v>
      </c>
      <c r="B4655">
        <v>1223.3599999999999</v>
      </c>
      <c r="C4655" t="s">
        <v>5</v>
      </c>
      <c r="D4655" t="s">
        <v>11</v>
      </c>
      <c r="E46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55">
        <f>IF(DZIALKI[[#This Row],[Ulga]]=$K$29,$L$29,IF(DZIALKI[[#This Row],[Ulga]]=$K$30,$L$30,IF(DZIALKI[[#This Row],[Ulga]]=$K$31,$L$31,IF(DZIALKI[[#This Row],[Ulga]]=$K$32,$L$32))))</f>
        <v>0.9</v>
      </c>
      <c r="G4655">
        <f>ROUNDUP(DZIALKI[[#This Row],[StawkaPodatku]]*DZIALKI[[#This Row],[Powierzchnia]],2)</f>
        <v>941.99</v>
      </c>
      <c r="H4655">
        <f>DZIALKI[[#This Row],[Podatek]]*DZIALKI[[#This Row],[Procent Ulgi]]</f>
        <v>847.79100000000005</v>
      </c>
      <c r="I4655">
        <f>DZIALKI[[#This Row],[Podatek]]-DZIALKI[[#This Row],[KwotaUlgi]]</f>
        <v>94.198999999999955</v>
      </c>
    </row>
    <row r="4656" spans="1:9" x14ac:dyDescent="0.25">
      <c r="A4656" t="s">
        <v>4666</v>
      </c>
      <c r="B4656">
        <v>848.21</v>
      </c>
      <c r="C4656" t="s">
        <v>5</v>
      </c>
      <c r="D4656" t="s">
        <v>5</v>
      </c>
      <c r="E46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56">
        <f>IF(DZIALKI[[#This Row],[Ulga]]=$K$29,$L$29,IF(DZIALKI[[#This Row],[Ulga]]=$K$30,$L$30,IF(DZIALKI[[#This Row],[Ulga]]=$K$31,$L$31,IF(DZIALKI[[#This Row],[Ulga]]=$K$32,$L$32))))</f>
        <v>0.5</v>
      </c>
      <c r="G4656">
        <f>ROUNDUP(DZIALKI[[#This Row],[StawkaPodatku]]*DZIALKI[[#This Row],[Powierzchnia]],2)</f>
        <v>653.13</v>
      </c>
      <c r="H4656">
        <f>DZIALKI[[#This Row],[Podatek]]*DZIALKI[[#This Row],[Procent Ulgi]]</f>
        <v>326.565</v>
      </c>
      <c r="I4656">
        <f>DZIALKI[[#This Row],[Podatek]]-DZIALKI[[#This Row],[KwotaUlgi]]</f>
        <v>326.565</v>
      </c>
    </row>
    <row r="4657" spans="1:9" x14ac:dyDescent="0.25">
      <c r="A4657" t="s">
        <v>4667</v>
      </c>
      <c r="B4657">
        <v>519.96</v>
      </c>
      <c r="C4657" t="s">
        <v>31</v>
      </c>
      <c r="D4657" t="s">
        <v>21</v>
      </c>
      <c r="E46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57">
        <f>IF(DZIALKI[[#This Row],[Ulga]]=$K$29,$L$29,IF(DZIALKI[[#This Row],[Ulga]]=$K$30,$L$30,IF(DZIALKI[[#This Row],[Ulga]]=$K$31,$L$31,IF(DZIALKI[[#This Row],[Ulga]]=$K$32,$L$32))))</f>
        <v>0</v>
      </c>
      <c r="G4657">
        <f>ROUNDUP(DZIALKI[[#This Row],[StawkaPodatku]]*DZIALKI[[#This Row],[Powierzchnia]],2)</f>
        <v>223.59</v>
      </c>
      <c r="H4657">
        <f>DZIALKI[[#This Row],[Podatek]]*DZIALKI[[#This Row],[Procent Ulgi]]</f>
        <v>0</v>
      </c>
      <c r="I4657">
        <f>DZIALKI[[#This Row],[Podatek]]-DZIALKI[[#This Row],[KwotaUlgi]]</f>
        <v>223.59</v>
      </c>
    </row>
    <row r="4658" spans="1:9" x14ac:dyDescent="0.25">
      <c r="A4658" t="s">
        <v>4668</v>
      </c>
      <c r="B4658">
        <v>722.28</v>
      </c>
      <c r="C4658" t="s">
        <v>31</v>
      </c>
      <c r="D4658" t="s">
        <v>7</v>
      </c>
      <c r="E46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58">
        <f>IF(DZIALKI[[#This Row],[Ulga]]=$K$29,$L$29,IF(DZIALKI[[#This Row],[Ulga]]=$K$30,$L$30,IF(DZIALKI[[#This Row],[Ulga]]=$K$31,$L$31,IF(DZIALKI[[#This Row],[Ulga]]=$K$32,$L$32))))</f>
        <v>0.2</v>
      </c>
      <c r="G4658">
        <f>ROUNDUP(DZIALKI[[#This Row],[StawkaPodatku]]*DZIALKI[[#This Row],[Powierzchnia]],2)</f>
        <v>310.58999999999997</v>
      </c>
      <c r="H4658">
        <f>DZIALKI[[#This Row],[Podatek]]*DZIALKI[[#This Row],[Procent Ulgi]]</f>
        <v>62.117999999999995</v>
      </c>
      <c r="I4658">
        <f>DZIALKI[[#This Row],[Podatek]]-DZIALKI[[#This Row],[KwotaUlgi]]</f>
        <v>248.47199999999998</v>
      </c>
    </row>
    <row r="4659" spans="1:9" x14ac:dyDescent="0.25">
      <c r="A4659" t="s">
        <v>4669</v>
      </c>
      <c r="B4659">
        <v>689.14</v>
      </c>
      <c r="C4659" t="s">
        <v>52</v>
      </c>
      <c r="D4659" t="s">
        <v>11</v>
      </c>
      <c r="E465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59">
        <f>IF(DZIALKI[[#This Row],[Ulga]]=$K$29,$L$29,IF(DZIALKI[[#This Row],[Ulga]]=$K$30,$L$30,IF(DZIALKI[[#This Row],[Ulga]]=$K$31,$L$31,IF(DZIALKI[[#This Row],[Ulga]]=$K$32,$L$32))))</f>
        <v>0.9</v>
      </c>
      <c r="G4659">
        <f>ROUNDUP(DZIALKI[[#This Row],[StawkaPodatku]]*DZIALKI[[#This Row],[Powierzchnia]],2)</f>
        <v>144.72</v>
      </c>
      <c r="H4659">
        <f>DZIALKI[[#This Row],[Podatek]]*DZIALKI[[#This Row],[Procent Ulgi]]</f>
        <v>130.24799999999999</v>
      </c>
      <c r="I4659">
        <f>DZIALKI[[#This Row],[Podatek]]-DZIALKI[[#This Row],[KwotaUlgi]]</f>
        <v>14.472000000000008</v>
      </c>
    </row>
    <row r="4660" spans="1:9" x14ac:dyDescent="0.25">
      <c r="A4660" t="s">
        <v>4670</v>
      </c>
      <c r="B4660">
        <v>1252.01</v>
      </c>
      <c r="C4660" t="s">
        <v>9</v>
      </c>
      <c r="D4660" t="s">
        <v>21</v>
      </c>
      <c r="E46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60">
        <f>IF(DZIALKI[[#This Row],[Ulga]]=$K$29,$L$29,IF(DZIALKI[[#This Row],[Ulga]]=$K$30,$L$30,IF(DZIALKI[[#This Row],[Ulga]]=$K$31,$L$31,IF(DZIALKI[[#This Row],[Ulga]]=$K$32,$L$32))))</f>
        <v>0</v>
      </c>
      <c r="G4660">
        <f>ROUNDUP(DZIALKI[[#This Row],[StawkaPodatku]]*DZIALKI[[#This Row],[Powierzchnia]],2)</f>
        <v>813.81</v>
      </c>
      <c r="H4660">
        <f>DZIALKI[[#This Row],[Podatek]]*DZIALKI[[#This Row],[Procent Ulgi]]</f>
        <v>0</v>
      </c>
      <c r="I4660">
        <f>DZIALKI[[#This Row],[Podatek]]-DZIALKI[[#This Row],[KwotaUlgi]]</f>
        <v>813.81</v>
      </c>
    </row>
    <row r="4661" spans="1:9" x14ac:dyDescent="0.25">
      <c r="A4661" t="s">
        <v>4671</v>
      </c>
      <c r="B4661">
        <v>1242.47</v>
      </c>
      <c r="C4661" t="s">
        <v>31</v>
      </c>
      <c r="D4661" t="s">
        <v>7</v>
      </c>
      <c r="E46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61">
        <f>IF(DZIALKI[[#This Row],[Ulga]]=$K$29,$L$29,IF(DZIALKI[[#This Row],[Ulga]]=$K$30,$L$30,IF(DZIALKI[[#This Row],[Ulga]]=$K$31,$L$31,IF(DZIALKI[[#This Row],[Ulga]]=$K$32,$L$32))))</f>
        <v>0.2</v>
      </c>
      <c r="G4661">
        <f>ROUNDUP(DZIALKI[[#This Row],[StawkaPodatku]]*DZIALKI[[#This Row],[Powierzchnia]],2)</f>
        <v>534.27</v>
      </c>
      <c r="H4661">
        <f>DZIALKI[[#This Row],[Podatek]]*DZIALKI[[#This Row],[Procent Ulgi]]</f>
        <v>106.854</v>
      </c>
      <c r="I4661">
        <f>DZIALKI[[#This Row],[Podatek]]-DZIALKI[[#This Row],[KwotaUlgi]]</f>
        <v>427.416</v>
      </c>
    </row>
    <row r="4662" spans="1:9" x14ac:dyDescent="0.25">
      <c r="A4662" t="s">
        <v>4672</v>
      </c>
      <c r="B4662">
        <v>546.44000000000005</v>
      </c>
      <c r="C4662" t="s">
        <v>9</v>
      </c>
      <c r="D4662" t="s">
        <v>7</v>
      </c>
      <c r="E46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62">
        <f>IF(DZIALKI[[#This Row],[Ulga]]=$K$29,$L$29,IF(DZIALKI[[#This Row],[Ulga]]=$K$30,$L$30,IF(DZIALKI[[#This Row],[Ulga]]=$K$31,$L$31,IF(DZIALKI[[#This Row],[Ulga]]=$K$32,$L$32))))</f>
        <v>0.2</v>
      </c>
      <c r="G4662">
        <f>ROUNDUP(DZIALKI[[#This Row],[StawkaPodatku]]*DZIALKI[[#This Row],[Powierzchnia]],2)</f>
        <v>355.19</v>
      </c>
      <c r="H4662">
        <f>DZIALKI[[#This Row],[Podatek]]*DZIALKI[[#This Row],[Procent Ulgi]]</f>
        <v>71.037999999999997</v>
      </c>
      <c r="I4662">
        <f>DZIALKI[[#This Row],[Podatek]]-DZIALKI[[#This Row],[KwotaUlgi]]</f>
        <v>284.15199999999999</v>
      </c>
    </row>
    <row r="4663" spans="1:9" x14ac:dyDescent="0.25">
      <c r="A4663" t="s">
        <v>4673</v>
      </c>
      <c r="B4663">
        <v>834.15</v>
      </c>
      <c r="C4663" t="s">
        <v>52</v>
      </c>
      <c r="D4663" t="s">
        <v>11</v>
      </c>
      <c r="E46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63">
        <f>IF(DZIALKI[[#This Row],[Ulga]]=$K$29,$L$29,IF(DZIALKI[[#This Row],[Ulga]]=$K$30,$L$30,IF(DZIALKI[[#This Row],[Ulga]]=$K$31,$L$31,IF(DZIALKI[[#This Row],[Ulga]]=$K$32,$L$32))))</f>
        <v>0.9</v>
      </c>
      <c r="G4663">
        <f>ROUNDUP(DZIALKI[[#This Row],[StawkaPodatku]]*DZIALKI[[#This Row],[Powierzchnia]],2)</f>
        <v>175.17999999999998</v>
      </c>
      <c r="H4663">
        <f>DZIALKI[[#This Row],[Podatek]]*DZIALKI[[#This Row],[Procent Ulgi]]</f>
        <v>157.66199999999998</v>
      </c>
      <c r="I4663">
        <f>DZIALKI[[#This Row],[Podatek]]-DZIALKI[[#This Row],[KwotaUlgi]]</f>
        <v>17.518000000000001</v>
      </c>
    </row>
    <row r="4664" spans="1:9" x14ac:dyDescent="0.25">
      <c r="A4664" t="s">
        <v>4674</v>
      </c>
      <c r="B4664">
        <v>1359.8</v>
      </c>
      <c r="C4664" t="s">
        <v>52</v>
      </c>
      <c r="D4664" t="s">
        <v>5</v>
      </c>
      <c r="E46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64">
        <f>IF(DZIALKI[[#This Row],[Ulga]]=$K$29,$L$29,IF(DZIALKI[[#This Row],[Ulga]]=$K$30,$L$30,IF(DZIALKI[[#This Row],[Ulga]]=$K$31,$L$31,IF(DZIALKI[[#This Row],[Ulga]]=$K$32,$L$32))))</f>
        <v>0.5</v>
      </c>
      <c r="G4664">
        <f>ROUNDUP(DZIALKI[[#This Row],[StawkaPodatku]]*DZIALKI[[#This Row],[Powierzchnia]],2)</f>
        <v>285.56</v>
      </c>
      <c r="H4664">
        <f>DZIALKI[[#This Row],[Podatek]]*DZIALKI[[#This Row],[Procent Ulgi]]</f>
        <v>142.78</v>
      </c>
      <c r="I4664">
        <f>DZIALKI[[#This Row],[Podatek]]-DZIALKI[[#This Row],[KwotaUlgi]]</f>
        <v>142.78</v>
      </c>
    </row>
    <row r="4665" spans="1:9" x14ac:dyDescent="0.25">
      <c r="A4665" t="s">
        <v>4675</v>
      </c>
      <c r="B4665">
        <v>804.38</v>
      </c>
      <c r="C4665" t="s">
        <v>5</v>
      </c>
      <c r="D4665" t="s">
        <v>11</v>
      </c>
      <c r="E46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65">
        <f>IF(DZIALKI[[#This Row],[Ulga]]=$K$29,$L$29,IF(DZIALKI[[#This Row],[Ulga]]=$K$30,$L$30,IF(DZIALKI[[#This Row],[Ulga]]=$K$31,$L$31,IF(DZIALKI[[#This Row],[Ulga]]=$K$32,$L$32))))</f>
        <v>0.9</v>
      </c>
      <c r="G4665">
        <f>ROUNDUP(DZIALKI[[#This Row],[StawkaPodatku]]*DZIALKI[[#This Row],[Powierzchnia]],2)</f>
        <v>619.38</v>
      </c>
      <c r="H4665">
        <f>DZIALKI[[#This Row],[Podatek]]*DZIALKI[[#This Row],[Procent Ulgi]]</f>
        <v>557.44200000000001</v>
      </c>
      <c r="I4665">
        <f>DZIALKI[[#This Row],[Podatek]]-DZIALKI[[#This Row],[KwotaUlgi]]</f>
        <v>61.937999999999988</v>
      </c>
    </row>
    <row r="4666" spans="1:9" x14ac:dyDescent="0.25">
      <c r="A4666" t="s">
        <v>4676</v>
      </c>
      <c r="B4666">
        <v>1055.01</v>
      </c>
      <c r="C4666" t="s">
        <v>9</v>
      </c>
      <c r="D4666" t="s">
        <v>11</v>
      </c>
      <c r="E46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66">
        <f>IF(DZIALKI[[#This Row],[Ulga]]=$K$29,$L$29,IF(DZIALKI[[#This Row],[Ulga]]=$K$30,$L$30,IF(DZIALKI[[#This Row],[Ulga]]=$K$31,$L$31,IF(DZIALKI[[#This Row],[Ulga]]=$K$32,$L$32))))</f>
        <v>0.9</v>
      </c>
      <c r="G4666">
        <f>ROUNDUP(DZIALKI[[#This Row],[StawkaPodatku]]*DZIALKI[[#This Row],[Powierzchnia]],2)</f>
        <v>685.76</v>
      </c>
      <c r="H4666">
        <f>DZIALKI[[#This Row],[Podatek]]*DZIALKI[[#This Row],[Procent Ulgi]]</f>
        <v>617.18399999999997</v>
      </c>
      <c r="I4666">
        <f>DZIALKI[[#This Row],[Podatek]]-DZIALKI[[#This Row],[KwotaUlgi]]</f>
        <v>68.576000000000022</v>
      </c>
    </row>
    <row r="4667" spans="1:9" x14ac:dyDescent="0.25">
      <c r="A4667" t="s">
        <v>4677</v>
      </c>
      <c r="B4667">
        <v>507.32</v>
      </c>
      <c r="C4667" t="s">
        <v>31</v>
      </c>
      <c r="D4667" t="s">
        <v>5</v>
      </c>
      <c r="E46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67">
        <f>IF(DZIALKI[[#This Row],[Ulga]]=$K$29,$L$29,IF(DZIALKI[[#This Row],[Ulga]]=$K$30,$L$30,IF(DZIALKI[[#This Row],[Ulga]]=$K$31,$L$31,IF(DZIALKI[[#This Row],[Ulga]]=$K$32,$L$32))))</f>
        <v>0.5</v>
      </c>
      <c r="G4667">
        <f>ROUNDUP(DZIALKI[[#This Row],[StawkaPodatku]]*DZIALKI[[#This Row],[Powierzchnia]],2)</f>
        <v>218.14999999999998</v>
      </c>
      <c r="H4667">
        <f>DZIALKI[[#This Row],[Podatek]]*DZIALKI[[#This Row],[Procent Ulgi]]</f>
        <v>109.07499999999999</v>
      </c>
      <c r="I4667">
        <f>DZIALKI[[#This Row],[Podatek]]-DZIALKI[[#This Row],[KwotaUlgi]]</f>
        <v>109.07499999999999</v>
      </c>
    </row>
    <row r="4668" spans="1:9" x14ac:dyDescent="0.25">
      <c r="A4668" t="s">
        <v>4678</v>
      </c>
      <c r="B4668">
        <v>628.54</v>
      </c>
      <c r="C4668" t="s">
        <v>52</v>
      </c>
      <c r="D4668" t="s">
        <v>5</v>
      </c>
      <c r="E46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68">
        <f>IF(DZIALKI[[#This Row],[Ulga]]=$K$29,$L$29,IF(DZIALKI[[#This Row],[Ulga]]=$K$30,$L$30,IF(DZIALKI[[#This Row],[Ulga]]=$K$31,$L$31,IF(DZIALKI[[#This Row],[Ulga]]=$K$32,$L$32))))</f>
        <v>0.5</v>
      </c>
      <c r="G4668">
        <f>ROUNDUP(DZIALKI[[#This Row],[StawkaPodatku]]*DZIALKI[[#This Row],[Powierzchnia]],2)</f>
        <v>132</v>
      </c>
      <c r="H4668">
        <f>DZIALKI[[#This Row],[Podatek]]*DZIALKI[[#This Row],[Procent Ulgi]]</f>
        <v>66</v>
      </c>
      <c r="I4668">
        <f>DZIALKI[[#This Row],[Podatek]]-DZIALKI[[#This Row],[KwotaUlgi]]</f>
        <v>66</v>
      </c>
    </row>
    <row r="4669" spans="1:9" x14ac:dyDescent="0.25">
      <c r="A4669" t="s">
        <v>4679</v>
      </c>
      <c r="B4669">
        <v>1133.9100000000001</v>
      </c>
      <c r="C4669" t="s">
        <v>5</v>
      </c>
      <c r="D4669" t="s">
        <v>7</v>
      </c>
      <c r="E46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69">
        <f>IF(DZIALKI[[#This Row],[Ulga]]=$K$29,$L$29,IF(DZIALKI[[#This Row],[Ulga]]=$K$30,$L$30,IF(DZIALKI[[#This Row],[Ulga]]=$K$31,$L$31,IF(DZIALKI[[#This Row],[Ulga]]=$K$32,$L$32))))</f>
        <v>0.2</v>
      </c>
      <c r="G4669">
        <f>ROUNDUP(DZIALKI[[#This Row],[StawkaPodatku]]*DZIALKI[[#This Row],[Powierzchnia]],2)</f>
        <v>873.12</v>
      </c>
      <c r="H4669">
        <f>DZIALKI[[#This Row],[Podatek]]*DZIALKI[[#This Row],[Procent Ulgi]]</f>
        <v>174.62400000000002</v>
      </c>
      <c r="I4669">
        <f>DZIALKI[[#This Row],[Podatek]]-DZIALKI[[#This Row],[KwotaUlgi]]</f>
        <v>698.49599999999998</v>
      </c>
    </row>
    <row r="4670" spans="1:9" x14ac:dyDescent="0.25">
      <c r="A4670" t="s">
        <v>4680</v>
      </c>
      <c r="B4670">
        <v>1295.54</v>
      </c>
      <c r="C4670" t="s">
        <v>31</v>
      </c>
      <c r="D4670" t="s">
        <v>11</v>
      </c>
      <c r="E46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70">
        <f>IF(DZIALKI[[#This Row],[Ulga]]=$K$29,$L$29,IF(DZIALKI[[#This Row],[Ulga]]=$K$30,$L$30,IF(DZIALKI[[#This Row],[Ulga]]=$K$31,$L$31,IF(DZIALKI[[#This Row],[Ulga]]=$K$32,$L$32))))</f>
        <v>0.9</v>
      </c>
      <c r="G4670">
        <f>ROUNDUP(DZIALKI[[#This Row],[StawkaPodatku]]*DZIALKI[[#This Row],[Powierzchnia]],2)</f>
        <v>557.09</v>
      </c>
      <c r="H4670">
        <f>DZIALKI[[#This Row],[Podatek]]*DZIALKI[[#This Row],[Procent Ulgi]]</f>
        <v>501.38100000000003</v>
      </c>
      <c r="I4670">
        <f>DZIALKI[[#This Row],[Podatek]]-DZIALKI[[#This Row],[KwotaUlgi]]</f>
        <v>55.709000000000003</v>
      </c>
    </row>
    <row r="4671" spans="1:9" x14ac:dyDescent="0.25">
      <c r="A4671" t="s">
        <v>4681</v>
      </c>
      <c r="B4671">
        <v>708.15</v>
      </c>
      <c r="C4671" t="s">
        <v>5</v>
      </c>
      <c r="D4671" t="s">
        <v>7</v>
      </c>
      <c r="E46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71">
        <f>IF(DZIALKI[[#This Row],[Ulga]]=$K$29,$L$29,IF(DZIALKI[[#This Row],[Ulga]]=$K$30,$L$30,IF(DZIALKI[[#This Row],[Ulga]]=$K$31,$L$31,IF(DZIALKI[[#This Row],[Ulga]]=$K$32,$L$32))))</f>
        <v>0.2</v>
      </c>
      <c r="G4671">
        <f>ROUNDUP(DZIALKI[[#This Row],[StawkaPodatku]]*DZIALKI[[#This Row],[Powierzchnia]],2)</f>
        <v>545.28</v>
      </c>
      <c r="H4671">
        <f>DZIALKI[[#This Row],[Podatek]]*DZIALKI[[#This Row],[Procent Ulgi]]</f>
        <v>109.056</v>
      </c>
      <c r="I4671">
        <f>DZIALKI[[#This Row],[Podatek]]-DZIALKI[[#This Row],[KwotaUlgi]]</f>
        <v>436.22399999999999</v>
      </c>
    </row>
    <row r="4672" spans="1:9" x14ac:dyDescent="0.25">
      <c r="A4672" t="s">
        <v>4682</v>
      </c>
      <c r="B4672">
        <v>994.49</v>
      </c>
      <c r="C4672" t="s">
        <v>9</v>
      </c>
      <c r="D4672" t="s">
        <v>5</v>
      </c>
      <c r="E46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72">
        <f>IF(DZIALKI[[#This Row],[Ulga]]=$K$29,$L$29,IF(DZIALKI[[#This Row],[Ulga]]=$K$30,$L$30,IF(DZIALKI[[#This Row],[Ulga]]=$K$31,$L$31,IF(DZIALKI[[#This Row],[Ulga]]=$K$32,$L$32))))</f>
        <v>0.5</v>
      </c>
      <c r="G4672">
        <f>ROUNDUP(DZIALKI[[#This Row],[StawkaPodatku]]*DZIALKI[[#This Row],[Powierzchnia]],2)</f>
        <v>646.41999999999996</v>
      </c>
      <c r="H4672">
        <f>DZIALKI[[#This Row],[Podatek]]*DZIALKI[[#This Row],[Procent Ulgi]]</f>
        <v>323.20999999999998</v>
      </c>
      <c r="I4672">
        <f>DZIALKI[[#This Row],[Podatek]]-DZIALKI[[#This Row],[KwotaUlgi]]</f>
        <v>323.20999999999998</v>
      </c>
    </row>
    <row r="4673" spans="1:9" x14ac:dyDescent="0.25">
      <c r="A4673" t="s">
        <v>4683</v>
      </c>
      <c r="B4673">
        <v>1058.01</v>
      </c>
      <c r="C4673" t="s">
        <v>9</v>
      </c>
      <c r="D4673" t="s">
        <v>11</v>
      </c>
      <c r="E467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73">
        <f>IF(DZIALKI[[#This Row],[Ulga]]=$K$29,$L$29,IF(DZIALKI[[#This Row],[Ulga]]=$K$30,$L$30,IF(DZIALKI[[#This Row],[Ulga]]=$K$31,$L$31,IF(DZIALKI[[#This Row],[Ulga]]=$K$32,$L$32))))</f>
        <v>0.9</v>
      </c>
      <c r="G4673">
        <f>ROUNDUP(DZIALKI[[#This Row],[StawkaPodatku]]*DZIALKI[[#This Row],[Powierzchnia]],2)</f>
        <v>687.71</v>
      </c>
      <c r="H4673">
        <f>DZIALKI[[#This Row],[Podatek]]*DZIALKI[[#This Row],[Procent Ulgi]]</f>
        <v>618.93900000000008</v>
      </c>
      <c r="I4673">
        <f>DZIALKI[[#This Row],[Podatek]]-DZIALKI[[#This Row],[KwotaUlgi]]</f>
        <v>68.770999999999958</v>
      </c>
    </row>
    <row r="4674" spans="1:9" x14ac:dyDescent="0.25">
      <c r="A4674" t="s">
        <v>4684</v>
      </c>
      <c r="B4674">
        <v>967.93</v>
      </c>
      <c r="C4674" t="s">
        <v>5</v>
      </c>
      <c r="D4674" t="s">
        <v>21</v>
      </c>
      <c r="E46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74">
        <f>IF(DZIALKI[[#This Row],[Ulga]]=$K$29,$L$29,IF(DZIALKI[[#This Row],[Ulga]]=$K$30,$L$30,IF(DZIALKI[[#This Row],[Ulga]]=$K$31,$L$31,IF(DZIALKI[[#This Row],[Ulga]]=$K$32,$L$32))))</f>
        <v>0</v>
      </c>
      <c r="G4674">
        <f>ROUNDUP(DZIALKI[[#This Row],[StawkaPodatku]]*DZIALKI[[#This Row],[Powierzchnia]],2)</f>
        <v>745.31</v>
      </c>
      <c r="H4674">
        <f>DZIALKI[[#This Row],[Podatek]]*DZIALKI[[#This Row],[Procent Ulgi]]</f>
        <v>0</v>
      </c>
      <c r="I4674">
        <f>DZIALKI[[#This Row],[Podatek]]-DZIALKI[[#This Row],[KwotaUlgi]]</f>
        <v>745.31</v>
      </c>
    </row>
    <row r="4675" spans="1:9" x14ac:dyDescent="0.25">
      <c r="A4675" t="s">
        <v>4685</v>
      </c>
      <c r="B4675">
        <v>1225.56</v>
      </c>
      <c r="C4675" t="s">
        <v>31</v>
      </c>
      <c r="D4675" t="s">
        <v>5</v>
      </c>
      <c r="E46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75">
        <f>IF(DZIALKI[[#This Row],[Ulga]]=$K$29,$L$29,IF(DZIALKI[[#This Row],[Ulga]]=$K$30,$L$30,IF(DZIALKI[[#This Row],[Ulga]]=$K$31,$L$31,IF(DZIALKI[[#This Row],[Ulga]]=$K$32,$L$32))))</f>
        <v>0.5</v>
      </c>
      <c r="G4675">
        <f>ROUNDUP(DZIALKI[[#This Row],[StawkaPodatku]]*DZIALKI[[#This Row],[Powierzchnia]],2)</f>
        <v>527</v>
      </c>
      <c r="H4675">
        <f>DZIALKI[[#This Row],[Podatek]]*DZIALKI[[#This Row],[Procent Ulgi]]</f>
        <v>263.5</v>
      </c>
      <c r="I4675">
        <f>DZIALKI[[#This Row],[Podatek]]-DZIALKI[[#This Row],[KwotaUlgi]]</f>
        <v>263.5</v>
      </c>
    </row>
    <row r="4676" spans="1:9" x14ac:dyDescent="0.25">
      <c r="A4676" t="s">
        <v>4686</v>
      </c>
      <c r="B4676">
        <v>1394.78</v>
      </c>
      <c r="C4676" t="s">
        <v>5</v>
      </c>
      <c r="D4676" t="s">
        <v>21</v>
      </c>
      <c r="E46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76">
        <f>IF(DZIALKI[[#This Row],[Ulga]]=$K$29,$L$29,IF(DZIALKI[[#This Row],[Ulga]]=$K$30,$L$30,IF(DZIALKI[[#This Row],[Ulga]]=$K$31,$L$31,IF(DZIALKI[[#This Row],[Ulga]]=$K$32,$L$32))))</f>
        <v>0</v>
      </c>
      <c r="G4676">
        <f>ROUNDUP(DZIALKI[[#This Row],[StawkaPodatku]]*DZIALKI[[#This Row],[Powierzchnia]],2)</f>
        <v>1073.99</v>
      </c>
      <c r="H4676">
        <f>DZIALKI[[#This Row],[Podatek]]*DZIALKI[[#This Row],[Procent Ulgi]]</f>
        <v>0</v>
      </c>
      <c r="I4676">
        <f>DZIALKI[[#This Row],[Podatek]]-DZIALKI[[#This Row],[KwotaUlgi]]</f>
        <v>1073.99</v>
      </c>
    </row>
    <row r="4677" spans="1:9" x14ac:dyDescent="0.25">
      <c r="A4677" t="s">
        <v>4687</v>
      </c>
      <c r="B4677">
        <v>1346.3</v>
      </c>
      <c r="C4677" t="s">
        <v>31</v>
      </c>
      <c r="D4677" t="s">
        <v>11</v>
      </c>
      <c r="E46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77">
        <f>IF(DZIALKI[[#This Row],[Ulga]]=$K$29,$L$29,IF(DZIALKI[[#This Row],[Ulga]]=$K$30,$L$30,IF(DZIALKI[[#This Row],[Ulga]]=$K$31,$L$31,IF(DZIALKI[[#This Row],[Ulga]]=$K$32,$L$32))))</f>
        <v>0.9</v>
      </c>
      <c r="G4677">
        <f>ROUNDUP(DZIALKI[[#This Row],[StawkaPodatku]]*DZIALKI[[#This Row],[Powierzchnia]],2)</f>
        <v>578.91</v>
      </c>
      <c r="H4677">
        <f>DZIALKI[[#This Row],[Podatek]]*DZIALKI[[#This Row],[Procent Ulgi]]</f>
        <v>521.01900000000001</v>
      </c>
      <c r="I4677">
        <f>DZIALKI[[#This Row],[Podatek]]-DZIALKI[[#This Row],[KwotaUlgi]]</f>
        <v>57.890999999999963</v>
      </c>
    </row>
    <row r="4678" spans="1:9" x14ac:dyDescent="0.25">
      <c r="A4678" t="s">
        <v>4688</v>
      </c>
      <c r="B4678">
        <v>1258.82</v>
      </c>
      <c r="C4678" t="s">
        <v>5</v>
      </c>
      <c r="D4678" t="s">
        <v>11</v>
      </c>
      <c r="E46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78">
        <f>IF(DZIALKI[[#This Row],[Ulga]]=$K$29,$L$29,IF(DZIALKI[[#This Row],[Ulga]]=$K$30,$L$30,IF(DZIALKI[[#This Row],[Ulga]]=$K$31,$L$31,IF(DZIALKI[[#This Row],[Ulga]]=$K$32,$L$32))))</f>
        <v>0.9</v>
      </c>
      <c r="G4678">
        <f>ROUNDUP(DZIALKI[[#This Row],[StawkaPodatku]]*DZIALKI[[#This Row],[Powierzchnia]],2)</f>
        <v>969.3</v>
      </c>
      <c r="H4678">
        <f>DZIALKI[[#This Row],[Podatek]]*DZIALKI[[#This Row],[Procent Ulgi]]</f>
        <v>872.37</v>
      </c>
      <c r="I4678">
        <f>DZIALKI[[#This Row],[Podatek]]-DZIALKI[[#This Row],[KwotaUlgi]]</f>
        <v>96.92999999999995</v>
      </c>
    </row>
    <row r="4679" spans="1:9" x14ac:dyDescent="0.25">
      <c r="A4679" t="s">
        <v>4689</v>
      </c>
      <c r="B4679">
        <v>1043.55</v>
      </c>
      <c r="C4679" t="s">
        <v>31</v>
      </c>
      <c r="D4679" t="s">
        <v>21</v>
      </c>
      <c r="E46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79">
        <f>IF(DZIALKI[[#This Row],[Ulga]]=$K$29,$L$29,IF(DZIALKI[[#This Row],[Ulga]]=$K$30,$L$30,IF(DZIALKI[[#This Row],[Ulga]]=$K$31,$L$31,IF(DZIALKI[[#This Row],[Ulga]]=$K$32,$L$32))))</f>
        <v>0</v>
      </c>
      <c r="G4679">
        <f>ROUNDUP(DZIALKI[[#This Row],[StawkaPodatku]]*DZIALKI[[#This Row],[Powierzchnia]],2)</f>
        <v>448.73</v>
      </c>
      <c r="H4679">
        <f>DZIALKI[[#This Row],[Podatek]]*DZIALKI[[#This Row],[Procent Ulgi]]</f>
        <v>0</v>
      </c>
      <c r="I4679">
        <f>DZIALKI[[#This Row],[Podatek]]-DZIALKI[[#This Row],[KwotaUlgi]]</f>
        <v>448.73</v>
      </c>
    </row>
    <row r="4680" spans="1:9" x14ac:dyDescent="0.25">
      <c r="A4680" t="s">
        <v>4690</v>
      </c>
      <c r="B4680">
        <v>892.88</v>
      </c>
      <c r="C4680" t="s">
        <v>52</v>
      </c>
      <c r="D4680" t="s">
        <v>5</v>
      </c>
      <c r="E46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80">
        <f>IF(DZIALKI[[#This Row],[Ulga]]=$K$29,$L$29,IF(DZIALKI[[#This Row],[Ulga]]=$K$30,$L$30,IF(DZIALKI[[#This Row],[Ulga]]=$K$31,$L$31,IF(DZIALKI[[#This Row],[Ulga]]=$K$32,$L$32))))</f>
        <v>0.5</v>
      </c>
      <c r="G4680">
        <f>ROUNDUP(DZIALKI[[#This Row],[StawkaPodatku]]*DZIALKI[[#This Row],[Powierzchnia]],2)</f>
        <v>187.51</v>
      </c>
      <c r="H4680">
        <f>DZIALKI[[#This Row],[Podatek]]*DZIALKI[[#This Row],[Procent Ulgi]]</f>
        <v>93.754999999999995</v>
      </c>
      <c r="I4680">
        <f>DZIALKI[[#This Row],[Podatek]]-DZIALKI[[#This Row],[KwotaUlgi]]</f>
        <v>93.754999999999995</v>
      </c>
    </row>
    <row r="4681" spans="1:9" x14ac:dyDescent="0.25">
      <c r="A4681" t="s">
        <v>4691</v>
      </c>
      <c r="B4681">
        <v>1230.3399999999999</v>
      </c>
      <c r="C4681" t="s">
        <v>52</v>
      </c>
      <c r="D4681" t="s">
        <v>7</v>
      </c>
      <c r="E46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81">
        <f>IF(DZIALKI[[#This Row],[Ulga]]=$K$29,$L$29,IF(DZIALKI[[#This Row],[Ulga]]=$K$30,$L$30,IF(DZIALKI[[#This Row],[Ulga]]=$K$31,$L$31,IF(DZIALKI[[#This Row],[Ulga]]=$K$32,$L$32))))</f>
        <v>0.2</v>
      </c>
      <c r="G4681">
        <f>ROUNDUP(DZIALKI[[#This Row],[StawkaPodatku]]*DZIALKI[[#This Row],[Powierzchnia]],2)</f>
        <v>258.38</v>
      </c>
      <c r="H4681">
        <f>DZIALKI[[#This Row],[Podatek]]*DZIALKI[[#This Row],[Procent Ulgi]]</f>
        <v>51.676000000000002</v>
      </c>
      <c r="I4681">
        <f>DZIALKI[[#This Row],[Podatek]]-DZIALKI[[#This Row],[KwotaUlgi]]</f>
        <v>206.70400000000001</v>
      </c>
    </row>
    <row r="4682" spans="1:9" x14ac:dyDescent="0.25">
      <c r="A4682" t="s">
        <v>4692</v>
      </c>
      <c r="B4682">
        <v>1410.29</v>
      </c>
      <c r="C4682" t="s">
        <v>31</v>
      </c>
      <c r="D4682" t="s">
        <v>11</v>
      </c>
      <c r="E46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82">
        <f>IF(DZIALKI[[#This Row],[Ulga]]=$K$29,$L$29,IF(DZIALKI[[#This Row],[Ulga]]=$K$30,$L$30,IF(DZIALKI[[#This Row],[Ulga]]=$K$31,$L$31,IF(DZIALKI[[#This Row],[Ulga]]=$K$32,$L$32))))</f>
        <v>0.9</v>
      </c>
      <c r="G4682">
        <f>ROUNDUP(DZIALKI[[#This Row],[StawkaPodatku]]*DZIALKI[[#This Row],[Powierzchnia]],2)</f>
        <v>606.42999999999995</v>
      </c>
      <c r="H4682">
        <f>DZIALKI[[#This Row],[Podatek]]*DZIALKI[[#This Row],[Procent Ulgi]]</f>
        <v>545.78699999999992</v>
      </c>
      <c r="I4682">
        <f>DZIALKI[[#This Row],[Podatek]]-DZIALKI[[#This Row],[KwotaUlgi]]</f>
        <v>60.643000000000029</v>
      </c>
    </row>
    <row r="4683" spans="1:9" x14ac:dyDescent="0.25">
      <c r="A4683" t="s">
        <v>4693</v>
      </c>
      <c r="B4683">
        <v>663.59</v>
      </c>
      <c r="C4683" t="s">
        <v>9</v>
      </c>
      <c r="D4683" t="s">
        <v>5</v>
      </c>
      <c r="E46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83">
        <f>IF(DZIALKI[[#This Row],[Ulga]]=$K$29,$L$29,IF(DZIALKI[[#This Row],[Ulga]]=$K$30,$L$30,IF(DZIALKI[[#This Row],[Ulga]]=$K$31,$L$31,IF(DZIALKI[[#This Row],[Ulga]]=$K$32,$L$32))))</f>
        <v>0.5</v>
      </c>
      <c r="G4683">
        <f>ROUNDUP(DZIALKI[[#This Row],[StawkaPodatku]]*DZIALKI[[#This Row],[Powierzchnia]],2)</f>
        <v>431.34</v>
      </c>
      <c r="H4683">
        <f>DZIALKI[[#This Row],[Podatek]]*DZIALKI[[#This Row],[Procent Ulgi]]</f>
        <v>215.67</v>
      </c>
      <c r="I4683">
        <f>DZIALKI[[#This Row],[Podatek]]-DZIALKI[[#This Row],[KwotaUlgi]]</f>
        <v>215.67</v>
      </c>
    </row>
    <row r="4684" spans="1:9" x14ac:dyDescent="0.25">
      <c r="A4684" t="s">
        <v>4694</v>
      </c>
      <c r="B4684">
        <v>1315.23</v>
      </c>
      <c r="C4684" t="s">
        <v>5</v>
      </c>
      <c r="D4684" t="s">
        <v>5</v>
      </c>
      <c r="E46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84">
        <f>IF(DZIALKI[[#This Row],[Ulga]]=$K$29,$L$29,IF(DZIALKI[[#This Row],[Ulga]]=$K$30,$L$30,IF(DZIALKI[[#This Row],[Ulga]]=$K$31,$L$31,IF(DZIALKI[[#This Row],[Ulga]]=$K$32,$L$32))))</f>
        <v>0.5</v>
      </c>
      <c r="G4684">
        <f>ROUNDUP(DZIALKI[[#This Row],[StawkaPodatku]]*DZIALKI[[#This Row],[Powierzchnia]],2)</f>
        <v>1012.73</v>
      </c>
      <c r="H4684">
        <f>DZIALKI[[#This Row],[Podatek]]*DZIALKI[[#This Row],[Procent Ulgi]]</f>
        <v>506.36500000000001</v>
      </c>
      <c r="I4684">
        <f>DZIALKI[[#This Row],[Podatek]]-DZIALKI[[#This Row],[KwotaUlgi]]</f>
        <v>506.36500000000001</v>
      </c>
    </row>
    <row r="4685" spans="1:9" x14ac:dyDescent="0.25">
      <c r="A4685" t="s">
        <v>4695</v>
      </c>
      <c r="B4685">
        <v>1053.25</v>
      </c>
      <c r="C4685" t="s">
        <v>52</v>
      </c>
      <c r="D4685" t="s">
        <v>11</v>
      </c>
      <c r="E46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85">
        <f>IF(DZIALKI[[#This Row],[Ulga]]=$K$29,$L$29,IF(DZIALKI[[#This Row],[Ulga]]=$K$30,$L$30,IF(DZIALKI[[#This Row],[Ulga]]=$K$31,$L$31,IF(DZIALKI[[#This Row],[Ulga]]=$K$32,$L$32))))</f>
        <v>0.9</v>
      </c>
      <c r="G4685">
        <f>ROUNDUP(DZIALKI[[#This Row],[StawkaPodatku]]*DZIALKI[[#This Row],[Powierzchnia]],2)</f>
        <v>221.19</v>
      </c>
      <c r="H4685">
        <f>DZIALKI[[#This Row],[Podatek]]*DZIALKI[[#This Row],[Procent Ulgi]]</f>
        <v>199.071</v>
      </c>
      <c r="I4685">
        <f>DZIALKI[[#This Row],[Podatek]]-DZIALKI[[#This Row],[KwotaUlgi]]</f>
        <v>22.119</v>
      </c>
    </row>
    <row r="4686" spans="1:9" x14ac:dyDescent="0.25">
      <c r="A4686" t="s">
        <v>4696</v>
      </c>
      <c r="B4686">
        <v>1182.3800000000001</v>
      </c>
      <c r="C4686" t="s">
        <v>31</v>
      </c>
      <c r="D4686" t="s">
        <v>21</v>
      </c>
      <c r="E46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86">
        <f>IF(DZIALKI[[#This Row],[Ulga]]=$K$29,$L$29,IF(DZIALKI[[#This Row],[Ulga]]=$K$30,$L$30,IF(DZIALKI[[#This Row],[Ulga]]=$K$31,$L$31,IF(DZIALKI[[#This Row],[Ulga]]=$K$32,$L$32))))</f>
        <v>0</v>
      </c>
      <c r="G4686">
        <f>ROUNDUP(DZIALKI[[#This Row],[StawkaPodatku]]*DZIALKI[[#This Row],[Powierzchnia]],2)</f>
        <v>508.43</v>
      </c>
      <c r="H4686">
        <f>DZIALKI[[#This Row],[Podatek]]*DZIALKI[[#This Row],[Procent Ulgi]]</f>
        <v>0</v>
      </c>
      <c r="I4686">
        <f>DZIALKI[[#This Row],[Podatek]]-DZIALKI[[#This Row],[KwotaUlgi]]</f>
        <v>508.43</v>
      </c>
    </row>
    <row r="4687" spans="1:9" x14ac:dyDescent="0.25">
      <c r="A4687" t="s">
        <v>4697</v>
      </c>
      <c r="B4687">
        <v>1360.95</v>
      </c>
      <c r="C4687" t="s">
        <v>31</v>
      </c>
      <c r="D4687" t="s">
        <v>21</v>
      </c>
      <c r="E46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87">
        <f>IF(DZIALKI[[#This Row],[Ulga]]=$K$29,$L$29,IF(DZIALKI[[#This Row],[Ulga]]=$K$30,$L$30,IF(DZIALKI[[#This Row],[Ulga]]=$K$31,$L$31,IF(DZIALKI[[#This Row],[Ulga]]=$K$32,$L$32))))</f>
        <v>0</v>
      </c>
      <c r="G4687">
        <f>ROUNDUP(DZIALKI[[#This Row],[StawkaPodatku]]*DZIALKI[[#This Row],[Powierzchnia]],2)</f>
        <v>585.21</v>
      </c>
      <c r="H4687">
        <f>DZIALKI[[#This Row],[Podatek]]*DZIALKI[[#This Row],[Procent Ulgi]]</f>
        <v>0</v>
      </c>
      <c r="I4687">
        <f>DZIALKI[[#This Row],[Podatek]]-DZIALKI[[#This Row],[KwotaUlgi]]</f>
        <v>585.21</v>
      </c>
    </row>
    <row r="4688" spans="1:9" x14ac:dyDescent="0.25">
      <c r="A4688" t="s">
        <v>4698</v>
      </c>
      <c r="B4688">
        <v>1077.55</v>
      </c>
      <c r="C4688" t="s">
        <v>9</v>
      </c>
      <c r="D4688" t="s">
        <v>5</v>
      </c>
      <c r="E468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88">
        <f>IF(DZIALKI[[#This Row],[Ulga]]=$K$29,$L$29,IF(DZIALKI[[#This Row],[Ulga]]=$K$30,$L$30,IF(DZIALKI[[#This Row],[Ulga]]=$K$31,$L$31,IF(DZIALKI[[#This Row],[Ulga]]=$K$32,$L$32))))</f>
        <v>0.5</v>
      </c>
      <c r="G4688">
        <f>ROUNDUP(DZIALKI[[#This Row],[StawkaPodatku]]*DZIALKI[[#This Row],[Powierzchnia]],2)</f>
        <v>700.41</v>
      </c>
      <c r="H4688">
        <f>DZIALKI[[#This Row],[Podatek]]*DZIALKI[[#This Row],[Procent Ulgi]]</f>
        <v>350.20499999999998</v>
      </c>
      <c r="I4688">
        <f>DZIALKI[[#This Row],[Podatek]]-DZIALKI[[#This Row],[KwotaUlgi]]</f>
        <v>350.20499999999998</v>
      </c>
    </row>
    <row r="4689" spans="1:9" x14ac:dyDescent="0.25">
      <c r="A4689" t="s">
        <v>4699</v>
      </c>
      <c r="B4689">
        <v>874.63</v>
      </c>
      <c r="C4689" t="s">
        <v>9</v>
      </c>
      <c r="D4689" t="s">
        <v>7</v>
      </c>
      <c r="E468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89">
        <f>IF(DZIALKI[[#This Row],[Ulga]]=$K$29,$L$29,IF(DZIALKI[[#This Row],[Ulga]]=$K$30,$L$30,IF(DZIALKI[[#This Row],[Ulga]]=$K$31,$L$31,IF(DZIALKI[[#This Row],[Ulga]]=$K$32,$L$32))))</f>
        <v>0.2</v>
      </c>
      <c r="G4689">
        <f>ROUNDUP(DZIALKI[[#This Row],[StawkaPodatku]]*DZIALKI[[#This Row],[Powierzchnia]],2)</f>
        <v>568.51</v>
      </c>
      <c r="H4689">
        <f>DZIALKI[[#This Row],[Podatek]]*DZIALKI[[#This Row],[Procent Ulgi]]</f>
        <v>113.702</v>
      </c>
      <c r="I4689">
        <f>DZIALKI[[#This Row],[Podatek]]-DZIALKI[[#This Row],[KwotaUlgi]]</f>
        <v>454.80799999999999</v>
      </c>
    </row>
    <row r="4690" spans="1:9" x14ac:dyDescent="0.25">
      <c r="A4690" t="s">
        <v>4700</v>
      </c>
      <c r="B4690">
        <v>903.6</v>
      </c>
      <c r="C4690" t="s">
        <v>52</v>
      </c>
      <c r="D4690" t="s">
        <v>11</v>
      </c>
      <c r="E46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90">
        <f>IF(DZIALKI[[#This Row],[Ulga]]=$K$29,$L$29,IF(DZIALKI[[#This Row],[Ulga]]=$K$30,$L$30,IF(DZIALKI[[#This Row],[Ulga]]=$K$31,$L$31,IF(DZIALKI[[#This Row],[Ulga]]=$K$32,$L$32))))</f>
        <v>0.9</v>
      </c>
      <c r="G4690">
        <f>ROUNDUP(DZIALKI[[#This Row],[StawkaPodatku]]*DZIALKI[[#This Row],[Powierzchnia]],2)</f>
        <v>189.76</v>
      </c>
      <c r="H4690">
        <f>DZIALKI[[#This Row],[Podatek]]*DZIALKI[[#This Row],[Procent Ulgi]]</f>
        <v>170.78399999999999</v>
      </c>
      <c r="I4690">
        <f>DZIALKI[[#This Row],[Podatek]]-DZIALKI[[#This Row],[KwotaUlgi]]</f>
        <v>18.975999999999999</v>
      </c>
    </row>
    <row r="4691" spans="1:9" x14ac:dyDescent="0.25">
      <c r="A4691" t="s">
        <v>4701</v>
      </c>
      <c r="B4691">
        <v>1427.05</v>
      </c>
      <c r="C4691" t="s">
        <v>5</v>
      </c>
      <c r="D4691" t="s">
        <v>5</v>
      </c>
      <c r="E46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91">
        <f>IF(DZIALKI[[#This Row],[Ulga]]=$K$29,$L$29,IF(DZIALKI[[#This Row],[Ulga]]=$K$30,$L$30,IF(DZIALKI[[#This Row],[Ulga]]=$K$31,$L$31,IF(DZIALKI[[#This Row],[Ulga]]=$K$32,$L$32))))</f>
        <v>0.5</v>
      </c>
      <c r="G4691">
        <f>ROUNDUP(DZIALKI[[#This Row],[StawkaPodatku]]*DZIALKI[[#This Row],[Powierzchnia]],2)</f>
        <v>1098.83</v>
      </c>
      <c r="H4691">
        <f>DZIALKI[[#This Row],[Podatek]]*DZIALKI[[#This Row],[Procent Ulgi]]</f>
        <v>549.41499999999996</v>
      </c>
      <c r="I4691">
        <f>DZIALKI[[#This Row],[Podatek]]-DZIALKI[[#This Row],[KwotaUlgi]]</f>
        <v>549.41499999999996</v>
      </c>
    </row>
    <row r="4692" spans="1:9" x14ac:dyDescent="0.25">
      <c r="A4692" t="s">
        <v>4702</v>
      </c>
      <c r="B4692">
        <v>1268.5999999999999</v>
      </c>
      <c r="C4692" t="s">
        <v>94</v>
      </c>
      <c r="D4692" t="s">
        <v>11</v>
      </c>
      <c r="E46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692">
        <f>IF(DZIALKI[[#This Row],[Ulga]]=$K$29,$L$29,IF(DZIALKI[[#This Row],[Ulga]]=$K$30,$L$30,IF(DZIALKI[[#This Row],[Ulga]]=$K$31,$L$31,IF(DZIALKI[[#This Row],[Ulga]]=$K$32,$L$32))))</f>
        <v>0.9</v>
      </c>
      <c r="G4692">
        <f>ROUNDUP(DZIALKI[[#This Row],[StawkaPodatku]]*DZIALKI[[#This Row],[Powierzchnia]],2)</f>
        <v>50.75</v>
      </c>
      <c r="H4692">
        <f>DZIALKI[[#This Row],[Podatek]]*DZIALKI[[#This Row],[Procent Ulgi]]</f>
        <v>45.675000000000004</v>
      </c>
      <c r="I4692">
        <f>DZIALKI[[#This Row],[Podatek]]-DZIALKI[[#This Row],[KwotaUlgi]]</f>
        <v>5.0749999999999957</v>
      </c>
    </row>
    <row r="4693" spans="1:9" x14ac:dyDescent="0.25">
      <c r="A4693" t="s">
        <v>4703</v>
      </c>
      <c r="B4693">
        <v>1098.6300000000001</v>
      </c>
      <c r="C4693" t="s">
        <v>52</v>
      </c>
      <c r="D4693" t="s">
        <v>5</v>
      </c>
      <c r="E46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93">
        <f>IF(DZIALKI[[#This Row],[Ulga]]=$K$29,$L$29,IF(DZIALKI[[#This Row],[Ulga]]=$K$30,$L$30,IF(DZIALKI[[#This Row],[Ulga]]=$K$31,$L$31,IF(DZIALKI[[#This Row],[Ulga]]=$K$32,$L$32))))</f>
        <v>0.5</v>
      </c>
      <c r="G4693">
        <f>ROUNDUP(DZIALKI[[#This Row],[StawkaPodatku]]*DZIALKI[[#This Row],[Powierzchnia]],2)</f>
        <v>230.72</v>
      </c>
      <c r="H4693">
        <f>DZIALKI[[#This Row],[Podatek]]*DZIALKI[[#This Row],[Procent Ulgi]]</f>
        <v>115.36</v>
      </c>
      <c r="I4693">
        <f>DZIALKI[[#This Row],[Podatek]]-DZIALKI[[#This Row],[KwotaUlgi]]</f>
        <v>115.36</v>
      </c>
    </row>
    <row r="4694" spans="1:9" x14ac:dyDescent="0.25">
      <c r="A4694" t="s">
        <v>4704</v>
      </c>
      <c r="B4694">
        <v>848.41</v>
      </c>
      <c r="C4694" t="s">
        <v>31</v>
      </c>
      <c r="D4694" t="s">
        <v>11</v>
      </c>
      <c r="E46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94">
        <f>IF(DZIALKI[[#This Row],[Ulga]]=$K$29,$L$29,IF(DZIALKI[[#This Row],[Ulga]]=$K$30,$L$30,IF(DZIALKI[[#This Row],[Ulga]]=$K$31,$L$31,IF(DZIALKI[[#This Row],[Ulga]]=$K$32,$L$32))))</f>
        <v>0.9</v>
      </c>
      <c r="G4694">
        <f>ROUNDUP(DZIALKI[[#This Row],[StawkaPodatku]]*DZIALKI[[#This Row],[Powierzchnia]],2)</f>
        <v>364.82</v>
      </c>
      <c r="H4694">
        <f>DZIALKI[[#This Row],[Podatek]]*DZIALKI[[#This Row],[Procent Ulgi]]</f>
        <v>328.33800000000002</v>
      </c>
      <c r="I4694">
        <f>DZIALKI[[#This Row],[Podatek]]-DZIALKI[[#This Row],[KwotaUlgi]]</f>
        <v>36.481999999999971</v>
      </c>
    </row>
    <row r="4695" spans="1:9" x14ac:dyDescent="0.25">
      <c r="A4695" t="s">
        <v>4705</v>
      </c>
      <c r="B4695">
        <v>1462.72</v>
      </c>
      <c r="C4695" t="s">
        <v>9</v>
      </c>
      <c r="D4695" t="s">
        <v>11</v>
      </c>
      <c r="E46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95">
        <f>IF(DZIALKI[[#This Row],[Ulga]]=$K$29,$L$29,IF(DZIALKI[[#This Row],[Ulga]]=$K$30,$L$30,IF(DZIALKI[[#This Row],[Ulga]]=$K$31,$L$31,IF(DZIALKI[[#This Row],[Ulga]]=$K$32,$L$32))))</f>
        <v>0.9</v>
      </c>
      <c r="G4695">
        <f>ROUNDUP(DZIALKI[[#This Row],[StawkaPodatku]]*DZIALKI[[#This Row],[Powierzchnia]],2)</f>
        <v>950.77</v>
      </c>
      <c r="H4695">
        <f>DZIALKI[[#This Row],[Podatek]]*DZIALKI[[#This Row],[Procent Ulgi]]</f>
        <v>855.69299999999998</v>
      </c>
      <c r="I4695">
        <f>DZIALKI[[#This Row],[Podatek]]-DZIALKI[[#This Row],[KwotaUlgi]]</f>
        <v>95.076999999999998</v>
      </c>
    </row>
    <row r="4696" spans="1:9" x14ac:dyDescent="0.25">
      <c r="A4696" t="s">
        <v>4706</v>
      </c>
      <c r="B4696">
        <v>580.77</v>
      </c>
      <c r="C4696" t="s">
        <v>5</v>
      </c>
      <c r="D4696" t="s">
        <v>21</v>
      </c>
      <c r="E46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96">
        <f>IF(DZIALKI[[#This Row],[Ulga]]=$K$29,$L$29,IF(DZIALKI[[#This Row],[Ulga]]=$K$30,$L$30,IF(DZIALKI[[#This Row],[Ulga]]=$K$31,$L$31,IF(DZIALKI[[#This Row],[Ulga]]=$K$32,$L$32))))</f>
        <v>0</v>
      </c>
      <c r="G4696">
        <f>ROUNDUP(DZIALKI[[#This Row],[StawkaPodatku]]*DZIALKI[[#This Row],[Powierzchnia]],2)</f>
        <v>447.2</v>
      </c>
      <c r="H4696">
        <f>DZIALKI[[#This Row],[Podatek]]*DZIALKI[[#This Row],[Procent Ulgi]]</f>
        <v>0</v>
      </c>
      <c r="I4696">
        <f>DZIALKI[[#This Row],[Podatek]]-DZIALKI[[#This Row],[KwotaUlgi]]</f>
        <v>447.2</v>
      </c>
    </row>
    <row r="4697" spans="1:9" x14ac:dyDescent="0.25">
      <c r="A4697" t="s">
        <v>4707</v>
      </c>
      <c r="B4697">
        <v>979.59</v>
      </c>
      <c r="C4697" t="s">
        <v>5</v>
      </c>
      <c r="D4697" t="s">
        <v>11</v>
      </c>
      <c r="E46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97">
        <f>IF(DZIALKI[[#This Row],[Ulga]]=$K$29,$L$29,IF(DZIALKI[[#This Row],[Ulga]]=$K$30,$L$30,IF(DZIALKI[[#This Row],[Ulga]]=$K$31,$L$31,IF(DZIALKI[[#This Row],[Ulga]]=$K$32,$L$32))))</f>
        <v>0.9</v>
      </c>
      <c r="G4697">
        <f>ROUNDUP(DZIALKI[[#This Row],[StawkaPodatku]]*DZIALKI[[#This Row],[Powierzchnia]],2)</f>
        <v>754.29</v>
      </c>
      <c r="H4697">
        <f>DZIALKI[[#This Row],[Podatek]]*DZIALKI[[#This Row],[Procent Ulgi]]</f>
        <v>678.86099999999999</v>
      </c>
      <c r="I4697">
        <f>DZIALKI[[#This Row],[Podatek]]-DZIALKI[[#This Row],[KwotaUlgi]]</f>
        <v>75.428999999999974</v>
      </c>
    </row>
    <row r="4698" spans="1:9" x14ac:dyDescent="0.25">
      <c r="A4698" t="s">
        <v>4708</v>
      </c>
      <c r="B4698">
        <v>726.34</v>
      </c>
      <c r="C4698" t="s">
        <v>5</v>
      </c>
      <c r="D4698" t="s">
        <v>7</v>
      </c>
      <c r="E46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98">
        <f>IF(DZIALKI[[#This Row],[Ulga]]=$K$29,$L$29,IF(DZIALKI[[#This Row],[Ulga]]=$K$30,$L$30,IF(DZIALKI[[#This Row],[Ulga]]=$K$31,$L$31,IF(DZIALKI[[#This Row],[Ulga]]=$K$32,$L$32))))</f>
        <v>0.2</v>
      </c>
      <c r="G4698">
        <f>ROUNDUP(DZIALKI[[#This Row],[StawkaPodatku]]*DZIALKI[[#This Row],[Powierzchnia]],2)</f>
        <v>559.29</v>
      </c>
      <c r="H4698">
        <f>DZIALKI[[#This Row],[Podatek]]*DZIALKI[[#This Row],[Procent Ulgi]]</f>
        <v>111.858</v>
      </c>
      <c r="I4698">
        <f>DZIALKI[[#This Row],[Podatek]]-DZIALKI[[#This Row],[KwotaUlgi]]</f>
        <v>447.43199999999996</v>
      </c>
    </row>
    <row r="4699" spans="1:9" x14ac:dyDescent="0.25">
      <c r="A4699" t="s">
        <v>4709</v>
      </c>
      <c r="B4699">
        <v>596.92999999999995</v>
      </c>
      <c r="C4699" t="s">
        <v>52</v>
      </c>
      <c r="D4699" t="s">
        <v>5</v>
      </c>
      <c r="E46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99">
        <f>IF(DZIALKI[[#This Row],[Ulga]]=$K$29,$L$29,IF(DZIALKI[[#This Row],[Ulga]]=$K$30,$L$30,IF(DZIALKI[[#This Row],[Ulga]]=$K$31,$L$31,IF(DZIALKI[[#This Row],[Ulga]]=$K$32,$L$32))))</f>
        <v>0.5</v>
      </c>
      <c r="G4699">
        <f>ROUNDUP(DZIALKI[[#This Row],[StawkaPodatku]]*DZIALKI[[#This Row],[Powierzchnia]],2)</f>
        <v>125.36</v>
      </c>
      <c r="H4699">
        <f>DZIALKI[[#This Row],[Podatek]]*DZIALKI[[#This Row],[Procent Ulgi]]</f>
        <v>62.68</v>
      </c>
      <c r="I4699">
        <f>DZIALKI[[#This Row],[Podatek]]-DZIALKI[[#This Row],[KwotaUlgi]]</f>
        <v>62.68</v>
      </c>
    </row>
    <row r="4700" spans="1:9" x14ac:dyDescent="0.25">
      <c r="A4700" t="s">
        <v>4710</v>
      </c>
      <c r="B4700">
        <v>672.35</v>
      </c>
      <c r="C4700" t="s">
        <v>52</v>
      </c>
      <c r="D4700" t="s">
        <v>11</v>
      </c>
      <c r="E47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00">
        <f>IF(DZIALKI[[#This Row],[Ulga]]=$K$29,$L$29,IF(DZIALKI[[#This Row],[Ulga]]=$K$30,$L$30,IF(DZIALKI[[#This Row],[Ulga]]=$K$31,$L$31,IF(DZIALKI[[#This Row],[Ulga]]=$K$32,$L$32))))</f>
        <v>0.9</v>
      </c>
      <c r="G4700">
        <f>ROUNDUP(DZIALKI[[#This Row],[StawkaPodatku]]*DZIALKI[[#This Row],[Powierzchnia]],2)</f>
        <v>141.19999999999999</v>
      </c>
      <c r="H4700">
        <f>DZIALKI[[#This Row],[Podatek]]*DZIALKI[[#This Row],[Procent Ulgi]]</f>
        <v>127.08</v>
      </c>
      <c r="I4700">
        <f>DZIALKI[[#This Row],[Podatek]]-DZIALKI[[#This Row],[KwotaUlgi]]</f>
        <v>14.11999999999999</v>
      </c>
    </row>
    <row r="4701" spans="1:9" x14ac:dyDescent="0.25">
      <c r="A4701" t="s">
        <v>4711</v>
      </c>
      <c r="B4701">
        <v>1397.27</v>
      </c>
      <c r="C4701" t="s">
        <v>5</v>
      </c>
      <c r="D4701" t="s">
        <v>11</v>
      </c>
      <c r="E47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01">
        <f>IF(DZIALKI[[#This Row],[Ulga]]=$K$29,$L$29,IF(DZIALKI[[#This Row],[Ulga]]=$K$30,$L$30,IF(DZIALKI[[#This Row],[Ulga]]=$K$31,$L$31,IF(DZIALKI[[#This Row],[Ulga]]=$K$32,$L$32))))</f>
        <v>0.9</v>
      </c>
      <c r="G4701">
        <f>ROUNDUP(DZIALKI[[#This Row],[StawkaPodatku]]*DZIALKI[[#This Row],[Powierzchnia]],2)</f>
        <v>1075.9000000000001</v>
      </c>
      <c r="H4701">
        <f>DZIALKI[[#This Row],[Podatek]]*DZIALKI[[#This Row],[Procent Ulgi]]</f>
        <v>968.31000000000006</v>
      </c>
      <c r="I4701">
        <f>DZIALKI[[#This Row],[Podatek]]-DZIALKI[[#This Row],[KwotaUlgi]]</f>
        <v>107.59000000000003</v>
      </c>
    </row>
    <row r="4702" spans="1:9" x14ac:dyDescent="0.25">
      <c r="A4702" t="s">
        <v>4712</v>
      </c>
      <c r="B4702">
        <v>795.01</v>
      </c>
      <c r="C4702" t="s">
        <v>5</v>
      </c>
      <c r="D4702" t="s">
        <v>5</v>
      </c>
      <c r="E47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02">
        <f>IF(DZIALKI[[#This Row],[Ulga]]=$K$29,$L$29,IF(DZIALKI[[#This Row],[Ulga]]=$K$30,$L$30,IF(DZIALKI[[#This Row],[Ulga]]=$K$31,$L$31,IF(DZIALKI[[#This Row],[Ulga]]=$K$32,$L$32))))</f>
        <v>0.5</v>
      </c>
      <c r="G4702">
        <f>ROUNDUP(DZIALKI[[#This Row],[StawkaPodatku]]*DZIALKI[[#This Row],[Powierzchnia]],2)</f>
        <v>612.16</v>
      </c>
      <c r="H4702">
        <f>DZIALKI[[#This Row],[Podatek]]*DZIALKI[[#This Row],[Procent Ulgi]]</f>
        <v>306.08</v>
      </c>
      <c r="I4702">
        <f>DZIALKI[[#This Row],[Podatek]]-DZIALKI[[#This Row],[KwotaUlgi]]</f>
        <v>306.08</v>
      </c>
    </row>
    <row r="4703" spans="1:9" x14ac:dyDescent="0.25">
      <c r="A4703" t="s">
        <v>4713</v>
      </c>
      <c r="B4703">
        <v>965.31</v>
      </c>
      <c r="C4703" t="s">
        <v>31</v>
      </c>
      <c r="D4703" t="s">
        <v>21</v>
      </c>
      <c r="E47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03">
        <f>IF(DZIALKI[[#This Row],[Ulga]]=$K$29,$L$29,IF(DZIALKI[[#This Row],[Ulga]]=$K$30,$L$30,IF(DZIALKI[[#This Row],[Ulga]]=$K$31,$L$31,IF(DZIALKI[[#This Row],[Ulga]]=$K$32,$L$32))))</f>
        <v>0</v>
      </c>
      <c r="G4703">
        <f>ROUNDUP(DZIALKI[[#This Row],[StawkaPodatku]]*DZIALKI[[#This Row],[Powierzchnia]],2)</f>
        <v>415.09</v>
      </c>
      <c r="H4703">
        <f>DZIALKI[[#This Row],[Podatek]]*DZIALKI[[#This Row],[Procent Ulgi]]</f>
        <v>0</v>
      </c>
      <c r="I4703">
        <f>DZIALKI[[#This Row],[Podatek]]-DZIALKI[[#This Row],[KwotaUlgi]]</f>
        <v>415.09</v>
      </c>
    </row>
    <row r="4704" spans="1:9" x14ac:dyDescent="0.25">
      <c r="A4704" t="s">
        <v>4714</v>
      </c>
      <c r="B4704">
        <v>1477.99</v>
      </c>
      <c r="C4704" t="s">
        <v>52</v>
      </c>
      <c r="D4704" t="s">
        <v>5</v>
      </c>
      <c r="E47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04">
        <f>IF(DZIALKI[[#This Row],[Ulga]]=$K$29,$L$29,IF(DZIALKI[[#This Row],[Ulga]]=$K$30,$L$30,IF(DZIALKI[[#This Row],[Ulga]]=$K$31,$L$31,IF(DZIALKI[[#This Row],[Ulga]]=$K$32,$L$32))))</f>
        <v>0.5</v>
      </c>
      <c r="G4704">
        <f>ROUNDUP(DZIALKI[[#This Row],[StawkaPodatku]]*DZIALKI[[#This Row],[Powierzchnia]],2)</f>
        <v>310.38</v>
      </c>
      <c r="H4704">
        <f>DZIALKI[[#This Row],[Podatek]]*DZIALKI[[#This Row],[Procent Ulgi]]</f>
        <v>155.19</v>
      </c>
      <c r="I4704">
        <f>DZIALKI[[#This Row],[Podatek]]-DZIALKI[[#This Row],[KwotaUlgi]]</f>
        <v>155.19</v>
      </c>
    </row>
    <row r="4705" spans="1:9" x14ac:dyDescent="0.25">
      <c r="A4705" t="s">
        <v>4715</v>
      </c>
      <c r="B4705">
        <v>578.78</v>
      </c>
      <c r="C4705" t="s">
        <v>52</v>
      </c>
      <c r="D4705" t="s">
        <v>11</v>
      </c>
      <c r="E47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05">
        <f>IF(DZIALKI[[#This Row],[Ulga]]=$K$29,$L$29,IF(DZIALKI[[#This Row],[Ulga]]=$K$30,$L$30,IF(DZIALKI[[#This Row],[Ulga]]=$K$31,$L$31,IF(DZIALKI[[#This Row],[Ulga]]=$K$32,$L$32))))</f>
        <v>0.9</v>
      </c>
      <c r="G4705">
        <f>ROUNDUP(DZIALKI[[#This Row],[StawkaPodatku]]*DZIALKI[[#This Row],[Powierzchnia]],2)</f>
        <v>121.55000000000001</v>
      </c>
      <c r="H4705">
        <f>DZIALKI[[#This Row],[Podatek]]*DZIALKI[[#This Row],[Procent Ulgi]]</f>
        <v>109.39500000000001</v>
      </c>
      <c r="I4705">
        <f>DZIALKI[[#This Row],[Podatek]]-DZIALKI[[#This Row],[KwotaUlgi]]</f>
        <v>12.155000000000001</v>
      </c>
    </row>
    <row r="4706" spans="1:9" x14ac:dyDescent="0.25">
      <c r="A4706" t="s">
        <v>4716</v>
      </c>
      <c r="B4706">
        <v>1365.06</v>
      </c>
      <c r="C4706" t="s">
        <v>31</v>
      </c>
      <c r="D4706" t="s">
        <v>11</v>
      </c>
      <c r="E47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06">
        <f>IF(DZIALKI[[#This Row],[Ulga]]=$K$29,$L$29,IF(DZIALKI[[#This Row],[Ulga]]=$K$30,$L$30,IF(DZIALKI[[#This Row],[Ulga]]=$K$31,$L$31,IF(DZIALKI[[#This Row],[Ulga]]=$K$32,$L$32))))</f>
        <v>0.9</v>
      </c>
      <c r="G4706">
        <f>ROUNDUP(DZIALKI[[#This Row],[StawkaPodatku]]*DZIALKI[[#This Row],[Powierzchnia]],2)</f>
        <v>586.98</v>
      </c>
      <c r="H4706">
        <f>DZIALKI[[#This Row],[Podatek]]*DZIALKI[[#This Row],[Procent Ulgi]]</f>
        <v>528.28200000000004</v>
      </c>
      <c r="I4706">
        <f>DZIALKI[[#This Row],[Podatek]]-DZIALKI[[#This Row],[KwotaUlgi]]</f>
        <v>58.697999999999979</v>
      </c>
    </row>
    <row r="4707" spans="1:9" x14ac:dyDescent="0.25">
      <c r="A4707" t="s">
        <v>4717</v>
      </c>
      <c r="B4707">
        <v>1418.71</v>
      </c>
      <c r="C4707" t="s">
        <v>31</v>
      </c>
      <c r="D4707" t="s">
        <v>5</v>
      </c>
      <c r="E47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07">
        <f>IF(DZIALKI[[#This Row],[Ulga]]=$K$29,$L$29,IF(DZIALKI[[#This Row],[Ulga]]=$K$30,$L$30,IF(DZIALKI[[#This Row],[Ulga]]=$K$31,$L$31,IF(DZIALKI[[#This Row],[Ulga]]=$K$32,$L$32))))</f>
        <v>0.5</v>
      </c>
      <c r="G4707">
        <f>ROUNDUP(DZIALKI[[#This Row],[StawkaPodatku]]*DZIALKI[[#This Row],[Powierzchnia]],2)</f>
        <v>610.04999999999995</v>
      </c>
      <c r="H4707">
        <f>DZIALKI[[#This Row],[Podatek]]*DZIALKI[[#This Row],[Procent Ulgi]]</f>
        <v>305.02499999999998</v>
      </c>
      <c r="I4707">
        <f>DZIALKI[[#This Row],[Podatek]]-DZIALKI[[#This Row],[KwotaUlgi]]</f>
        <v>305.02499999999998</v>
      </c>
    </row>
    <row r="4708" spans="1:9" x14ac:dyDescent="0.25">
      <c r="A4708" t="s">
        <v>4718</v>
      </c>
      <c r="B4708">
        <v>1392.11</v>
      </c>
      <c r="C4708" t="s">
        <v>5</v>
      </c>
      <c r="D4708" t="s">
        <v>21</v>
      </c>
      <c r="E47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08">
        <f>IF(DZIALKI[[#This Row],[Ulga]]=$K$29,$L$29,IF(DZIALKI[[#This Row],[Ulga]]=$K$30,$L$30,IF(DZIALKI[[#This Row],[Ulga]]=$K$31,$L$31,IF(DZIALKI[[#This Row],[Ulga]]=$K$32,$L$32))))</f>
        <v>0</v>
      </c>
      <c r="G4708">
        <f>ROUNDUP(DZIALKI[[#This Row],[StawkaPodatku]]*DZIALKI[[#This Row],[Powierzchnia]],2)</f>
        <v>1071.93</v>
      </c>
      <c r="H4708">
        <f>DZIALKI[[#This Row],[Podatek]]*DZIALKI[[#This Row],[Procent Ulgi]]</f>
        <v>0</v>
      </c>
      <c r="I4708">
        <f>DZIALKI[[#This Row],[Podatek]]-DZIALKI[[#This Row],[KwotaUlgi]]</f>
        <v>1071.93</v>
      </c>
    </row>
    <row r="4709" spans="1:9" x14ac:dyDescent="0.25">
      <c r="A4709" t="s">
        <v>4719</v>
      </c>
      <c r="B4709">
        <v>1080.54</v>
      </c>
      <c r="C4709" t="s">
        <v>52</v>
      </c>
      <c r="D4709" t="s">
        <v>11</v>
      </c>
      <c r="E47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09">
        <f>IF(DZIALKI[[#This Row],[Ulga]]=$K$29,$L$29,IF(DZIALKI[[#This Row],[Ulga]]=$K$30,$L$30,IF(DZIALKI[[#This Row],[Ulga]]=$K$31,$L$31,IF(DZIALKI[[#This Row],[Ulga]]=$K$32,$L$32))))</f>
        <v>0.9</v>
      </c>
      <c r="G4709">
        <f>ROUNDUP(DZIALKI[[#This Row],[StawkaPodatku]]*DZIALKI[[#This Row],[Powierzchnia]],2)</f>
        <v>226.92</v>
      </c>
      <c r="H4709">
        <f>DZIALKI[[#This Row],[Podatek]]*DZIALKI[[#This Row],[Procent Ulgi]]</f>
        <v>204.22799999999998</v>
      </c>
      <c r="I4709">
        <f>DZIALKI[[#This Row],[Podatek]]-DZIALKI[[#This Row],[KwotaUlgi]]</f>
        <v>22.692000000000007</v>
      </c>
    </row>
    <row r="4710" spans="1:9" x14ac:dyDescent="0.25">
      <c r="A4710" t="s">
        <v>4720</v>
      </c>
      <c r="B4710">
        <v>1187.96</v>
      </c>
      <c r="C4710" t="s">
        <v>5</v>
      </c>
      <c r="D4710" t="s">
        <v>11</v>
      </c>
      <c r="E47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10">
        <f>IF(DZIALKI[[#This Row],[Ulga]]=$K$29,$L$29,IF(DZIALKI[[#This Row],[Ulga]]=$K$30,$L$30,IF(DZIALKI[[#This Row],[Ulga]]=$K$31,$L$31,IF(DZIALKI[[#This Row],[Ulga]]=$K$32,$L$32))))</f>
        <v>0.9</v>
      </c>
      <c r="G4710">
        <f>ROUNDUP(DZIALKI[[#This Row],[StawkaPodatku]]*DZIALKI[[#This Row],[Powierzchnia]],2)</f>
        <v>914.73</v>
      </c>
      <c r="H4710">
        <f>DZIALKI[[#This Row],[Podatek]]*DZIALKI[[#This Row],[Procent Ulgi]]</f>
        <v>823.25700000000006</v>
      </c>
      <c r="I4710">
        <f>DZIALKI[[#This Row],[Podatek]]-DZIALKI[[#This Row],[KwotaUlgi]]</f>
        <v>91.472999999999956</v>
      </c>
    </row>
    <row r="4711" spans="1:9" x14ac:dyDescent="0.25">
      <c r="A4711" t="s">
        <v>4721</v>
      </c>
      <c r="B4711">
        <v>1175.9000000000001</v>
      </c>
      <c r="C4711" t="s">
        <v>31</v>
      </c>
      <c r="D4711" t="s">
        <v>5</v>
      </c>
      <c r="E47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11">
        <f>IF(DZIALKI[[#This Row],[Ulga]]=$K$29,$L$29,IF(DZIALKI[[#This Row],[Ulga]]=$K$30,$L$30,IF(DZIALKI[[#This Row],[Ulga]]=$K$31,$L$31,IF(DZIALKI[[#This Row],[Ulga]]=$K$32,$L$32))))</f>
        <v>0.5</v>
      </c>
      <c r="G4711">
        <f>ROUNDUP(DZIALKI[[#This Row],[StawkaPodatku]]*DZIALKI[[#This Row],[Powierzchnia]],2)</f>
        <v>505.64</v>
      </c>
      <c r="H4711">
        <f>DZIALKI[[#This Row],[Podatek]]*DZIALKI[[#This Row],[Procent Ulgi]]</f>
        <v>252.82</v>
      </c>
      <c r="I4711">
        <f>DZIALKI[[#This Row],[Podatek]]-DZIALKI[[#This Row],[KwotaUlgi]]</f>
        <v>252.82</v>
      </c>
    </row>
    <row r="4712" spans="1:9" x14ac:dyDescent="0.25">
      <c r="A4712" t="s">
        <v>4722</v>
      </c>
      <c r="B4712">
        <v>731.06</v>
      </c>
      <c r="C4712" t="s">
        <v>5</v>
      </c>
      <c r="D4712" t="s">
        <v>11</v>
      </c>
      <c r="E47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12">
        <f>IF(DZIALKI[[#This Row],[Ulga]]=$K$29,$L$29,IF(DZIALKI[[#This Row],[Ulga]]=$K$30,$L$30,IF(DZIALKI[[#This Row],[Ulga]]=$K$31,$L$31,IF(DZIALKI[[#This Row],[Ulga]]=$K$32,$L$32))))</f>
        <v>0.9</v>
      </c>
      <c r="G4712">
        <f>ROUNDUP(DZIALKI[[#This Row],[StawkaPodatku]]*DZIALKI[[#This Row],[Powierzchnia]],2)</f>
        <v>562.91999999999996</v>
      </c>
      <c r="H4712">
        <f>DZIALKI[[#This Row],[Podatek]]*DZIALKI[[#This Row],[Procent Ulgi]]</f>
        <v>506.62799999999999</v>
      </c>
      <c r="I4712">
        <f>DZIALKI[[#This Row],[Podatek]]-DZIALKI[[#This Row],[KwotaUlgi]]</f>
        <v>56.291999999999973</v>
      </c>
    </row>
    <row r="4713" spans="1:9" x14ac:dyDescent="0.25">
      <c r="A4713" t="s">
        <v>4723</v>
      </c>
      <c r="B4713">
        <v>947.62</v>
      </c>
      <c r="C4713" t="s">
        <v>52</v>
      </c>
      <c r="D4713" t="s">
        <v>11</v>
      </c>
      <c r="E47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13">
        <f>IF(DZIALKI[[#This Row],[Ulga]]=$K$29,$L$29,IF(DZIALKI[[#This Row],[Ulga]]=$K$30,$L$30,IF(DZIALKI[[#This Row],[Ulga]]=$K$31,$L$31,IF(DZIALKI[[#This Row],[Ulga]]=$K$32,$L$32))))</f>
        <v>0.9</v>
      </c>
      <c r="G4713">
        <f>ROUNDUP(DZIALKI[[#This Row],[StawkaPodatku]]*DZIALKI[[#This Row],[Powierzchnia]],2)</f>
        <v>199.01</v>
      </c>
      <c r="H4713">
        <f>DZIALKI[[#This Row],[Podatek]]*DZIALKI[[#This Row],[Procent Ulgi]]</f>
        <v>179.10900000000001</v>
      </c>
      <c r="I4713">
        <f>DZIALKI[[#This Row],[Podatek]]-DZIALKI[[#This Row],[KwotaUlgi]]</f>
        <v>19.900999999999982</v>
      </c>
    </row>
    <row r="4714" spans="1:9" x14ac:dyDescent="0.25">
      <c r="A4714" t="s">
        <v>4724</v>
      </c>
      <c r="B4714">
        <v>805.82</v>
      </c>
      <c r="C4714" t="s">
        <v>52</v>
      </c>
      <c r="D4714" t="s">
        <v>21</v>
      </c>
      <c r="E47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14">
        <f>IF(DZIALKI[[#This Row],[Ulga]]=$K$29,$L$29,IF(DZIALKI[[#This Row],[Ulga]]=$K$30,$L$30,IF(DZIALKI[[#This Row],[Ulga]]=$K$31,$L$31,IF(DZIALKI[[#This Row],[Ulga]]=$K$32,$L$32))))</f>
        <v>0</v>
      </c>
      <c r="G4714">
        <f>ROUNDUP(DZIALKI[[#This Row],[StawkaPodatku]]*DZIALKI[[#This Row],[Powierzchnia]],2)</f>
        <v>169.23</v>
      </c>
      <c r="H4714">
        <f>DZIALKI[[#This Row],[Podatek]]*DZIALKI[[#This Row],[Procent Ulgi]]</f>
        <v>0</v>
      </c>
      <c r="I4714">
        <f>DZIALKI[[#This Row],[Podatek]]-DZIALKI[[#This Row],[KwotaUlgi]]</f>
        <v>169.23</v>
      </c>
    </row>
    <row r="4715" spans="1:9" x14ac:dyDescent="0.25">
      <c r="A4715" t="s">
        <v>4725</v>
      </c>
      <c r="B4715">
        <v>1162.17</v>
      </c>
      <c r="C4715" t="s">
        <v>31</v>
      </c>
      <c r="D4715" t="s">
        <v>11</v>
      </c>
      <c r="E47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15">
        <f>IF(DZIALKI[[#This Row],[Ulga]]=$K$29,$L$29,IF(DZIALKI[[#This Row],[Ulga]]=$K$30,$L$30,IF(DZIALKI[[#This Row],[Ulga]]=$K$31,$L$31,IF(DZIALKI[[#This Row],[Ulga]]=$K$32,$L$32))))</f>
        <v>0.9</v>
      </c>
      <c r="G4715">
        <f>ROUNDUP(DZIALKI[[#This Row],[StawkaPodatku]]*DZIALKI[[#This Row],[Powierzchnia]],2)</f>
        <v>499.74</v>
      </c>
      <c r="H4715">
        <f>DZIALKI[[#This Row],[Podatek]]*DZIALKI[[#This Row],[Procent Ulgi]]</f>
        <v>449.76600000000002</v>
      </c>
      <c r="I4715">
        <f>DZIALKI[[#This Row],[Podatek]]-DZIALKI[[#This Row],[KwotaUlgi]]</f>
        <v>49.97399999999999</v>
      </c>
    </row>
    <row r="4716" spans="1:9" x14ac:dyDescent="0.25">
      <c r="A4716" t="s">
        <v>4726</v>
      </c>
      <c r="B4716">
        <v>878.08</v>
      </c>
      <c r="C4716" t="s">
        <v>94</v>
      </c>
      <c r="D4716" t="s">
        <v>11</v>
      </c>
      <c r="E47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16">
        <f>IF(DZIALKI[[#This Row],[Ulga]]=$K$29,$L$29,IF(DZIALKI[[#This Row],[Ulga]]=$K$30,$L$30,IF(DZIALKI[[#This Row],[Ulga]]=$K$31,$L$31,IF(DZIALKI[[#This Row],[Ulga]]=$K$32,$L$32))))</f>
        <v>0.9</v>
      </c>
      <c r="G4716">
        <f>ROUNDUP(DZIALKI[[#This Row],[StawkaPodatku]]*DZIALKI[[#This Row],[Powierzchnia]],2)</f>
        <v>35.129999999999995</v>
      </c>
      <c r="H4716">
        <f>DZIALKI[[#This Row],[Podatek]]*DZIALKI[[#This Row],[Procent Ulgi]]</f>
        <v>31.616999999999997</v>
      </c>
      <c r="I4716">
        <f>DZIALKI[[#This Row],[Podatek]]-DZIALKI[[#This Row],[KwotaUlgi]]</f>
        <v>3.5129999999999981</v>
      </c>
    </row>
    <row r="4717" spans="1:9" x14ac:dyDescent="0.25">
      <c r="A4717" t="s">
        <v>4727</v>
      </c>
      <c r="B4717">
        <v>858.49</v>
      </c>
      <c r="C4717" t="s">
        <v>31</v>
      </c>
      <c r="D4717" t="s">
        <v>7</v>
      </c>
      <c r="E47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17">
        <f>IF(DZIALKI[[#This Row],[Ulga]]=$K$29,$L$29,IF(DZIALKI[[#This Row],[Ulga]]=$K$30,$L$30,IF(DZIALKI[[#This Row],[Ulga]]=$K$31,$L$31,IF(DZIALKI[[#This Row],[Ulga]]=$K$32,$L$32))))</f>
        <v>0.2</v>
      </c>
      <c r="G4717">
        <f>ROUNDUP(DZIALKI[[#This Row],[StawkaPodatku]]*DZIALKI[[#This Row],[Powierzchnia]],2)</f>
        <v>369.15999999999997</v>
      </c>
      <c r="H4717">
        <f>DZIALKI[[#This Row],[Podatek]]*DZIALKI[[#This Row],[Procent Ulgi]]</f>
        <v>73.831999999999994</v>
      </c>
      <c r="I4717">
        <f>DZIALKI[[#This Row],[Podatek]]-DZIALKI[[#This Row],[KwotaUlgi]]</f>
        <v>295.32799999999997</v>
      </c>
    </row>
    <row r="4718" spans="1:9" x14ac:dyDescent="0.25">
      <c r="A4718" t="s">
        <v>4728</v>
      </c>
      <c r="B4718">
        <v>1401.84</v>
      </c>
      <c r="C4718" t="s">
        <v>94</v>
      </c>
      <c r="D4718" t="s">
        <v>11</v>
      </c>
      <c r="E47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18">
        <f>IF(DZIALKI[[#This Row],[Ulga]]=$K$29,$L$29,IF(DZIALKI[[#This Row],[Ulga]]=$K$30,$L$30,IF(DZIALKI[[#This Row],[Ulga]]=$K$31,$L$31,IF(DZIALKI[[#This Row],[Ulga]]=$K$32,$L$32))))</f>
        <v>0.9</v>
      </c>
      <c r="G4718">
        <f>ROUNDUP(DZIALKI[[#This Row],[StawkaPodatku]]*DZIALKI[[#This Row],[Powierzchnia]],2)</f>
        <v>56.08</v>
      </c>
      <c r="H4718">
        <f>DZIALKI[[#This Row],[Podatek]]*DZIALKI[[#This Row],[Procent Ulgi]]</f>
        <v>50.472000000000001</v>
      </c>
      <c r="I4718">
        <f>DZIALKI[[#This Row],[Podatek]]-DZIALKI[[#This Row],[KwotaUlgi]]</f>
        <v>5.607999999999997</v>
      </c>
    </row>
    <row r="4719" spans="1:9" x14ac:dyDescent="0.25">
      <c r="A4719" t="s">
        <v>4729</v>
      </c>
      <c r="B4719">
        <v>643.79999999999995</v>
      </c>
      <c r="C4719" t="s">
        <v>31</v>
      </c>
      <c r="D4719" t="s">
        <v>7</v>
      </c>
      <c r="E47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19">
        <f>IF(DZIALKI[[#This Row],[Ulga]]=$K$29,$L$29,IF(DZIALKI[[#This Row],[Ulga]]=$K$30,$L$30,IF(DZIALKI[[#This Row],[Ulga]]=$K$31,$L$31,IF(DZIALKI[[#This Row],[Ulga]]=$K$32,$L$32))))</f>
        <v>0.2</v>
      </c>
      <c r="G4719">
        <f>ROUNDUP(DZIALKI[[#This Row],[StawkaPodatku]]*DZIALKI[[#This Row],[Powierzchnia]],2)</f>
        <v>276.83999999999997</v>
      </c>
      <c r="H4719">
        <f>DZIALKI[[#This Row],[Podatek]]*DZIALKI[[#This Row],[Procent Ulgi]]</f>
        <v>55.367999999999995</v>
      </c>
      <c r="I4719">
        <f>DZIALKI[[#This Row],[Podatek]]-DZIALKI[[#This Row],[KwotaUlgi]]</f>
        <v>221.47199999999998</v>
      </c>
    </row>
    <row r="4720" spans="1:9" x14ac:dyDescent="0.25">
      <c r="A4720" t="s">
        <v>4730</v>
      </c>
      <c r="B4720">
        <v>1004.92</v>
      </c>
      <c r="C4720" t="s">
        <v>31</v>
      </c>
      <c r="D4720" t="s">
        <v>11</v>
      </c>
      <c r="E47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20">
        <f>IF(DZIALKI[[#This Row],[Ulga]]=$K$29,$L$29,IF(DZIALKI[[#This Row],[Ulga]]=$K$30,$L$30,IF(DZIALKI[[#This Row],[Ulga]]=$K$31,$L$31,IF(DZIALKI[[#This Row],[Ulga]]=$K$32,$L$32))))</f>
        <v>0.9</v>
      </c>
      <c r="G4720">
        <f>ROUNDUP(DZIALKI[[#This Row],[StawkaPodatku]]*DZIALKI[[#This Row],[Powierzchnia]],2)</f>
        <v>432.12</v>
      </c>
      <c r="H4720">
        <f>DZIALKI[[#This Row],[Podatek]]*DZIALKI[[#This Row],[Procent Ulgi]]</f>
        <v>388.90800000000002</v>
      </c>
      <c r="I4720">
        <f>DZIALKI[[#This Row],[Podatek]]-DZIALKI[[#This Row],[KwotaUlgi]]</f>
        <v>43.211999999999989</v>
      </c>
    </row>
    <row r="4721" spans="1:9" x14ac:dyDescent="0.25">
      <c r="A4721" t="s">
        <v>4731</v>
      </c>
      <c r="B4721">
        <v>539.9</v>
      </c>
      <c r="C4721" t="s">
        <v>5</v>
      </c>
      <c r="D4721" t="s">
        <v>21</v>
      </c>
      <c r="E47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21">
        <f>IF(DZIALKI[[#This Row],[Ulga]]=$K$29,$L$29,IF(DZIALKI[[#This Row],[Ulga]]=$K$30,$L$30,IF(DZIALKI[[#This Row],[Ulga]]=$K$31,$L$31,IF(DZIALKI[[#This Row],[Ulga]]=$K$32,$L$32))))</f>
        <v>0</v>
      </c>
      <c r="G4721">
        <f>ROUNDUP(DZIALKI[[#This Row],[StawkaPodatku]]*DZIALKI[[#This Row],[Powierzchnia]],2)</f>
        <v>415.73</v>
      </c>
      <c r="H4721">
        <f>DZIALKI[[#This Row],[Podatek]]*DZIALKI[[#This Row],[Procent Ulgi]]</f>
        <v>0</v>
      </c>
      <c r="I4721">
        <f>DZIALKI[[#This Row],[Podatek]]-DZIALKI[[#This Row],[KwotaUlgi]]</f>
        <v>415.73</v>
      </c>
    </row>
    <row r="4722" spans="1:9" x14ac:dyDescent="0.25">
      <c r="A4722" t="s">
        <v>4732</v>
      </c>
      <c r="B4722">
        <v>604.35</v>
      </c>
      <c r="C4722" t="s">
        <v>31</v>
      </c>
      <c r="D4722" t="s">
        <v>5</v>
      </c>
      <c r="E47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22">
        <f>IF(DZIALKI[[#This Row],[Ulga]]=$K$29,$L$29,IF(DZIALKI[[#This Row],[Ulga]]=$K$30,$L$30,IF(DZIALKI[[#This Row],[Ulga]]=$K$31,$L$31,IF(DZIALKI[[#This Row],[Ulga]]=$K$32,$L$32))))</f>
        <v>0.5</v>
      </c>
      <c r="G4722">
        <f>ROUNDUP(DZIALKI[[#This Row],[StawkaPodatku]]*DZIALKI[[#This Row],[Powierzchnia]],2)</f>
        <v>259.88</v>
      </c>
      <c r="H4722">
        <f>DZIALKI[[#This Row],[Podatek]]*DZIALKI[[#This Row],[Procent Ulgi]]</f>
        <v>129.94</v>
      </c>
      <c r="I4722">
        <f>DZIALKI[[#This Row],[Podatek]]-DZIALKI[[#This Row],[KwotaUlgi]]</f>
        <v>129.94</v>
      </c>
    </row>
    <row r="4723" spans="1:9" x14ac:dyDescent="0.25">
      <c r="A4723" t="s">
        <v>4733</v>
      </c>
      <c r="B4723">
        <v>510.03</v>
      </c>
      <c r="C4723" t="s">
        <v>94</v>
      </c>
      <c r="D4723" t="s">
        <v>5</v>
      </c>
      <c r="E47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23">
        <f>IF(DZIALKI[[#This Row],[Ulga]]=$K$29,$L$29,IF(DZIALKI[[#This Row],[Ulga]]=$K$30,$L$30,IF(DZIALKI[[#This Row],[Ulga]]=$K$31,$L$31,IF(DZIALKI[[#This Row],[Ulga]]=$K$32,$L$32))))</f>
        <v>0.5</v>
      </c>
      <c r="G4723">
        <f>ROUNDUP(DZIALKI[[#This Row],[StawkaPodatku]]*DZIALKI[[#This Row],[Powierzchnia]],2)</f>
        <v>20.41</v>
      </c>
      <c r="H4723">
        <f>DZIALKI[[#This Row],[Podatek]]*DZIALKI[[#This Row],[Procent Ulgi]]</f>
        <v>10.205</v>
      </c>
      <c r="I4723">
        <f>DZIALKI[[#This Row],[Podatek]]-DZIALKI[[#This Row],[KwotaUlgi]]</f>
        <v>10.205</v>
      </c>
    </row>
    <row r="4724" spans="1:9" x14ac:dyDescent="0.25">
      <c r="A4724" t="s">
        <v>4734</v>
      </c>
      <c r="B4724">
        <v>1170.03</v>
      </c>
      <c r="C4724" t="s">
        <v>31</v>
      </c>
      <c r="D4724" t="s">
        <v>11</v>
      </c>
      <c r="E47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24">
        <f>IF(DZIALKI[[#This Row],[Ulga]]=$K$29,$L$29,IF(DZIALKI[[#This Row],[Ulga]]=$K$30,$L$30,IF(DZIALKI[[#This Row],[Ulga]]=$K$31,$L$31,IF(DZIALKI[[#This Row],[Ulga]]=$K$32,$L$32))))</f>
        <v>0.9</v>
      </c>
      <c r="G4724">
        <f>ROUNDUP(DZIALKI[[#This Row],[StawkaPodatku]]*DZIALKI[[#This Row],[Powierzchnia]],2)</f>
        <v>503.12</v>
      </c>
      <c r="H4724">
        <f>DZIALKI[[#This Row],[Podatek]]*DZIALKI[[#This Row],[Procent Ulgi]]</f>
        <v>452.80799999999999</v>
      </c>
      <c r="I4724">
        <f>DZIALKI[[#This Row],[Podatek]]-DZIALKI[[#This Row],[KwotaUlgi]]</f>
        <v>50.312000000000012</v>
      </c>
    </row>
    <row r="4725" spans="1:9" x14ac:dyDescent="0.25">
      <c r="A4725" t="s">
        <v>4735</v>
      </c>
      <c r="B4725">
        <v>1079.8</v>
      </c>
      <c r="C4725" t="s">
        <v>52</v>
      </c>
      <c r="D4725" t="s">
        <v>11</v>
      </c>
      <c r="E47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25">
        <f>IF(DZIALKI[[#This Row],[Ulga]]=$K$29,$L$29,IF(DZIALKI[[#This Row],[Ulga]]=$K$30,$L$30,IF(DZIALKI[[#This Row],[Ulga]]=$K$31,$L$31,IF(DZIALKI[[#This Row],[Ulga]]=$K$32,$L$32))))</f>
        <v>0.9</v>
      </c>
      <c r="G4725">
        <f>ROUNDUP(DZIALKI[[#This Row],[StawkaPodatku]]*DZIALKI[[#This Row],[Powierzchnia]],2)</f>
        <v>226.76</v>
      </c>
      <c r="H4725">
        <f>DZIALKI[[#This Row],[Podatek]]*DZIALKI[[#This Row],[Procent Ulgi]]</f>
        <v>204.084</v>
      </c>
      <c r="I4725">
        <f>DZIALKI[[#This Row],[Podatek]]-DZIALKI[[#This Row],[KwotaUlgi]]</f>
        <v>22.675999999999988</v>
      </c>
    </row>
    <row r="4726" spans="1:9" x14ac:dyDescent="0.25">
      <c r="A4726" t="s">
        <v>4736</v>
      </c>
      <c r="B4726">
        <v>906.59</v>
      </c>
      <c r="C4726" t="s">
        <v>94</v>
      </c>
      <c r="D4726" t="s">
        <v>11</v>
      </c>
      <c r="E472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26">
        <f>IF(DZIALKI[[#This Row],[Ulga]]=$K$29,$L$29,IF(DZIALKI[[#This Row],[Ulga]]=$K$30,$L$30,IF(DZIALKI[[#This Row],[Ulga]]=$K$31,$L$31,IF(DZIALKI[[#This Row],[Ulga]]=$K$32,$L$32))))</f>
        <v>0.9</v>
      </c>
      <c r="G4726">
        <f>ROUNDUP(DZIALKI[[#This Row],[StawkaPodatku]]*DZIALKI[[#This Row],[Powierzchnia]],2)</f>
        <v>36.269999999999996</v>
      </c>
      <c r="H4726">
        <f>DZIALKI[[#This Row],[Podatek]]*DZIALKI[[#This Row],[Procent Ulgi]]</f>
        <v>32.643000000000001</v>
      </c>
      <c r="I4726">
        <f>DZIALKI[[#This Row],[Podatek]]-DZIALKI[[#This Row],[KwotaUlgi]]</f>
        <v>3.6269999999999953</v>
      </c>
    </row>
    <row r="4727" spans="1:9" x14ac:dyDescent="0.25">
      <c r="A4727" t="s">
        <v>4737</v>
      </c>
      <c r="B4727">
        <v>797.66</v>
      </c>
      <c r="C4727" t="s">
        <v>31</v>
      </c>
      <c r="D4727" t="s">
        <v>5</v>
      </c>
      <c r="E47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27">
        <f>IF(DZIALKI[[#This Row],[Ulga]]=$K$29,$L$29,IF(DZIALKI[[#This Row],[Ulga]]=$K$30,$L$30,IF(DZIALKI[[#This Row],[Ulga]]=$K$31,$L$31,IF(DZIALKI[[#This Row],[Ulga]]=$K$32,$L$32))))</f>
        <v>0.5</v>
      </c>
      <c r="G4727">
        <f>ROUNDUP(DZIALKI[[#This Row],[StawkaPodatku]]*DZIALKI[[#This Row],[Powierzchnia]],2)</f>
        <v>343</v>
      </c>
      <c r="H4727">
        <f>DZIALKI[[#This Row],[Podatek]]*DZIALKI[[#This Row],[Procent Ulgi]]</f>
        <v>171.5</v>
      </c>
      <c r="I4727">
        <f>DZIALKI[[#This Row],[Podatek]]-DZIALKI[[#This Row],[KwotaUlgi]]</f>
        <v>171.5</v>
      </c>
    </row>
    <row r="4728" spans="1:9" x14ac:dyDescent="0.25">
      <c r="A4728" t="s">
        <v>4738</v>
      </c>
      <c r="B4728">
        <v>1037.93</v>
      </c>
      <c r="C4728" t="s">
        <v>31</v>
      </c>
      <c r="D4728" t="s">
        <v>21</v>
      </c>
      <c r="E47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28">
        <f>IF(DZIALKI[[#This Row],[Ulga]]=$K$29,$L$29,IF(DZIALKI[[#This Row],[Ulga]]=$K$30,$L$30,IF(DZIALKI[[#This Row],[Ulga]]=$K$31,$L$31,IF(DZIALKI[[#This Row],[Ulga]]=$K$32,$L$32))))</f>
        <v>0</v>
      </c>
      <c r="G4728">
        <f>ROUNDUP(DZIALKI[[#This Row],[StawkaPodatku]]*DZIALKI[[#This Row],[Powierzchnia]],2)</f>
        <v>446.31</v>
      </c>
      <c r="H4728">
        <f>DZIALKI[[#This Row],[Podatek]]*DZIALKI[[#This Row],[Procent Ulgi]]</f>
        <v>0</v>
      </c>
      <c r="I4728">
        <f>DZIALKI[[#This Row],[Podatek]]-DZIALKI[[#This Row],[KwotaUlgi]]</f>
        <v>446.31</v>
      </c>
    </row>
    <row r="4729" spans="1:9" x14ac:dyDescent="0.25">
      <c r="A4729" t="s">
        <v>4739</v>
      </c>
      <c r="B4729">
        <v>681.99</v>
      </c>
      <c r="C4729" t="s">
        <v>94</v>
      </c>
      <c r="D4729" t="s">
        <v>11</v>
      </c>
      <c r="E47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29">
        <f>IF(DZIALKI[[#This Row],[Ulga]]=$K$29,$L$29,IF(DZIALKI[[#This Row],[Ulga]]=$K$30,$L$30,IF(DZIALKI[[#This Row],[Ulga]]=$K$31,$L$31,IF(DZIALKI[[#This Row],[Ulga]]=$K$32,$L$32))))</f>
        <v>0.9</v>
      </c>
      <c r="G4729">
        <f>ROUNDUP(DZIALKI[[#This Row],[StawkaPodatku]]*DZIALKI[[#This Row],[Powierzchnia]],2)</f>
        <v>27.28</v>
      </c>
      <c r="H4729">
        <f>DZIALKI[[#This Row],[Podatek]]*DZIALKI[[#This Row],[Procent Ulgi]]</f>
        <v>24.552000000000003</v>
      </c>
      <c r="I4729">
        <f>DZIALKI[[#This Row],[Podatek]]-DZIALKI[[#This Row],[KwotaUlgi]]</f>
        <v>2.727999999999998</v>
      </c>
    </row>
    <row r="4730" spans="1:9" x14ac:dyDescent="0.25">
      <c r="A4730" t="s">
        <v>4740</v>
      </c>
      <c r="B4730">
        <v>1024.4000000000001</v>
      </c>
      <c r="C4730" t="s">
        <v>52</v>
      </c>
      <c r="D4730" t="s">
        <v>5</v>
      </c>
      <c r="E47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30">
        <f>IF(DZIALKI[[#This Row],[Ulga]]=$K$29,$L$29,IF(DZIALKI[[#This Row],[Ulga]]=$K$30,$L$30,IF(DZIALKI[[#This Row],[Ulga]]=$K$31,$L$31,IF(DZIALKI[[#This Row],[Ulga]]=$K$32,$L$32))))</f>
        <v>0.5</v>
      </c>
      <c r="G4730">
        <f>ROUNDUP(DZIALKI[[#This Row],[StawkaPodatku]]*DZIALKI[[#This Row],[Powierzchnia]],2)</f>
        <v>215.13</v>
      </c>
      <c r="H4730">
        <f>DZIALKI[[#This Row],[Podatek]]*DZIALKI[[#This Row],[Procent Ulgi]]</f>
        <v>107.565</v>
      </c>
      <c r="I4730">
        <f>DZIALKI[[#This Row],[Podatek]]-DZIALKI[[#This Row],[KwotaUlgi]]</f>
        <v>107.565</v>
      </c>
    </row>
    <row r="4731" spans="1:9" x14ac:dyDescent="0.25">
      <c r="A4731" t="s">
        <v>4741</v>
      </c>
      <c r="B4731">
        <v>835.6</v>
      </c>
      <c r="C4731" t="s">
        <v>94</v>
      </c>
      <c r="D4731" t="s">
        <v>11</v>
      </c>
      <c r="E47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31">
        <f>IF(DZIALKI[[#This Row],[Ulga]]=$K$29,$L$29,IF(DZIALKI[[#This Row],[Ulga]]=$K$30,$L$30,IF(DZIALKI[[#This Row],[Ulga]]=$K$31,$L$31,IF(DZIALKI[[#This Row],[Ulga]]=$K$32,$L$32))))</f>
        <v>0.9</v>
      </c>
      <c r="G4731">
        <f>ROUNDUP(DZIALKI[[#This Row],[StawkaPodatku]]*DZIALKI[[#This Row],[Powierzchnia]],2)</f>
        <v>33.43</v>
      </c>
      <c r="H4731">
        <f>DZIALKI[[#This Row],[Podatek]]*DZIALKI[[#This Row],[Procent Ulgi]]</f>
        <v>30.087</v>
      </c>
      <c r="I4731">
        <f>DZIALKI[[#This Row],[Podatek]]-DZIALKI[[#This Row],[KwotaUlgi]]</f>
        <v>3.343</v>
      </c>
    </row>
    <row r="4732" spans="1:9" x14ac:dyDescent="0.25">
      <c r="A4732" t="s">
        <v>4742</v>
      </c>
      <c r="B4732">
        <v>639.94000000000005</v>
      </c>
      <c r="C4732" t="s">
        <v>31</v>
      </c>
      <c r="D4732" t="s">
        <v>11</v>
      </c>
      <c r="E47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32">
        <f>IF(DZIALKI[[#This Row],[Ulga]]=$K$29,$L$29,IF(DZIALKI[[#This Row],[Ulga]]=$K$30,$L$30,IF(DZIALKI[[#This Row],[Ulga]]=$K$31,$L$31,IF(DZIALKI[[#This Row],[Ulga]]=$K$32,$L$32))))</f>
        <v>0.9</v>
      </c>
      <c r="G4732">
        <f>ROUNDUP(DZIALKI[[#This Row],[StawkaPodatku]]*DZIALKI[[#This Row],[Powierzchnia]],2)</f>
        <v>275.18</v>
      </c>
      <c r="H4732">
        <f>DZIALKI[[#This Row],[Podatek]]*DZIALKI[[#This Row],[Procent Ulgi]]</f>
        <v>247.66200000000001</v>
      </c>
      <c r="I4732">
        <f>DZIALKI[[#This Row],[Podatek]]-DZIALKI[[#This Row],[KwotaUlgi]]</f>
        <v>27.518000000000001</v>
      </c>
    </row>
    <row r="4733" spans="1:9" x14ac:dyDescent="0.25">
      <c r="A4733" t="s">
        <v>4743</v>
      </c>
      <c r="B4733">
        <v>1096.8800000000001</v>
      </c>
      <c r="C4733" t="s">
        <v>5</v>
      </c>
      <c r="D4733" t="s">
        <v>11</v>
      </c>
      <c r="E47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33">
        <f>IF(DZIALKI[[#This Row],[Ulga]]=$K$29,$L$29,IF(DZIALKI[[#This Row],[Ulga]]=$K$30,$L$30,IF(DZIALKI[[#This Row],[Ulga]]=$K$31,$L$31,IF(DZIALKI[[#This Row],[Ulga]]=$K$32,$L$32))))</f>
        <v>0.9</v>
      </c>
      <c r="G4733">
        <f>ROUNDUP(DZIALKI[[#This Row],[StawkaPodatku]]*DZIALKI[[#This Row],[Powierzchnia]],2)</f>
        <v>844.6</v>
      </c>
      <c r="H4733">
        <f>DZIALKI[[#This Row],[Podatek]]*DZIALKI[[#This Row],[Procent Ulgi]]</f>
        <v>760.14</v>
      </c>
      <c r="I4733">
        <f>DZIALKI[[#This Row],[Podatek]]-DZIALKI[[#This Row],[KwotaUlgi]]</f>
        <v>84.460000000000036</v>
      </c>
    </row>
    <row r="4734" spans="1:9" x14ac:dyDescent="0.25">
      <c r="A4734" t="s">
        <v>4744</v>
      </c>
      <c r="B4734">
        <v>707.38</v>
      </c>
      <c r="C4734" t="s">
        <v>52</v>
      </c>
      <c r="D4734" t="s">
        <v>21</v>
      </c>
      <c r="E47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34">
        <f>IF(DZIALKI[[#This Row],[Ulga]]=$K$29,$L$29,IF(DZIALKI[[#This Row],[Ulga]]=$K$30,$L$30,IF(DZIALKI[[#This Row],[Ulga]]=$K$31,$L$31,IF(DZIALKI[[#This Row],[Ulga]]=$K$32,$L$32))))</f>
        <v>0</v>
      </c>
      <c r="G4734">
        <f>ROUNDUP(DZIALKI[[#This Row],[StawkaPodatku]]*DZIALKI[[#This Row],[Powierzchnia]],2)</f>
        <v>148.54999999999998</v>
      </c>
      <c r="H4734">
        <f>DZIALKI[[#This Row],[Podatek]]*DZIALKI[[#This Row],[Procent Ulgi]]</f>
        <v>0</v>
      </c>
      <c r="I4734">
        <f>DZIALKI[[#This Row],[Podatek]]-DZIALKI[[#This Row],[KwotaUlgi]]</f>
        <v>148.54999999999998</v>
      </c>
    </row>
    <row r="4735" spans="1:9" x14ac:dyDescent="0.25">
      <c r="A4735" t="s">
        <v>4745</v>
      </c>
      <c r="B4735">
        <v>1392.85</v>
      </c>
      <c r="C4735" t="s">
        <v>31</v>
      </c>
      <c r="D4735" t="s">
        <v>7</v>
      </c>
      <c r="E47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35">
        <f>IF(DZIALKI[[#This Row],[Ulga]]=$K$29,$L$29,IF(DZIALKI[[#This Row],[Ulga]]=$K$30,$L$30,IF(DZIALKI[[#This Row],[Ulga]]=$K$31,$L$31,IF(DZIALKI[[#This Row],[Ulga]]=$K$32,$L$32))))</f>
        <v>0.2</v>
      </c>
      <c r="G4735">
        <f>ROUNDUP(DZIALKI[[#This Row],[StawkaPodatku]]*DZIALKI[[#This Row],[Powierzchnia]],2)</f>
        <v>598.92999999999995</v>
      </c>
      <c r="H4735">
        <f>DZIALKI[[#This Row],[Podatek]]*DZIALKI[[#This Row],[Procent Ulgi]]</f>
        <v>119.786</v>
      </c>
      <c r="I4735">
        <f>DZIALKI[[#This Row],[Podatek]]-DZIALKI[[#This Row],[KwotaUlgi]]</f>
        <v>479.14399999999995</v>
      </c>
    </row>
    <row r="4736" spans="1:9" x14ac:dyDescent="0.25">
      <c r="A4736" t="s">
        <v>4746</v>
      </c>
      <c r="B4736">
        <v>1394.19</v>
      </c>
      <c r="C4736" t="s">
        <v>52</v>
      </c>
      <c r="D4736" t="s">
        <v>11</v>
      </c>
      <c r="E47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36">
        <f>IF(DZIALKI[[#This Row],[Ulga]]=$K$29,$L$29,IF(DZIALKI[[#This Row],[Ulga]]=$K$30,$L$30,IF(DZIALKI[[#This Row],[Ulga]]=$K$31,$L$31,IF(DZIALKI[[#This Row],[Ulga]]=$K$32,$L$32))))</f>
        <v>0.9</v>
      </c>
      <c r="G4736">
        <f>ROUNDUP(DZIALKI[[#This Row],[StawkaPodatku]]*DZIALKI[[#This Row],[Powierzchnia]],2)</f>
        <v>292.77999999999997</v>
      </c>
      <c r="H4736">
        <f>DZIALKI[[#This Row],[Podatek]]*DZIALKI[[#This Row],[Procent Ulgi]]</f>
        <v>263.50200000000001</v>
      </c>
      <c r="I4736">
        <f>DZIALKI[[#This Row],[Podatek]]-DZIALKI[[#This Row],[KwotaUlgi]]</f>
        <v>29.277999999999963</v>
      </c>
    </row>
    <row r="4737" spans="1:9" x14ac:dyDescent="0.25">
      <c r="A4737" t="s">
        <v>4747</v>
      </c>
      <c r="B4737">
        <v>529.72</v>
      </c>
      <c r="C4737" t="s">
        <v>5</v>
      </c>
      <c r="D4737" t="s">
        <v>11</v>
      </c>
      <c r="E47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37">
        <f>IF(DZIALKI[[#This Row],[Ulga]]=$K$29,$L$29,IF(DZIALKI[[#This Row],[Ulga]]=$K$30,$L$30,IF(DZIALKI[[#This Row],[Ulga]]=$K$31,$L$31,IF(DZIALKI[[#This Row],[Ulga]]=$K$32,$L$32))))</f>
        <v>0.9</v>
      </c>
      <c r="G4737">
        <f>ROUNDUP(DZIALKI[[#This Row],[StawkaPodatku]]*DZIALKI[[#This Row],[Powierzchnia]],2)</f>
        <v>407.89</v>
      </c>
      <c r="H4737">
        <f>DZIALKI[[#This Row],[Podatek]]*DZIALKI[[#This Row],[Procent Ulgi]]</f>
        <v>367.101</v>
      </c>
      <c r="I4737">
        <f>DZIALKI[[#This Row],[Podatek]]-DZIALKI[[#This Row],[KwotaUlgi]]</f>
        <v>40.788999999999987</v>
      </c>
    </row>
    <row r="4738" spans="1:9" x14ac:dyDescent="0.25">
      <c r="A4738" t="s">
        <v>4748</v>
      </c>
      <c r="B4738">
        <v>587.28</v>
      </c>
      <c r="C4738" t="s">
        <v>5</v>
      </c>
      <c r="D4738" t="s">
        <v>21</v>
      </c>
      <c r="E47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38">
        <f>IF(DZIALKI[[#This Row],[Ulga]]=$K$29,$L$29,IF(DZIALKI[[#This Row],[Ulga]]=$K$30,$L$30,IF(DZIALKI[[#This Row],[Ulga]]=$K$31,$L$31,IF(DZIALKI[[#This Row],[Ulga]]=$K$32,$L$32))))</f>
        <v>0</v>
      </c>
      <c r="G4738">
        <f>ROUNDUP(DZIALKI[[#This Row],[StawkaPodatku]]*DZIALKI[[#This Row],[Powierzchnia]],2)</f>
        <v>452.21</v>
      </c>
      <c r="H4738">
        <f>DZIALKI[[#This Row],[Podatek]]*DZIALKI[[#This Row],[Procent Ulgi]]</f>
        <v>0</v>
      </c>
      <c r="I4738">
        <f>DZIALKI[[#This Row],[Podatek]]-DZIALKI[[#This Row],[KwotaUlgi]]</f>
        <v>452.21</v>
      </c>
    </row>
    <row r="4739" spans="1:9" x14ac:dyDescent="0.25">
      <c r="A4739" t="s">
        <v>4749</v>
      </c>
      <c r="B4739">
        <v>899.97</v>
      </c>
      <c r="C4739" t="s">
        <v>5</v>
      </c>
      <c r="D4739" t="s">
        <v>5</v>
      </c>
      <c r="E47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39">
        <f>IF(DZIALKI[[#This Row],[Ulga]]=$K$29,$L$29,IF(DZIALKI[[#This Row],[Ulga]]=$K$30,$L$30,IF(DZIALKI[[#This Row],[Ulga]]=$K$31,$L$31,IF(DZIALKI[[#This Row],[Ulga]]=$K$32,$L$32))))</f>
        <v>0.5</v>
      </c>
      <c r="G4739">
        <f>ROUNDUP(DZIALKI[[#This Row],[StawkaPodatku]]*DZIALKI[[#This Row],[Powierzchnia]],2)</f>
        <v>692.98</v>
      </c>
      <c r="H4739">
        <f>DZIALKI[[#This Row],[Podatek]]*DZIALKI[[#This Row],[Procent Ulgi]]</f>
        <v>346.49</v>
      </c>
      <c r="I4739">
        <f>DZIALKI[[#This Row],[Podatek]]-DZIALKI[[#This Row],[KwotaUlgi]]</f>
        <v>346.49</v>
      </c>
    </row>
    <row r="4740" spans="1:9" x14ac:dyDescent="0.25">
      <c r="A4740" t="s">
        <v>4750</v>
      </c>
      <c r="B4740">
        <v>768.6</v>
      </c>
      <c r="C4740" t="s">
        <v>94</v>
      </c>
      <c r="D4740" t="s">
        <v>11</v>
      </c>
      <c r="E47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40">
        <f>IF(DZIALKI[[#This Row],[Ulga]]=$K$29,$L$29,IF(DZIALKI[[#This Row],[Ulga]]=$K$30,$L$30,IF(DZIALKI[[#This Row],[Ulga]]=$K$31,$L$31,IF(DZIALKI[[#This Row],[Ulga]]=$K$32,$L$32))))</f>
        <v>0.9</v>
      </c>
      <c r="G4740">
        <f>ROUNDUP(DZIALKI[[#This Row],[StawkaPodatku]]*DZIALKI[[#This Row],[Powierzchnia]],2)</f>
        <v>30.75</v>
      </c>
      <c r="H4740">
        <f>DZIALKI[[#This Row],[Podatek]]*DZIALKI[[#This Row],[Procent Ulgi]]</f>
        <v>27.675000000000001</v>
      </c>
      <c r="I4740">
        <f>DZIALKI[[#This Row],[Podatek]]-DZIALKI[[#This Row],[KwotaUlgi]]</f>
        <v>3.0749999999999993</v>
      </c>
    </row>
    <row r="4741" spans="1:9" x14ac:dyDescent="0.25">
      <c r="A4741" t="s">
        <v>4751</v>
      </c>
      <c r="B4741">
        <v>650.35</v>
      </c>
      <c r="C4741" t="s">
        <v>94</v>
      </c>
      <c r="D4741" t="s">
        <v>11</v>
      </c>
      <c r="E474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41">
        <f>IF(DZIALKI[[#This Row],[Ulga]]=$K$29,$L$29,IF(DZIALKI[[#This Row],[Ulga]]=$K$30,$L$30,IF(DZIALKI[[#This Row],[Ulga]]=$K$31,$L$31,IF(DZIALKI[[#This Row],[Ulga]]=$K$32,$L$32))))</f>
        <v>0.9</v>
      </c>
      <c r="G4741">
        <f>ROUNDUP(DZIALKI[[#This Row],[StawkaPodatku]]*DZIALKI[[#This Row],[Powierzchnia]],2)</f>
        <v>26.020000000000003</v>
      </c>
      <c r="H4741">
        <f>DZIALKI[[#This Row],[Podatek]]*DZIALKI[[#This Row],[Procent Ulgi]]</f>
        <v>23.418000000000003</v>
      </c>
      <c r="I4741">
        <f>DZIALKI[[#This Row],[Podatek]]-DZIALKI[[#This Row],[KwotaUlgi]]</f>
        <v>2.6020000000000003</v>
      </c>
    </row>
    <row r="4742" spans="1:9" x14ac:dyDescent="0.25">
      <c r="A4742" t="s">
        <v>4752</v>
      </c>
      <c r="B4742">
        <v>1277.8699999999999</v>
      </c>
      <c r="C4742" t="s">
        <v>5</v>
      </c>
      <c r="D4742" t="s">
        <v>11</v>
      </c>
      <c r="E47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42">
        <f>IF(DZIALKI[[#This Row],[Ulga]]=$K$29,$L$29,IF(DZIALKI[[#This Row],[Ulga]]=$K$30,$L$30,IF(DZIALKI[[#This Row],[Ulga]]=$K$31,$L$31,IF(DZIALKI[[#This Row],[Ulga]]=$K$32,$L$32))))</f>
        <v>0.9</v>
      </c>
      <c r="G4742">
        <f>ROUNDUP(DZIALKI[[#This Row],[StawkaPodatku]]*DZIALKI[[#This Row],[Powierzchnia]],2)</f>
        <v>983.96</v>
      </c>
      <c r="H4742">
        <f>DZIALKI[[#This Row],[Podatek]]*DZIALKI[[#This Row],[Procent Ulgi]]</f>
        <v>885.56400000000008</v>
      </c>
      <c r="I4742">
        <f>DZIALKI[[#This Row],[Podatek]]-DZIALKI[[#This Row],[KwotaUlgi]]</f>
        <v>98.395999999999958</v>
      </c>
    </row>
    <row r="4743" spans="1:9" x14ac:dyDescent="0.25">
      <c r="A4743" t="s">
        <v>4753</v>
      </c>
      <c r="B4743">
        <v>1171.3699999999999</v>
      </c>
      <c r="C4743" t="s">
        <v>94</v>
      </c>
      <c r="D4743" t="s">
        <v>21</v>
      </c>
      <c r="E474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43">
        <f>IF(DZIALKI[[#This Row],[Ulga]]=$K$29,$L$29,IF(DZIALKI[[#This Row],[Ulga]]=$K$30,$L$30,IF(DZIALKI[[#This Row],[Ulga]]=$K$31,$L$31,IF(DZIALKI[[#This Row],[Ulga]]=$K$32,$L$32))))</f>
        <v>0</v>
      </c>
      <c r="G4743">
        <f>ROUNDUP(DZIALKI[[#This Row],[StawkaPodatku]]*DZIALKI[[#This Row],[Powierzchnia]],2)</f>
        <v>46.86</v>
      </c>
      <c r="H4743">
        <f>DZIALKI[[#This Row],[Podatek]]*DZIALKI[[#This Row],[Procent Ulgi]]</f>
        <v>0</v>
      </c>
      <c r="I4743">
        <f>DZIALKI[[#This Row],[Podatek]]-DZIALKI[[#This Row],[KwotaUlgi]]</f>
        <v>46.86</v>
      </c>
    </row>
    <row r="4744" spans="1:9" x14ac:dyDescent="0.25">
      <c r="A4744" t="s">
        <v>4754</v>
      </c>
      <c r="B4744">
        <v>1191.9100000000001</v>
      </c>
      <c r="C4744" t="s">
        <v>94</v>
      </c>
      <c r="D4744" t="s">
        <v>21</v>
      </c>
      <c r="E474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44">
        <f>IF(DZIALKI[[#This Row],[Ulga]]=$K$29,$L$29,IF(DZIALKI[[#This Row],[Ulga]]=$K$30,$L$30,IF(DZIALKI[[#This Row],[Ulga]]=$K$31,$L$31,IF(DZIALKI[[#This Row],[Ulga]]=$K$32,$L$32))))</f>
        <v>0</v>
      </c>
      <c r="G4744">
        <f>ROUNDUP(DZIALKI[[#This Row],[StawkaPodatku]]*DZIALKI[[#This Row],[Powierzchnia]],2)</f>
        <v>47.68</v>
      </c>
      <c r="H4744">
        <f>DZIALKI[[#This Row],[Podatek]]*DZIALKI[[#This Row],[Procent Ulgi]]</f>
        <v>0</v>
      </c>
      <c r="I4744">
        <f>DZIALKI[[#This Row],[Podatek]]-DZIALKI[[#This Row],[KwotaUlgi]]</f>
        <v>47.68</v>
      </c>
    </row>
    <row r="4745" spans="1:9" x14ac:dyDescent="0.25">
      <c r="A4745" t="s">
        <v>4755</v>
      </c>
      <c r="B4745">
        <v>938.99</v>
      </c>
      <c r="C4745" t="s">
        <v>94</v>
      </c>
      <c r="D4745" t="s">
        <v>7</v>
      </c>
      <c r="E474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45">
        <f>IF(DZIALKI[[#This Row],[Ulga]]=$K$29,$L$29,IF(DZIALKI[[#This Row],[Ulga]]=$K$30,$L$30,IF(DZIALKI[[#This Row],[Ulga]]=$K$31,$L$31,IF(DZIALKI[[#This Row],[Ulga]]=$K$32,$L$32))))</f>
        <v>0.2</v>
      </c>
      <c r="G4745">
        <f>ROUNDUP(DZIALKI[[#This Row],[StawkaPodatku]]*DZIALKI[[#This Row],[Powierzchnia]],2)</f>
        <v>37.559999999999995</v>
      </c>
      <c r="H4745">
        <f>DZIALKI[[#This Row],[Podatek]]*DZIALKI[[#This Row],[Procent Ulgi]]</f>
        <v>7.5119999999999996</v>
      </c>
      <c r="I4745">
        <f>DZIALKI[[#This Row],[Podatek]]-DZIALKI[[#This Row],[KwotaUlgi]]</f>
        <v>30.047999999999995</v>
      </c>
    </row>
    <row r="4746" spans="1:9" x14ac:dyDescent="0.25">
      <c r="A4746" t="s">
        <v>4756</v>
      </c>
      <c r="B4746">
        <v>1068.08</v>
      </c>
      <c r="C4746" t="s">
        <v>9</v>
      </c>
      <c r="D4746" t="s">
        <v>21</v>
      </c>
      <c r="E47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46">
        <f>IF(DZIALKI[[#This Row],[Ulga]]=$K$29,$L$29,IF(DZIALKI[[#This Row],[Ulga]]=$K$30,$L$30,IF(DZIALKI[[#This Row],[Ulga]]=$K$31,$L$31,IF(DZIALKI[[#This Row],[Ulga]]=$K$32,$L$32))))</f>
        <v>0</v>
      </c>
      <c r="G4746">
        <f>ROUNDUP(DZIALKI[[#This Row],[StawkaPodatku]]*DZIALKI[[#This Row],[Powierzchnia]],2)</f>
        <v>694.26</v>
      </c>
      <c r="H4746">
        <f>DZIALKI[[#This Row],[Podatek]]*DZIALKI[[#This Row],[Procent Ulgi]]</f>
        <v>0</v>
      </c>
      <c r="I4746">
        <f>DZIALKI[[#This Row],[Podatek]]-DZIALKI[[#This Row],[KwotaUlgi]]</f>
        <v>694.26</v>
      </c>
    </row>
    <row r="4747" spans="1:9" x14ac:dyDescent="0.25">
      <c r="A4747" t="s">
        <v>4757</v>
      </c>
      <c r="B4747">
        <v>839.77</v>
      </c>
      <c r="C4747" t="s">
        <v>52</v>
      </c>
      <c r="D4747" t="s">
        <v>5</v>
      </c>
      <c r="E47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47">
        <f>IF(DZIALKI[[#This Row],[Ulga]]=$K$29,$L$29,IF(DZIALKI[[#This Row],[Ulga]]=$K$30,$L$30,IF(DZIALKI[[#This Row],[Ulga]]=$K$31,$L$31,IF(DZIALKI[[#This Row],[Ulga]]=$K$32,$L$32))))</f>
        <v>0.5</v>
      </c>
      <c r="G4747">
        <f>ROUNDUP(DZIALKI[[#This Row],[StawkaPodatku]]*DZIALKI[[#This Row],[Powierzchnia]],2)</f>
        <v>176.35999999999999</v>
      </c>
      <c r="H4747">
        <f>DZIALKI[[#This Row],[Podatek]]*DZIALKI[[#This Row],[Procent Ulgi]]</f>
        <v>88.179999999999993</v>
      </c>
      <c r="I4747">
        <f>DZIALKI[[#This Row],[Podatek]]-DZIALKI[[#This Row],[KwotaUlgi]]</f>
        <v>88.179999999999993</v>
      </c>
    </row>
    <row r="4748" spans="1:9" x14ac:dyDescent="0.25">
      <c r="A4748" t="s">
        <v>4758</v>
      </c>
      <c r="B4748">
        <v>574.16999999999996</v>
      </c>
      <c r="C4748" t="s">
        <v>5</v>
      </c>
      <c r="D4748" t="s">
        <v>11</v>
      </c>
      <c r="E47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48">
        <f>IF(DZIALKI[[#This Row],[Ulga]]=$K$29,$L$29,IF(DZIALKI[[#This Row],[Ulga]]=$K$30,$L$30,IF(DZIALKI[[#This Row],[Ulga]]=$K$31,$L$31,IF(DZIALKI[[#This Row],[Ulga]]=$K$32,$L$32))))</f>
        <v>0.9</v>
      </c>
      <c r="G4748">
        <f>ROUNDUP(DZIALKI[[#This Row],[StawkaPodatku]]*DZIALKI[[#This Row],[Powierzchnia]],2)</f>
        <v>442.12</v>
      </c>
      <c r="H4748">
        <f>DZIALKI[[#This Row],[Podatek]]*DZIALKI[[#This Row],[Procent Ulgi]]</f>
        <v>397.90800000000002</v>
      </c>
      <c r="I4748">
        <f>DZIALKI[[#This Row],[Podatek]]-DZIALKI[[#This Row],[KwotaUlgi]]</f>
        <v>44.211999999999989</v>
      </c>
    </row>
    <row r="4749" spans="1:9" x14ac:dyDescent="0.25">
      <c r="A4749" t="s">
        <v>4759</v>
      </c>
      <c r="B4749">
        <v>1098.06</v>
      </c>
      <c r="C4749" t="s">
        <v>31</v>
      </c>
      <c r="D4749" t="s">
        <v>5</v>
      </c>
      <c r="E47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49">
        <f>IF(DZIALKI[[#This Row],[Ulga]]=$K$29,$L$29,IF(DZIALKI[[#This Row],[Ulga]]=$K$30,$L$30,IF(DZIALKI[[#This Row],[Ulga]]=$K$31,$L$31,IF(DZIALKI[[#This Row],[Ulga]]=$K$32,$L$32))))</f>
        <v>0.5</v>
      </c>
      <c r="G4749">
        <f>ROUNDUP(DZIALKI[[#This Row],[StawkaPodatku]]*DZIALKI[[#This Row],[Powierzchnia]],2)</f>
        <v>472.17</v>
      </c>
      <c r="H4749">
        <f>DZIALKI[[#This Row],[Podatek]]*DZIALKI[[#This Row],[Procent Ulgi]]</f>
        <v>236.08500000000001</v>
      </c>
      <c r="I4749">
        <f>DZIALKI[[#This Row],[Podatek]]-DZIALKI[[#This Row],[KwotaUlgi]]</f>
        <v>236.08500000000001</v>
      </c>
    </row>
    <row r="4750" spans="1:9" x14ac:dyDescent="0.25">
      <c r="A4750" t="s">
        <v>4760</v>
      </c>
      <c r="B4750">
        <v>1241.76</v>
      </c>
      <c r="C4750" t="s">
        <v>94</v>
      </c>
      <c r="D4750" t="s">
        <v>11</v>
      </c>
      <c r="E47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50">
        <f>IF(DZIALKI[[#This Row],[Ulga]]=$K$29,$L$29,IF(DZIALKI[[#This Row],[Ulga]]=$K$30,$L$30,IF(DZIALKI[[#This Row],[Ulga]]=$K$31,$L$31,IF(DZIALKI[[#This Row],[Ulga]]=$K$32,$L$32))))</f>
        <v>0.9</v>
      </c>
      <c r="G4750">
        <f>ROUNDUP(DZIALKI[[#This Row],[StawkaPodatku]]*DZIALKI[[#This Row],[Powierzchnia]],2)</f>
        <v>49.68</v>
      </c>
      <c r="H4750">
        <f>DZIALKI[[#This Row],[Podatek]]*DZIALKI[[#This Row],[Procent Ulgi]]</f>
        <v>44.712000000000003</v>
      </c>
      <c r="I4750">
        <f>DZIALKI[[#This Row],[Podatek]]-DZIALKI[[#This Row],[KwotaUlgi]]</f>
        <v>4.9679999999999964</v>
      </c>
    </row>
    <row r="4751" spans="1:9" x14ac:dyDescent="0.25">
      <c r="A4751" t="s">
        <v>4761</v>
      </c>
      <c r="B4751">
        <v>569.02</v>
      </c>
      <c r="C4751" t="s">
        <v>5</v>
      </c>
      <c r="D4751" t="s">
        <v>5</v>
      </c>
      <c r="E47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51">
        <f>IF(DZIALKI[[#This Row],[Ulga]]=$K$29,$L$29,IF(DZIALKI[[#This Row],[Ulga]]=$K$30,$L$30,IF(DZIALKI[[#This Row],[Ulga]]=$K$31,$L$31,IF(DZIALKI[[#This Row],[Ulga]]=$K$32,$L$32))))</f>
        <v>0.5</v>
      </c>
      <c r="G4751">
        <f>ROUNDUP(DZIALKI[[#This Row],[StawkaPodatku]]*DZIALKI[[#This Row],[Powierzchnia]],2)</f>
        <v>438.15</v>
      </c>
      <c r="H4751">
        <f>DZIALKI[[#This Row],[Podatek]]*DZIALKI[[#This Row],[Procent Ulgi]]</f>
        <v>219.07499999999999</v>
      </c>
      <c r="I4751">
        <f>DZIALKI[[#This Row],[Podatek]]-DZIALKI[[#This Row],[KwotaUlgi]]</f>
        <v>219.07499999999999</v>
      </c>
    </row>
    <row r="4752" spans="1:9" x14ac:dyDescent="0.25">
      <c r="A4752" t="s">
        <v>4762</v>
      </c>
      <c r="B4752">
        <v>580.79</v>
      </c>
      <c r="C4752" t="s">
        <v>5</v>
      </c>
      <c r="D4752" t="s">
        <v>7</v>
      </c>
      <c r="E47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52">
        <f>IF(DZIALKI[[#This Row],[Ulga]]=$K$29,$L$29,IF(DZIALKI[[#This Row],[Ulga]]=$K$30,$L$30,IF(DZIALKI[[#This Row],[Ulga]]=$K$31,$L$31,IF(DZIALKI[[#This Row],[Ulga]]=$K$32,$L$32))))</f>
        <v>0.2</v>
      </c>
      <c r="G4752">
        <f>ROUNDUP(DZIALKI[[#This Row],[StawkaPodatku]]*DZIALKI[[#This Row],[Powierzchnia]],2)</f>
        <v>447.21</v>
      </c>
      <c r="H4752">
        <f>DZIALKI[[#This Row],[Podatek]]*DZIALKI[[#This Row],[Procent Ulgi]]</f>
        <v>89.442000000000007</v>
      </c>
      <c r="I4752">
        <f>DZIALKI[[#This Row],[Podatek]]-DZIALKI[[#This Row],[KwotaUlgi]]</f>
        <v>357.76799999999997</v>
      </c>
    </row>
    <row r="4753" spans="1:9" x14ac:dyDescent="0.25">
      <c r="A4753" t="s">
        <v>4763</v>
      </c>
      <c r="B4753">
        <v>1107.7</v>
      </c>
      <c r="C4753" t="s">
        <v>9</v>
      </c>
      <c r="D4753" t="s">
        <v>11</v>
      </c>
      <c r="E47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53">
        <f>IF(DZIALKI[[#This Row],[Ulga]]=$K$29,$L$29,IF(DZIALKI[[#This Row],[Ulga]]=$K$30,$L$30,IF(DZIALKI[[#This Row],[Ulga]]=$K$31,$L$31,IF(DZIALKI[[#This Row],[Ulga]]=$K$32,$L$32))))</f>
        <v>0.9</v>
      </c>
      <c r="G4753">
        <f>ROUNDUP(DZIALKI[[#This Row],[StawkaPodatku]]*DZIALKI[[#This Row],[Powierzchnia]],2)</f>
        <v>720.01</v>
      </c>
      <c r="H4753">
        <f>DZIALKI[[#This Row],[Podatek]]*DZIALKI[[#This Row],[Procent Ulgi]]</f>
        <v>648.00900000000001</v>
      </c>
      <c r="I4753">
        <f>DZIALKI[[#This Row],[Podatek]]-DZIALKI[[#This Row],[KwotaUlgi]]</f>
        <v>72.000999999999976</v>
      </c>
    </row>
    <row r="4754" spans="1:9" x14ac:dyDescent="0.25">
      <c r="A4754" t="s">
        <v>4764</v>
      </c>
      <c r="B4754">
        <v>908.62</v>
      </c>
      <c r="C4754" t="s">
        <v>9</v>
      </c>
      <c r="D4754" t="s">
        <v>5</v>
      </c>
      <c r="E47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54">
        <f>IF(DZIALKI[[#This Row],[Ulga]]=$K$29,$L$29,IF(DZIALKI[[#This Row],[Ulga]]=$K$30,$L$30,IF(DZIALKI[[#This Row],[Ulga]]=$K$31,$L$31,IF(DZIALKI[[#This Row],[Ulga]]=$K$32,$L$32))))</f>
        <v>0.5</v>
      </c>
      <c r="G4754">
        <f>ROUNDUP(DZIALKI[[#This Row],[StawkaPodatku]]*DZIALKI[[#This Row],[Powierzchnia]],2)</f>
        <v>590.61</v>
      </c>
      <c r="H4754">
        <f>DZIALKI[[#This Row],[Podatek]]*DZIALKI[[#This Row],[Procent Ulgi]]</f>
        <v>295.30500000000001</v>
      </c>
      <c r="I4754">
        <f>DZIALKI[[#This Row],[Podatek]]-DZIALKI[[#This Row],[KwotaUlgi]]</f>
        <v>295.30500000000001</v>
      </c>
    </row>
    <row r="4755" spans="1:9" x14ac:dyDescent="0.25">
      <c r="A4755" t="s">
        <v>4765</v>
      </c>
      <c r="B4755">
        <v>725.07</v>
      </c>
      <c r="C4755" t="s">
        <v>94</v>
      </c>
      <c r="D4755" t="s">
        <v>11</v>
      </c>
      <c r="E475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55">
        <f>IF(DZIALKI[[#This Row],[Ulga]]=$K$29,$L$29,IF(DZIALKI[[#This Row],[Ulga]]=$K$30,$L$30,IF(DZIALKI[[#This Row],[Ulga]]=$K$31,$L$31,IF(DZIALKI[[#This Row],[Ulga]]=$K$32,$L$32))))</f>
        <v>0.9</v>
      </c>
      <c r="G4755">
        <f>ROUNDUP(DZIALKI[[#This Row],[StawkaPodatku]]*DZIALKI[[#This Row],[Powierzchnia]],2)</f>
        <v>29.01</v>
      </c>
      <c r="H4755">
        <f>DZIALKI[[#This Row],[Podatek]]*DZIALKI[[#This Row],[Procent Ulgi]]</f>
        <v>26.109000000000002</v>
      </c>
      <c r="I4755">
        <f>DZIALKI[[#This Row],[Podatek]]-DZIALKI[[#This Row],[KwotaUlgi]]</f>
        <v>2.9009999999999998</v>
      </c>
    </row>
    <row r="4756" spans="1:9" x14ac:dyDescent="0.25">
      <c r="A4756" t="s">
        <v>4766</v>
      </c>
      <c r="B4756">
        <v>1164.74</v>
      </c>
      <c r="C4756" t="s">
        <v>31</v>
      </c>
      <c r="D4756" t="s">
        <v>5</v>
      </c>
      <c r="E47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56">
        <f>IF(DZIALKI[[#This Row],[Ulga]]=$K$29,$L$29,IF(DZIALKI[[#This Row],[Ulga]]=$K$30,$L$30,IF(DZIALKI[[#This Row],[Ulga]]=$K$31,$L$31,IF(DZIALKI[[#This Row],[Ulga]]=$K$32,$L$32))))</f>
        <v>0.5</v>
      </c>
      <c r="G4756">
        <f>ROUNDUP(DZIALKI[[#This Row],[StawkaPodatku]]*DZIALKI[[#This Row],[Powierzchnia]],2)</f>
        <v>500.84</v>
      </c>
      <c r="H4756">
        <f>DZIALKI[[#This Row],[Podatek]]*DZIALKI[[#This Row],[Procent Ulgi]]</f>
        <v>250.42</v>
      </c>
      <c r="I4756">
        <f>DZIALKI[[#This Row],[Podatek]]-DZIALKI[[#This Row],[KwotaUlgi]]</f>
        <v>250.42</v>
      </c>
    </row>
    <row r="4757" spans="1:9" x14ac:dyDescent="0.25">
      <c r="A4757" t="s">
        <v>4767</v>
      </c>
      <c r="B4757">
        <v>1102.77</v>
      </c>
      <c r="C4757" t="s">
        <v>94</v>
      </c>
      <c r="D4757" t="s">
        <v>21</v>
      </c>
      <c r="E47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57">
        <f>IF(DZIALKI[[#This Row],[Ulga]]=$K$29,$L$29,IF(DZIALKI[[#This Row],[Ulga]]=$K$30,$L$30,IF(DZIALKI[[#This Row],[Ulga]]=$K$31,$L$31,IF(DZIALKI[[#This Row],[Ulga]]=$K$32,$L$32))))</f>
        <v>0</v>
      </c>
      <c r="G4757">
        <f>ROUNDUP(DZIALKI[[#This Row],[StawkaPodatku]]*DZIALKI[[#This Row],[Powierzchnia]],2)</f>
        <v>44.12</v>
      </c>
      <c r="H4757">
        <f>DZIALKI[[#This Row],[Podatek]]*DZIALKI[[#This Row],[Procent Ulgi]]</f>
        <v>0</v>
      </c>
      <c r="I4757">
        <f>DZIALKI[[#This Row],[Podatek]]-DZIALKI[[#This Row],[KwotaUlgi]]</f>
        <v>44.12</v>
      </c>
    </row>
    <row r="4758" spans="1:9" x14ac:dyDescent="0.25">
      <c r="A4758" t="s">
        <v>4768</v>
      </c>
      <c r="B4758">
        <v>1486.15</v>
      </c>
      <c r="C4758" t="s">
        <v>5</v>
      </c>
      <c r="D4758" t="s">
        <v>5</v>
      </c>
      <c r="E47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58">
        <f>IF(DZIALKI[[#This Row],[Ulga]]=$K$29,$L$29,IF(DZIALKI[[#This Row],[Ulga]]=$K$30,$L$30,IF(DZIALKI[[#This Row],[Ulga]]=$K$31,$L$31,IF(DZIALKI[[#This Row],[Ulga]]=$K$32,$L$32))))</f>
        <v>0.5</v>
      </c>
      <c r="G4758">
        <f>ROUNDUP(DZIALKI[[#This Row],[StawkaPodatku]]*DZIALKI[[#This Row],[Powierzchnia]],2)</f>
        <v>1144.3399999999999</v>
      </c>
      <c r="H4758">
        <f>DZIALKI[[#This Row],[Podatek]]*DZIALKI[[#This Row],[Procent Ulgi]]</f>
        <v>572.16999999999996</v>
      </c>
      <c r="I4758">
        <f>DZIALKI[[#This Row],[Podatek]]-DZIALKI[[#This Row],[KwotaUlgi]]</f>
        <v>572.16999999999996</v>
      </c>
    </row>
    <row r="4759" spans="1:9" x14ac:dyDescent="0.25">
      <c r="A4759" t="s">
        <v>4769</v>
      </c>
      <c r="B4759">
        <v>663.71</v>
      </c>
      <c r="C4759" t="s">
        <v>5</v>
      </c>
      <c r="D4759" t="s">
        <v>7</v>
      </c>
      <c r="E47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59">
        <f>IF(DZIALKI[[#This Row],[Ulga]]=$K$29,$L$29,IF(DZIALKI[[#This Row],[Ulga]]=$K$30,$L$30,IF(DZIALKI[[#This Row],[Ulga]]=$K$31,$L$31,IF(DZIALKI[[#This Row],[Ulga]]=$K$32,$L$32))))</f>
        <v>0.2</v>
      </c>
      <c r="G4759">
        <f>ROUNDUP(DZIALKI[[#This Row],[StawkaPodatku]]*DZIALKI[[#This Row],[Powierzchnia]],2)</f>
        <v>511.06</v>
      </c>
      <c r="H4759">
        <f>DZIALKI[[#This Row],[Podatek]]*DZIALKI[[#This Row],[Procent Ulgi]]</f>
        <v>102.212</v>
      </c>
      <c r="I4759">
        <f>DZIALKI[[#This Row],[Podatek]]-DZIALKI[[#This Row],[KwotaUlgi]]</f>
        <v>408.84800000000001</v>
      </c>
    </row>
    <row r="4760" spans="1:9" x14ac:dyDescent="0.25">
      <c r="A4760" t="s">
        <v>4770</v>
      </c>
      <c r="B4760">
        <v>528.04999999999995</v>
      </c>
      <c r="C4760" t="s">
        <v>5</v>
      </c>
      <c r="D4760" t="s">
        <v>5</v>
      </c>
      <c r="E47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60">
        <f>IF(DZIALKI[[#This Row],[Ulga]]=$K$29,$L$29,IF(DZIALKI[[#This Row],[Ulga]]=$K$30,$L$30,IF(DZIALKI[[#This Row],[Ulga]]=$K$31,$L$31,IF(DZIALKI[[#This Row],[Ulga]]=$K$32,$L$32))))</f>
        <v>0.5</v>
      </c>
      <c r="G4760">
        <f>ROUNDUP(DZIALKI[[#This Row],[StawkaPodatku]]*DZIALKI[[#This Row],[Powierzchnia]],2)</f>
        <v>406.59999999999997</v>
      </c>
      <c r="H4760">
        <f>DZIALKI[[#This Row],[Podatek]]*DZIALKI[[#This Row],[Procent Ulgi]]</f>
        <v>203.29999999999998</v>
      </c>
      <c r="I4760">
        <f>DZIALKI[[#This Row],[Podatek]]-DZIALKI[[#This Row],[KwotaUlgi]]</f>
        <v>203.29999999999998</v>
      </c>
    </row>
    <row r="4761" spans="1:9" x14ac:dyDescent="0.25">
      <c r="A4761" t="s">
        <v>4771</v>
      </c>
      <c r="B4761">
        <v>1164.3</v>
      </c>
      <c r="C4761" t="s">
        <v>31</v>
      </c>
      <c r="D4761" t="s">
        <v>21</v>
      </c>
      <c r="E47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61">
        <f>IF(DZIALKI[[#This Row],[Ulga]]=$K$29,$L$29,IF(DZIALKI[[#This Row],[Ulga]]=$K$30,$L$30,IF(DZIALKI[[#This Row],[Ulga]]=$K$31,$L$31,IF(DZIALKI[[#This Row],[Ulga]]=$K$32,$L$32))))</f>
        <v>0</v>
      </c>
      <c r="G4761">
        <f>ROUNDUP(DZIALKI[[#This Row],[StawkaPodatku]]*DZIALKI[[#This Row],[Powierzchnia]],2)</f>
        <v>500.65</v>
      </c>
      <c r="H4761">
        <f>DZIALKI[[#This Row],[Podatek]]*DZIALKI[[#This Row],[Procent Ulgi]]</f>
        <v>0</v>
      </c>
      <c r="I4761">
        <f>DZIALKI[[#This Row],[Podatek]]-DZIALKI[[#This Row],[KwotaUlgi]]</f>
        <v>500.65</v>
      </c>
    </row>
    <row r="4762" spans="1:9" x14ac:dyDescent="0.25">
      <c r="A4762" t="s">
        <v>4772</v>
      </c>
      <c r="B4762">
        <v>789.79</v>
      </c>
      <c r="C4762" t="s">
        <v>9</v>
      </c>
      <c r="D4762" t="s">
        <v>11</v>
      </c>
      <c r="E47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62">
        <f>IF(DZIALKI[[#This Row],[Ulga]]=$K$29,$L$29,IF(DZIALKI[[#This Row],[Ulga]]=$K$30,$L$30,IF(DZIALKI[[#This Row],[Ulga]]=$K$31,$L$31,IF(DZIALKI[[#This Row],[Ulga]]=$K$32,$L$32))))</f>
        <v>0.9</v>
      </c>
      <c r="G4762">
        <f>ROUNDUP(DZIALKI[[#This Row],[StawkaPodatku]]*DZIALKI[[#This Row],[Powierzchnia]],2)</f>
        <v>513.37</v>
      </c>
      <c r="H4762">
        <f>DZIALKI[[#This Row],[Podatek]]*DZIALKI[[#This Row],[Procent Ulgi]]</f>
        <v>462.03300000000002</v>
      </c>
      <c r="I4762">
        <f>DZIALKI[[#This Row],[Podatek]]-DZIALKI[[#This Row],[KwotaUlgi]]</f>
        <v>51.336999999999989</v>
      </c>
    </row>
    <row r="4763" spans="1:9" x14ac:dyDescent="0.25">
      <c r="A4763" t="s">
        <v>4773</v>
      </c>
      <c r="B4763">
        <v>728.79</v>
      </c>
      <c r="C4763" t="s">
        <v>9</v>
      </c>
      <c r="D4763" t="s">
        <v>7</v>
      </c>
      <c r="E476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63">
        <f>IF(DZIALKI[[#This Row],[Ulga]]=$K$29,$L$29,IF(DZIALKI[[#This Row],[Ulga]]=$K$30,$L$30,IF(DZIALKI[[#This Row],[Ulga]]=$K$31,$L$31,IF(DZIALKI[[#This Row],[Ulga]]=$K$32,$L$32))))</f>
        <v>0.2</v>
      </c>
      <c r="G4763">
        <f>ROUNDUP(DZIALKI[[#This Row],[StawkaPodatku]]*DZIALKI[[#This Row],[Powierzchnia]],2)</f>
        <v>473.71999999999997</v>
      </c>
      <c r="H4763">
        <f>DZIALKI[[#This Row],[Podatek]]*DZIALKI[[#This Row],[Procent Ulgi]]</f>
        <v>94.744</v>
      </c>
      <c r="I4763">
        <f>DZIALKI[[#This Row],[Podatek]]-DZIALKI[[#This Row],[KwotaUlgi]]</f>
        <v>378.976</v>
      </c>
    </row>
    <row r="4764" spans="1:9" x14ac:dyDescent="0.25">
      <c r="A4764" t="s">
        <v>4774</v>
      </c>
      <c r="B4764">
        <v>655.91</v>
      </c>
      <c r="C4764" t="s">
        <v>52</v>
      </c>
      <c r="D4764" t="s">
        <v>5</v>
      </c>
      <c r="E47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64">
        <f>IF(DZIALKI[[#This Row],[Ulga]]=$K$29,$L$29,IF(DZIALKI[[#This Row],[Ulga]]=$K$30,$L$30,IF(DZIALKI[[#This Row],[Ulga]]=$K$31,$L$31,IF(DZIALKI[[#This Row],[Ulga]]=$K$32,$L$32))))</f>
        <v>0.5</v>
      </c>
      <c r="G4764">
        <f>ROUNDUP(DZIALKI[[#This Row],[StawkaPodatku]]*DZIALKI[[#This Row],[Powierzchnia]],2)</f>
        <v>137.75</v>
      </c>
      <c r="H4764">
        <f>DZIALKI[[#This Row],[Podatek]]*DZIALKI[[#This Row],[Procent Ulgi]]</f>
        <v>68.875</v>
      </c>
      <c r="I4764">
        <f>DZIALKI[[#This Row],[Podatek]]-DZIALKI[[#This Row],[KwotaUlgi]]</f>
        <v>68.875</v>
      </c>
    </row>
    <row r="4765" spans="1:9" x14ac:dyDescent="0.25">
      <c r="A4765" t="s">
        <v>4775</v>
      </c>
      <c r="B4765">
        <v>856.37</v>
      </c>
      <c r="C4765" t="s">
        <v>31</v>
      </c>
      <c r="D4765" t="s">
        <v>11</v>
      </c>
      <c r="E47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65">
        <f>IF(DZIALKI[[#This Row],[Ulga]]=$K$29,$L$29,IF(DZIALKI[[#This Row],[Ulga]]=$K$30,$L$30,IF(DZIALKI[[#This Row],[Ulga]]=$K$31,$L$31,IF(DZIALKI[[#This Row],[Ulga]]=$K$32,$L$32))))</f>
        <v>0.9</v>
      </c>
      <c r="G4765">
        <f>ROUNDUP(DZIALKI[[#This Row],[StawkaPodatku]]*DZIALKI[[#This Row],[Powierzchnia]],2)</f>
        <v>368.24</v>
      </c>
      <c r="H4765">
        <f>DZIALKI[[#This Row],[Podatek]]*DZIALKI[[#This Row],[Procent Ulgi]]</f>
        <v>331.416</v>
      </c>
      <c r="I4765">
        <f>DZIALKI[[#This Row],[Podatek]]-DZIALKI[[#This Row],[KwotaUlgi]]</f>
        <v>36.824000000000012</v>
      </c>
    </row>
    <row r="4766" spans="1:9" x14ac:dyDescent="0.25">
      <c r="A4766" t="s">
        <v>4776</v>
      </c>
      <c r="B4766">
        <v>664.76</v>
      </c>
      <c r="C4766" t="s">
        <v>52</v>
      </c>
      <c r="D4766" t="s">
        <v>5</v>
      </c>
      <c r="E47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66">
        <f>IF(DZIALKI[[#This Row],[Ulga]]=$K$29,$L$29,IF(DZIALKI[[#This Row],[Ulga]]=$K$30,$L$30,IF(DZIALKI[[#This Row],[Ulga]]=$K$31,$L$31,IF(DZIALKI[[#This Row],[Ulga]]=$K$32,$L$32))))</f>
        <v>0.5</v>
      </c>
      <c r="G4766">
        <f>ROUNDUP(DZIALKI[[#This Row],[StawkaPodatku]]*DZIALKI[[#This Row],[Powierzchnia]],2)</f>
        <v>139.6</v>
      </c>
      <c r="H4766">
        <f>DZIALKI[[#This Row],[Podatek]]*DZIALKI[[#This Row],[Procent Ulgi]]</f>
        <v>69.8</v>
      </c>
      <c r="I4766">
        <f>DZIALKI[[#This Row],[Podatek]]-DZIALKI[[#This Row],[KwotaUlgi]]</f>
        <v>69.8</v>
      </c>
    </row>
    <row r="4767" spans="1:9" x14ac:dyDescent="0.25">
      <c r="A4767" t="s">
        <v>4777</v>
      </c>
      <c r="B4767">
        <v>776.75</v>
      </c>
      <c r="C4767" t="s">
        <v>9</v>
      </c>
      <c r="D4767" t="s">
        <v>21</v>
      </c>
      <c r="E47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67">
        <f>IF(DZIALKI[[#This Row],[Ulga]]=$K$29,$L$29,IF(DZIALKI[[#This Row],[Ulga]]=$K$30,$L$30,IF(DZIALKI[[#This Row],[Ulga]]=$K$31,$L$31,IF(DZIALKI[[#This Row],[Ulga]]=$K$32,$L$32))))</f>
        <v>0</v>
      </c>
      <c r="G4767">
        <f>ROUNDUP(DZIALKI[[#This Row],[StawkaPodatku]]*DZIALKI[[#This Row],[Powierzchnia]],2)</f>
        <v>504.89</v>
      </c>
      <c r="H4767">
        <f>DZIALKI[[#This Row],[Podatek]]*DZIALKI[[#This Row],[Procent Ulgi]]</f>
        <v>0</v>
      </c>
      <c r="I4767">
        <f>DZIALKI[[#This Row],[Podatek]]-DZIALKI[[#This Row],[KwotaUlgi]]</f>
        <v>504.89</v>
      </c>
    </row>
    <row r="4768" spans="1:9" x14ac:dyDescent="0.25">
      <c r="A4768" t="s">
        <v>4778</v>
      </c>
      <c r="B4768">
        <v>698.57</v>
      </c>
      <c r="C4768" t="s">
        <v>9</v>
      </c>
      <c r="D4768" t="s">
        <v>7</v>
      </c>
      <c r="E47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68">
        <f>IF(DZIALKI[[#This Row],[Ulga]]=$K$29,$L$29,IF(DZIALKI[[#This Row],[Ulga]]=$K$30,$L$30,IF(DZIALKI[[#This Row],[Ulga]]=$K$31,$L$31,IF(DZIALKI[[#This Row],[Ulga]]=$K$32,$L$32))))</f>
        <v>0.2</v>
      </c>
      <c r="G4768">
        <f>ROUNDUP(DZIALKI[[#This Row],[StawkaPodatku]]*DZIALKI[[#This Row],[Powierzchnia]],2)</f>
        <v>454.08</v>
      </c>
      <c r="H4768">
        <f>DZIALKI[[#This Row],[Podatek]]*DZIALKI[[#This Row],[Procent Ulgi]]</f>
        <v>90.816000000000003</v>
      </c>
      <c r="I4768">
        <f>DZIALKI[[#This Row],[Podatek]]-DZIALKI[[#This Row],[KwotaUlgi]]</f>
        <v>363.26400000000001</v>
      </c>
    </row>
    <row r="4769" spans="1:9" x14ac:dyDescent="0.25">
      <c r="A4769" t="s">
        <v>4779</v>
      </c>
      <c r="B4769">
        <v>872.8</v>
      </c>
      <c r="C4769" t="s">
        <v>52</v>
      </c>
      <c r="D4769" t="s">
        <v>11</v>
      </c>
      <c r="E47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69">
        <f>IF(DZIALKI[[#This Row],[Ulga]]=$K$29,$L$29,IF(DZIALKI[[#This Row],[Ulga]]=$K$30,$L$30,IF(DZIALKI[[#This Row],[Ulga]]=$K$31,$L$31,IF(DZIALKI[[#This Row],[Ulga]]=$K$32,$L$32))))</f>
        <v>0.9</v>
      </c>
      <c r="G4769">
        <f>ROUNDUP(DZIALKI[[#This Row],[StawkaPodatku]]*DZIALKI[[#This Row],[Powierzchnia]],2)</f>
        <v>183.29</v>
      </c>
      <c r="H4769">
        <f>DZIALKI[[#This Row],[Podatek]]*DZIALKI[[#This Row],[Procent Ulgi]]</f>
        <v>164.96099999999998</v>
      </c>
      <c r="I4769">
        <f>DZIALKI[[#This Row],[Podatek]]-DZIALKI[[#This Row],[KwotaUlgi]]</f>
        <v>18.329000000000008</v>
      </c>
    </row>
    <row r="4770" spans="1:9" x14ac:dyDescent="0.25">
      <c r="A4770" t="s">
        <v>4780</v>
      </c>
      <c r="B4770">
        <v>949.06</v>
      </c>
      <c r="C4770" t="s">
        <v>5</v>
      </c>
      <c r="D4770" t="s">
        <v>11</v>
      </c>
      <c r="E47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70">
        <f>IF(DZIALKI[[#This Row],[Ulga]]=$K$29,$L$29,IF(DZIALKI[[#This Row],[Ulga]]=$K$30,$L$30,IF(DZIALKI[[#This Row],[Ulga]]=$K$31,$L$31,IF(DZIALKI[[#This Row],[Ulga]]=$K$32,$L$32))))</f>
        <v>0.9</v>
      </c>
      <c r="G4770">
        <f>ROUNDUP(DZIALKI[[#This Row],[StawkaPodatku]]*DZIALKI[[#This Row],[Powierzchnia]],2)</f>
        <v>730.78</v>
      </c>
      <c r="H4770">
        <f>DZIALKI[[#This Row],[Podatek]]*DZIALKI[[#This Row],[Procent Ulgi]]</f>
        <v>657.702</v>
      </c>
      <c r="I4770">
        <f>DZIALKI[[#This Row],[Podatek]]-DZIALKI[[#This Row],[KwotaUlgi]]</f>
        <v>73.077999999999975</v>
      </c>
    </row>
    <row r="4771" spans="1:9" x14ac:dyDescent="0.25">
      <c r="A4771" t="s">
        <v>4781</v>
      </c>
      <c r="B4771">
        <v>921.14</v>
      </c>
      <c r="C4771" t="s">
        <v>9</v>
      </c>
      <c r="D4771" t="s">
        <v>11</v>
      </c>
      <c r="E477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71">
        <f>IF(DZIALKI[[#This Row],[Ulga]]=$K$29,$L$29,IF(DZIALKI[[#This Row],[Ulga]]=$K$30,$L$30,IF(DZIALKI[[#This Row],[Ulga]]=$K$31,$L$31,IF(DZIALKI[[#This Row],[Ulga]]=$K$32,$L$32))))</f>
        <v>0.9</v>
      </c>
      <c r="G4771">
        <f>ROUNDUP(DZIALKI[[#This Row],[StawkaPodatku]]*DZIALKI[[#This Row],[Powierzchnia]],2)</f>
        <v>598.75</v>
      </c>
      <c r="H4771">
        <f>DZIALKI[[#This Row],[Podatek]]*DZIALKI[[#This Row],[Procent Ulgi]]</f>
        <v>538.875</v>
      </c>
      <c r="I4771">
        <f>DZIALKI[[#This Row],[Podatek]]-DZIALKI[[#This Row],[KwotaUlgi]]</f>
        <v>59.875</v>
      </c>
    </row>
    <row r="4772" spans="1:9" x14ac:dyDescent="0.25">
      <c r="A4772" t="s">
        <v>4782</v>
      </c>
      <c r="B4772">
        <v>773.9</v>
      </c>
      <c r="C4772" t="s">
        <v>9</v>
      </c>
      <c r="D4772" t="s">
        <v>11</v>
      </c>
      <c r="E47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72">
        <f>IF(DZIALKI[[#This Row],[Ulga]]=$K$29,$L$29,IF(DZIALKI[[#This Row],[Ulga]]=$K$30,$L$30,IF(DZIALKI[[#This Row],[Ulga]]=$K$31,$L$31,IF(DZIALKI[[#This Row],[Ulga]]=$K$32,$L$32))))</f>
        <v>0.9</v>
      </c>
      <c r="G4772">
        <f>ROUNDUP(DZIALKI[[#This Row],[StawkaPodatku]]*DZIALKI[[#This Row],[Powierzchnia]],2)</f>
        <v>503.03999999999996</v>
      </c>
      <c r="H4772">
        <f>DZIALKI[[#This Row],[Podatek]]*DZIALKI[[#This Row],[Procent Ulgi]]</f>
        <v>452.73599999999999</v>
      </c>
      <c r="I4772">
        <f>DZIALKI[[#This Row],[Podatek]]-DZIALKI[[#This Row],[KwotaUlgi]]</f>
        <v>50.303999999999974</v>
      </c>
    </row>
    <row r="4773" spans="1:9" x14ac:dyDescent="0.25">
      <c r="A4773" t="s">
        <v>4783</v>
      </c>
      <c r="B4773">
        <v>718.43</v>
      </c>
      <c r="C4773" t="s">
        <v>52</v>
      </c>
      <c r="D4773" t="s">
        <v>5</v>
      </c>
      <c r="E47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73">
        <f>IF(DZIALKI[[#This Row],[Ulga]]=$K$29,$L$29,IF(DZIALKI[[#This Row],[Ulga]]=$K$30,$L$30,IF(DZIALKI[[#This Row],[Ulga]]=$K$31,$L$31,IF(DZIALKI[[#This Row],[Ulga]]=$K$32,$L$32))))</f>
        <v>0.5</v>
      </c>
      <c r="G4773">
        <f>ROUNDUP(DZIALKI[[#This Row],[StawkaPodatku]]*DZIALKI[[#This Row],[Powierzchnia]],2)</f>
        <v>150.88</v>
      </c>
      <c r="H4773">
        <f>DZIALKI[[#This Row],[Podatek]]*DZIALKI[[#This Row],[Procent Ulgi]]</f>
        <v>75.44</v>
      </c>
      <c r="I4773">
        <f>DZIALKI[[#This Row],[Podatek]]-DZIALKI[[#This Row],[KwotaUlgi]]</f>
        <v>75.44</v>
      </c>
    </row>
    <row r="4774" spans="1:9" x14ac:dyDescent="0.25">
      <c r="A4774" t="s">
        <v>4784</v>
      </c>
      <c r="B4774">
        <v>867.81</v>
      </c>
      <c r="C4774" t="s">
        <v>5</v>
      </c>
      <c r="D4774" t="s">
        <v>5</v>
      </c>
      <c r="E47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74">
        <f>IF(DZIALKI[[#This Row],[Ulga]]=$K$29,$L$29,IF(DZIALKI[[#This Row],[Ulga]]=$K$30,$L$30,IF(DZIALKI[[#This Row],[Ulga]]=$K$31,$L$31,IF(DZIALKI[[#This Row],[Ulga]]=$K$32,$L$32))))</f>
        <v>0.5</v>
      </c>
      <c r="G4774">
        <f>ROUNDUP(DZIALKI[[#This Row],[StawkaPodatku]]*DZIALKI[[#This Row],[Powierzchnia]],2)</f>
        <v>668.22</v>
      </c>
      <c r="H4774">
        <f>DZIALKI[[#This Row],[Podatek]]*DZIALKI[[#This Row],[Procent Ulgi]]</f>
        <v>334.11</v>
      </c>
      <c r="I4774">
        <f>DZIALKI[[#This Row],[Podatek]]-DZIALKI[[#This Row],[KwotaUlgi]]</f>
        <v>334.11</v>
      </c>
    </row>
    <row r="4775" spans="1:9" x14ac:dyDescent="0.25">
      <c r="A4775" t="s">
        <v>4785</v>
      </c>
      <c r="B4775">
        <v>995.49</v>
      </c>
      <c r="C4775" t="s">
        <v>9</v>
      </c>
      <c r="D4775" t="s">
        <v>11</v>
      </c>
      <c r="E47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75">
        <f>IF(DZIALKI[[#This Row],[Ulga]]=$K$29,$L$29,IF(DZIALKI[[#This Row],[Ulga]]=$K$30,$L$30,IF(DZIALKI[[#This Row],[Ulga]]=$K$31,$L$31,IF(DZIALKI[[#This Row],[Ulga]]=$K$32,$L$32))))</f>
        <v>0.9</v>
      </c>
      <c r="G4775">
        <f>ROUNDUP(DZIALKI[[#This Row],[StawkaPodatku]]*DZIALKI[[#This Row],[Powierzchnia]],2)</f>
        <v>647.06999999999994</v>
      </c>
      <c r="H4775">
        <f>DZIALKI[[#This Row],[Podatek]]*DZIALKI[[#This Row],[Procent Ulgi]]</f>
        <v>582.36299999999994</v>
      </c>
      <c r="I4775">
        <f>DZIALKI[[#This Row],[Podatek]]-DZIALKI[[#This Row],[KwotaUlgi]]</f>
        <v>64.706999999999994</v>
      </c>
    </row>
    <row r="4776" spans="1:9" x14ac:dyDescent="0.25">
      <c r="A4776" t="s">
        <v>4786</v>
      </c>
      <c r="B4776">
        <v>957.59</v>
      </c>
      <c r="C4776" t="s">
        <v>9</v>
      </c>
      <c r="D4776" t="s">
        <v>21</v>
      </c>
      <c r="E47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76">
        <f>IF(DZIALKI[[#This Row],[Ulga]]=$K$29,$L$29,IF(DZIALKI[[#This Row],[Ulga]]=$K$30,$L$30,IF(DZIALKI[[#This Row],[Ulga]]=$K$31,$L$31,IF(DZIALKI[[#This Row],[Ulga]]=$K$32,$L$32))))</f>
        <v>0</v>
      </c>
      <c r="G4776">
        <f>ROUNDUP(DZIALKI[[#This Row],[StawkaPodatku]]*DZIALKI[[#This Row],[Powierzchnia]],2)</f>
        <v>622.43999999999994</v>
      </c>
      <c r="H4776">
        <f>DZIALKI[[#This Row],[Podatek]]*DZIALKI[[#This Row],[Procent Ulgi]]</f>
        <v>0</v>
      </c>
      <c r="I4776">
        <f>DZIALKI[[#This Row],[Podatek]]-DZIALKI[[#This Row],[KwotaUlgi]]</f>
        <v>622.43999999999994</v>
      </c>
    </row>
    <row r="4777" spans="1:9" x14ac:dyDescent="0.25">
      <c r="A4777" t="s">
        <v>4787</v>
      </c>
      <c r="B4777">
        <v>674.87</v>
      </c>
      <c r="C4777" t="s">
        <v>9</v>
      </c>
      <c r="D4777" t="s">
        <v>5</v>
      </c>
      <c r="E47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77">
        <f>IF(DZIALKI[[#This Row],[Ulga]]=$K$29,$L$29,IF(DZIALKI[[#This Row],[Ulga]]=$K$30,$L$30,IF(DZIALKI[[#This Row],[Ulga]]=$K$31,$L$31,IF(DZIALKI[[#This Row],[Ulga]]=$K$32,$L$32))))</f>
        <v>0.5</v>
      </c>
      <c r="G4777">
        <f>ROUNDUP(DZIALKI[[#This Row],[StawkaPodatku]]*DZIALKI[[#This Row],[Powierzchnia]],2)</f>
        <v>438.67</v>
      </c>
      <c r="H4777">
        <f>DZIALKI[[#This Row],[Podatek]]*DZIALKI[[#This Row],[Procent Ulgi]]</f>
        <v>219.33500000000001</v>
      </c>
      <c r="I4777">
        <f>DZIALKI[[#This Row],[Podatek]]-DZIALKI[[#This Row],[KwotaUlgi]]</f>
        <v>219.33500000000001</v>
      </c>
    </row>
    <row r="4778" spans="1:9" x14ac:dyDescent="0.25">
      <c r="A4778" t="s">
        <v>4788</v>
      </c>
      <c r="B4778">
        <v>1136.24</v>
      </c>
      <c r="C4778" t="s">
        <v>31</v>
      </c>
      <c r="D4778" t="s">
        <v>7</v>
      </c>
      <c r="E47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78">
        <f>IF(DZIALKI[[#This Row],[Ulga]]=$K$29,$L$29,IF(DZIALKI[[#This Row],[Ulga]]=$K$30,$L$30,IF(DZIALKI[[#This Row],[Ulga]]=$K$31,$L$31,IF(DZIALKI[[#This Row],[Ulga]]=$K$32,$L$32))))</f>
        <v>0.2</v>
      </c>
      <c r="G4778">
        <f>ROUNDUP(DZIALKI[[#This Row],[StawkaPodatku]]*DZIALKI[[#This Row],[Powierzchnia]],2)</f>
        <v>488.59</v>
      </c>
      <c r="H4778">
        <f>DZIALKI[[#This Row],[Podatek]]*DZIALKI[[#This Row],[Procent Ulgi]]</f>
        <v>97.718000000000004</v>
      </c>
      <c r="I4778">
        <f>DZIALKI[[#This Row],[Podatek]]-DZIALKI[[#This Row],[KwotaUlgi]]</f>
        <v>390.87199999999996</v>
      </c>
    </row>
    <row r="4779" spans="1:9" x14ac:dyDescent="0.25">
      <c r="A4779" t="s">
        <v>4789</v>
      </c>
      <c r="B4779">
        <v>1182.76</v>
      </c>
      <c r="C4779" t="s">
        <v>52</v>
      </c>
      <c r="D4779" t="s">
        <v>7</v>
      </c>
      <c r="E47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79">
        <f>IF(DZIALKI[[#This Row],[Ulga]]=$K$29,$L$29,IF(DZIALKI[[#This Row],[Ulga]]=$K$30,$L$30,IF(DZIALKI[[#This Row],[Ulga]]=$K$31,$L$31,IF(DZIALKI[[#This Row],[Ulga]]=$K$32,$L$32))))</f>
        <v>0.2</v>
      </c>
      <c r="G4779">
        <f>ROUNDUP(DZIALKI[[#This Row],[StawkaPodatku]]*DZIALKI[[#This Row],[Powierzchnia]],2)</f>
        <v>248.38</v>
      </c>
      <c r="H4779">
        <f>DZIALKI[[#This Row],[Podatek]]*DZIALKI[[#This Row],[Procent Ulgi]]</f>
        <v>49.676000000000002</v>
      </c>
      <c r="I4779">
        <f>DZIALKI[[#This Row],[Podatek]]-DZIALKI[[#This Row],[KwotaUlgi]]</f>
        <v>198.70400000000001</v>
      </c>
    </row>
    <row r="4780" spans="1:9" x14ac:dyDescent="0.25">
      <c r="A4780" t="s">
        <v>4790</v>
      </c>
      <c r="B4780">
        <v>1054.1600000000001</v>
      </c>
      <c r="C4780" t="s">
        <v>31</v>
      </c>
      <c r="D4780" t="s">
        <v>21</v>
      </c>
      <c r="E47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80">
        <f>IF(DZIALKI[[#This Row],[Ulga]]=$K$29,$L$29,IF(DZIALKI[[#This Row],[Ulga]]=$K$30,$L$30,IF(DZIALKI[[#This Row],[Ulga]]=$K$31,$L$31,IF(DZIALKI[[#This Row],[Ulga]]=$K$32,$L$32))))</f>
        <v>0</v>
      </c>
      <c r="G4780">
        <f>ROUNDUP(DZIALKI[[#This Row],[StawkaPodatku]]*DZIALKI[[#This Row],[Powierzchnia]],2)</f>
        <v>453.28999999999996</v>
      </c>
      <c r="H4780">
        <f>DZIALKI[[#This Row],[Podatek]]*DZIALKI[[#This Row],[Procent Ulgi]]</f>
        <v>0</v>
      </c>
      <c r="I4780">
        <f>DZIALKI[[#This Row],[Podatek]]-DZIALKI[[#This Row],[KwotaUlgi]]</f>
        <v>453.28999999999996</v>
      </c>
    </row>
    <row r="4781" spans="1:9" x14ac:dyDescent="0.25">
      <c r="A4781" t="s">
        <v>4791</v>
      </c>
      <c r="B4781">
        <v>1121.6600000000001</v>
      </c>
      <c r="C4781" t="s">
        <v>31</v>
      </c>
      <c r="D4781" t="s">
        <v>11</v>
      </c>
      <c r="E47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81">
        <f>IF(DZIALKI[[#This Row],[Ulga]]=$K$29,$L$29,IF(DZIALKI[[#This Row],[Ulga]]=$K$30,$L$30,IF(DZIALKI[[#This Row],[Ulga]]=$K$31,$L$31,IF(DZIALKI[[#This Row],[Ulga]]=$K$32,$L$32))))</f>
        <v>0.9</v>
      </c>
      <c r="G4781">
        <f>ROUNDUP(DZIALKI[[#This Row],[StawkaPodatku]]*DZIALKI[[#This Row],[Powierzchnia]],2)</f>
        <v>482.32</v>
      </c>
      <c r="H4781">
        <f>DZIALKI[[#This Row],[Podatek]]*DZIALKI[[#This Row],[Procent Ulgi]]</f>
        <v>434.08800000000002</v>
      </c>
      <c r="I4781">
        <f>DZIALKI[[#This Row],[Podatek]]-DZIALKI[[#This Row],[KwotaUlgi]]</f>
        <v>48.231999999999971</v>
      </c>
    </row>
    <row r="4782" spans="1:9" x14ac:dyDescent="0.25">
      <c r="A4782" t="s">
        <v>4792</v>
      </c>
      <c r="B4782">
        <v>1042.23</v>
      </c>
      <c r="C4782" t="s">
        <v>5</v>
      </c>
      <c r="D4782" t="s">
        <v>7</v>
      </c>
      <c r="E47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82">
        <f>IF(DZIALKI[[#This Row],[Ulga]]=$K$29,$L$29,IF(DZIALKI[[#This Row],[Ulga]]=$K$30,$L$30,IF(DZIALKI[[#This Row],[Ulga]]=$K$31,$L$31,IF(DZIALKI[[#This Row],[Ulga]]=$K$32,$L$32))))</f>
        <v>0.2</v>
      </c>
      <c r="G4782">
        <f>ROUNDUP(DZIALKI[[#This Row],[StawkaPodatku]]*DZIALKI[[#This Row],[Powierzchnia]],2)</f>
        <v>802.52</v>
      </c>
      <c r="H4782">
        <f>DZIALKI[[#This Row],[Podatek]]*DZIALKI[[#This Row],[Procent Ulgi]]</f>
        <v>160.50400000000002</v>
      </c>
      <c r="I4782">
        <f>DZIALKI[[#This Row],[Podatek]]-DZIALKI[[#This Row],[KwotaUlgi]]</f>
        <v>642.01599999999996</v>
      </c>
    </row>
    <row r="4783" spans="1:9" x14ac:dyDescent="0.25">
      <c r="A4783" t="s">
        <v>4793</v>
      </c>
      <c r="B4783">
        <v>940.05</v>
      </c>
      <c r="C4783" t="s">
        <v>31</v>
      </c>
      <c r="D4783" t="s">
        <v>21</v>
      </c>
      <c r="E47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83">
        <f>IF(DZIALKI[[#This Row],[Ulga]]=$K$29,$L$29,IF(DZIALKI[[#This Row],[Ulga]]=$K$30,$L$30,IF(DZIALKI[[#This Row],[Ulga]]=$K$31,$L$31,IF(DZIALKI[[#This Row],[Ulga]]=$K$32,$L$32))))</f>
        <v>0</v>
      </c>
      <c r="G4783">
        <f>ROUNDUP(DZIALKI[[#This Row],[StawkaPodatku]]*DZIALKI[[#This Row],[Powierzchnia]],2)</f>
        <v>404.23</v>
      </c>
      <c r="H4783">
        <f>DZIALKI[[#This Row],[Podatek]]*DZIALKI[[#This Row],[Procent Ulgi]]</f>
        <v>0</v>
      </c>
      <c r="I4783">
        <f>DZIALKI[[#This Row],[Podatek]]-DZIALKI[[#This Row],[KwotaUlgi]]</f>
        <v>404.23</v>
      </c>
    </row>
    <row r="4784" spans="1:9" x14ac:dyDescent="0.25">
      <c r="A4784" t="s">
        <v>4794</v>
      </c>
      <c r="B4784">
        <v>1398.44</v>
      </c>
      <c r="C4784" t="s">
        <v>31</v>
      </c>
      <c r="D4784" t="s">
        <v>7</v>
      </c>
      <c r="E47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84">
        <f>IF(DZIALKI[[#This Row],[Ulga]]=$K$29,$L$29,IF(DZIALKI[[#This Row],[Ulga]]=$K$30,$L$30,IF(DZIALKI[[#This Row],[Ulga]]=$K$31,$L$31,IF(DZIALKI[[#This Row],[Ulga]]=$K$32,$L$32))))</f>
        <v>0.2</v>
      </c>
      <c r="G4784">
        <f>ROUNDUP(DZIALKI[[#This Row],[StawkaPodatku]]*DZIALKI[[#This Row],[Powierzchnia]],2)</f>
        <v>601.33000000000004</v>
      </c>
      <c r="H4784">
        <f>DZIALKI[[#This Row],[Podatek]]*DZIALKI[[#This Row],[Procent Ulgi]]</f>
        <v>120.26600000000002</v>
      </c>
      <c r="I4784">
        <f>DZIALKI[[#This Row],[Podatek]]-DZIALKI[[#This Row],[KwotaUlgi]]</f>
        <v>481.06400000000002</v>
      </c>
    </row>
    <row r="4785" spans="1:9" x14ac:dyDescent="0.25">
      <c r="A4785" t="s">
        <v>4795</v>
      </c>
      <c r="B4785">
        <v>1271.52</v>
      </c>
      <c r="C4785" t="s">
        <v>52</v>
      </c>
      <c r="D4785" t="s">
        <v>5</v>
      </c>
      <c r="E47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85">
        <f>IF(DZIALKI[[#This Row],[Ulga]]=$K$29,$L$29,IF(DZIALKI[[#This Row],[Ulga]]=$K$30,$L$30,IF(DZIALKI[[#This Row],[Ulga]]=$K$31,$L$31,IF(DZIALKI[[#This Row],[Ulga]]=$K$32,$L$32))))</f>
        <v>0.5</v>
      </c>
      <c r="G4785">
        <f>ROUNDUP(DZIALKI[[#This Row],[StawkaPodatku]]*DZIALKI[[#This Row],[Powierzchnia]],2)</f>
        <v>267.02</v>
      </c>
      <c r="H4785">
        <f>DZIALKI[[#This Row],[Podatek]]*DZIALKI[[#This Row],[Procent Ulgi]]</f>
        <v>133.51</v>
      </c>
      <c r="I4785">
        <f>DZIALKI[[#This Row],[Podatek]]-DZIALKI[[#This Row],[KwotaUlgi]]</f>
        <v>133.51</v>
      </c>
    </row>
    <row r="4786" spans="1:9" x14ac:dyDescent="0.25">
      <c r="A4786" t="s">
        <v>4796</v>
      </c>
      <c r="B4786">
        <v>856.46</v>
      </c>
      <c r="C4786" t="s">
        <v>31</v>
      </c>
      <c r="D4786" t="s">
        <v>21</v>
      </c>
      <c r="E47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86">
        <f>IF(DZIALKI[[#This Row],[Ulga]]=$K$29,$L$29,IF(DZIALKI[[#This Row],[Ulga]]=$K$30,$L$30,IF(DZIALKI[[#This Row],[Ulga]]=$K$31,$L$31,IF(DZIALKI[[#This Row],[Ulga]]=$K$32,$L$32))))</f>
        <v>0</v>
      </c>
      <c r="G4786">
        <f>ROUNDUP(DZIALKI[[#This Row],[StawkaPodatku]]*DZIALKI[[#This Row],[Powierzchnia]],2)</f>
        <v>368.28</v>
      </c>
      <c r="H4786">
        <f>DZIALKI[[#This Row],[Podatek]]*DZIALKI[[#This Row],[Procent Ulgi]]</f>
        <v>0</v>
      </c>
      <c r="I4786">
        <f>DZIALKI[[#This Row],[Podatek]]-DZIALKI[[#This Row],[KwotaUlgi]]</f>
        <v>368.28</v>
      </c>
    </row>
    <row r="4787" spans="1:9" x14ac:dyDescent="0.25">
      <c r="A4787" t="s">
        <v>4797</v>
      </c>
      <c r="B4787">
        <v>1470.32</v>
      </c>
      <c r="C4787" t="s">
        <v>9</v>
      </c>
      <c r="D4787" t="s">
        <v>7</v>
      </c>
      <c r="E47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87">
        <f>IF(DZIALKI[[#This Row],[Ulga]]=$K$29,$L$29,IF(DZIALKI[[#This Row],[Ulga]]=$K$30,$L$30,IF(DZIALKI[[#This Row],[Ulga]]=$K$31,$L$31,IF(DZIALKI[[#This Row],[Ulga]]=$K$32,$L$32))))</f>
        <v>0.2</v>
      </c>
      <c r="G4787">
        <f>ROUNDUP(DZIALKI[[#This Row],[StawkaPodatku]]*DZIALKI[[#This Row],[Powierzchnia]],2)</f>
        <v>955.71</v>
      </c>
      <c r="H4787">
        <f>DZIALKI[[#This Row],[Podatek]]*DZIALKI[[#This Row],[Procent Ulgi]]</f>
        <v>191.14200000000002</v>
      </c>
      <c r="I4787">
        <f>DZIALKI[[#This Row],[Podatek]]-DZIALKI[[#This Row],[KwotaUlgi]]</f>
        <v>764.56799999999998</v>
      </c>
    </row>
    <row r="4788" spans="1:9" x14ac:dyDescent="0.25">
      <c r="A4788" t="s">
        <v>4798</v>
      </c>
      <c r="B4788">
        <v>1271.83</v>
      </c>
      <c r="C4788" t="s">
        <v>52</v>
      </c>
      <c r="D4788" t="s">
        <v>21</v>
      </c>
      <c r="E47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88">
        <f>IF(DZIALKI[[#This Row],[Ulga]]=$K$29,$L$29,IF(DZIALKI[[#This Row],[Ulga]]=$K$30,$L$30,IF(DZIALKI[[#This Row],[Ulga]]=$K$31,$L$31,IF(DZIALKI[[#This Row],[Ulga]]=$K$32,$L$32))))</f>
        <v>0</v>
      </c>
      <c r="G4788">
        <f>ROUNDUP(DZIALKI[[#This Row],[StawkaPodatku]]*DZIALKI[[#This Row],[Powierzchnia]],2)</f>
        <v>267.08999999999997</v>
      </c>
      <c r="H4788">
        <f>DZIALKI[[#This Row],[Podatek]]*DZIALKI[[#This Row],[Procent Ulgi]]</f>
        <v>0</v>
      </c>
      <c r="I4788">
        <f>DZIALKI[[#This Row],[Podatek]]-DZIALKI[[#This Row],[KwotaUlgi]]</f>
        <v>267.08999999999997</v>
      </c>
    </row>
    <row r="4789" spans="1:9" x14ac:dyDescent="0.25">
      <c r="A4789" t="s">
        <v>4799</v>
      </c>
      <c r="B4789">
        <v>806.93</v>
      </c>
      <c r="C4789" t="s">
        <v>52</v>
      </c>
      <c r="D4789" t="s">
        <v>5</v>
      </c>
      <c r="E47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89">
        <f>IF(DZIALKI[[#This Row],[Ulga]]=$K$29,$L$29,IF(DZIALKI[[#This Row],[Ulga]]=$K$30,$L$30,IF(DZIALKI[[#This Row],[Ulga]]=$K$31,$L$31,IF(DZIALKI[[#This Row],[Ulga]]=$K$32,$L$32))))</f>
        <v>0.5</v>
      </c>
      <c r="G4789">
        <f>ROUNDUP(DZIALKI[[#This Row],[StawkaPodatku]]*DZIALKI[[#This Row],[Powierzchnia]],2)</f>
        <v>169.45999999999998</v>
      </c>
      <c r="H4789">
        <f>DZIALKI[[#This Row],[Podatek]]*DZIALKI[[#This Row],[Procent Ulgi]]</f>
        <v>84.72999999999999</v>
      </c>
      <c r="I4789">
        <f>DZIALKI[[#This Row],[Podatek]]-DZIALKI[[#This Row],[KwotaUlgi]]</f>
        <v>84.72999999999999</v>
      </c>
    </row>
    <row r="4790" spans="1:9" x14ac:dyDescent="0.25">
      <c r="A4790" t="s">
        <v>4800</v>
      </c>
      <c r="B4790">
        <v>1083.57</v>
      </c>
      <c r="C4790" t="s">
        <v>9</v>
      </c>
      <c r="D4790" t="s">
        <v>5</v>
      </c>
      <c r="E47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90">
        <f>IF(DZIALKI[[#This Row],[Ulga]]=$K$29,$L$29,IF(DZIALKI[[#This Row],[Ulga]]=$K$30,$L$30,IF(DZIALKI[[#This Row],[Ulga]]=$K$31,$L$31,IF(DZIALKI[[#This Row],[Ulga]]=$K$32,$L$32))))</f>
        <v>0.5</v>
      </c>
      <c r="G4790">
        <f>ROUNDUP(DZIALKI[[#This Row],[StawkaPodatku]]*DZIALKI[[#This Row],[Powierzchnia]],2)</f>
        <v>704.33</v>
      </c>
      <c r="H4790">
        <f>DZIALKI[[#This Row],[Podatek]]*DZIALKI[[#This Row],[Procent Ulgi]]</f>
        <v>352.16500000000002</v>
      </c>
      <c r="I4790">
        <f>DZIALKI[[#This Row],[Podatek]]-DZIALKI[[#This Row],[KwotaUlgi]]</f>
        <v>352.16500000000002</v>
      </c>
    </row>
    <row r="4791" spans="1:9" x14ac:dyDescent="0.25">
      <c r="A4791" t="s">
        <v>4801</v>
      </c>
      <c r="B4791">
        <v>988.94</v>
      </c>
      <c r="C4791" t="s">
        <v>52</v>
      </c>
      <c r="D4791" t="s">
        <v>11</v>
      </c>
      <c r="E47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91">
        <f>IF(DZIALKI[[#This Row],[Ulga]]=$K$29,$L$29,IF(DZIALKI[[#This Row],[Ulga]]=$K$30,$L$30,IF(DZIALKI[[#This Row],[Ulga]]=$K$31,$L$31,IF(DZIALKI[[#This Row],[Ulga]]=$K$32,$L$32))))</f>
        <v>0.9</v>
      </c>
      <c r="G4791">
        <f>ROUNDUP(DZIALKI[[#This Row],[StawkaPodatku]]*DZIALKI[[#This Row],[Powierzchnia]],2)</f>
        <v>207.67999999999998</v>
      </c>
      <c r="H4791">
        <f>DZIALKI[[#This Row],[Podatek]]*DZIALKI[[#This Row],[Procent Ulgi]]</f>
        <v>186.91199999999998</v>
      </c>
      <c r="I4791">
        <f>DZIALKI[[#This Row],[Podatek]]-DZIALKI[[#This Row],[KwotaUlgi]]</f>
        <v>20.768000000000001</v>
      </c>
    </row>
    <row r="4792" spans="1:9" x14ac:dyDescent="0.25">
      <c r="A4792" t="s">
        <v>4802</v>
      </c>
      <c r="B4792">
        <v>566.79999999999995</v>
      </c>
      <c r="C4792" t="s">
        <v>31</v>
      </c>
      <c r="D4792" t="s">
        <v>21</v>
      </c>
      <c r="E47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92">
        <f>IF(DZIALKI[[#This Row],[Ulga]]=$K$29,$L$29,IF(DZIALKI[[#This Row],[Ulga]]=$K$30,$L$30,IF(DZIALKI[[#This Row],[Ulga]]=$K$31,$L$31,IF(DZIALKI[[#This Row],[Ulga]]=$K$32,$L$32))))</f>
        <v>0</v>
      </c>
      <c r="G4792">
        <f>ROUNDUP(DZIALKI[[#This Row],[StawkaPodatku]]*DZIALKI[[#This Row],[Powierzchnia]],2)</f>
        <v>243.73</v>
      </c>
      <c r="H4792">
        <f>DZIALKI[[#This Row],[Podatek]]*DZIALKI[[#This Row],[Procent Ulgi]]</f>
        <v>0</v>
      </c>
      <c r="I4792">
        <f>DZIALKI[[#This Row],[Podatek]]-DZIALKI[[#This Row],[KwotaUlgi]]</f>
        <v>243.73</v>
      </c>
    </row>
    <row r="4793" spans="1:9" x14ac:dyDescent="0.25">
      <c r="A4793" t="s">
        <v>4803</v>
      </c>
      <c r="B4793">
        <v>741.61</v>
      </c>
      <c r="C4793" t="s">
        <v>9</v>
      </c>
      <c r="D4793" t="s">
        <v>7</v>
      </c>
      <c r="E47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93">
        <f>IF(DZIALKI[[#This Row],[Ulga]]=$K$29,$L$29,IF(DZIALKI[[#This Row],[Ulga]]=$K$30,$L$30,IF(DZIALKI[[#This Row],[Ulga]]=$K$31,$L$31,IF(DZIALKI[[#This Row],[Ulga]]=$K$32,$L$32))))</f>
        <v>0.2</v>
      </c>
      <c r="G4793">
        <f>ROUNDUP(DZIALKI[[#This Row],[StawkaPodatku]]*DZIALKI[[#This Row],[Powierzchnia]],2)</f>
        <v>482.05</v>
      </c>
      <c r="H4793">
        <f>DZIALKI[[#This Row],[Podatek]]*DZIALKI[[#This Row],[Procent Ulgi]]</f>
        <v>96.410000000000011</v>
      </c>
      <c r="I4793">
        <f>DZIALKI[[#This Row],[Podatek]]-DZIALKI[[#This Row],[KwotaUlgi]]</f>
        <v>385.64</v>
      </c>
    </row>
    <row r="4794" spans="1:9" x14ac:dyDescent="0.25">
      <c r="A4794" t="s">
        <v>4804</v>
      </c>
      <c r="B4794">
        <v>597.17999999999995</v>
      </c>
      <c r="C4794" t="s">
        <v>31</v>
      </c>
      <c r="D4794" t="s">
        <v>11</v>
      </c>
      <c r="E47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94">
        <f>IF(DZIALKI[[#This Row],[Ulga]]=$K$29,$L$29,IF(DZIALKI[[#This Row],[Ulga]]=$K$30,$L$30,IF(DZIALKI[[#This Row],[Ulga]]=$K$31,$L$31,IF(DZIALKI[[#This Row],[Ulga]]=$K$32,$L$32))))</f>
        <v>0.9</v>
      </c>
      <c r="G4794">
        <f>ROUNDUP(DZIALKI[[#This Row],[StawkaPodatku]]*DZIALKI[[#This Row],[Powierzchnia]],2)</f>
        <v>256.78999999999996</v>
      </c>
      <c r="H4794">
        <f>DZIALKI[[#This Row],[Podatek]]*DZIALKI[[#This Row],[Procent Ulgi]]</f>
        <v>231.11099999999996</v>
      </c>
      <c r="I4794">
        <f>DZIALKI[[#This Row],[Podatek]]-DZIALKI[[#This Row],[KwotaUlgi]]</f>
        <v>25.679000000000002</v>
      </c>
    </row>
    <row r="4795" spans="1:9" x14ac:dyDescent="0.25">
      <c r="A4795" t="s">
        <v>4805</v>
      </c>
      <c r="B4795">
        <v>1149.49</v>
      </c>
      <c r="C4795" t="s">
        <v>5</v>
      </c>
      <c r="D4795" t="s">
        <v>5</v>
      </c>
      <c r="E47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95">
        <f>IF(DZIALKI[[#This Row],[Ulga]]=$K$29,$L$29,IF(DZIALKI[[#This Row],[Ulga]]=$K$30,$L$30,IF(DZIALKI[[#This Row],[Ulga]]=$K$31,$L$31,IF(DZIALKI[[#This Row],[Ulga]]=$K$32,$L$32))))</f>
        <v>0.5</v>
      </c>
      <c r="G4795">
        <f>ROUNDUP(DZIALKI[[#This Row],[StawkaPodatku]]*DZIALKI[[#This Row],[Powierzchnia]],2)</f>
        <v>885.11</v>
      </c>
      <c r="H4795">
        <f>DZIALKI[[#This Row],[Podatek]]*DZIALKI[[#This Row],[Procent Ulgi]]</f>
        <v>442.55500000000001</v>
      </c>
      <c r="I4795">
        <f>DZIALKI[[#This Row],[Podatek]]-DZIALKI[[#This Row],[KwotaUlgi]]</f>
        <v>442.55500000000001</v>
      </c>
    </row>
    <row r="4796" spans="1:9" x14ac:dyDescent="0.25">
      <c r="A4796" t="s">
        <v>4806</v>
      </c>
      <c r="B4796">
        <v>1320.29</v>
      </c>
      <c r="C4796" t="s">
        <v>9</v>
      </c>
      <c r="D4796" t="s">
        <v>11</v>
      </c>
      <c r="E479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96">
        <f>IF(DZIALKI[[#This Row],[Ulga]]=$K$29,$L$29,IF(DZIALKI[[#This Row],[Ulga]]=$K$30,$L$30,IF(DZIALKI[[#This Row],[Ulga]]=$K$31,$L$31,IF(DZIALKI[[#This Row],[Ulga]]=$K$32,$L$32))))</f>
        <v>0.9</v>
      </c>
      <c r="G4796">
        <f>ROUNDUP(DZIALKI[[#This Row],[StawkaPodatku]]*DZIALKI[[#This Row],[Powierzchnia]],2)</f>
        <v>858.18999999999994</v>
      </c>
      <c r="H4796">
        <f>DZIALKI[[#This Row],[Podatek]]*DZIALKI[[#This Row],[Procent Ulgi]]</f>
        <v>772.37099999999998</v>
      </c>
      <c r="I4796">
        <f>DZIALKI[[#This Row],[Podatek]]-DZIALKI[[#This Row],[KwotaUlgi]]</f>
        <v>85.81899999999996</v>
      </c>
    </row>
    <row r="4797" spans="1:9" x14ac:dyDescent="0.25">
      <c r="A4797" t="s">
        <v>4807</v>
      </c>
      <c r="B4797">
        <v>813.88</v>
      </c>
      <c r="C4797" t="s">
        <v>52</v>
      </c>
      <c r="D4797" t="s">
        <v>5</v>
      </c>
      <c r="E47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97">
        <f>IF(DZIALKI[[#This Row],[Ulga]]=$K$29,$L$29,IF(DZIALKI[[#This Row],[Ulga]]=$K$30,$L$30,IF(DZIALKI[[#This Row],[Ulga]]=$K$31,$L$31,IF(DZIALKI[[#This Row],[Ulga]]=$K$32,$L$32))))</f>
        <v>0.5</v>
      </c>
      <c r="G4797">
        <f>ROUNDUP(DZIALKI[[#This Row],[StawkaPodatku]]*DZIALKI[[#This Row],[Powierzchnia]],2)</f>
        <v>170.92</v>
      </c>
      <c r="H4797">
        <f>DZIALKI[[#This Row],[Podatek]]*DZIALKI[[#This Row],[Procent Ulgi]]</f>
        <v>85.46</v>
      </c>
      <c r="I4797">
        <f>DZIALKI[[#This Row],[Podatek]]-DZIALKI[[#This Row],[KwotaUlgi]]</f>
        <v>85.46</v>
      </c>
    </row>
    <row r="4798" spans="1:9" x14ac:dyDescent="0.25">
      <c r="A4798" t="s">
        <v>4808</v>
      </c>
      <c r="B4798">
        <v>1360.6</v>
      </c>
      <c r="C4798" t="s">
        <v>5</v>
      </c>
      <c r="D4798" t="s">
        <v>11</v>
      </c>
      <c r="E47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98">
        <f>IF(DZIALKI[[#This Row],[Ulga]]=$K$29,$L$29,IF(DZIALKI[[#This Row],[Ulga]]=$K$30,$L$30,IF(DZIALKI[[#This Row],[Ulga]]=$K$31,$L$31,IF(DZIALKI[[#This Row],[Ulga]]=$K$32,$L$32))))</f>
        <v>0.9</v>
      </c>
      <c r="G4798">
        <f>ROUNDUP(DZIALKI[[#This Row],[StawkaPodatku]]*DZIALKI[[#This Row],[Powierzchnia]],2)</f>
        <v>1047.67</v>
      </c>
      <c r="H4798">
        <f>DZIALKI[[#This Row],[Podatek]]*DZIALKI[[#This Row],[Procent Ulgi]]</f>
        <v>942.90300000000013</v>
      </c>
      <c r="I4798">
        <f>DZIALKI[[#This Row],[Podatek]]-DZIALKI[[#This Row],[KwotaUlgi]]</f>
        <v>104.76699999999994</v>
      </c>
    </row>
    <row r="4799" spans="1:9" x14ac:dyDescent="0.25">
      <c r="A4799" t="s">
        <v>4809</v>
      </c>
      <c r="B4799">
        <v>655.91</v>
      </c>
      <c r="C4799" t="s">
        <v>9</v>
      </c>
      <c r="D4799" t="s">
        <v>11</v>
      </c>
      <c r="E47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99">
        <f>IF(DZIALKI[[#This Row],[Ulga]]=$K$29,$L$29,IF(DZIALKI[[#This Row],[Ulga]]=$K$30,$L$30,IF(DZIALKI[[#This Row],[Ulga]]=$K$31,$L$31,IF(DZIALKI[[#This Row],[Ulga]]=$K$32,$L$32))))</f>
        <v>0.9</v>
      </c>
      <c r="G4799">
        <f>ROUNDUP(DZIALKI[[#This Row],[StawkaPodatku]]*DZIALKI[[#This Row],[Powierzchnia]],2)</f>
        <v>426.34999999999997</v>
      </c>
      <c r="H4799">
        <f>DZIALKI[[#This Row],[Podatek]]*DZIALKI[[#This Row],[Procent Ulgi]]</f>
        <v>383.71499999999997</v>
      </c>
      <c r="I4799">
        <f>DZIALKI[[#This Row],[Podatek]]-DZIALKI[[#This Row],[KwotaUlgi]]</f>
        <v>42.634999999999991</v>
      </c>
    </row>
    <row r="4800" spans="1:9" x14ac:dyDescent="0.25">
      <c r="A4800" t="s">
        <v>4810</v>
      </c>
      <c r="B4800">
        <v>871.21</v>
      </c>
      <c r="C4800" t="s">
        <v>31</v>
      </c>
      <c r="D4800" t="s">
        <v>7</v>
      </c>
      <c r="E48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00">
        <f>IF(DZIALKI[[#This Row],[Ulga]]=$K$29,$L$29,IF(DZIALKI[[#This Row],[Ulga]]=$K$30,$L$30,IF(DZIALKI[[#This Row],[Ulga]]=$K$31,$L$31,IF(DZIALKI[[#This Row],[Ulga]]=$K$32,$L$32))))</f>
        <v>0.2</v>
      </c>
      <c r="G4800">
        <f>ROUNDUP(DZIALKI[[#This Row],[StawkaPodatku]]*DZIALKI[[#This Row],[Powierzchnia]],2)</f>
        <v>374.63</v>
      </c>
      <c r="H4800">
        <f>DZIALKI[[#This Row],[Podatek]]*DZIALKI[[#This Row],[Procent Ulgi]]</f>
        <v>74.926000000000002</v>
      </c>
      <c r="I4800">
        <f>DZIALKI[[#This Row],[Podatek]]-DZIALKI[[#This Row],[KwotaUlgi]]</f>
        <v>299.70400000000001</v>
      </c>
    </row>
    <row r="4801" spans="1:9" x14ac:dyDescent="0.25">
      <c r="A4801" t="s">
        <v>4811</v>
      </c>
      <c r="B4801">
        <v>1334.64</v>
      </c>
      <c r="C4801" t="s">
        <v>52</v>
      </c>
      <c r="D4801" t="s">
        <v>21</v>
      </c>
      <c r="E48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01">
        <f>IF(DZIALKI[[#This Row],[Ulga]]=$K$29,$L$29,IF(DZIALKI[[#This Row],[Ulga]]=$K$30,$L$30,IF(DZIALKI[[#This Row],[Ulga]]=$K$31,$L$31,IF(DZIALKI[[#This Row],[Ulga]]=$K$32,$L$32))))</f>
        <v>0</v>
      </c>
      <c r="G4801">
        <f>ROUNDUP(DZIALKI[[#This Row],[StawkaPodatku]]*DZIALKI[[#This Row],[Powierzchnia]],2)</f>
        <v>280.27999999999997</v>
      </c>
      <c r="H4801">
        <f>DZIALKI[[#This Row],[Podatek]]*DZIALKI[[#This Row],[Procent Ulgi]]</f>
        <v>0</v>
      </c>
      <c r="I4801">
        <f>DZIALKI[[#This Row],[Podatek]]-DZIALKI[[#This Row],[KwotaUlgi]]</f>
        <v>280.27999999999997</v>
      </c>
    </row>
    <row r="4802" spans="1:9" x14ac:dyDescent="0.25">
      <c r="A4802" t="s">
        <v>4812</v>
      </c>
      <c r="B4802">
        <v>694.11</v>
      </c>
      <c r="C4802" t="s">
        <v>52</v>
      </c>
      <c r="D4802" t="s">
        <v>11</v>
      </c>
      <c r="E48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02">
        <f>IF(DZIALKI[[#This Row],[Ulga]]=$K$29,$L$29,IF(DZIALKI[[#This Row],[Ulga]]=$K$30,$L$30,IF(DZIALKI[[#This Row],[Ulga]]=$K$31,$L$31,IF(DZIALKI[[#This Row],[Ulga]]=$K$32,$L$32))))</f>
        <v>0.9</v>
      </c>
      <c r="G4802">
        <f>ROUNDUP(DZIALKI[[#This Row],[StawkaPodatku]]*DZIALKI[[#This Row],[Powierzchnia]],2)</f>
        <v>145.76999999999998</v>
      </c>
      <c r="H4802">
        <f>DZIALKI[[#This Row],[Podatek]]*DZIALKI[[#This Row],[Procent Ulgi]]</f>
        <v>131.19299999999998</v>
      </c>
      <c r="I4802">
        <f>DZIALKI[[#This Row],[Podatek]]-DZIALKI[[#This Row],[KwotaUlgi]]</f>
        <v>14.576999999999998</v>
      </c>
    </row>
    <row r="4803" spans="1:9" x14ac:dyDescent="0.25">
      <c r="A4803" t="s">
        <v>4813</v>
      </c>
      <c r="B4803">
        <v>1018.83</v>
      </c>
      <c r="C4803" t="s">
        <v>31</v>
      </c>
      <c r="D4803" t="s">
        <v>7</v>
      </c>
      <c r="E48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03">
        <f>IF(DZIALKI[[#This Row],[Ulga]]=$K$29,$L$29,IF(DZIALKI[[#This Row],[Ulga]]=$K$30,$L$30,IF(DZIALKI[[#This Row],[Ulga]]=$K$31,$L$31,IF(DZIALKI[[#This Row],[Ulga]]=$K$32,$L$32))))</f>
        <v>0.2</v>
      </c>
      <c r="G4803">
        <f>ROUNDUP(DZIALKI[[#This Row],[StawkaPodatku]]*DZIALKI[[#This Row],[Powierzchnia]],2)</f>
        <v>438.09999999999997</v>
      </c>
      <c r="H4803">
        <f>DZIALKI[[#This Row],[Podatek]]*DZIALKI[[#This Row],[Procent Ulgi]]</f>
        <v>87.62</v>
      </c>
      <c r="I4803">
        <f>DZIALKI[[#This Row],[Podatek]]-DZIALKI[[#This Row],[KwotaUlgi]]</f>
        <v>350.47999999999996</v>
      </c>
    </row>
    <row r="4804" spans="1:9" x14ac:dyDescent="0.25">
      <c r="A4804" t="s">
        <v>4814</v>
      </c>
      <c r="B4804">
        <v>1115.76</v>
      </c>
      <c r="C4804" t="s">
        <v>52</v>
      </c>
      <c r="D4804" t="s">
        <v>7</v>
      </c>
      <c r="E48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04">
        <f>IF(DZIALKI[[#This Row],[Ulga]]=$K$29,$L$29,IF(DZIALKI[[#This Row],[Ulga]]=$K$30,$L$30,IF(DZIALKI[[#This Row],[Ulga]]=$K$31,$L$31,IF(DZIALKI[[#This Row],[Ulga]]=$K$32,$L$32))))</f>
        <v>0.2</v>
      </c>
      <c r="G4804">
        <f>ROUNDUP(DZIALKI[[#This Row],[StawkaPodatku]]*DZIALKI[[#This Row],[Powierzchnia]],2)</f>
        <v>234.31</v>
      </c>
      <c r="H4804">
        <f>DZIALKI[[#This Row],[Podatek]]*DZIALKI[[#This Row],[Procent Ulgi]]</f>
        <v>46.862000000000002</v>
      </c>
      <c r="I4804">
        <f>DZIALKI[[#This Row],[Podatek]]-DZIALKI[[#This Row],[KwotaUlgi]]</f>
        <v>187.44800000000001</v>
      </c>
    </row>
    <row r="4805" spans="1:9" x14ac:dyDescent="0.25">
      <c r="A4805" t="s">
        <v>4815</v>
      </c>
      <c r="B4805">
        <v>1099.03</v>
      </c>
      <c r="C4805" t="s">
        <v>9</v>
      </c>
      <c r="D4805" t="s">
        <v>5</v>
      </c>
      <c r="E480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05">
        <f>IF(DZIALKI[[#This Row],[Ulga]]=$K$29,$L$29,IF(DZIALKI[[#This Row],[Ulga]]=$K$30,$L$30,IF(DZIALKI[[#This Row],[Ulga]]=$K$31,$L$31,IF(DZIALKI[[#This Row],[Ulga]]=$K$32,$L$32))))</f>
        <v>0.5</v>
      </c>
      <c r="G4805">
        <f>ROUNDUP(DZIALKI[[#This Row],[StawkaPodatku]]*DZIALKI[[#This Row],[Powierzchnia]],2)</f>
        <v>714.37</v>
      </c>
      <c r="H4805">
        <f>DZIALKI[[#This Row],[Podatek]]*DZIALKI[[#This Row],[Procent Ulgi]]</f>
        <v>357.185</v>
      </c>
      <c r="I4805">
        <f>DZIALKI[[#This Row],[Podatek]]-DZIALKI[[#This Row],[KwotaUlgi]]</f>
        <v>357.185</v>
      </c>
    </row>
    <row r="4806" spans="1:9" x14ac:dyDescent="0.25">
      <c r="A4806" t="s">
        <v>4816</v>
      </c>
      <c r="B4806">
        <v>798.97</v>
      </c>
      <c r="C4806" t="s">
        <v>5</v>
      </c>
      <c r="D4806" t="s">
        <v>21</v>
      </c>
      <c r="E48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06">
        <f>IF(DZIALKI[[#This Row],[Ulga]]=$K$29,$L$29,IF(DZIALKI[[#This Row],[Ulga]]=$K$30,$L$30,IF(DZIALKI[[#This Row],[Ulga]]=$K$31,$L$31,IF(DZIALKI[[#This Row],[Ulga]]=$K$32,$L$32))))</f>
        <v>0</v>
      </c>
      <c r="G4806">
        <f>ROUNDUP(DZIALKI[[#This Row],[StawkaPodatku]]*DZIALKI[[#This Row],[Powierzchnia]],2)</f>
        <v>615.21</v>
      </c>
      <c r="H4806">
        <f>DZIALKI[[#This Row],[Podatek]]*DZIALKI[[#This Row],[Procent Ulgi]]</f>
        <v>0</v>
      </c>
      <c r="I4806">
        <f>DZIALKI[[#This Row],[Podatek]]-DZIALKI[[#This Row],[KwotaUlgi]]</f>
        <v>615.21</v>
      </c>
    </row>
    <row r="4807" spans="1:9" x14ac:dyDescent="0.25">
      <c r="A4807" t="s">
        <v>4817</v>
      </c>
      <c r="B4807">
        <v>925.63</v>
      </c>
      <c r="C4807" t="s">
        <v>52</v>
      </c>
      <c r="D4807" t="s">
        <v>11</v>
      </c>
      <c r="E48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07">
        <f>IF(DZIALKI[[#This Row],[Ulga]]=$K$29,$L$29,IF(DZIALKI[[#This Row],[Ulga]]=$K$30,$L$30,IF(DZIALKI[[#This Row],[Ulga]]=$K$31,$L$31,IF(DZIALKI[[#This Row],[Ulga]]=$K$32,$L$32))))</f>
        <v>0.9</v>
      </c>
      <c r="G4807">
        <f>ROUNDUP(DZIALKI[[#This Row],[StawkaPodatku]]*DZIALKI[[#This Row],[Powierzchnia]],2)</f>
        <v>194.39</v>
      </c>
      <c r="H4807">
        <f>DZIALKI[[#This Row],[Podatek]]*DZIALKI[[#This Row],[Procent Ulgi]]</f>
        <v>174.95099999999999</v>
      </c>
      <c r="I4807">
        <f>DZIALKI[[#This Row],[Podatek]]-DZIALKI[[#This Row],[KwotaUlgi]]</f>
        <v>19.438999999999993</v>
      </c>
    </row>
    <row r="4808" spans="1:9" x14ac:dyDescent="0.25">
      <c r="A4808" t="s">
        <v>4818</v>
      </c>
      <c r="B4808">
        <v>837.35</v>
      </c>
      <c r="C4808" t="s">
        <v>31</v>
      </c>
      <c r="D4808" t="s">
        <v>5</v>
      </c>
      <c r="E48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08">
        <f>IF(DZIALKI[[#This Row],[Ulga]]=$K$29,$L$29,IF(DZIALKI[[#This Row],[Ulga]]=$K$30,$L$30,IF(DZIALKI[[#This Row],[Ulga]]=$K$31,$L$31,IF(DZIALKI[[#This Row],[Ulga]]=$K$32,$L$32))))</f>
        <v>0.5</v>
      </c>
      <c r="G4808">
        <f>ROUNDUP(DZIALKI[[#This Row],[StawkaPodatku]]*DZIALKI[[#This Row],[Powierzchnia]],2)</f>
        <v>360.07</v>
      </c>
      <c r="H4808">
        <f>DZIALKI[[#This Row],[Podatek]]*DZIALKI[[#This Row],[Procent Ulgi]]</f>
        <v>180.035</v>
      </c>
      <c r="I4808">
        <f>DZIALKI[[#This Row],[Podatek]]-DZIALKI[[#This Row],[KwotaUlgi]]</f>
        <v>180.035</v>
      </c>
    </row>
    <row r="4809" spans="1:9" x14ac:dyDescent="0.25">
      <c r="A4809" t="s">
        <v>4819</v>
      </c>
      <c r="B4809">
        <v>792.72</v>
      </c>
      <c r="C4809" t="s">
        <v>5</v>
      </c>
      <c r="D4809" t="s">
        <v>21</v>
      </c>
      <c r="E48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09">
        <f>IF(DZIALKI[[#This Row],[Ulga]]=$K$29,$L$29,IF(DZIALKI[[#This Row],[Ulga]]=$K$30,$L$30,IF(DZIALKI[[#This Row],[Ulga]]=$K$31,$L$31,IF(DZIALKI[[#This Row],[Ulga]]=$K$32,$L$32))))</f>
        <v>0</v>
      </c>
      <c r="G4809">
        <f>ROUNDUP(DZIALKI[[#This Row],[StawkaPodatku]]*DZIALKI[[#This Row],[Powierzchnia]],2)</f>
        <v>610.4</v>
      </c>
      <c r="H4809">
        <f>DZIALKI[[#This Row],[Podatek]]*DZIALKI[[#This Row],[Procent Ulgi]]</f>
        <v>0</v>
      </c>
      <c r="I4809">
        <f>DZIALKI[[#This Row],[Podatek]]-DZIALKI[[#This Row],[KwotaUlgi]]</f>
        <v>610.4</v>
      </c>
    </row>
    <row r="4810" spans="1:9" x14ac:dyDescent="0.25">
      <c r="A4810" t="s">
        <v>4820</v>
      </c>
      <c r="B4810">
        <v>562.41999999999996</v>
      </c>
      <c r="C4810" t="s">
        <v>31</v>
      </c>
      <c r="D4810" t="s">
        <v>21</v>
      </c>
      <c r="E48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10">
        <f>IF(DZIALKI[[#This Row],[Ulga]]=$K$29,$L$29,IF(DZIALKI[[#This Row],[Ulga]]=$K$30,$L$30,IF(DZIALKI[[#This Row],[Ulga]]=$K$31,$L$31,IF(DZIALKI[[#This Row],[Ulga]]=$K$32,$L$32))))</f>
        <v>0</v>
      </c>
      <c r="G4810">
        <f>ROUNDUP(DZIALKI[[#This Row],[StawkaPodatku]]*DZIALKI[[#This Row],[Powierzchnia]],2)</f>
        <v>241.85</v>
      </c>
      <c r="H4810">
        <f>DZIALKI[[#This Row],[Podatek]]*DZIALKI[[#This Row],[Procent Ulgi]]</f>
        <v>0</v>
      </c>
      <c r="I4810">
        <f>DZIALKI[[#This Row],[Podatek]]-DZIALKI[[#This Row],[KwotaUlgi]]</f>
        <v>241.85</v>
      </c>
    </row>
    <row r="4811" spans="1:9" x14ac:dyDescent="0.25">
      <c r="A4811" t="s">
        <v>4821</v>
      </c>
      <c r="B4811">
        <v>744.35</v>
      </c>
      <c r="C4811" t="s">
        <v>9</v>
      </c>
      <c r="D4811" t="s">
        <v>11</v>
      </c>
      <c r="E48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11">
        <f>IF(DZIALKI[[#This Row],[Ulga]]=$K$29,$L$29,IF(DZIALKI[[#This Row],[Ulga]]=$K$30,$L$30,IF(DZIALKI[[#This Row],[Ulga]]=$K$31,$L$31,IF(DZIALKI[[#This Row],[Ulga]]=$K$32,$L$32))))</f>
        <v>0.9</v>
      </c>
      <c r="G4811">
        <f>ROUNDUP(DZIALKI[[#This Row],[StawkaPodatku]]*DZIALKI[[#This Row],[Powierzchnia]],2)</f>
        <v>483.83</v>
      </c>
      <c r="H4811">
        <f>DZIALKI[[#This Row],[Podatek]]*DZIALKI[[#This Row],[Procent Ulgi]]</f>
        <v>435.447</v>
      </c>
      <c r="I4811">
        <f>DZIALKI[[#This Row],[Podatek]]-DZIALKI[[#This Row],[KwotaUlgi]]</f>
        <v>48.382999999999981</v>
      </c>
    </row>
    <row r="4812" spans="1:9" x14ac:dyDescent="0.25">
      <c r="A4812" t="s">
        <v>4822</v>
      </c>
      <c r="B4812">
        <v>1442.07</v>
      </c>
      <c r="C4812" t="s">
        <v>52</v>
      </c>
      <c r="D4812" t="s">
        <v>7</v>
      </c>
      <c r="E48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12">
        <f>IF(DZIALKI[[#This Row],[Ulga]]=$K$29,$L$29,IF(DZIALKI[[#This Row],[Ulga]]=$K$30,$L$30,IF(DZIALKI[[#This Row],[Ulga]]=$K$31,$L$31,IF(DZIALKI[[#This Row],[Ulga]]=$K$32,$L$32))))</f>
        <v>0.2</v>
      </c>
      <c r="G4812">
        <f>ROUNDUP(DZIALKI[[#This Row],[StawkaPodatku]]*DZIALKI[[#This Row],[Powierzchnia]],2)</f>
        <v>302.83999999999997</v>
      </c>
      <c r="H4812">
        <f>DZIALKI[[#This Row],[Podatek]]*DZIALKI[[#This Row],[Procent Ulgi]]</f>
        <v>60.567999999999998</v>
      </c>
      <c r="I4812">
        <f>DZIALKI[[#This Row],[Podatek]]-DZIALKI[[#This Row],[KwotaUlgi]]</f>
        <v>242.27199999999999</v>
      </c>
    </row>
    <row r="4813" spans="1:9" x14ac:dyDescent="0.25">
      <c r="A4813" t="s">
        <v>4823</v>
      </c>
      <c r="B4813">
        <v>733.08</v>
      </c>
      <c r="C4813" t="s">
        <v>31</v>
      </c>
      <c r="D4813" t="s">
        <v>5</v>
      </c>
      <c r="E48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13">
        <f>IF(DZIALKI[[#This Row],[Ulga]]=$K$29,$L$29,IF(DZIALKI[[#This Row],[Ulga]]=$K$30,$L$30,IF(DZIALKI[[#This Row],[Ulga]]=$K$31,$L$31,IF(DZIALKI[[#This Row],[Ulga]]=$K$32,$L$32))))</f>
        <v>0.5</v>
      </c>
      <c r="G4813">
        <f>ROUNDUP(DZIALKI[[#This Row],[StawkaPodatku]]*DZIALKI[[#This Row],[Powierzchnia]],2)</f>
        <v>315.23</v>
      </c>
      <c r="H4813">
        <f>DZIALKI[[#This Row],[Podatek]]*DZIALKI[[#This Row],[Procent Ulgi]]</f>
        <v>157.61500000000001</v>
      </c>
      <c r="I4813">
        <f>DZIALKI[[#This Row],[Podatek]]-DZIALKI[[#This Row],[KwotaUlgi]]</f>
        <v>157.61500000000001</v>
      </c>
    </row>
    <row r="4814" spans="1:9" x14ac:dyDescent="0.25">
      <c r="A4814" t="s">
        <v>4824</v>
      </c>
      <c r="B4814">
        <v>750.63</v>
      </c>
      <c r="C4814" t="s">
        <v>52</v>
      </c>
      <c r="D4814" t="s">
        <v>11</v>
      </c>
      <c r="E48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14">
        <f>IF(DZIALKI[[#This Row],[Ulga]]=$K$29,$L$29,IF(DZIALKI[[#This Row],[Ulga]]=$K$30,$L$30,IF(DZIALKI[[#This Row],[Ulga]]=$K$31,$L$31,IF(DZIALKI[[#This Row],[Ulga]]=$K$32,$L$32))))</f>
        <v>0.9</v>
      </c>
      <c r="G4814">
        <f>ROUNDUP(DZIALKI[[#This Row],[StawkaPodatku]]*DZIALKI[[#This Row],[Powierzchnia]],2)</f>
        <v>157.63999999999999</v>
      </c>
      <c r="H4814">
        <f>DZIALKI[[#This Row],[Podatek]]*DZIALKI[[#This Row],[Procent Ulgi]]</f>
        <v>141.876</v>
      </c>
      <c r="I4814">
        <f>DZIALKI[[#This Row],[Podatek]]-DZIALKI[[#This Row],[KwotaUlgi]]</f>
        <v>15.763999999999982</v>
      </c>
    </row>
    <row r="4815" spans="1:9" x14ac:dyDescent="0.25">
      <c r="A4815" t="s">
        <v>4825</v>
      </c>
      <c r="B4815">
        <v>1171.3</v>
      </c>
      <c r="C4815" t="s">
        <v>9</v>
      </c>
      <c r="D4815" t="s">
        <v>5</v>
      </c>
      <c r="E48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15">
        <f>IF(DZIALKI[[#This Row],[Ulga]]=$K$29,$L$29,IF(DZIALKI[[#This Row],[Ulga]]=$K$30,$L$30,IF(DZIALKI[[#This Row],[Ulga]]=$K$31,$L$31,IF(DZIALKI[[#This Row],[Ulga]]=$K$32,$L$32))))</f>
        <v>0.5</v>
      </c>
      <c r="G4815">
        <f>ROUNDUP(DZIALKI[[#This Row],[StawkaPodatku]]*DZIALKI[[#This Row],[Powierzchnia]],2)</f>
        <v>761.35</v>
      </c>
      <c r="H4815">
        <f>DZIALKI[[#This Row],[Podatek]]*DZIALKI[[#This Row],[Procent Ulgi]]</f>
        <v>380.67500000000001</v>
      </c>
      <c r="I4815">
        <f>DZIALKI[[#This Row],[Podatek]]-DZIALKI[[#This Row],[KwotaUlgi]]</f>
        <v>380.67500000000001</v>
      </c>
    </row>
    <row r="4816" spans="1:9" x14ac:dyDescent="0.25">
      <c r="A4816" t="s">
        <v>4826</v>
      </c>
      <c r="B4816">
        <v>582.07000000000005</v>
      </c>
      <c r="C4816" t="s">
        <v>52</v>
      </c>
      <c r="D4816" t="s">
        <v>11</v>
      </c>
      <c r="E48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16">
        <f>IF(DZIALKI[[#This Row],[Ulga]]=$K$29,$L$29,IF(DZIALKI[[#This Row],[Ulga]]=$K$30,$L$30,IF(DZIALKI[[#This Row],[Ulga]]=$K$31,$L$31,IF(DZIALKI[[#This Row],[Ulga]]=$K$32,$L$32))))</f>
        <v>0.9</v>
      </c>
      <c r="G4816">
        <f>ROUNDUP(DZIALKI[[#This Row],[StawkaPodatku]]*DZIALKI[[#This Row],[Powierzchnia]],2)</f>
        <v>122.24000000000001</v>
      </c>
      <c r="H4816">
        <f>DZIALKI[[#This Row],[Podatek]]*DZIALKI[[#This Row],[Procent Ulgi]]</f>
        <v>110.01600000000001</v>
      </c>
      <c r="I4816">
        <f>DZIALKI[[#This Row],[Podatek]]-DZIALKI[[#This Row],[KwotaUlgi]]</f>
        <v>12.224000000000004</v>
      </c>
    </row>
    <row r="4817" spans="1:9" x14ac:dyDescent="0.25">
      <c r="A4817" t="s">
        <v>4827</v>
      </c>
      <c r="B4817">
        <v>709.73</v>
      </c>
      <c r="C4817" t="s">
        <v>5</v>
      </c>
      <c r="D4817" t="s">
        <v>7</v>
      </c>
      <c r="E48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17">
        <f>IF(DZIALKI[[#This Row],[Ulga]]=$K$29,$L$29,IF(DZIALKI[[#This Row],[Ulga]]=$K$30,$L$30,IF(DZIALKI[[#This Row],[Ulga]]=$K$31,$L$31,IF(DZIALKI[[#This Row],[Ulga]]=$K$32,$L$32))))</f>
        <v>0.2</v>
      </c>
      <c r="G4817">
        <f>ROUNDUP(DZIALKI[[#This Row],[StawkaPodatku]]*DZIALKI[[#This Row],[Powierzchnia]],2)</f>
        <v>546.5</v>
      </c>
      <c r="H4817">
        <f>DZIALKI[[#This Row],[Podatek]]*DZIALKI[[#This Row],[Procent Ulgi]]</f>
        <v>109.30000000000001</v>
      </c>
      <c r="I4817">
        <f>DZIALKI[[#This Row],[Podatek]]-DZIALKI[[#This Row],[KwotaUlgi]]</f>
        <v>437.2</v>
      </c>
    </row>
    <row r="4818" spans="1:9" x14ac:dyDescent="0.25">
      <c r="A4818" t="s">
        <v>4828</v>
      </c>
      <c r="B4818">
        <v>1466.33</v>
      </c>
      <c r="C4818" t="s">
        <v>31</v>
      </c>
      <c r="D4818" t="s">
        <v>21</v>
      </c>
      <c r="E48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18">
        <f>IF(DZIALKI[[#This Row],[Ulga]]=$K$29,$L$29,IF(DZIALKI[[#This Row],[Ulga]]=$K$30,$L$30,IF(DZIALKI[[#This Row],[Ulga]]=$K$31,$L$31,IF(DZIALKI[[#This Row],[Ulga]]=$K$32,$L$32))))</f>
        <v>0</v>
      </c>
      <c r="G4818">
        <f>ROUNDUP(DZIALKI[[#This Row],[StawkaPodatku]]*DZIALKI[[#This Row],[Powierzchnia]],2)</f>
        <v>630.53</v>
      </c>
      <c r="H4818">
        <f>DZIALKI[[#This Row],[Podatek]]*DZIALKI[[#This Row],[Procent Ulgi]]</f>
        <v>0</v>
      </c>
      <c r="I4818">
        <f>DZIALKI[[#This Row],[Podatek]]-DZIALKI[[#This Row],[KwotaUlgi]]</f>
        <v>630.53</v>
      </c>
    </row>
    <row r="4819" spans="1:9" x14ac:dyDescent="0.25">
      <c r="A4819" t="s">
        <v>4829</v>
      </c>
      <c r="B4819">
        <v>1065.55</v>
      </c>
      <c r="C4819" t="s">
        <v>5</v>
      </c>
      <c r="D4819" t="s">
        <v>5</v>
      </c>
      <c r="E48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19">
        <f>IF(DZIALKI[[#This Row],[Ulga]]=$K$29,$L$29,IF(DZIALKI[[#This Row],[Ulga]]=$K$30,$L$30,IF(DZIALKI[[#This Row],[Ulga]]=$K$31,$L$31,IF(DZIALKI[[#This Row],[Ulga]]=$K$32,$L$32))))</f>
        <v>0.5</v>
      </c>
      <c r="G4819">
        <f>ROUNDUP(DZIALKI[[#This Row],[StawkaPodatku]]*DZIALKI[[#This Row],[Powierzchnia]],2)</f>
        <v>820.48</v>
      </c>
      <c r="H4819">
        <f>DZIALKI[[#This Row],[Podatek]]*DZIALKI[[#This Row],[Procent Ulgi]]</f>
        <v>410.24</v>
      </c>
      <c r="I4819">
        <f>DZIALKI[[#This Row],[Podatek]]-DZIALKI[[#This Row],[KwotaUlgi]]</f>
        <v>410.24</v>
      </c>
    </row>
    <row r="4820" spans="1:9" x14ac:dyDescent="0.25">
      <c r="A4820" t="s">
        <v>4830</v>
      </c>
      <c r="B4820">
        <v>942.61</v>
      </c>
      <c r="C4820" t="s">
        <v>5</v>
      </c>
      <c r="D4820" t="s">
        <v>11</v>
      </c>
      <c r="E48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20">
        <f>IF(DZIALKI[[#This Row],[Ulga]]=$K$29,$L$29,IF(DZIALKI[[#This Row],[Ulga]]=$K$30,$L$30,IF(DZIALKI[[#This Row],[Ulga]]=$K$31,$L$31,IF(DZIALKI[[#This Row],[Ulga]]=$K$32,$L$32))))</f>
        <v>0.9</v>
      </c>
      <c r="G4820">
        <f>ROUNDUP(DZIALKI[[#This Row],[StawkaPodatku]]*DZIALKI[[#This Row],[Powierzchnia]],2)</f>
        <v>725.81</v>
      </c>
      <c r="H4820">
        <f>DZIALKI[[#This Row],[Podatek]]*DZIALKI[[#This Row],[Procent Ulgi]]</f>
        <v>653.22899999999993</v>
      </c>
      <c r="I4820">
        <f>DZIALKI[[#This Row],[Podatek]]-DZIALKI[[#This Row],[KwotaUlgi]]</f>
        <v>72.581000000000017</v>
      </c>
    </row>
    <row r="4821" spans="1:9" x14ac:dyDescent="0.25">
      <c r="A4821" t="s">
        <v>4831</v>
      </c>
      <c r="B4821">
        <v>597.91999999999996</v>
      </c>
      <c r="C4821" t="s">
        <v>52</v>
      </c>
      <c r="D4821" t="s">
        <v>21</v>
      </c>
      <c r="E48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21">
        <f>IF(DZIALKI[[#This Row],[Ulga]]=$K$29,$L$29,IF(DZIALKI[[#This Row],[Ulga]]=$K$30,$L$30,IF(DZIALKI[[#This Row],[Ulga]]=$K$31,$L$31,IF(DZIALKI[[#This Row],[Ulga]]=$K$32,$L$32))))</f>
        <v>0</v>
      </c>
      <c r="G4821">
        <f>ROUNDUP(DZIALKI[[#This Row],[StawkaPodatku]]*DZIALKI[[#This Row],[Powierzchnia]],2)</f>
        <v>125.57000000000001</v>
      </c>
      <c r="H4821">
        <f>DZIALKI[[#This Row],[Podatek]]*DZIALKI[[#This Row],[Procent Ulgi]]</f>
        <v>0</v>
      </c>
      <c r="I4821">
        <f>DZIALKI[[#This Row],[Podatek]]-DZIALKI[[#This Row],[KwotaUlgi]]</f>
        <v>125.57000000000001</v>
      </c>
    </row>
    <row r="4822" spans="1:9" x14ac:dyDescent="0.25">
      <c r="A4822" t="s">
        <v>4832</v>
      </c>
      <c r="B4822">
        <v>1412.97</v>
      </c>
      <c r="C4822" t="s">
        <v>9</v>
      </c>
      <c r="D4822" t="s">
        <v>5</v>
      </c>
      <c r="E48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22">
        <f>IF(DZIALKI[[#This Row],[Ulga]]=$K$29,$L$29,IF(DZIALKI[[#This Row],[Ulga]]=$K$30,$L$30,IF(DZIALKI[[#This Row],[Ulga]]=$K$31,$L$31,IF(DZIALKI[[#This Row],[Ulga]]=$K$32,$L$32))))</f>
        <v>0.5</v>
      </c>
      <c r="G4822">
        <f>ROUNDUP(DZIALKI[[#This Row],[StawkaPodatku]]*DZIALKI[[#This Row],[Powierzchnia]],2)</f>
        <v>918.43999999999994</v>
      </c>
      <c r="H4822">
        <f>DZIALKI[[#This Row],[Podatek]]*DZIALKI[[#This Row],[Procent Ulgi]]</f>
        <v>459.21999999999997</v>
      </c>
      <c r="I4822">
        <f>DZIALKI[[#This Row],[Podatek]]-DZIALKI[[#This Row],[KwotaUlgi]]</f>
        <v>459.21999999999997</v>
      </c>
    </row>
    <row r="4823" spans="1:9" x14ac:dyDescent="0.25">
      <c r="A4823" t="s">
        <v>4833</v>
      </c>
      <c r="B4823">
        <v>991.03</v>
      </c>
      <c r="C4823" t="s">
        <v>5</v>
      </c>
      <c r="D4823" t="s">
        <v>5</v>
      </c>
      <c r="E48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23">
        <f>IF(DZIALKI[[#This Row],[Ulga]]=$K$29,$L$29,IF(DZIALKI[[#This Row],[Ulga]]=$K$30,$L$30,IF(DZIALKI[[#This Row],[Ulga]]=$K$31,$L$31,IF(DZIALKI[[#This Row],[Ulga]]=$K$32,$L$32))))</f>
        <v>0.5</v>
      </c>
      <c r="G4823">
        <f>ROUNDUP(DZIALKI[[#This Row],[StawkaPodatku]]*DZIALKI[[#This Row],[Powierzchnia]],2)</f>
        <v>763.1</v>
      </c>
      <c r="H4823">
        <f>DZIALKI[[#This Row],[Podatek]]*DZIALKI[[#This Row],[Procent Ulgi]]</f>
        <v>381.55</v>
      </c>
      <c r="I4823">
        <f>DZIALKI[[#This Row],[Podatek]]-DZIALKI[[#This Row],[KwotaUlgi]]</f>
        <v>381.55</v>
      </c>
    </row>
    <row r="4824" spans="1:9" x14ac:dyDescent="0.25">
      <c r="A4824" t="s">
        <v>4834</v>
      </c>
      <c r="B4824">
        <v>1079.24</v>
      </c>
      <c r="C4824" t="s">
        <v>31</v>
      </c>
      <c r="D4824" t="s">
        <v>11</v>
      </c>
      <c r="E48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24">
        <f>IF(DZIALKI[[#This Row],[Ulga]]=$K$29,$L$29,IF(DZIALKI[[#This Row],[Ulga]]=$K$30,$L$30,IF(DZIALKI[[#This Row],[Ulga]]=$K$31,$L$31,IF(DZIALKI[[#This Row],[Ulga]]=$K$32,$L$32))))</f>
        <v>0.9</v>
      </c>
      <c r="G4824">
        <f>ROUNDUP(DZIALKI[[#This Row],[StawkaPodatku]]*DZIALKI[[#This Row],[Powierzchnia]],2)</f>
        <v>464.08</v>
      </c>
      <c r="H4824">
        <f>DZIALKI[[#This Row],[Podatek]]*DZIALKI[[#This Row],[Procent Ulgi]]</f>
        <v>417.67199999999997</v>
      </c>
      <c r="I4824">
        <f>DZIALKI[[#This Row],[Podatek]]-DZIALKI[[#This Row],[KwotaUlgi]]</f>
        <v>46.408000000000015</v>
      </c>
    </row>
    <row r="4825" spans="1:9" x14ac:dyDescent="0.25">
      <c r="A4825" t="s">
        <v>4835</v>
      </c>
      <c r="B4825">
        <v>1418.41</v>
      </c>
      <c r="C4825" t="s">
        <v>94</v>
      </c>
      <c r="D4825" t="s">
        <v>7</v>
      </c>
      <c r="E48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25">
        <f>IF(DZIALKI[[#This Row],[Ulga]]=$K$29,$L$29,IF(DZIALKI[[#This Row],[Ulga]]=$K$30,$L$30,IF(DZIALKI[[#This Row],[Ulga]]=$K$31,$L$31,IF(DZIALKI[[#This Row],[Ulga]]=$K$32,$L$32))))</f>
        <v>0.2</v>
      </c>
      <c r="G4825">
        <f>ROUNDUP(DZIALKI[[#This Row],[StawkaPodatku]]*DZIALKI[[#This Row],[Powierzchnia]],2)</f>
        <v>56.739999999999995</v>
      </c>
      <c r="H4825">
        <f>DZIALKI[[#This Row],[Podatek]]*DZIALKI[[#This Row],[Procent Ulgi]]</f>
        <v>11.347999999999999</v>
      </c>
      <c r="I4825">
        <f>DZIALKI[[#This Row],[Podatek]]-DZIALKI[[#This Row],[KwotaUlgi]]</f>
        <v>45.391999999999996</v>
      </c>
    </row>
    <row r="4826" spans="1:9" x14ac:dyDescent="0.25">
      <c r="A4826" t="s">
        <v>4836</v>
      </c>
      <c r="B4826">
        <v>1455.96</v>
      </c>
      <c r="C4826" t="s">
        <v>52</v>
      </c>
      <c r="D4826" t="s">
        <v>7</v>
      </c>
      <c r="E48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26">
        <f>IF(DZIALKI[[#This Row],[Ulga]]=$K$29,$L$29,IF(DZIALKI[[#This Row],[Ulga]]=$K$30,$L$30,IF(DZIALKI[[#This Row],[Ulga]]=$K$31,$L$31,IF(DZIALKI[[#This Row],[Ulga]]=$K$32,$L$32))))</f>
        <v>0.2</v>
      </c>
      <c r="G4826">
        <f>ROUNDUP(DZIALKI[[#This Row],[StawkaPodatku]]*DZIALKI[[#This Row],[Powierzchnia]],2)</f>
        <v>305.76</v>
      </c>
      <c r="H4826">
        <f>DZIALKI[[#This Row],[Podatek]]*DZIALKI[[#This Row],[Procent Ulgi]]</f>
        <v>61.152000000000001</v>
      </c>
      <c r="I4826">
        <f>DZIALKI[[#This Row],[Podatek]]-DZIALKI[[#This Row],[KwotaUlgi]]</f>
        <v>244.608</v>
      </c>
    </row>
    <row r="4827" spans="1:9" x14ac:dyDescent="0.25">
      <c r="A4827" t="s">
        <v>4837</v>
      </c>
      <c r="B4827">
        <v>1224.73</v>
      </c>
      <c r="C4827" t="s">
        <v>94</v>
      </c>
      <c r="D4827" t="s">
        <v>5</v>
      </c>
      <c r="E48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27">
        <f>IF(DZIALKI[[#This Row],[Ulga]]=$K$29,$L$29,IF(DZIALKI[[#This Row],[Ulga]]=$K$30,$L$30,IF(DZIALKI[[#This Row],[Ulga]]=$K$31,$L$31,IF(DZIALKI[[#This Row],[Ulga]]=$K$32,$L$32))))</f>
        <v>0.5</v>
      </c>
      <c r="G4827">
        <f>ROUNDUP(DZIALKI[[#This Row],[StawkaPodatku]]*DZIALKI[[#This Row],[Powierzchnia]],2)</f>
        <v>48.989999999999995</v>
      </c>
      <c r="H4827">
        <f>DZIALKI[[#This Row],[Podatek]]*DZIALKI[[#This Row],[Procent Ulgi]]</f>
        <v>24.494999999999997</v>
      </c>
      <c r="I4827">
        <f>DZIALKI[[#This Row],[Podatek]]-DZIALKI[[#This Row],[KwotaUlgi]]</f>
        <v>24.494999999999997</v>
      </c>
    </row>
    <row r="4828" spans="1:9" x14ac:dyDescent="0.25">
      <c r="A4828" t="s">
        <v>4838</v>
      </c>
      <c r="B4828">
        <v>1328.36</v>
      </c>
      <c r="C4828" t="s">
        <v>5</v>
      </c>
      <c r="D4828" t="s">
        <v>5</v>
      </c>
      <c r="E48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28">
        <f>IF(DZIALKI[[#This Row],[Ulga]]=$K$29,$L$29,IF(DZIALKI[[#This Row],[Ulga]]=$K$30,$L$30,IF(DZIALKI[[#This Row],[Ulga]]=$K$31,$L$31,IF(DZIALKI[[#This Row],[Ulga]]=$K$32,$L$32))))</f>
        <v>0.5</v>
      </c>
      <c r="G4828">
        <f>ROUNDUP(DZIALKI[[#This Row],[StawkaPodatku]]*DZIALKI[[#This Row],[Powierzchnia]],2)</f>
        <v>1022.84</v>
      </c>
      <c r="H4828">
        <f>DZIALKI[[#This Row],[Podatek]]*DZIALKI[[#This Row],[Procent Ulgi]]</f>
        <v>511.42</v>
      </c>
      <c r="I4828">
        <f>DZIALKI[[#This Row],[Podatek]]-DZIALKI[[#This Row],[KwotaUlgi]]</f>
        <v>511.42</v>
      </c>
    </row>
    <row r="4829" spans="1:9" x14ac:dyDescent="0.25">
      <c r="A4829" t="s">
        <v>4839</v>
      </c>
      <c r="B4829">
        <v>990.38</v>
      </c>
      <c r="C4829" t="s">
        <v>52</v>
      </c>
      <c r="D4829" t="s">
        <v>5</v>
      </c>
      <c r="E48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29">
        <f>IF(DZIALKI[[#This Row],[Ulga]]=$K$29,$L$29,IF(DZIALKI[[#This Row],[Ulga]]=$K$30,$L$30,IF(DZIALKI[[#This Row],[Ulga]]=$K$31,$L$31,IF(DZIALKI[[#This Row],[Ulga]]=$K$32,$L$32))))</f>
        <v>0.5</v>
      </c>
      <c r="G4829">
        <f>ROUNDUP(DZIALKI[[#This Row],[StawkaPodatku]]*DZIALKI[[#This Row],[Powierzchnia]],2)</f>
        <v>207.98</v>
      </c>
      <c r="H4829">
        <f>DZIALKI[[#This Row],[Podatek]]*DZIALKI[[#This Row],[Procent Ulgi]]</f>
        <v>103.99</v>
      </c>
      <c r="I4829">
        <f>DZIALKI[[#This Row],[Podatek]]-DZIALKI[[#This Row],[KwotaUlgi]]</f>
        <v>103.99</v>
      </c>
    </row>
    <row r="4830" spans="1:9" x14ac:dyDescent="0.25">
      <c r="A4830" t="s">
        <v>4840</v>
      </c>
      <c r="B4830">
        <v>754.2</v>
      </c>
      <c r="C4830" t="s">
        <v>31</v>
      </c>
      <c r="D4830" t="s">
        <v>11</v>
      </c>
      <c r="E48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30">
        <f>IF(DZIALKI[[#This Row],[Ulga]]=$K$29,$L$29,IF(DZIALKI[[#This Row],[Ulga]]=$K$30,$L$30,IF(DZIALKI[[#This Row],[Ulga]]=$K$31,$L$31,IF(DZIALKI[[#This Row],[Ulga]]=$K$32,$L$32))))</f>
        <v>0.9</v>
      </c>
      <c r="G4830">
        <f>ROUNDUP(DZIALKI[[#This Row],[StawkaPodatku]]*DZIALKI[[#This Row],[Powierzchnia]],2)</f>
        <v>324.31</v>
      </c>
      <c r="H4830">
        <f>DZIALKI[[#This Row],[Podatek]]*DZIALKI[[#This Row],[Procent Ulgi]]</f>
        <v>291.87900000000002</v>
      </c>
      <c r="I4830">
        <f>DZIALKI[[#This Row],[Podatek]]-DZIALKI[[#This Row],[KwotaUlgi]]</f>
        <v>32.430999999999983</v>
      </c>
    </row>
    <row r="4831" spans="1:9" x14ac:dyDescent="0.25">
      <c r="A4831" t="s">
        <v>4841</v>
      </c>
      <c r="B4831">
        <v>1235.3800000000001</v>
      </c>
      <c r="C4831" t="s">
        <v>9</v>
      </c>
      <c r="D4831" t="s">
        <v>5</v>
      </c>
      <c r="E48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31">
        <f>IF(DZIALKI[[#This Row],[Ulga]]=$K$29,$L$29,IF(DZIALKI[[#This Row],[Ulga]]=$K$30,$L$30,IF(DZIALKI[[#This Row],[Ulga]]=$K$31,$L$31,IF(DZIALKI[[#This Row],[Ulga]]=$K$32,$L$32))))</f>
        <v>0.5</v>
      </c>
      <c r="G4831">
        <f>ROUNDUP(DZIALKI[[#This Row],[StawkaPodatku]]*DZIALKI[[#This Row],[Powierzchnia]],2)</f>
        <v>803</v>
      </c>
      <c r="H4831">
        <f>DZIALKI[[#This Row],[Podatek]]*DZIALKI[[#This Row],[Procent Ulgi]]</f>
        <v>401.5</v>
      </c>
      <c r="I4831">
        <f>DZIALKI[[#This Row],[Podatek]]-DZIALKI[[#This Row],[KwotaUlgi]]</f>
        <v>401.5</v>
      </c>
    </row>
    <row r="4832" spans="1:9" x14ac:dyDescent="0.25">
      <c r="A4832" t="s">
        <v>4842</v>
      </c>
      <c r="B4832">
        <v>912.08</v>
      </c>
      <c r="C4832" t="s">
        <v>5</v>
      </c>
      <c r="D4832" t="s">
        <v>7</v>
      </c>
      <c r="E48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32">
        <f>IF(DZIALKI[[#This Row],[Ulga]]=$K$29,$L$29,IF(DZIALKI[[#This Row],[Ulga]]=$K$30,$L$30,IF(DZIALKI[[#This Row],[Ulga]]=$K$31,$L$31,IF(DZIALKI[[#This Row],[Ulga]]=$K$32,$L$32))))</f>
        <v>0.2</v>
      </c>
      <c r="G4832">
        <f>ROUNDUP(DZIALKI[[#This Row],[StawkaPodatku]]*DZIALKI[[#This Row],[Powierzchnia]],2)</f>
        <v>702.31</v>
      </c>
      <c r="H4832">
        <f>DZIALKI[[#This Row],[Podatek]]*DZIALKI[[#This Row],[Procent Ulgi]]</f>
        <v>140.46199999999999</v>
      </c>
      <c r="I4832">
        <f>DZIALKI[[#This Row],[Podatek]]-DZIALKI[[#This Row],[KwotaUlgi]]</f>
        <v>561.84799999999996</v>
      </c>
    </row>
    <row r="4833" spans="1:9" x14ac:dyDescent="0.25">
      <c r="A4833" t="s">
        <v>4843</v>
      </c>
      <c r="B4833">
        <v>707.01</v>
      </c>
      <c r="C4833" t="s">
        <v>9</v>
      </c>
      <c r="D4833" t="s">
        <v>7</v>
      </c>
      <c r="E48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33">
        <f>IF(DZIALKI[[#This Row],[Ulga]]=$K$29,$L$29,IF(DZIALKI[[#This Row],[Ulga]]=$K$30,$L$30,IF(DZIALKI[[#This Row],[Ulga]]=$K$31,$L$31,IF(DZIALKI[[#This Row],[Ulga]]=$K$32,$L$32))))</f>
        <v>0.2</v>
      </c>
      <c r="G4833">
        <f>ROUNDUP(DZIALKI[[#This Row],[StawkaPodatku]]*DZIALKI[[#This Row],[Powierzchnia]],2)</f>
        <v>459.56</v>
      </c>
      <c r="H4833">
        <f>DZIALKI[[#This Row],[Podatek]]*DZIALKI[[#This Row],[Procent Ulgi]]</f>
        <v>91.912000000000006</v>
      </c>
      <c r="I4833">
        <f>DZIALKI[[#This Row],[Podatek]]-DZIALKI[[#This Row],[KwotaUlgi]]</f>
        <v>367.64800000000002</v>
      </c>
    </row>
    <row r="4834" spans="1:9" x14ac:dyDescent="0.25">
      <c r="A4834" t="s">
        <v>4844</v>
      </c>
      <c r="B4834">
        <v>767.9</v>
      </c>
      <c r="C4834" t="s">
        <v>5</v>
      </c>
      <c r="D4834" t="s">
        <v>5</v>
      </c>
      <c r="E48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34">
        <f>IF(DZIALKI[[#This Row],[Ulga]]=$K$29,$L$29,IF(DZIALKI[[#This Row],[Ulga]]=$K$30,$L$30,IF(DZIALKI[[#This Row],[Ulga]]=$K$31,$L$31,IF(DZIALKI[[#This Row],[Ulga]]=$K$32,$L$32))))</f>
        <v>0.5</v>
      </c>
      <c r="G4834">
        <f>ROUNDUP(DZIALKI[[#This Row],[StawkaPodatku]]*DZIALKI[[#This Row],[Powierzchnia]],2)</f>
        <v>591.29</v>
      </c>
      <c r="H4834">
        <f>DZIALKI[[#This Row],[Podatek]]*DZIALKI[[#This Row],[Procent Ulgi]]</f>
        <v>295.64499999999998</v>
      </c>
      <c r="I4834">
        <f>DZIALKI[[#This Row],[Podatek]]-DZIALKI[[#This Row],[KwotaUlgi]]</f>
        <v>295.64499999999998</v>
      </c>
    </row>
    <row r="4835" spans="1:9" x14ac:dyDescent="0.25">
      <c r="A4835" t="s">
        <v>4845</v>
      </c>
      <c r="B4835">
        <v>804.04</v>
      </c>
      <c r="C4835" t="s">
        <v>52</v>
      </c>
      <c r="D4835" t="s">
        <v>5</v>
      </c>
      <c r="E48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35">
        <f>IF(DZIALKI[[#This Row],[Ulga]]=$K$29,$L$29,IF(DZIALKI[[#This Row],[Ulga]]=$K$30,$L$30,IF(DZIALKI[[#This Row],[Ulga]]=$K$31,$L$31,IF(DZIALKI[[#This Row],[Ulga]]=$K$32,$L$32))))</f>
        <v>0.5</v>
      </c>
      <c r="G4835">
        <f>ROUNDUP(DZIALKI[[#This Row],[StawkaPodatku]]*DZIALKI[[#This Row],[Powierzchnia]],2)</f>
        <v>168.85</v>
      </c>
      <c r="H4835">
        <f>DZIALKI[[#This Row],[Podatek]]*DZIALKI[[#This Row],[Procent Ulgi]]</f>
        <v>84.424999999999997</v>
      </c>
      <c r="I4835">
        <f>DZIALKI[[#This Row],[Podatek]]-DZIALKI[[#This Row],[KwotaUlgi]]</f>
        <v>84.424999999999997</v>
      </c>
    </row>
    <row r="4836" spans="1:9" x14ac:dyDescent="0.25">
      <c r="A4836" t="s">
        <v>4846</v>
      </c>
      <c r="B4836">
        <v>655.16</v>
      </c>
      <c r="C4836" t="s">
        <v>5</v>
      </c>
      <c r="D4836" t="s">
        <v>5</v>
      </c>
      <c r="E48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36">
        <f>IF(DZIALKI[[#This Row],[Ulga]]=$K$29,$L$29,IF(DZIALKI[[#This Row],[Ulga]]=$K$30,$L$30,IF(DZIALKI[[#This Row],[Ulga]]=$K$31,$L$31,IF(DZIALKI[[#This Row],[Ulga]]=$K$32,$L$32))))</f>
        <v>0.5</v>
      </c>
      <c r="G4836">
        <f>ROUNDUP(DZIALKI[[#This Row],[StawkaPodatku]]*DZIALKI[[#This Row],[Powierzchnia]],2)</f>
        <v>504.48</v>
      </c>
      <c r="H4836">
        <f>DZIALKI[[#This Row],[Podatek]]*DZIALKI[[#This Row],[Procent Ulgi]]</f>
        <v>252.24</v>
      </c>
      <c r="I4836">
        <f>DZIALKI[[#This Row],[Podatek]]-DZIALKI[[#This Row],[KwotaUlgi]]</f>
        <v>252.24</v>
      </c>
    </row>
    <row r="4837" spans="1:9" x14ac:dyDescent="0.25">
      <c r="A4837" t="s">
        <v>4847</v>
      </c>
      <c r="B4837">
        <v>1488.67</v>
      </c>
      <c r="C4837" t="s">
        <v>5</v>
      </c>
      <c r="D4837" t="s">
        <v>5</v>
      </c>
      <c r="E48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37">
        <f>IF(DZIALKI[[#This Row],[Ulga]]=$K$29,$L$29,IF(DZIALKI[[#This Row],[Ulga]]=$K$30,$L$30,IF(DZIALKI[[#This Row],[Ulga]]=$K$31,$L$31,IF(DZIALKI[[#This Row],[Ulga]]=$K$32,$L$32))))</f>
        <v>0.5</v>
      </c>
      <c r="G4837">
        <f>ROUNDUP(DZIALKI[[#This Row],[StawkaPodatku]]*DZIALKI[[#This Row],[Powierzchnia]],2)</f>
        <v>1146.28</v>
      </c>
      <c r="H4837">
        <f>DZIALKI[[#This Row],[Podatek]]*DZIALKI[[#This Row],[Procent Ulgi]]</f>
        <v>573.14</v>
      </c>
      <c r="I4837">
        <f>DZIALKI[[#This Row],[Podatek]]-DZIALKI[[#This Row],[KwotaUlgi]]</f>
        <v>573.14</v>
      </c>
    </row>
    <row r="4838" spans="1:9" x14ac:dyDescent="0.25">
      <c r="A4838" t="s">
        <v>4848</v>
      </c>
      <c r="B4838">
        <v>1454.3</v>
      </c>
      <c r="C4838" t="s">
        <v>5</v>
      </c>
      <c r="D4838" t="s">
        <v>7</v>
      </c>
      <c r="E48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38">
        <f>IF(DZIALKI[[#This Row],[Ulga]]=$K$29,$L$29,IF(DZIALKI[[#This Row],[Ulga]]=$K$30,$L$30,IF(DZIALKI[[#This Row],[Ulga]]=$K$31,$L$31,IF(DZIALKI[[#This Row],[Ulga]]=$K$32,$L$32))))</f>
        <v>0.2</v>
      </c>
      <c r="G4838">
        <f>ROUNDUP(DZIALKI[[#This Row],[StawkaPodatku]]*DZIALKI[[#This Row],[Powierzchnia]],2)</f>
        <v>1119.82</v>
      </c>
      <c r="H4838">
        <f>DZIALKI[[#This Row],[Podatek]]*DZIALKI[[#This Row],[Procent Ulgi]]</f>
        <v>223.964</v>
      </c>
      <c r="I4838">
        <f>DZIALKI[[#This Row],[Podatek]]-DZIALKI[[#This Row],[KwotaUlgi]]</f>
        <v>895.85599999999999</v>
      </c>
    </row>
    <row r="4839" spans="1:9" x14ac:dyDescent="0.25">
      <c r="A4839" t="s">
        <v>4849</v>
      </c>
      <c r="B4839">
        <v>871.61</v>
      </c>
      <c r="C4839" t="s">
        <v>52</v>
      </c>
      <c r="D4839" t="s">
        <v>5</v>
      </c>
      <c r="E48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39">
        <f>IF(DZIALKI[[#This Row],[Ulga]]=$K$29,$L$29,IF(DZIALKI[[#This Row],[Ulga]]=$K$30,$L$30,IF(DZIALKI[[#This Row],[Ulga]]=$K$31,$L$31,IF(DZIALKI[[#This Row],[Ulga]]=$K$32,$L$32))))</f>
        <v>0.5</v>
      </c>
      <c r="G4839">
        <f>ROUNDUP(DZIALKI[[#This Row],[StawkaPodatku]]*DZIALKI[[#This Row],[Powierzchnia]],2)</f>
        <v>183.04</v>
      </c>
      <c r="H4839">
        <f>DZIALKI[[#This Row],[Podatek]]*DZIALKI[[#This Row],[Procent Ulgi]]</f>
        <v>91.52</v>
      </c>
      <c r="I4839">
        <f>DZIALKI[[#This Row],[Podatek]]-DZIALKI[[#This Row],[KwotaUlgi]]</f>
        <v>91.52</v>
      </c>
    </row>
    <row r="4840" spans="1:9" x14ac:dyDescent="0.25">
      <c r="A4840" t="s">
        <v>4850</v>
      </c>
      <c r="B4840">
        <v>1308.3800000000001</v>
      </c>
      <c r="C4840" t="s">
        <v>31</v>
      </c>
      <c r="D4840" t="s">
        <v>11</v>
      </c>
      <c r="E48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40">
        <f>IF(DZIALKI[[#This Row],[Ulga]]=$K$29,$L$29,IF(DZIALKI[[#This Row],[Ulga]]=$K$30,$L$30,IF(DZIALKI[[#This Row],[Ulga]]=$K$31,$L$31,IF(DZIALKI[[#This Row],[Ulga]]=$K$32,$L$32))))</f>
        <v>0.9</v>
      </c>
      <c r="G4840">
        <f>ROUNDUP(DZIALKI[[#This Row],[StawkaPodatku]]*DZIALKI[[#This Row],[Powierzchnia]],2)</f>
        <v>562.61</v>
      </c>
      <c r="H4840">
        <f>DZIALKI[[#This Row],[Podatek]]*DZIALKI[[#This Row],[Procent Ulgi]]</f>
        <v>506.34900000000005</v>
      </c>
      <c r="I4840">
        <f>DZIALKI[[#This Row],[Podatek]]-DZIALKI[[#This Row],[KwotaUlgi]]</f>
        <v>56.260999999999967</v>
      </c>
    </row>
    <row r="4841" spans="1:9" x14ac:dyDescent="0.25">
      <c r="A4841" t="s">
        <v>4851</v>
      </c>
      <c r="B4841">
        <v>782.83</v>
      </c>
      <c r="C4841" t="s">
        <v>5</v>
      </c>
      <c r="D4841" t="s">
        <v>21</v>
      </c>
      <c r="E48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1">
        <f>IF(DZIALKI[[#This Row],[Ulga]]=$K$29,$L$29,IF(DZIALKI[[#This Row],[Ulga]]=$K$30,$L$30,IF(DZIALKI[[#This Row],[Ulga]]=$K$31,$L$31,IF(DZIALKI[[#This Row],[Ulga]]=$K$32,$L$32))))</f>
        <v>0</v>
      </c>
      <c r="G4841">
        <f>ROUNDUP(DZIALKI[[#This Row],[StawkaPodatku]]*DZIALKI[[#This Row],[Powierzchnia]],2)</f>
        <v>602.78</v>
      </c>
      <c r="H4841">
        <f>DZIALKI[[#This Row],[Podatek]]*DZIALKI[[#This Row],[Procent Ulgi]]</f>
        <v>0</v>
      </c>
      <c r="I4841">
        <f>DZIALKI[[#This Row],[Podatek]]-DZIALKI[[#This Row],[KwotaUlgi]]</f>
        <v>602.78</v>
      </c>
    </row>
    <row r="4842" spans="1:9" x14ac:dyDescent="0.25">
      <c r="A4842" t="s">
        <v>4852</v>
      </c>
      <c r="B4842">
        <v>1373.64</v>
      </c>
      <c r="C4842" t="s">
        <v>5</v>
      </c>
      <c r="D4842" t="s">
        <v>5</v>
      </c>
      <c r="E48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2">
        <f>IF(DZIALKI[[#This Row],[Ulga]]=$K$29,$L$29,IF(DZIALKI[[#This Row],[Ulga]]=$K$30,$L$30,IF(DZIALKI[[#This Row],[Ulga]]=$K$31,$L$31,IF(DZIALKI[[#This Row],[Ulga]]=$K$32,$L$32))))</f>
        <v>0.5</v>
      </c>
      <c r="G4842">
        <f>ROUNDUP(DZIALKI[[#This Row],[StawkaPodatku]]*DZIALKI[[#This Row],[Powierzchnia]],2)</f>
        <v>1057.71</v>
      </c>
      <c r="H4842">
        <f>DZIALKI[[#This Row],[Podatek]]*DZIALKI[[#This Row],[Procent Ulgi]]</f>
        <v>528.85500000000002</v>
      </c>
      <c r="I4842">
        <f>DZIALKI[[#This Row],[Podatek]]-DZIALKI[[#This Row],[KwotaUlgi]]</f>
        <v>528.85500000000002</v>
      </c>
    </row>
    <row r="4843" spans="1:9" x14ac:dyDescent="0.25">
      <c r="A4843" t="s">
        <v>4853</v>
      </c>
      <c r="B4843">
        <v>759.28</v>
      </c>
      <c r="C4843" t="s">
        <v>52</v>
      </c>
      <c r="D4843" t="s">
        <v>5</v>
      </c>
      <c r="E48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43">
        <f>IF(DZIALKI[[#This Row],[Ulga]]=$K$29,$L$29,IF(DZIALKI[[#This Row],[Ulga]]=$K$30,$L$30,IF(DZIALKI[[#This Row],[Ulga]]=$K$31,$L$31,IF(DZIALKI[[#This Row],[Ulga]]=$K$32,$L$32))))</f>
        <v>0.5</v>
      </c>
      <c r="G4843">
        <f>ROUNDUP(DZIALKI[[#This Row],[StawkaPodatku]]*DZIALKI[[#This Row],[Powierzchnia]],2)</f>
        <v>159.44999999999999</v>
      </c>
      <c r="H4843">
        <f>DZIALKI[[#This Row],[Podatek]]*DZIALKI[[#This Row],[Procent Ulgi]]</f>
        <v>79.724999999999994</v>
      </c>
      <c r="I4843">
        <f>DZIALKI[[#This Row],[Podatek]]-DZIALKI[[#This Row],[KwotaUlgi]]</f>
        <v>79.724999999999994</v>
      </c>
    </row>
    <row r="4844" spans="1:9" x14ac:dyDescent="0.25">
      <c r="A4844" t="s">
        <v>4854</v>
      </c>
      <c r="B4844">
        <v>1055.98</v>
      </c>
      <c r="C4844" t="s">
        <v>5</v>
      </c>
      <c r="D4844" t="s">
        <v>5</v>
      </c>
      <c r="E48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4">
        <f>IF(DZIALKI[[#This Row],[Ulga]]=$K$29,$L$29,IF(DZIALKI[[#This Row],[Ulga]]=$K$30,$L$30,IF(DZIALKI[[#This Row],[Ulga]]=$K$31,$L$31,IF(DZIALKI[[#This Row],[Ulga]]=$K$32,$L$32))))</f>
        <v>0.5</v>
      </c>
      <c r="G4844">
        <f>ROUNDUP(DZIALKI[[#This Row],[StawkaPodatku]]*DZIALKI[[#This Row],[Powierzchnia]],2)</f>
        <v>813.11</v>
      </c>
      <c r="H4844">
        <f>DZIALKI[[#This Row],[Podatek]]*DZIALKI[[#This Row],[Procent Ulgi]]</f>
        <v>406.55500000000001</v>
      </c>
      <c r="I4844">
        <f>DZIALKI[[#This Row],[Podatek]]-DZIALKI[[#This Row],[KwotaUlgi]]</f>
        <v>406.55500000000001</v>
      </c>
    </row>
    <row r="4845" spans="1:9" x14ac:dyDescent="0.25">
      <c r="A4845" t="s">
        <v>4855</v>
      </c>
      <c r="B4845">
        <v>1012.99</v>
      </c>
      <c r="C4845" t="s">
        <v>5</v>
      </c>
      <c r="D4845" t="s">
        <v>7</v>
      </c>
      <c r="E48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5">
        <f>IF(DZIALKI[[#This Row],[Ulga]]=$K$29,$L$29,IF(DZIALKI[[#This Row],[Ulga]]=$K$30,$L$30,IF(DZIALKI[[#This Row],[Ulga]]=$K$31,$L$31,IF(DZIALKI[[#This Row],[Ulga]]=$K$32,$L$32))))</f>
        <v>0.2</v>
      </c>
      <c r="G4845">
        <f>ROUNDUP(DZIALKI[[#This Row],[StawkaPodatku]]*DZIALKI[[#This Row],[Powierzchnia]],2)</f>
        <v>780.01</v>
      </c>
      <c r="H4845">
        <f>DZIALKI[[#This Row],[Podatek]]*DZIALKI[[#This Row],[Procent Ulgi]]</f>
        <v>156.00200000000001</v>
      </c>
      <c r="I4845">
        <f>DZIALKI[[#This Row],[Podatek]]-DZIALKI[[#This Row],[KwotaUlgi]]</f>
        <v>624.00800000000004</v>
      </c>
    </row>
    <row r="4846" spans="1:9" x14ac:dyDescent="0.25">
      <c r="A4846" t="s">
        <v>4856</v>
      </c>
      <c r="B4846">
        <v>779.91</v>
      </c>
      <c r="C4846" t="s">
        <v>5</v>
      </c>
      <c r="D4846" t="s">
        <v>11</v>
      </c>
      <c r="E48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6">
        <f>IF(DZIALKI[[#This Row],[Ulga]]=$K$29,$L$29,IF(DZIALKI[[#This Row],[Ulga]]=$K$30,$L$30,IF(DZIALKI[[#This Row],[Ulga]]=$K$31,$L$31,IF(DZIALKI[[#This Row],[Ulga]]=$K$32,$L$32))))</f>
        <v>0.9</v>
      </c>
      <c r="G4846">
        <f>ROUNDUP(DZIALKI[[#This Row],[StawkaPodatku]]*DZIALKI[[#This Row],[Powierzchnia]],2)</f>
        <v>600.54</v>
      </c>
      <c r="H4846">
        <f>DZIALKI[[#This Row],[Podatek]]*DZIALKI[[#This Row],[Procent Ulgi]]</f>
        <v>540.48599999999999</v>
      </c>
      <c r="I4846">
        <f>DZIALKI[[#This Row],[Podatek]]-DZIALKI[[#This Row],[KwotaUlgi]]</f>
        <v>60.053999999999974</v>
      </c>
    </row>
    <row r="4847" spans="1:9" x14ac:dyDescent="0.25">
      <c r="A4847" t="s">
        <v>4857</v>
      </c>
      <c r="B4847">
        <v>722.37</v>
      </c>
      <c r="C4847" t="s">
        <v>31</v>
      </c>
      <c r="D4847" t="s">
        <v>11</v>
      </c>
      <c r="E48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47">
        <f>IF(DZIALKI[[#This Row],[Ulga]]=$K$29,$L$29,IF(DZIALKI[[#This Row],[Ulga]]=$K$30,$L$30,IF(DZIALKI[[#This Row],[Ulga]]=$K$31,$L$31,IF(DZIALKI[[#This Row],[Ulga]]=$K$32,$L$32))))</f>
        <v>0.9</v>
      </c>
      <c r="G4847">
        <f>ROUNDUP(DZIALKI[[#This Row],[StawkaPodatku]]*DZIALKI[[#This Row],[Powierzchnia]],2)</f>
        <v>310.62</v>
      </c>
      <c r="H4847">
        <f>DZIALKI[[#This Row],[Podatek]]*DZIALKI[[#This Row],[Procent Ulgi]]</f>
        <v>279.55799999999999</v>
      </c>
      <c r="I4847">
        <f>DZIALKI[[#This Row],[Podatek]]-DZIALKI[[#This Row],[KwotaUlgi]]</f>
        <v>31.062000000000012</v>
      </c>
    </row>
    <row r="4848" spans="1:9" x14ac:dyDescent="0.25">
      <c r="A4848" t="s">
        <v>4858</v>
      </c>
      <c r="B4848">
        <v>618.34</v>
      </c>
      <c r="C4848" t="s">
        <v>5</v>
      </c>
      <c r="D4848" t="s">
        <v>21</v>
      </c>
      <c r="E48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8">
        <f>IF(DZIALKI[[#This Row],[Ulga]]=$K$29,$L$29,IF(DZIALKI[[#This Row],[Ulga]]=$K$30,$L$30,IF(DZIALKI[[#This Row],[Ulga]]=$K$31,$L$31,IF(DZIALKI[[#This Row],[Ulga]]=$K$32,$L$32))))</f>
        <v>0</v>
      </c>
      <c r="G4848">
        <f>ROUNDUP(DZIALKI[[#This Row],[StawkaPodatku]]*DZIALKI[[#This Row],[Powierzchnia]],2)</f>
        <v>476.13</v>
      </c>
      <c r="H4848">
        <f>DZIALKI[[#This Row],[Podatek]]*DZIALKI[[#This Row],[Procent Ulgi]]</f>
        <v>0</v>
      </c>
      <c r="I4848">
        <f>DZIALKI[[#This Row],[Podatek]]-DZIALKI[[#This Row],[KwotaUlgi]]</f>
        <v>476.13</v>
      </c>
    </row>
    <row r="4849" spans="1:9" x14ac:dyDescent="0.25">
      <c r="A4849" t="s">
        <v>4859</v>
      </c>
      <c r="B4849">
        <v>886.08</v>
      </c>
      <c r="C4849" t="s">
        <v>52</v>
      </c>
      <c r="D4849" t="s">
        <v>7</v>
      </c>
      <c r="E48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49">
        <f>IF(DZIALKI[[#This Row],[Ulga]]=$K$29,$L$29,IF(DZIALKI[[#This Row],[Ulga]]=$K$30,$L$30,IF(DZIALKI[[#This Row],[Ulga]]=$K$31,$L$31,IF(DZIALKI[[#This Row],[Ulga]]=$K$32,$L$32))))</f>
        <v>0.2</v>
      </c>
      <c r="G4849">
        <f>ROUNDUP(DZIALKI[[#This Row],[StawkaPodatku]]*DZIALKI[[#This Row],[Powierzchnia]],2)</f>
        <v>186.07999999999998</v>
      </c>
      <c r="H4849">
        <f>DZIALKI[[#This Row],[Podatek]]*DZIALKI[[#This Row],[Procent Ulgi]]</f>
        <v>37.216000000000001</v>
      </c>
      <c r="I4849">
        <f>DZIALKI[[#This Row],[Podatek]]-DZIALKI[[#This Row],[KwotaUlgi]]</f>
        <v>148.86399999999998</v>
      </c>
    </row>
    <row r="4850" spans="1:9" x14ac:dyDescent="0.25">
      <c r="A4850" t="s">
        <v>4860</v>
      </c>
      <c r="B4850">
        <v>1361.63</v>
      </c>
      <c r="C4850" t="s">
        <v>31</v>
      </c>
      <c r="D4850" t="s">
        <v>5</v>
      </c>
      <c r="E48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50">
        <f>IF(DZIALKI[[#This Row],[Ulga]]=$K$29,$L$29,IF(DZIALKI[[#This Row],[Ulga]]=$K$30,$L$30,IF(DZIALKI[[#This Row],[Ulga]]=$K$31,$L$31,IF(DZIALKI[[#This Row],[Ulga]]=$K$32,$L$32))))</f>
        <v>0.5</v>
      </c>
      <c r="G4850">
        <f>ROUNDUP(DZIALKI[[#This Row],[StawkaPodatku]]*DZIALKI[[#This Row],[Powierzchnia]],2)</f>
        <v>585.51</v>
      </c>
      <c r="H4850">
        <f>DZIALKI[[#This Row],[Podatek]]*DZIALKI[[#This Row],[Procent Ulgi]]</f>
        <v>292.755</v>
      </c>
      <c r="I4850">
        <f>DZIALKI[[#This Row],[Podatek]]-DZIALKI[[#This Row],[KwotaUlgi]]</f>
        <v>292.755</v>
      </c>
    </row>
    <row r="4851" spans="1:9" x14ac:dyDescent="0.25">
      <c r="A4851" t="s">
        <v>4861</v>
      </c>
      <c r="B4851">
        <v>807.84</v>
      </c>
      <c r="C4851" t="s">
        <v>94</v>
      </c>
      <c r="D4851" t="s">
        <v>11</v>
      </c>
      <c r="E485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51">
        <f>IF(DZIALKI[[#This Row],[Ulga]]=$K$29,$L$29,IF(DZIALKI[[#This Row],[Ulga]]=$K$30,$L$30,IF(DZIALKI[[#This Row],[Ulga]]=$K$31,$L$31,IF(DZIALKI[[#This Row],[Ulga]]=$K$32,$L$32))))</f>
        <v>0.9</v>
      </c>
      <c r="G4851">
        <f>ROUNDUP(DZIALKI[[#This Row],[StawkaPodatku]]*DZIALKI[[#This Row],[Powierzchnia]],2)</f>
        <v>32.32</v>
      </c>
      <c r="H4851">
        <f>DZIALKI[[#This Row],[Podatek]]*DZIALKI[[#This Row],[Procent Ulgi]]</f>
        <v>29.088000000000001</v>
      </c>
      <c r="I4851">
        <f>DZIALKI[[#This Row],[Podatek]]-DZIALKI[[#This Row],[KwotaUlgi]]</f>
        <v>3.2319999999999993</v>
      </c>
    </row>
    <row r="4852" spans="1:9" x14ac:dyDescent="0.25">
      <c r="A4852" t="s">
        <v>4862</v>
      </c>
      <c r="B4852">
        <v>995.94</v>
      </c>
      <c r="C4852" t="s">
        <v>52</v>
      </c>
      <c r="D4852" t="s">
        <v>5</v>
      </c>
      <c r="E48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52">
        <f>IF(DZIALKI[[#This Row],[Ulga]]=$K$29,$L$29,IF(DZIALKI[[#This Row],[Ulga]]=$K$30,$L$30,IF(DZIALKI[[#This Row],[Ulga]]=$K$31,$L$31,IF(DZIALKI[[#This Row],[Ulga]]=$K$32,$L$32))))</f>
        <v>0.5</v>
      </c>
      <c r="G4852">
        <f>ROUNDUP(DZIALKI[[#This Row],[StawkaPodatku]]*DZIALKI[[#This Row],[Powierzchnia]],2)</f>
        <v>209.14999999999998</v>
      </c>
      <c r="H4852">
        <f>DZIALKI[[#This Row],[Podatek]]*DZIALKI[[#This Row],[Procent Ulgi]]</f>
        <v>104.57499999999999</v>
      </c>
      <c r="I4852">
        <f>DZIALKI[[#This Row],[Podatek]]-DZIALKI[[#This Row],[KwotaUlgi]]</f>
        <v>104.57499999999999</v>
      </c>
    </row>
    <row r="4853" spans="1:9" x14ac:dyDescent="0.25">
      <c r="A4853" t="s">
        <v>4863</v>
      </c>
      <c r="B4853">
        <v>1357.02</v>
      </c>
      <c r="C4853" t="s">
        <v>9</v>
      </c>
      <c r="D4853" t="s">
        <v>11</v>
      </c>
      <c r="E48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53">
        <f>IF(DZIALKI[[#This Row],[Ulga]]=$K$29,$L$29,IF(DZIALKI[[#This Row],[Ulga]]=$K$30,$L$30,IF(DZIALKI[[#This Row],[Ulga]]=$K$31,$L$31,IF(DZIALKI[[#This Row],[Ulga]]=$K$32,$L$32))))</f>
        <v>0.9</v>
      </c>
      <c r="G4853">
        <f>ROUNDUP(DZIALKI[[#This Row],[StawkaPodatku]]*DZIALKI[[#This Row],[Powierzchnia]],2)</f>
        <v>882.06999999999994</v>
      </c>
      <c r="H4853">
        <f>DZIALKI[[#This Row],[Podatek]]*DZIALKI[[#This Row],[Procent Ulgi]]</f>
        <v>793.86299999999994</v>
      </c>
      <c r="I4853">
        <f>DZIALKI[[#This Row],[Podatek]]-DZIALKI[[#This Row],[KwotaUlgi]]</f>
        <v>88.206999999999994</v>
      </c>
    </row>
    <row r="4854" spans="1:9" x14ac:dyDescent="0.25">
      <c r="A4854" t="s">
        <v>4864</v>
      </c>
      <c r="B4854">
        <v>532.83000000000004</v>
      </c>
      <c r="C4854" t="s">
        <v>5</v>
      </c>
      <c r="D4854" t="s">
        <v>5</v>
      </c>
      <c r="E48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54">
        <f>IF(DZIALKI[[#This Row],[Ulga]]=$K$29,$L$29,IF(DZIALKI[[#This Row],[Ulga]]=$K$30,$L$30,IF(DZIALKI[[#This Row],[Ulga]]=$K$31,$L$31,IF(DZIALKI[[#This Row],[Ulga]]=$K$32,$L$32))))</f>
        <v>0.5</v>
      </c>
      <c r="G4854">
        <f>ROUNDUP(DZIALKI[[#This Row],[StawkaPodatku]]*DZIALKI[[#This Row],[Powierzchnia]],2)</f>
        <v>410.28</v>
      </c>
      <c r="H4854">
        <f>DZIALKI[[#This Row],[Podatek]]*DZIALKI[[#This Row],[Procent Ulgi]]</f>
        <v>205.14</v>
      </c>
      <c r="I4854">
        <f>DZIALKI[[#This Row],[Podatek]]-DZIALKI[[#This Row],[KwotaUlgi]]</f>
        <v>205.14</v>
      </c>
    </row>
    <row r="4855" spans="1:9" x14ac:dyDescent="0.25">
      <c r="A4855" t="s">
        <v>4865</v>
      </c>
      <c r="B4855">
        <v>1182.8699999999999</v>
      </c>
      <c r="C4855" t="s">
        <v>9</v>
      </c>
      <c r="D4855" t="s">
        <v>5</v>
      </c>
      <c r="E48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55">
        <f>IF(DZIALKI[[#This Row],[Ulga]]=$K$29,$L$29,IF(DZIALKI[[#This Row],[Ulga]]=$K$30,$L$30,IF(DZIALKI[[#This Row],[Ulga]]=$K$31,$L$31,IF(DZIALKI[[#This Row],[Ulga]]=$K$32,$L$32))))</f>
        <v>0.5</v>
      </c>
      <c r="G4855">
        <f>ROUNDUP(DZIALKI[[#This Row],[StawkaPodatku]]*DZIALKI[[#This Row],[Powierzchnia]],2)</f>
        <v>768.87</v>
      </c>
      <c r="H4855">
        <f>DZIALKI[[#This Row],[Podatek]]*DZIALKI[[#This Row],[Procent Ulgi]]</f>
        <v>384.435</v>
      </c>
      <c r="I4855">
        <f>DZIALKI[[#This Row],[Podatek]]-DZIALKI[[#This Row],[KwotaUlgi]]</f>
        <v>384.435</v>
      </c>
    </row>
    <row r="4856" spans="1:9" x14ac:dyDescent="0.25">
      <c r="A4856" t="s">
        <v>4866</v>
      </c>
      <c r="B4856">
        <v>1218.07</v>
      </c>
      <c r="C4856" t="s">
        <v>5</v>
      </c>
      <c r="D4856" t="s">
        <v>7</v>
      </c>
      <c r="E48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56">
        <f>IF(DZIALKI[[#This Row],[Ulga]]=$K$29,$L$29,IF(DZIALKI[[#This Row],[Ulga]]=$K$30,$L$30,IF(DZIALKI[[#This Row],[Ulga]]=$K$31,$L$31,IF(DZIALKI[[#This Row],[Ulga]]=$K$32,$L$32))))</f>
        <v>0.2</v>
      </c>
      <c r="G4856">
        <f>ROUNDUP(DZIALKI[[#This Row],[StawkaPodatku]]*DZIALKI[[#This Row],[Powierzchnia]],2)</f>
        <v>937.92</v>
      </c>
      <c r="H4856">
        <f>DZIALKI[[#This Row],[Podatek]]*DZIALKI[[#This Row],[Procent Ulgi]]</f>
        <v>187.584</v>
      </c>
      <c r="I4856">
        <f>DZIALKI[[#This Row],[Podatek]]-DZIALKI[[#This Row],[KwotaUlgi]]</f>
        <v>750.33600000000001</v>
      </c>
    </row>
    <row r="4857" spans="1:9" x14ac:dyDescent="0.25">
      <c r="A4857" t="s">
        <v>4867</v>
      </c>
      <c r="B4857">
        <v>888.61</v>
      </c>
      <c r="C4857" t="s">
        <v>94</v>
      </c>
      <c r="D4857" t="s">
        <v>11</v>
      </c>
      <c r="E48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57">
        <f>IF(DZIALKI[[#This Row],[Ulga]]=$K$29,$L$29,IF(DZIALKI[[#This Row],[Ulga]]=$K$30,$L$30,IF(DZIALKI[[#This Row],[Ulga]]=$K$31,$L$31,IF(DZIALKI[[#This Row],[Ulga]]=$K$32,$L$32))))</f>
        <v>0.9</v>
      </c>
      <c r="G4857">
        <f>ROUNDUP(DZIALKI[[#This Row],[StawkaPodatku]]*DZIALKI[[#This Row],[Powierzchnia]],2)</f>
        <v>35.549999999999997</v>
      </c>
      <c r="H4857">
        <f>DZIALKI[[#This Row],[Podatek]]*DZIALKI[[#This Row],[Procent Ulgi]]</f>
        <v>31.994999999999997</v>
      </c>
      <c r="I4857">
        <f>DZIALKI[[#This Row],[Podatek]]-DZIALKI[[#This Row],[KwotaUlgi]]</f>
        <v>3.5549999999999997</v>
      </c>
    </row>
    <row r="4858" spans="1:9" x14ac:dyDescent="0.25">
      <c r="A4858" t="s">
        <v>4868</v>
      </c>
      <c r="B4858">
        <v>1210.05</v>
      </c>
      <c r="C4858" t="s">
        <v>9</v>
      </c>
      <c r="D4858" t="s">
        <v>11</v>
      </c>
      <c r="E485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58">
        <f>IF(DZIALKI[[#This Row],[Ulga]]=$K$29,$L$29,IF(DZIALKI[[#This Row],[Ulga]]=$K$30,$L$30,IF(DZIALKI[[#This Row],[Ulga]]=$K$31,$L$31,IF(DZIALKI[[#This Row],[Ulga]]=$K$32,$L$32))))</f>
        <v>0.9</v>
      </c>
      <c r="G4858">
        <f>ROUNDUP(DZIALKI[[#This Row],[StawkaPodatku]]*DZIALKI[[#This Row],[Powierzchnia]],2)</f>
        <v>786.54</v>
      </c>
      <c r="H4858">
        <f>DZIALKI[[#This Row],[Podatek]]*DZIALKI[[#This Row],[Procent Ulgi]]</f>
        <v>707.88599999999997</v>
      </c>
      <c r="I4858">
        <f>DZIALKI[[#This Row],[Podatek]]-DZIALKI[[#This Row],[KwotaUlgi]]</f>
        <v>78.653999999999996</v>
      </c>
    </row>
    <row r="4859" spans="1:9" x14ac:dyDescent="0.25">
      <c r="A4859" t="s">
        <v>4869</v>
      </c>
      <c r="B4859">
        <v>1110.46</v>
      </c>
      <c r="C4859" t="s">
        <v>5</v>
      </c>
      <c r="D4859" t="s">
        <v>11</v>
      </c>
      <c r="E48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59">
        <f>IF(DZIALKI[[#This Row],[Ulga]]=$K$29,$L$29,IF(DZIALKI[[#This Row],[Ulga]]=$K$30,$L$30,IF(DZIALKI[[#This Row],[Ulga]]=$K$31,$L$31,IF(DZIALKI[[#This Row],[Ulga]]=$K$32,$L$32))))</f>
        <v>0.9</v>
      </c>
      <c r="G4859">
        <f>ROUNDUP(DZIALKI[[#This Row],[StawkaPodatku]]*DZIALKI[[#This Row],[Powierzchnia]],2)</f>
        <v>855.06</v>
      </c>
      <c r="H4859">
        <f>DZIALKI[[#This Row],[Podatek]]*DZIALKI[[#This Row],[Procent Ulgi]]</f>
        <v>769.55399999999997</v>
      </c>
      <c r="I4859">
        <f>DZIALKI[[#This Row],[Podatek]]-DZIALKI[[#This Row],[KwotaUlgi]]</f>
        <v>85.505999999999972</v>
      </c>
    </row>
    <row r="4860" spans="1:9" x14ac:dyDescent="0.25">
      <c r="A4860" t="s">
        <v>4870</v>
      </c>
      <c r="B4860">
        <v>1027.33</v>
      </c>
      <c r="C4860" t="s">
        <v>94</v>
      </c>
      <c r="D4860" t="s">
        <v>5</v>
      </c>
      <c r="E486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60">
        <f>IF(DZIALKI[[#This Row],[Ulga]]=$K$29,$L$29,IF(DZIALKI[[#This Row],[Ulga]]=$K$30,$L$30,IF(DZIALKI[[#This Row],[Ulga]]=$K$31,$L$31,IF(DZIALKI[[#This Row],[Ulga]]=$K$32,$L$32))))</f>
        <v>0.5</v>
      </c>
      <c r="G4860">
        <f>ROUNDUP(DZIALKI[[#This Row],[StawkaPodatku]]*DZIALKI[[#This Row],[Powierzchnia]],2)</f>
        <v>41.1</v>
      </c>
      <c r="H4860">
        <f>DZIALKI[[#This Row],[Podatek]]*DZIALKI[[#This Row],[Procent Ulgi]]</f>
        <v>20.55</v>
      </c>
      <c r="I4860">
        <f>DZIALKI[[#This Row],[Podatek]]-DZIALKI[[#This Row],[KwotaUlgi]]</f>
        <v>20.55</v>
      </c>
    </row>
    <row r="4861" spans="1:9" x14ac:dyDescent="0.25">
      <c r="A4861" t="s">
        <v>4871</v>
      </c>
      <c r="B4861">
        <v>611.76</v>
      </c>
      <c r="C4861" t="s">
        <v>31</v>
      </c>
      <c r="D4861" t="s">
        <v>11</v>
      </c>
      <c r="E48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61">
        <f>IF(DZIALKI[[#This Row],[Ulga]]=$K$29,$L$29,IF(DZIALKI[[#This Row],[Ulga]]=$K$30,$L$30,IF(DZIALKI[[#This Row],[Ulga]]=$K$31,$L$31,IF(DZIALKI[[#This Row],[Ulga]]=$K$32,$L$32))))</f>
        <v>0.9</v>
      </c>
      <c r="G4861">
        <f>ROUNDUP(DZIALKI[[#This Row],[StawkaPodatku]]*DZIALKI[[#This Row],[Powierzchnia]],2)</f>
        <v>263.06</v>
      </c>
      <c r="H4861">
        <f>DZIALKI[[#This Row],[Podatek]]*DZIALKI[[#This Row],[Procent Ulgi]]</f>
        <v>236.75400000000002</v>
      </c>
      <c r="I4861">
        <f>DZIALKI[[#This Row],[Podatek]]-DZIALKI[[#This Row],[KwotaUlgi]]</f>
        <v>26.305999999999983</v>
      </c>
    </row>
    <row r="4862" spans="1:9" x14ac:dyDescent="0.25">
      <c r="A4862" t="s">
        <v>4872</v>
      </c>
      <c r="B4862">
        <v>1272.18</v>
      </c>
      <c r="C4862" t="s">
        <v>31</v>
      </c>
      <c r="D4862" t="s">
        <v>21</v>
      </c>
      <c r="E486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62">
        <f>IF(DZIALKI[[#This Row],[Ulga]]=$K$29,$L$29,IF(DZIALKI[[#This Row],[Ulga]]=$K$30,$L$30,IF(DZIALKI[[#This Row],[Ulga]]=$K$31,$L$31,IF(DZIALKI[[#This Row],[Ulga]]=$K$32,$L$32))))</f>
        <v>0</v>
      </c>
      <c r="G4862">
        <f>ROUNDUP(DZIALKI[[#This Row],[StawkaPodatku]]*DZIALKI[[#This Row],[Powierzchnia]],2)</f>
        <v>547.04</v>
      </c>
      <c r="H4862">
        <f>DZIALKI[[#This Row],[Podatek]]*DZIALKI[[#This Row],[Procent Ulgi]]</f>
        <v>0</v>
      </c>
      <c r="I4862">
        <f>DZIALKI[[#This Row],[Podatek]]-DZIALKI[[#This Row],[KwotaUlgi]]</f>
        <v>547.04</v>
      </c>
    </row>
    <row r="4863" spans="1:9" x14ac:dyDescent="0.25">
      <c r="A4863" t="s">
        <v>4873</v>
      </c>
      <c r="B4863">
        <v>1300.48</v>
      </c>
      <c r="C4863" t="s">
        <v>52</v>
      </c>
      <c r="D4863" t="s">
        <v>7</v>
      </c>
      <c r="E48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63">
        <f>IF(DZIALKI[[#This Row],[Ulga]]=$K$29,$L$29,IF(DZIALKI[[#This Row],[Ulga]]=$K$30,$L$30,IF(DZIALKI[[#This Row],[Ulga]]=$K$31,$L$31,IF(DZIALKI[[#This Row],[Ulga]]=$K$32,$L$32))))</f>
        <v>0.2</v>
      </c>
      <c r="G4863">
        <f>ROUNDUP(DZIALKI[[#This Row],[StawkaPodatku]]*DZIALKI[[#This Row],[Powierzchnia]],2)</f>
        <v>273.11</v>
      </c>
      <c r="H4863">
        <f>DZIALKI[[#This Row],[Podatek]]*DZIALKI[[#This Row],[Procent Ulgi]]</f>
        <v>54.622000000000007</v>
      </c>
      <c r="I4863">
        <f>DZIALKI[[#This Row],[Podatek]]-DZIALKI[[#This Row],[KwotaUlgi]]</f>
        <v>218.488</v>
      </c>
    </row>
    <row r="4864" spans="1:9" x14ac:dyDescent="0.25">
      <c r="A4864" t="s">
        <v>4874</v>
      </c>
      <c r="B4864">
        <v>1209.76</v>
      </c>
      <c r="C4864" t="s">
        <v>9</v>
      </c>
      <c r="D4864" t="s">
        <v>5</v>
      </c>
      <c r="E48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64">
        <f>IF(DZIALKI[[#This Row],[Ulga]]=$K$29,$L$29,IF(DZIALKI[[#This Row],[Ulga]]=$K$30,$L$30,IF(DZIALKI[[#This Row],[Ulga]]=$K$31,$L$31,IF(DZIALKI[[#This Row],[Ulga]]=$K$32,$L$32))))</f>
        <v>0.5</v>
      </c>
      <c r="G4864">
        <f>ROUNDUP(DZIALKI[[#This Row],[StawkaPodatku]]*DZIALKI[[#This Row],[Powierzchnia]],2)</f>
        <v>786.35</v>
      </c>
      <c r="H4864">
        <f>DZIALKI[[#This Row],[Podatek]]*DZIALKI[[#This Row],[Procent Ulgi]]</f>
        <v>393.17500000000001</v>
      </c>
      <c r="I4864">
        <f>DZIALKI[[#This Row],[Podatek]]-DZIALKI[[#This Row],[KwotaUlgi]]</f>
        <v>393.17500000000001</v>
      </c>
    </row>
    <row r="4865" spans="1:9" x14ac:dyDescent="0.25">
      <c r="A4865" t="s">
        <v>4875</v>
      </c>
      <c r="B4865">
        <v>1238.6600000000001</v>
      </c>
      <c r="C4865" t="s">
        <v>52</v>
      </c>
      <c r="D4865" t="s">
        <v>7</v>
      </c>
      <c r="E48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65">
        <f>IF(DZIALKI[[#This Row],[Ulga]]=$K$29,$L$29,IF(DZIALKI[[#This Row],[Ulga]]=$K$30,$L$30,IF(DZIALKI[[#This Row],[Ulga]]=$K$31,$L$31,IF(DZIALKI[[#This Row],[Ulga]]=$K$32,$L$32))))</f>
        <v>0.2</v>
      </c>
      <c r="G4865">
        <f>ROUNDUP(DZIALKI[[#This Row],[StawkaPodatku]]*DZIALKI[[#This Row],[Powierzchnia]],2)</f>
        <v>260.12</v>
      </c>
      <c r="H4865">
        <f>DZIALKI[[#This Row],[Podatek]]*DZIALKI[[#This Row],[Procent Ulgi]]</f>
        <v>52.024000000000001</v>
      </c>
      <c r="I4865">
        <f>DZIALKI[[#This Row],[Podatek]]-DZIALKI[[#This Row],[KwotaUlgi]]</f>
        <v>208.096</v>
      </c>
    </row>
    <row r="4866" spans="1:9" x14ac:dyDescent="0.25">
      <c r="A4866" t="s">
        <v>4876</v>
      </c>
      <c r="B4866">
        <v>1054.5999999999999</v>
      </c>
      <c r="C4866" t="s">
        <v>94</v>
      </c>
      <c r="D4866" t="s">
        <v>21</v>
      </c>
      <c r="E486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66">
        <f>IF(DZIALKI[[#This Row],[Ulga]]=$K$29,$L$29,IF(DZIALKI[[#This Row],[Ulga]]=$K$30,$L$30,IF(DZIALKI[[#This Row],[Ulga]]=$K$31,$L$31,IF(DZIALKI[[#This Row],[Ulga]]=$K$32,$L$32))))</f>
        <v>0</v>
      </c>
      <c r="G4866">
        <f>ROUNDUP(DZIALKI[[#This Row],[StawkaPodatku]]*DZIALKI[[#This Row],[Powierzchnia]],2)</f>
        <v>42.19</v>
      </c>
      <c r="H4866">
        <f>DZIALKI[[#This Row],[Podatek]]*DZIALKI[[#This Row],[Procent Ulgi]]</f>
        <v>0</v>
      </c>
      <c r="I4866">
        <f>DZIALKI[[#This Row],[Podatek]]-DZIALKI[[#This Row],[KwotaUlgi]]</f>
        <v>42.19</v>
      </c>
    </row>
    <row r="4867" spans="1:9" x14ac:dyDescent="0.25">
      <c r="A4867" t="s">
        <v>4877</v>
      </c>
      <c r="B4867">
        <v>1439.92</v>
      </c>
      <c r="C4867" t="s">
        <v>31</v>
      </c>
      <c r="D4867" t="s">
        <v>11</v>
      </c>
      <c r="E48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67">
        <f>IF(DZIALKI[[#This Row],[Ulga]]=$K$29,$L$29,IF(DZIALKI[[#This Row],[Ulga]]=$K$30,$L$30,IF(DZIALKI[[#This Row],[Ulga]]=$K$31,$L$31,IF(DZIALKI[[#This Row],[Ulga]]=$K$32,$L$32))))</f>
        <v>0.9</v>
      </c>
      <c r="G4867">
        <f>ROUNDUP(DZIALKI[[#This Row],[StawkaPodatku]]*DZIALKI[[#This Row],[Powierzchnia]],2)</f>
        <v>619.16999999999996</v>
      </c>
      <c r="H4867">
        <f>DZIALKI[[#This Row],[Podatek]]*DZIALKI[[#This Row],[Procent Ulgi]]</f>
        <v>557.25299999999993</v>
      </c>
      <c r="I4867">
        <f>DZIALKI[[#This Row],[Podatek]]-DZIALKI[[#This Row],[KwotaUlgi]]</f>
        <v>61.91700000000003</v>
      </c>
    </row>
    <row r="4868" spans="1:9" x14ac:dyDescent="0.25">
      <c r="A4868" t="s">
        <v>4878</v>
      </c>
      <c r="B4868">
        <v>675.41</v>
      </c>
      <c r="C4868" t="s">
        <v>52</v>
      </c>
      <c r="D4868" t="s">
        <v>7</v>
      </c>
      <c r="E48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68">
        <f>IF(DZIALKI[[#This Row],[Ulga]]=$K$29,$L$29,IF(DZIALKI[[#This Row],[Ulga]]=$K$30,$L$30,IF(DZIALKI[[#This Row],[Ulga]]=$K$31,$L$31,IF(DZIALKI[[#This Row],[Ulga]]=$K$32,$L$32))))</f>
        <v>0.2</v>
      </c>
      <c r="G4868">
        <f>ROUNDUP(DZIALKI[[#This Row],[StawkaPodatku]]*DZIALKI[[#This Row],[Powierzchnia]],2)</f>
        <v>141.84</v>
      </c>
      <c r="H4868">
        <f>DZIALKI[[#This Row],[Podatek]]*DZIALKI[[#This Row],[Procent Ulgi]]</f>
        <v>28.368000000000002</v>
      </c>
      <c r="I4868">
        <f>DZIALKI[[#This Row],[Podatek]]-DZIALKI[[#This Row],[KwotaUlgi]]</f>
        <v>113.47200000000001</v>
      </c>
    </row>
    <row r="4869" spans="1:9" x14ac:dyDescent="0.25">
      <c r="A4869" t="s">
        <v>4879</v>
      </c>
      <c r="B4869">
        <v>1446</v>
      </c>
      <c r="C4869" t="s">
        <v>5</v>
      </c>
      <c r="D4869" t="s">
        <v>11</v>
      </c>
      <c r="E48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69">
        <f>IF(DZIALKI[[#This Row],[Ulga]]=$K$29,$L$29,IF(DZIALKI[[#This Row],[Ulga]]=$K$30,$L$30,IF(DZIALKI[[#This Row],[Ulga]]=$K$31,$L$31,IF(DZIALKI[[#This Row],[Ulga]]=$K$32,$L$32))))</f>
        <v>0.9</v>
      </c>
      <c r="G4869">
        <f>ROUNDUP(DZIALKI[[#This Row],[StawkaPodatku]]*DZIALKI[[#This Row],[Powierzchnia]],2)</f>
        <v>1113.42</v>
      </c>
      <c r="H4869">
        <f>DZIALKI[[#This Row],[Podatek]]*DZIALKI[[#This Row],[Procent Ulgi]]</f>
        <v>1002.0780000000001</v>
      </c>
      <c r="I4869">
        <f>DZIALKI[[#This Row],[Podatek]]-DZIALKI[[#This Row],[KwotaUlgi]]</f>
        <v>111.34199999999998</v>
      </c>
    </row>
    <row r="4870" spans="1:9" x14ac:dyDescent="0.25">
      <c r="A4870" t="s">
        <v>4880</v>
      </c>
      <c r="B4870">
        <v>1401.94</v>
      </c>
      <c r="C4870" t="s">
        <v>52</v>
      </c>
      <c r="D4870" t="s">
        <v>21</v>
      </c>
      <c r="E48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70">
        <f>IF(DZIALKI[[#This Row],[Ulga]]=$K$29,$L$29,IF(DZIALKI[[#This Row],[Ulga]]=$K$30,$L$30,IF(DZIALKI[[#This Row],[Ulga]]=$K$31,$L$31,IF(DZIALKI[[#This Row],[Ulga]]=$K$32,$L$32))))</f>
        <v>0</v>
      </c>
      <c r="G4870">
        <f>ROUNDUP(DZIALKI[[#This Row],[StawkaPodatku]]*DZIALKI[[#This Row],[Powierzchnia]],2)</f>
        <v>294.40999999999997</v>
      </c>
      <c r="H4870">
        <f>DZIALKI[[#This Row],[Podatek]]*DZIALKI[[#This Row],[Procent Ulgi]]</f>
        <v>0</v>
      </c>
      <c r="I4870">
        <f>DZIALKI[[#This Row],[Podatek]]-DZIALKI[[#This Row],[KwotaUlgi]]</f>
        <v>294.40999999999997</v>
      </c>
    </row>
    <row r="4871" spans="1:9" x14ac:dyDescent="0.25">
      <c r="A4871" t="s">
        <v>4881</v>
      </c>
      <c r="B4871">
        <v>690.99</v>
      </c>
      <c r="C4871" t="s">
        <v>5</v>
      </c>
      <c r="D4871" t="s">
        <v>11</v>
      </c>
      <c r="E48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71">
        <f>IF(DZIALKI[[#This Row],[Ulga]]=$K$29,$L$29,IF(DZIALKI[[#This Row],[Ulga]]=$K$30,$L$30,IF(DZIALKI[[#This Row],[Ulga]]=$K$31,$L$31,IF(DZIALKI[[#This Row],[Ulga]]=$K$32,$L$32))))</f>
        <v>0.9</v>
      </c>
      <c r="G4871">
        <f>ROUNDUP(DZIALKI[[#This Row],[StawkaPodatku]]*DZIALKI[[#This Row],[Powierzchnia]],2)</f>
        <v>532.06999999999994</v>
      </c>
      <c r="H4871">
        <f>DZIALKI[[#This Row],[Podatek]]*DZIALKI[[#This Row],[Procent Ulgi]]</f>
        <v>478.86299999999994</v>
      </c>
      <c r="I4871">
        <f>DZIALKI[[#This Row],[Podatek]]-DZIALKI[[#This Row],[KwotaUlgi]]</f>
        <v>53.206999999999994</v>
      </c>
    </row>
    <row r="4872" spans="1:9" x14ac:dyDescent="0.25">
      <c r="A4872" t="s">
        <v>4882</v>
      </c>
      <c r="B4872">
        <v>1459.73</v>
      </c>
      <c r="C4872" t="s">
        <v>31</v>
      </c>
      <c r="D4872" t="s">
        <v>5</v>
      </c>
      <c r="E48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72">
        <f>IF(DZIALKI[[#This Row],[Ulga]]=$K$29,$L$29,IF(DZIALKI[[#This Row],[Ulga]]=$K$30,$L$30,IF(DZIALKI[[#This Row],[Ulga]]=$K$31,$L$31,IF(DZIALKI[[#This Row],[Ulga]]=$K$32,$L$32))))</f>
        <v>0.5</v>
      </c>
      <c r="G4872">
        <f>ROUNDUP(DZIALKI[[#This Row],[StawkaPodatku]]*DZIALKI[[#This Row],[Powierzchnia]],2)</f>
        <v>627.68999999999994</v>
      </c>
      <c r="H4872">
        <f>DZIALKI[[#This Row],[Podatek]]*DZIALKI[[#This Row],[Procent Ulgi]]</f>
        <v>313.84499999999997</v>
      </c>
      <c r="I4872">
        <f>DZIALKI[[#This Row],[Podatek]]-DZIALKI[[#This Row],[KwotaUlgi]]</f>
        <v>313.84499999999997</v>
      </c>
    </row>
    <row r="4873" spans="1:9" x14ac:dyDescent="0.25">
      <c r="A4873" t="s">
        <v>4883</v>
      </c>
      <c r="B4873">
        <v>1203.1099999999999</v>
      </c>
      <c r="C4873" t="s">
        <v>5</v>
      </c>
      <c r="D4873" t="s">
        <v>21</v>
      </c>
      <c r="E48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73">
        <f>IF(DZIALKI[[#This Row],[Ulga]]=$K$29,$L$29,IF(DZIALKI[[#This Row],[Ulga]]=$K$30,$L$30,IF(DZIALKI[[#This Row],[Ulga]]=$K$31,$L$31,IF(DZIALKI[[#This Row],[Ulga]]=$K$32,$L$32))))</f>
        <v>0</v>
      </c>
      <c r="G4873">
        <f>ROUNDUP(DZIALKI[[#This Row],[StawkaPodatku]]*DZIALKI[[#This Row],[Powierzchnia]],2)</f>
        <v>926.4</v>
      </c>
      <c r="H4873">
        <f>DZIALKI[[#This Row],[Podatek]]*DZIALKI[[#This Row],[Procent Ulgi]]</f>
        <v>0</v>
      </c>
      <c r="I4873">
        <f>DZIALKI[[#This Row],[Podatek]]-DZIALKI[[#This Row],[KwotaUlgi]]</f>
        <v>926.4</v>
      </c>
    </row>
    <row r="4874" spans="1:9" x14ac:dyDescent="0.25">
      <c r="A4874" t="s">
        <v>4884</v>
      </c>
      <c r="B4874">
        <v>992.44</v>
      </c>
      <c r="C4874" t="s">
        <v>94</v>
      </c>
      <c r="D4874" t="s">
        <v>5</v>
      </c>
      <c r="E487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74">
        <f>IF(DZIALKI[[#This Row],[Ulga]]=$K$29,$L$29,IF(DZIALKI[[#This Row],[Ulga]]=$K$30,$L$30,IF(DZIALKI[[#This Row],[Ulga]]=$K$31,$L$31,IF(DZIALKI[[#This Row],[Ulga]]=$K$32,$L$32))))</f>
        <v>0.5</v>
      </c>
      <c r="G4874">
        <f>ROUNDUP(DZIALKI[[#This Row],[StawkaPodatku]]*DZIALKI[[#This Row],[Powierzchnia]],2)</f>
        <v>39.699999999999996</v>
      </c>
      <c r="H4874">
        <f>DZIALKI[[#This Row],[Podatek]]*DZIALKI[[#This Row],[Procent Ulgi]]</f>
        <v>19.849999999999998</v>
      </c>
      <c r="I4874">
        <f>DZIALKI[[#This Row],[Podatek]]-DZIALKI[[#This Row],[KwotaUlgi]]</f>
        <v>19.849999999999998</v>
      </c>
    </row>
    <row r="4875" spans="1:9" x14ac:dyDescent="0.25">
      <c r="A4875" t="s">
        <v>4885</v>
      </c>
      <c r="B4875">
        <v>983.14</v>
      </c>
      <c r="C4875" t="s">
        <v>31</v>
      </c>
      <c r="D4875" t="s">
        <v>11</v>
      </c>
      <c r="E48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75">
        <f>IF(DZIALKI[[#This Row],[Ulga]]=$K$29,$L$29,IF(DZIALKI[[#This Row],[Ulga]]=$K$30,$L$30,IF(DZIALKI[[#This Row],[Ulga]]=$K$31,$L$31,IF(DZIALKI[[#This Row],[Ulga]]=$K$32,$L$32))))</f>
        <v>0.9</v>
      </c>
      <c r="G4875">
        <f>ROUNDUP(DZIALKI[[#This Row],[StawkaPodatku]]*DZIALKI[[#This Row],[Powierzchnia]],2)</f>
        <v>422.76</v>
      </c>
      <c r="H4875">
        <f>DZIALKI[[#This Row],[Podatek]]*DZIALKI[[#This Row],[Procent Ulgi]]</f>
        <v>380.48399999999998</v>
      </c>
      <c r="I4875">
        <f>DZIALKI[[#This Row],[Podatek]]-DZIALKI[[#This Row],[KwotaUlgi]]</f>
        <v>42.27600000000001</v>
      </c>
    </row>
    <row r="4876" spans="1:9" x14ac:dyDescent="0.25">
      <c r="A4876" t="s">
        <v>4886</v>
      </c>
      <c r="B4876">
        <v>605.79</v>
      </c>
      <c r="C4876" t="s">
        <v>94</v>
      </c>
      <c r="D4876" t="s">
        <v>7</v>
      </c>
      <c r="E48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76">
        <f>IF(DZIALKI[[#This Row],[Ulga]]=$K$29,$L$29,IF(DZIALKI[[#This Row],[Ulga]]=$K$30,$L$30,IF(DZIALKI[[#This Row],[Ulga]]=$K$31,$L$31,IF(DZIALKI[[#This Row],[Ulga]]=$K$32,$L$32))))</f>
        <v>0.2</v>
      </c>
      <c r="G4876">
        <f>ROUNDUP(DZIALKI[[#This Row],[StawkaPodatku]]*DZIALKI[[#This Row],[Powierzchnia]],2)</f>
        <v>24.240000000000002</v>
      </c>
      <c r="H4876">
        <f>DZIALKI[[#This Row],[Podatek]]*DZIALKI[[#This Row],[Procent Ulgi]]</f>
        <v>4.8480000000000008</v>
      </c>
      <c r="I4876">
        <f>DZIALKI[[#This Row],[Podatek]]-DZIALKI[[#This Row],[KwotaUlgi]]</f>
        <v>19.392000000000003</v>
      </c>
    </row>
    <row r="4877" spans="1:9" x14ac:dyDescent="0.25">
      <c r="A4877" t="s">
        <v>4887</v>
      </c>
      <c r="B4877">
        <v>649.73</v>
      </c>
      <c r="C4877" t="s">
        <v>31</v>
      </c>
      <c r="D4877" t="s">
        <v>7</v>
      </c>
      <c r="E48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77">
        <f>IF(DZIALKI[[#This Row],[Ulga]]=$K$29,$L$29,IF(DZIALKI[[#This Row],[Ulga]]=$K$30,$L$30,IF(DZIALKI[[#This Row],[Ulga]]=$K$31,$L$31,IF(DZIALKI[[#This Row],[Ulga]]=$K$32,$L$32))))</f>
        <v>0.2</v>
      </c>
      <c r="G4877">
        <f>ROUNDUP(DZIALKI[[#This Row],[StawkaPodatku]]*DZIALKI[[#This Row],[Powierzchnia]],2)</f>
        <v>279.39</v>
      </c>
      <c r="H4877">
        <f>DZIALKI[[#This Row],[Podatek]]*DZIALKI[[#This Row],[Procent Ulgi]]</f>
        <v>55.878</v>
      </c>
      <c r="I4877">
        <f>DZIALKI[[#This Row],[Podatek]]-DZIALKI[[#This Row],[KwotaUlgi]]</f>
        <v>223.512</v>
      </c>
    </row>
    <row r="4878" spans="1:9" x14ac:dyDescent="0.25">
      <c r="A4878" t="s">
        <v>4888</v>
      </c>
      <c r="B4878">
        <v>1214.9100000000001</v>
      </c>
      <c r="C4878" t="s">
        <v>94</v>
      </c>
      <c r="D4878" t="s">
        <v>7</v>
      </c>
      <c r="E487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78">
        <f>IF(DZIALKI[[#This Row],[Ulga]]=$K$29,$L$29,IF(DZIALKI[[#This Row],[Ulga]]=$K$30,$L$30,IF(DZIALKI[[#This Row],[Ulga]]=$K$31,$L$31,IF(DZIALKI[[#This Row],[Ulga]]=$K$32,$L$32))))</f>
        <v>0.2</v>
      </c>
      <c r="G4878">
        <f>ROUNDUP(DZIALKI[[#This Row],[StawkaPodatku]]*DZIALKI[[#This Row],[Powierzchnia]],2)</f>
        <v>48.6</v>
      </c>
      <c r="H4878">
        <f>DZIALKI[[#This Row],[Podatek]]*DZIALKI[[#This Row],[Procent Ulgi]]</f>
        <v>9.7200000000000006</v>
      </c>
      <c r="I4878">
        <f>DZIALKI[[#This Row],[Podatek]]-DZIALKI[[#This Row],[KwotaUlgi]]</f>
        <v>38.880000000000003</v>
      </c>
    </row>
    <row r="4879" spans="1:9" x14ac:dyDescent="0.25">
      <c r="A4879" t="s">
        <v>4889</v>
      </c>
      <c r="B4879">
        <v>871.13</v>
      </c>
      <c r="C4879" t="s">
        <v>31</v>
      </c>
      <c r="D4879" t="s">
        <v>5</v>
      </c>
      <c r="E48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79">
        <f>IF(DZIALKI[[#This Row],[Ulga]]=$K$29,$L$29,IF(DZIALKI[[#This Row],[Ulga]]=$K$30,$L$30,IF(DZIALKI[[#This Row],[Ulga]]=$K$31,$L$31,IF(DZIALKI[[#This Row],[Ulga]]=$K$32,$L$32))))</f>
        <v>0.5</v>
      </c>
      <c r="G4879">
        <f>ROUNDUP(DZIALKI[[#This Row],[StawkaPodatku]]*DZIALKI[[#This Row],[Powierzchnia]],2)</f>
        <v>374.59</v>
      </c>
      <c r="H4879">
        <f>DZIALKI[[#This Row],[Podatek]]*DZIALKI[[#This Row],[Procent Ulgi]]</f>
        <v>187.29499999999999</v>
      </c>
      <c r="I4879">
        <f>DZIALKI[[#This Row],[Podatek]]-DZIALKI[[#This Row],[KwotaUlgi]]</f>
        <v>187.29499999999999</v>
      </c>
    </row>
    <row r="4880" spans="1:9" x14ac:dyDescent="0.25">
      <c r="A4880" t="s">
        <v>4890</v>
      </c>
      <c r="B4880">
        <v>586.66999999999996</v>
      </c>
      <c r="C4880" t="s">
        <v>31</v>
      </c>
      <c r="D4880" t="s">
        <v>11</v>
      </c>
      <c r="E48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80">
        <f>IF(DZIALKI[[#This Row],[Ulga]]=$K$29,$L$29,IF(DZIALKI[[#This Row],[Ulga]]=$K$30,$L$30,IF(DZIALKI[[#This Row],[Ulga]]=$K$31,$L$31,IF(DZIALKI[[#This Row],[Ulga]]=$K$32,$L$32))))</f>
        <v>0.9</v>
      </c>
      <c r="G4880">
        <f>ROUNDUP(DZIALKI[[#This Row],[StawkaPodatku]]*DZIALKI[[#This Row],[Powierzchnia]],2)</f>
        <v>252.26999999999998</v>
      </c>
      <c r="H4880">
        <f>DZIALKI[[#This Row],[Podatek]]*DZIALKI[[#This Row],[Procent Ulgi]]</f>
        <v>227.04299999999998</v>
      </c>
      <c r="I4880">
        <f>DZIALKI[[#This Row],[Podatek]]-DZIALKI[[#This Row],[KwotaUlgi]]</f>
        <v>25.227000000000004</v>
      </c>
    </row>
    <row r="4881" spans="1:9" x14ac:dyDescent="0.25">
      <c r="A4881" t="s">
        <v>4891</v>
      </c>
      <c r="B4881">
        <v>916.38</v>
      </c>
      <c r="C4881" t="s">
        <v>52</v>
      </c>
      <c r="D4881" t="s">
        <v>11</v>
      </c>
      <c r="E48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81">
        <f>IF(DZIALKI[[#This Row],[Ulga]]=$K$29,$L$29,IF(DZIALKI[[#This Row],[Ulga]]=$K$30,$L$30,IF(DZIALKI[[#This Row],[Ulga]]=$K$31,$L$31,IF(DZIALKI[[#This Row],[Ulga]]=$K$32,$L$32))))</f>
        <v>0.9</v>
      </c>
      <c r="G4881">
        <f>ROUNDUP(DZIALKI[[#This Row],[StawkaPodatku]]*DZIALKI[[#This Row],[Powierzchnia]],2)</f>
        <v>192.44</v>
      </c>
      <c r="H4881">
        <f>DZIALKI[[#This Row],[Podatek]]*DZIALKI[[#This Row],[Procent Ulgi]]</f>
        <v>173.196</v>
      </c>
      <c r="I4881">
        <f>DZIALKI[[#This Row],[Podatek]]-DZIALKI[[#This Row],[KwotaUlgi]]</f>
        <v>19.244</v>
      </c>
    </row>
    <row r="4882" spans="1:9" x14ac:dyDescent="0.25">
      <c r="A4882" t="s">
        <v>4892</v>
      </c>
      <c r="B4882">
        <v>1015.9</v>
      </c>
      <c r="C4882" t="s">
        <v>31</v>
      </c>
      <c r="D4882" t="s">
        <v>5</v>
      </c>
      <c r="E48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82">
        <f>IF(DZIALKI[[#This Row],[Ulga]]=$K$29,$L$29,IF(DZIALKI[[#This Row],[Ulga]]=$K$30,$L$30,IF(DZIALKI[[#This Row],[Ulga]]=$K$31,$L$31,IF(DZIALKI[[#This Row],[Ulga]]=$K$32,$L$32))))</f>
        <v>0.5</v>
      </c>
      <c r="G4882">
        <f>ROUNDUP(DZIALKI[[#This Row],[StawkaPodatku]]*DZIALKI[[#This Row],[Powierzchnia]],2)</f>
        <v>436.84</v>
      </c>
      <c r="H4882">
        <f>DZIALKI[[#This Row],[Podatek]]*DZIALKI[[#This Row],[Procent Ulgi]]</f>
        <v>218.42</v>
      </c>
      <c r="I4882">
        <f>DZIALKI[[#This Row],[Podatek]]-DZIALKI[[#This Row],[KwotaUlgi]]</f>
        <v>218.42</v>
      </c>
    </row>
    <row r="4883" spans="1:9" x14ac:dyDescent="0.25">
      <c r="A4883" t="s">
        <v>4893</v>
      </c>
      <c r="B4883">
        <v>1414.3</v>
      </c>
      <c r="C4883" t="s">
        <v>52</v>
      </c>
      <c r="D4883" t="s">
        <v>5</v>
      </c>
      <c r="E48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83">
        <f>IF(DZIALKI[[#This Row],[Ulga]]=$K$29,$L$29,IF(DZIALKI[[#This Row],[Ulga]]=$K$30,$L$30,IF(DZIALKI[[#This Row],[Ulga]]=$K$31,$L$31,IF(DZIALKI[[#This Row],[Ulga]]=$K$32,$L$32))))</f>
        <v>0.5</v>
      </c>
      <c r="G4883">
        <f>ROUNDUP(DZIALKI[[#This Row],[StawkaPodatku]]*DZIALKI[[#This Row],[Powierzchnia]],2)</f>
        <v>297.01</v>
      </c>
      <c r="H4883">
        <f>DZIALKI[[#This Row],[Podatek]]*DZIALKI[[#This Row],[Procent Ulgi]]</f>
        <v>148.505</v>
      </c>
      <c r="I4883">
        <f>DZIALKI[[#This Row],[Podatek]]-DZIALKI[[#This Row],[KwotaUlgi]]</f>
        <v>148.505</v>
      </c>
    </row>
    <row r="4884" spans="1:9" x14ac:dyDescent="0.25">
      <c r="A4884" t="s">
        <v>4894</v>
      </c>
      <c r="B4884">
        <v>1008.65</v>
      </c>
      <c r="C4884" t="s">
        <v>52</v>
      </c>
      <c r="D4884" t="s">
        <v>21</v>
      </c>
      <c r="E488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84">
        <f>IF(DZIALKI[[#This Row],[Ulga]]=$K$29,$L$29,IF(DZIALKI[[#This Row],[Ulga]]=$K$30,$L$30,IF(DZIALKI[[#This Row],[Ulga]]=$K$31,$L$31,IF(DZIALKI[[#This Row],[Ulga]]=$K$32,$L$32))))</f>
        <v>0</v>
      </c>
      <c r="G4884">
        <f>ROUNDUP(DZIALKI[[#This Row],[StawkaPodatku]]*DZIALKI[[#This Row],[Powierzchnia]],2)</f>
        <v>211.82</v>
      </c>
      <c r="H4884">
        <f>DZIALKI[[#This Row],[Podatek]]*DZIALKI[[#This Row],[Procent Ulgi]]</f>
        <v>0</v>
      </c>
      <c r="I4884">
        <f>DZIALKI[[#This Row],[Podatek]]-DZIALKI[[#This Row],[KwotaUlgi]]</f>
        <v>211.82</v>
      </c>
    </row>
    <row r="4885" spans="1:9" x14ac:dyDescent="0.25">
      <c r="A4885" t="s">
        <v>4895</v>
      </c>
      <c r="B4885">
        <v>1161.77</v>
      </c>
      <c r="C4885" t="s">
        <v>5</v>
      </c>
      <c r="D4885" t="s">
        <v>7</v>
      </c>
      <c r="E48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85">
        <f>IF(DZIALKI[[#This Row],[Ulga]]=$K$29,$L$29,IF(DZIALKI[[#This Row],[Ulga]]=$K$30,$L$30,IF(DZIALKI[[#This Row],[Ulga]]=$K$31,$L$31,IF(DZIALKI[[#This Row],[Ulga]]=$K$32,$L$32))))</f>
        <v>0.2</v>
      </c>
      <c r="G4885">
        <f>ROUNDUP(DZIALKI[[#This Row],[StawkaPodatku]]*DZIALKI[[#This Row],[Powierzchnia]],2)</f>
        <v>894.56999999999994</v>
      </c>
      <c r="H4885">
        <f>DZIALKI[[#This Row],[Podatek]]*DZIALKI[[#This Row],[Procent Ulgi]]</f>
        <v>178.91399999999999</v>
      </c>
      <c r="I4885">
        <f>DZIALKI[[#This Row],[Podatek]]-DZIALKI[[#This Row],[KwotaUlgi]]</f>
        <v>715.65599999999995</v>
      </c>
    </row>
    <row r="4886" spans="1:9" x14ac:dyDescent="0.25">
      <c r="A4886" t="s">
        <v>4896</v>
      </c>
      <c r="B4886">
        <v>918.67</v>
      </c>
      <c r="C4886" t="s">
        <v>9</v>
      </c>
      <c r="D4886" t="s">
        <v>21</v>
      </c>
      <c r="E48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86">
        <f>IF(DZIALKI[[#This Row],[Ulga]]=$K$29,$L$29,IF(DZIALKI[[#This Row],[Ulga]]=$K$30,$L$30,IF(DZIALKI[[#This Row],[Ulga]]=$K$31,$L$31,IF(DZIALKI[[#This Row],[Ulga]]=$K$32,$L$32))))</f>
        <v>0</v>
      </c>
      <c r="G4886">
        <f>ROUNDUP(DZIALKI[[#This Row],[StawkaPodatku]]*DZIALKI[[#This Row],[Powierzchnia]],2)</f>
        <v>597.14</v>
      </c>
      <c r="H4886">
        <f>DZIALKI[[#This Row],[Podatek]]*DZIALKI[[#This Row],[Procent Ulgi]]</f>
        <v>0</v>
      </c>
      <c r="I4886">
        <f>DZIALKI[[#This Row],[Podatek]]-DZIALKI[[#This Row],[KwotaUlgi]]</f>
        <v>597.14</v>
      </c>
    </row>
    <row r="4887" spans="1:9" x14ac:dyDescent="0.25">
      <c r="A4887" t="s">
        <v>4897</v>
      </c>
      <c r="B4887">
        <v>1460.9</v>
      </c>
      <c r="C4887" t="s">
        <v>31</v>
      </c>
      <c r="D4887" t="s">
        <v>11</v>
      </c>
      <c r="E48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87">
        <f>IF(DZIALKI[[#This Row],[Ulga]]=$K$29,$L$29,IF(DZIALKI[[#This Row],[Ulga]]=$K$30,$L$30,IF(DZIALKI[[#This Row],[Ulga]]=$K$31,$L$31,IF(DZIALKI[[#This Row],[Ulga]]=$K$32,$L$32))))</f>
        <v>0.9</v>
      </c>
      <c r="G4887">
        <f>ROUNDUP(DZIALKI[[#This Row],[StawkaPodatku]]*DZIALKI[[#This Row],[Powierzchnia]],2)</f>
        <v>628.18999999999994</v>
      </c>
      <c r="H4887">
        <f>DZIALKI[[#This Row],[Podatek]]*DZIALKI[[#This Row],[Procent Ulgi]]</f>
        <v>565.37099999999998</v>
      </c>
      <c r="I4887">
        <f>DZIALKI[[#This Row],[Podatek]]-DZIALKI[[#This Row],[KwotaUlgi]]</f>
        <v>62.81899999999996</v>
      </c>
    </row>
    <row r="4888" spans="1:9" x14ac:dyDescent="0.25">
      <c r="A4888" t="s">
        <v>4898</v>
      </c>
      <c r="B4888">
        <v>742.67</v>
      </c>
      <c r="C4888" t="s">
        <v>5</v>
      </c>
      <c r="D4888" t="s">
        <v>5</v>
      </c>
      <c r="E48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88">
        <f>IF(DZIALKI[[#This Row],[Ulga]]=$K$29,$L$29,IF(DZIALKI[[#This Row],[Ulga]]=$K$30,$L$30,IF(DZIALKI[[#This Row],[Ulga]]=$K$31,$L$31,IF(DZIALKI[[#This Row],[Ulga]]=$K$32,$L$32))))</f>
        <v>0.5</v>
      </c>
      <c r="G4888">
        <f>ROUNDUP(DZIALKI[[#This Row],[StawkaPodatku]]*DZIALKI[[#This Row],[Powierzchnia]],2)</f>
        <v>571.86</v>
      </c>
      <c r="H4888">
        <f>DZIALKI[[#This Row],[Podatek]]*DZIALKI[[#This Row],[Procent Ulgi]]</f>
        <v>285.93</v>
      </c>
      <c r="I4888">
        <f>DZIALKI[[#This Row],[Podatek]]-DZIALKI[[#This Row],[KwotaUlgi]]</f>
        <v>285.93</v>
      </c>
    </row>
    <row r="4889" spans="1:9" x14ac:dyDescent="0.25">
      <c r="A4889" t="s">
        <v>4899</v>
      </c>
      <c r="B4889">
        <v>991.06</v>
      </c>
      <c r="C4889" t="s">
        <v>5</v>
      </c>
      <c r="D4889" t="s">
        <v>11</v>
      </c>
      <c r="E48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89">
        <f>IF(DZIALKI[[#This Row],[Ulga]]=$K$29,$L$29,IF(DZIALKI[[#This Row],[Ulga]]=$K$30,$L$30,IF(DZIALKI[[#This Row],[Ulga]]=$K$31,$L$31,IF(DZIALKI[[#This Row],[Ulga]]=$K$32,$L$32))))</f>
        <v>0.9</v>
      </c>
      <c r="G4889">
        <f>ROUNDUP(DZIALKI[[#This Row],[StawkaPodatku]]*DZIALKI[[#This Row],[Powierzchnia]],2)</f>
        <v>763.12</v>
      </c>
      <c r="H4889">
        <f>DZIALKI[[#This Row],[Podatek]]*DZIALKI[[#This Row],[Procent Ulgi]]</f>
        <v>686.80799999999999</v>
      </c>
      <c r="I4889">
        <f>DZIALKI[[#This Row],[Podatek]]-DZIALKI[[#This Row],[KwotaUlgi]]</f>
        <v>76.312000000000012</v>
      </c>
    </row>
    <row r="4890" spans="1:9" x14ac:dyDescent="0.25">
      <c r="A4890" t="s">
        <v>4900</v>
      </c>
      <c r="B4890">
        <v>1380.29</v>
      </c>
      <c r="C4890" t="s">
        <v>5</v>
      </c>
      <c r="D4890" t="s">
        <v>11</v>
      </c>
      <c r="E48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90">
        <f>IF(DZIALKI[[#This Row],[Ulga]]=$K$29,$L$29,IF(DZIALKI[[#This Row],[Ulga]]=$K$30,$L$30,IF(DZIALKI[[#This Row],[Ulga]]=$K$31,$L$31,IF(DZIALKI[[#This Row],[Ulga]]=$K$32,$L$32))))</f>
        <v>0.9</v>
      </c>
      <c r="G4890">
        <f>ROUNDUP(DZIALKI[[#This Row],[StawkaPodatku]]*DZIALKI[[#This Row],[Powierzchnia]],2)</f>
        <v>1062.83</v>
      </c>
      <c r="H4890">
        <f>DZIALKI[[#This Row],[Podatek]]*DZIALKI[[#This Row],[Procent Ulgi]]</f>
        <v>956.54699999999991</v>
      </c>
      <c r="I4890">
        <f>DZIALKI[[#This Row],[Podatek]]-DZIALKI[[#This Row],[KwotaUlgi]]</f>
        <v>106.28300000000002</v>
      </c>
    </row>
    <row r="4891" spans="1:9" x14ac:dyDescent="0.25">
      <c r="A4891" t="s">
        <v>4901</v>
      </c>
      <c r="B4891">
        <v>1024.93</v>
      </c>
      <c r="C4891" t="s">
        <v>31</v>
      </c>
      <c r="D4891" t="s">
        <v>7</v>
      </c>
      <c r="E48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91">
        <f>IF(DZIALKI[[#This Row],[Ulga]]=$K$29,$L$29,IF(DZIALKI[[#This Row],[Ulga]]=$K$30,$L$30,IF(DZIALKI[[#This Row],[Ulga]]=$K$31,$L$31,IF(DZIALKI[[#This Row],[Ulga]]=$K$32,$L$32))))</f>
        <v>0.2</v>
      </c>
      <c r="G4891">
        <f>ROUNDUP(DZIALKI[[#This Row],[StawkaPodatku]]*DZIALKI[[#This Row],[Powierzchnia]],2)</f>
        <v>440.71999999999997</v>
      </c>
      <c r="H4891">
        <f>DZIALKI[[#This Row],[Podatek]]*DZIALKI[[#This Row],[Procent Ulgi]]</f>
        <v>88.144000000000005</v>
      </c>
      <c r="I4891">
        <f>DZIALKI[[#This Row],[Podatek]]-DZIALKI[[#This Row],[KwotaUlgi]]</f>
        <v>352.57599999999996</v>
      </c>
    </row>
    <row r="4892" spans="1:9" x14ac:dyDescent="0.25">
      <c r="A4892" t="s">
        <v>4902</v>
      </c>
      <c r="B4892">
        <v>1073.18</v>
      </c>
      <c r="C4892" t="s">
        <v>94</v>
      </c>
      <c r="D4892" t="s">
        <v>21</v>
      </c>
      <c r="E48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92">
        <f>IF(DZIALKI[[#This Row],[Ulga]]=$K$29,$L$29,IF(DZIALKI[[#This Row],[Ulga]]=$K$30,$L$30,IF(DZIALKI[[#This Row],[Ulga]]=$K$31,$L$31,IF(DZIALKI[[#This Row],[Ulga]]=$K$32,$L$32))))</f>
        <v>0</v>
      </c>
      <c r="G4892">
        <f>ROUNDUP(DZIALKI[[#This Row],[StawkaPodatku]]*DZIALKI[[#This Row],[Powierzchnia]],2)</f>
        <v>42.93</v>
      </c>
      <c r="H4892">
        <f>DZIALKI[[#This Row],[Podatek]]*DZIALKI[[#This Row],[Procent Ulgi]]</f>
        <v>0</v>
      </c>
      <c r="I4892">
        <f>DZIALKI[[#This Row],[Podatek]]-DZIALKI[[#This Row],[KwotaUlgi]]</f>
        <v>42.93</v>
      </c>
    </row>
    <row r="4893" spans="1:9" x14ac:dyDescent="0.25">
      <c r="A4893" t="s">
        <v>4903</v>
      </c>
      <c r="B4893">
        <v>899.51</v>
      </c>
      <c r="C4893" t="s">
        <v>31</v>
      </c>
      <c r="D4893" t="s">
        <v>7</v>
      </c>
      <c r="E48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93">
        <f>IF(DZIALKI[[#This Row],[Ulga]]=$K$29,$L$29,IF(DZIALKI[[#This Row],[Ulga]]=$K$30,$L$30,IF(DZIALKI[[#This Row],[Ulga]]=$K$31,$L$31,IF(DZIALKI[[#This Row],[Ulga]]=$K$32,$L$32))))</f>
        <v>0.2</v>
      </c>
      <c r="G4893">
        <f>ROUNDUP(DZIALKI[[#This Row],[StawkaPodatku]]*DZIALKI[[#This Row],[Powierzchnia]],2)</f>
        <v>386.78999999999996</v>
      </c>
      <c r="H4893">
        <f>DZIALKI[[#This Row],[Podatek]]*DZIALKI[[#This Row],[Procent Ulgi]]</f>
        <v>77.358000000000004</v>
      </c>
      <c r="I4893">
        <f>DZIALKI[[#This Row],[Podatek]]-DZIALKI[[#This Row],[KwotaUlgi]]</f>
        <v>309.43199999999996</v>
      </c>
    </row>
    <row r="4894" spans="1:9" x14ac:dyDescent="0.25">
      <c r="A4894" t="s">
        <v>4904</v>
      </c>
      <c r="B4894">
        <v>1302.67</v>
      </c>
      <c r="C4894" t="s">
        <v>94</v>
      </c>
      <c r="D4894" t="s">
        <v>11</v>
      </c>
      <c r="E48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94">
        <f>IF(DZIALKI[[#This Row],[Ulga]]=$K$29,$L$29,IF(DZIALKI[[#This Row],[Ulga]]=$K$30,$L$30,IF(DZIALKI[[#This Row],[Ulga]]=$K$31,$L$31,IF(DZIALKI[[#This Row],[Ulga]]=$K$32,$L$32))))</f>
        <v>0.9</v>
      </c>
      <c r="G4894">
        <f>ROUNDUP(DZIALKI[[#This Row],[StawkaPodatku]]*DZIALKI[[#This Row],[Powierzchnia]],2)</f>
        <v>52.11</v>
      </c>
      <c r="H4894">
        <f>DZIALKI[[#This Row],[Podatek]]*DZIALKI[[#This Row],[Procent Ulgi]]</f>
        <v>46.899000000000001</v>
      </c>
      <c r="I4894">
        <f>DZIALKI[[#This Row],[Podatek]]-DZIALKI[[#This Row],[KwotaUlgi]]</f>
        <v>5.2109999999999985</v>
      </c>
    </row>
    <row r="4895" spans="1:9" x14ac:dyDescent="0.25">
      <c r="A4895" t="s">
        <v>4905</v>
      </c>
      <c r="B4895">
        <v>770.57</v>
      </c>
      <c r="C4895" t="s">
        <v>5</v>
      </c>
      <c r="D4895" t="s">
        <v>5</v>
      </c>
      <c r="E48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95">
        <f>IF(DZIALKI[[#This Row],[Ulga]]=$K$29,$L$29,IF(DZIALKI[[#This Row],[Ulga]]=$K$30,$L$30,IF(DZIALKI[[#This Row],[Ulga]]=$K$31,$L$31,IF(DZIALKI[[#This Row],[Ulga]]=$K$32,$L$32))))</f>
        <v>0.5</v>
      </c>
      <c r="G4895">
        <f>ROUNDUP(DZIALKI[[#This Row],[StawkaPodatku]]*DZIALKI[[#This Row],[Powierzchnia]],2)</f>
        <v>593.34</v>
      </c>
      <c r="H4895">
        <f>DZIALKI[[#This Row],[Podatek]]*DZIALKI[[#This Row],[Procent Ulgi]]</f>
        <v>296.67</v>
      </c>
      <c r="I4895">
        <f>DZIALKI[[#This Row],[Podatek]]-DZIALKI[[#This Row],[KwotaUlgi]]</f>
        <v>296.67</v>
      </c>
    </row>
    <row r="4896" spans="1:9" x14ac:dyDescent="0.25">
      <c r="A4896" t="s">
        <v>4906</v>
      </c>
      <c r="B4896">
        <v>993.48</v>
      </c>
      <c r="C4896" t="s">
        <v>52</v>
      </c>
      <c r="D4896" t="s">
        <v>21</v>
      </c>
      <c r="E48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96">
        <f>IF(DZIALKI[[#This Row],[Ulga]]=$K$29,$L$29,IF(DZIALKI[[#This Row],[Ulga]]=$K$30,$L$30,IF(DZIALKI[[#This Row],[Ulga]]=$K$31,$L$31,IF(DZIALKI[[#This Row],[Ulga]]=$K$32,$L$32))))</f>
        <v>0</v>
      </c>
      <c r="G4896">
        <f>ROUNDUP(DZIALKI[[#This Row],[StawkaPodatku]]*DZIALKI[[#This Row],[Powierzchnia]],2)</f>
        <v>208.64</v>
      </c>
      <c r="H4896">
        <f>DZIALKI[[#This Row],[Podatek]]*DZIALKI[[#This Row],[Procent Ulgi]]</f>
        <v>0</v>
      </c>
      <c r="I4896">
        <f>DZIALKI[[#This Row],[Podatek]]-DZIALKI[[#This Row],[KwotaUlgi]]</f>
        <v>208.64</v>
      </c>
    </row>
    <row r="4897" spans="1:9" x14ac:dyDescent="0.25">
      <c r="A4897" t="s">
        <v>4907</v>
      </c>
      <c r="B4897">
        <v>1189.1500000000001</v>
      </c>
      <c r="C4897" t="s">
        <v>94</v>
      </c>
      <c r="D4897" t="s">
        <v>5</v>
      </c>
      <c r="E48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97">
        <f>IF(DZIALKI[[#This Row],[Ulga]]=$K$29,$L$29,IF(DZIALKI[[#This Row],[Ulga]]=$K$30,$L$30,IF(DZIALKI[[#This Row],[Ulga]]=$K$31,$L$31,IF(DZIALKI[[#This Row],[Ulga]]=$K$32,$L$32))))</f>
        <v>0.5</v>
      </c>
      <c r="G4897">
        <f>ROUNDUP(DZIALKI[[#This Row],[StawkaPodatku]]*DZIALKI[[#This Row],[Powierzchnia]],2)</f>
        <v>47.57</v>
      </c>
      <c r="H4897">
        <f>DZIALKI[[#This Row],[Podatek]]*DZIALKI[[#This Row],[Procent Ulgi]]</f>
        <v>23.785</v>
      </c>
      <c r="I4897">
        <f>DZIALKI[[#This Row],[Podatek]]-DZIALKI[[#This Row],[KwotaUlgi]]</f>
        <v>23.785</v>
      </c>
    </row>
    <row r="4898" spans="1:9" x14ac:dyDescent="0.25">
      <c r="A4898" t="s">
        <v>4908</v>
      </c>
      <c r="B4898">
        <v>881.49</v>
      </c>
      <c r="C4898" t="s">
        <v>52</v>
      </c>
      <c r="D4898" t="s">
        <v>11</v>
      </c>
      <c r="E48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98">
        <f>IF(DZIALKI[[#This Row],[Ulga]]=$K$29,$L$29,IF(DZIALKI[[#This Row],[Ulga]]=$K$30,$L$30,IF(DZIALKI[[#This Row],[Ulga]]=$K$31,$L$31,IF(DZIALKI[[#This Row],[Ulga]]=$K$32,$L$32))))</f>
        <v>0.9</v>
      </c>
      <c r="G4898">
        <f>ROUNDUP(DZIALKI[[#This Row],[StawkaPodatku]]*DZIALKI[[#This Row],[Powierzchnia]],2)</f>
        <v>185.12</v>
      </c>
      <c r="H4898">
        <f>DZIALKI[[#This Row],[Podatek]]*DZIALKI[[#This Row],[Procent Ulgi]]</f>
        <v>166.608</v>
      </c>
      <c r="I4898">
        <f>DZIALKI[[#This Row],[Podatek]]-DZIALKI[[#This Row],[KwotaUlgi]]</f>
        <v>18.512</v>
      </c>
    </row>
    <row r="4899" spans="1:9" x14ac:dyDescent="0.25">
      <c r="A4899" t="s">
        <v>4909</v>
      </c>
      <c r="B4899">
        <v>1291.56</v>
      </c>
      <c r="C4899" t="s">
        <v>9</v>
      </c>
      <c r="D4899" t="s">
        <v>5</v>
      </c>
      <c r="E48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99">
        <f>IF(DZIALKI[[#This Row],[Ulga]]=$K$29,$L$29,IF(DZIALKI[[#This Row],[Ulga]]=$K$30,$L$30,IF(DZIALKI[[#This Row],[Ulga]]=$K$31,$L$31,IF(DZIALKI[[#This Row],[Ulga]]=$K$32,$L$32))))</f>
        <v>0.5</v>
      </c>
      <c r="G4899">
        <f>ROUNDUP(DZIALKI[[#This Row],[StawkaPodatku]]*DZIALKI[[#This Row],[Powierzchnia]],2)</f>
        <v>839.52</v>
      </c>
      <c r="H4899">
        <f>DZIALKI[[#This Row],[Podatek]]*DZIALKI[[#This Row],[Procent Ulgi]]</f>
        <v>419.76</v>
      </c>
      <c r="I4899">
        <f>DZIALKI[[#This Row],[Podatek]]-DZIALKI[[#This Row],[KwotaUlgi]]</f>
        <v>419.76</v>
      </c>
    </row>
    <row r="4900" spans="1:9" x14ac:dyDescent="0.25">
      <c r="A4900" t="s">
        <v>4910</v>
      </c>
      <c r="B4900">
        <v>601.48</v>
      </c>
      <c r="C4900" t="s">
        <v>52</v>
      </c>
      <c r="D4900" t="s">
        <v>11</v>
      </c>
      <c r="E49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00">
        <f>IF(DZIALKI[[#This Row],[Ulga]]=$K$29,$L$29,IF(DZIALKI[[#This Row],[Ulga]]=$K$30,$L$30,IF(DZIALKI[[#This Row],[Ulga]]=$K$31,$L$31,IF(DZIALKI[[#This Row],[Ulga]]=$K$32,$L$32))))</f>
        <v>0.9</v>
      </c>
      <c r="G4900">
        <f>ROUNDUP(DZIALKI[[#This Row],[StawkaPodatku]]*DZIALKI[[#This Row],[Powierzchnia]],2)</f>
        <v>126.32000000000001</v>
      </c>
      <c r="H4900">
        <f>DZIALKI[[#This Row],[Podatek]]*DZIALKI[[#This Row],[Procent Ulgi]]</f>
        <v>113.688</v>
      </c>
      <c r="I4900">
        <f>DZIALKI[[#This Row],[Podatek]]-DZIALKI[[#This Row],[KwotaUlgi]]</f>
        <v>12.632000000000005</v>
      </c>
    </row>
    <row r="4901" spans="1:9" x14ac:dyDescent="0.25">
      <c r="A4901" t="s">
        <v>4911</v>
      </c>
      <c r="B4901">
        <v>1341.79</v>
      </c>
      <c r="C4901" t="s">
        <v>5</v>
      </c>
      <c r="D4901" t="s">
        <v>11</v>
      </c>
      <c r="E49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1">
        <f>IF(DZIALKI[[#This Row],[Ulga]]=$K$29,$L$29,IF(DZIALKI[[#This Row],[Ulga]]=$K$30,$L$30,IF(DZIALKI[[#This Row],[Ulga]]=$K$31,$L$31,IF(DZIALKI[[#This Row],[Ulga]]=$K$32,$L$32))))</f>
        <v>0.9</v>
      </c>
      <c r="G4901">
        <f>ROUNDUP(DZIALKI[[#This Row],[StawkaPodatku]]*DZIALKI[[#This Row],[Powierzchnia]],2)</f>
        <v>1033.18</v>
      </c>
      <c r="H4901">
        <f>DZIALKI[[#This Row],[Podatek]]*DZIALKI[[#This Row],[Procent Ulgi]]</f>
        <v>929.86200000000008</v>
      </c>
      <c r="I4901">
        <f>DZIALKI[[#This Row],[Podatek]]-DZIALKI[[#This Row],[KwotaUlgi]]</f>
        <v>103.31799999999998</v>
      </c>
    </row>
    <row r="4902" spans="1:9" x14ac:dyDescent="0.25">
      <c r="A4902" t="s">
        <v>4912</v>
      </c>
      <c r="B4902">
        <v>954.05</v>
      </c>
      <c r="C4902" t="s">
        <v>5</v>
      </c>
      <c r="D4902" t="s">
        <v>5</v>
      </c>
      <c r="E49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2">
        <f>IF(DZIALKI[[#This Row],[Ulga]]=$K$29,$L$29,IF(DZIALKI[[#This Row],[Ulga]]=$K$30,$L$30,IF(DZIALKI[[#This Row],[Ulga]]=$K$31,$L$31,IF(DZIALKI[[#This Row],[Ulga]]=$K$32,$L$32))))</f>
        <v>0.5</v>
      </c>
      <c r="G4902">
        <f>ROUNDUP(DZIALKI[[#This Row],[StawkaPodatku]]*DZIALKI[[#This Row],[Powierzchnia]],2)</f>
        <v>734.62</v>
      </c>
      <c r="H4902">
        <f>DZIALKI[[#This Row],[Podatek]]*DZIALKI[[#This Row],[Procent Ulgi]]</f>
        <v>367.31</v>
      </c>
      <c r="I4902">
        <f>DZIALKI[[#This Row],[Podatek]]-DZIALKI[[#This Row],[KwotaUlgi]]</f>
        <v>367.31</v>
      </c>
    </row>
    <row r="4903" spans="1:9" x14ac:dyDescent="0.25">
      <c r="A4903" t="s">
        <v>4913</v>
      </c>
      <c r="B4903">
        <v>971.82</v>
      </c>
      <c r="C4903" t="s">
        <v>31</v>
      </c>
      <c r="D4903" t="s">
        <v>7</v>
      </c>
      <c r="E49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03">
        <f>IF(DZIALKI[[#This Row],[Ulga]]=$K$29,$L$29,IF(DZIALKI[[#This Row],[Ulga]]=$K$30,$L$30,IF(DZIALKI[[#This Row],[Ulga]]=$K$31,$L$31,IF(DZIALKI[[#This Row],[Ulga]]=$K$32,$L$32))))</f>
        <v>0.2</v>
      </c>
      <c r="G4903">
        <f>ROUNDUP(DZIALKI[[#This Row],[StawkaPodatku]]*DZIALKI[[#This Row],[Powierzchnia]],2)</f>
        <v>417.89</v>
      </c>
      <c r="H4903">
        <f>DZIALKI[[#This Row],[Podatek]]*DZIALKI[[#This Row],[Procent Ulgi]]</f>
        <v>83.578000000000003</v>
      </c>
      <c r="I4903">
        <f>DZIALKI[[#This Row],[Podatek]]-DZIALKI[[#This Row],[KwotaUlgi]]</f>
        <v>334.31200000000001</v>
      </c>
    </row>
    <row r="4904" spans="1:9" x14ac:dyDescent="0.25">
      <c r="A4904" t="s">
        <v>4914</v>
      </c>
      <c r="B4904">
        <v>1438.02</v>
      </c>
      <c r="C4904" t="s">
        <v>94</v>
      </c>
      <c r="D4904" t="s">
        <v>21</v>
      </c>
      <c r="E490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04">
        <f>IF(DZIALKI[[#This Row],[Ulga]]=$K$29,$L$29,IF(DZIALKI[[#This Row],[Ulga]]=$K$30,$L$30,IF(DZIALKI[[#This Row],[Ulga]]=$K$31,$L$31,IF(DZIALKI[[#This Row],[Ulga]]=$K$32,$L$32))))</f>
        <v>0</v>
      </c>
      <c r="G4904">
        <f>ROUNDUP(DZIALKI[[#This Row],[StawkaPodatku]]*DZIALKI[[#This Row],[Powierzchnia]],2)</f>
        <v>57.53</v>
      </c>
      <c r="H4904">
        <f>DZIALKI[[#This Row],[Podatek]]*DZIALKI[[#This Row],[Procent Ulgi]]</f>
        <v>0</v>
      </c>
      <c r="I4904">
        <f>DZIALKI[[#This Row],[Podatek]]-DZIALKI[[#This Row],[KwotaUlgi]]</f>
        <v>57.53</v>
      </c>
    </row>
    <row r="4905" spans="1:9" x14ac:dyDescent="0.25">
      <c r="A4905" t="s">
        <v>4915</v>
      </c>
      <c r="B4905">
        <v>1030.3499999999999</v>
      </c>
      <c r="C4905" t="s">
        <v>5</v>
      </c>
      <c r="D4905" t="s">
        <v>21</v>
      </c>
      <c r="E49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5">
        <f>IF(DZIALKI[[#This Row],[Ulga]]=$K$29,$L$29,IF(DZIALKI[[#This Row],[Ulga]]=$K$30,$L$30,IF(DZIALKI[[#This Row],[Ulga]]=$K$31,$L$31,IF(DZIALKI[[#This Row],[Ulga]]=$K$32,$L$32))))</f>
        <v>0</v>
      </c>
      <c r="G4905">
        <f>ROUNDUP(DZIALKI[[#This Row],[StawkaPodatku]]*DZIALKI[[#This Row],[Powierzchnia]],2)</f>
        <v>793.37</v>
      </c>
      <c r="H4905">
        <f>DZIALKI[[#This Row],[Podatek]]*DZIALKI[[#This Row],[Procent Ulgi]]</f>
        <v>0</v>
      </c>
      <c r="I4905">
        <f>DZIALKI[[#This Row],[Podatek]]-DZIALKI[[#This Row],[KwotaUlgi]]</f>
        <v>793.37</v>
      </c>
    </row>
    <row r="4906" spans="1:9" x14ac:dyDescent="0.25">
      <c r="A4906" t="s">
        <v>4916</v>
      </c>
      <c r="B4906">
        <v>1236.18</v>
      </c>
      <c r="C4906" t="s">
        <v>5</v>
      </c>
      <c r="D4906" t="s">
        <v>11</v>
      </c>
      <c r="E49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6">
        <f>IF(DZIALKI[[#This Row],[Ulga]]=$K$29,$L$29,IF(DZIALKI[[#This Row],[Ulga]]=$K$30,$L$30,IF(DZIALKI[[#This Row],[Ulga]]=$K$31,$L$31,IF(DZIALKI[[#This Row],[Ulga]]=$K$32,$L$32))))</f>
        <v>0.9</v>
      </c>
      <c r="G4906">
        <f>ROUNDUP(DZIALKI[[#This Row],[StawkaPodatku]]*DZIALKI[[#This Row],[Powierzchnia]],2)</f>
        <v>951.86</v>
      </c>
      <c r="H4906">
        <f>DZIALKI[[#This Row],[Podatek]]*DZIALKI[[#This Row],[Procent Ulgi]]</f>
        <v>856.67399999999998</v>
      </c>
      <c r="I4906">
        <f>DZIALKI[[#This Row],[Podatek]]-DZIALKI[[#This Row],[KwotaUlgi]]</f>
        <v>95.186000000000035</v>
      </c>
    </row>
    <row r="4907" spans="1:9" x14ac:dyDescent="0.25">
      <c r="A4907" t="s">
        <v>4917</v>
      </c>
      <c r="B4907">
        <v>758.4</v>
      </c>
      <c r="C4907" t="s">
        <v>31</v>
      </c>
      <c r="D4907" t="s">
        <v>11</v>
      </c>
      <c r="E49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07">
        <f>IF(DZIALKI[[#This Row],[Ulga]]=$K$29,$L$29,IF(DZIALKI[[#This Row],[Ulga]]=$K$30,$L$30,IF(DZIALKI[[#This Row],[Ulga]]=$K$31,$L$31,IF(DZIALKI[[#This Row],[Ulga]]=$K$32,$L$32))))</f>
        <v>0.9</v>
      </c>
      <c r="G4907">
        <f>ROUNDUP(DZIALKI[[#This Row],[StawkaPodatku]]*DZIALKI[[#This Row],[Powierzchnia]],2)</f>
        <v>326.12</v>
      </c>
      <c r="H4907">
        <f>DZIALKI[[#This Row],[Podatek]]*DZIALKI[[#This Row],[Procent Ulgi]]</f>
        <v>293.50800000000004</v>
      </c>
      <c r="I4907">
        <f>DZIALKI[[#This Row],[Podatek]]-DZIALKI[[#This Row],[KwotaUlgi]]</f>
        <v>32.611999999999966</v>
      </c>
    </row>
    <row r="4908" spans="1:9" x14ac:dyDescent="0.25">
      <c r="A4908" t="s">
        <v>4918</v>
      </c>
      <c r="B4908">
        <v>1408.69</v>
      </c>
      <c r="C4908" t="s">
        <v>5</v>
      </c>
      <c r="D4908" t="s">
        <v>21</v>
      </c>
      <c r="E49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8">
        <f>IF(DZIALKI[[#This Row],[Ulga]]=$K$29,$L$29,IF(DZIALKI[[#This Row],[Ulga]]=$K$30,$L$30,IF(DZIALKI[[#This Row],[Ulga]]=$K$31,$L$31,IF(DZIALKI[[#This Row],[Ulga]]=$K$32,$L$32))))</f>
        <v>0</v>
      </c>
      <c r="G4908">
        <f>ROUNDUP(DZIALKI[[#This Row],[StawkaPodatku]]*DZIALKI[[#This Row],[Powierzchnia]],2)</f>
        <v>1084.7</v>
      </c>
      <c r="H4908">
        <f>DZIALKI[[#This Row],[Podatek]]*DZIALKI[[#This Row],[Procent Ulgi]]</f>
        <v>0</v>
      </c>
      <c r="I4908">
        <f>DZIALKI[[#This Row],[Podatek]]-DZIALKI[[#This Row],[KwotaUlgi]]</f>
        <v>1084.7</v>
      </c>
    </row>
    <row r="4909" spans="1:9" x14ac:dyDescent="0.25">
      <c r="A4909" t="s">
        <v>4919</v>
      </c>
      <c r="B4909">
        <v>970.44</v>
      </c>
      <c r="C4909" t="s">
        <v>5</v>
      </c>
      <c r="D4909" t="s">
        <v>5</v>
      </c>
      <c r="E49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9">
        <f>IF(DZIALKI[[#This Row],[Ulga]]=$K$29,$L$29,IF(DZIALKI[[#This Row],[Ulga]]=$K$30,$L$30,IF(DZIALKI[[#This Row],[Ulga]]=$K$31,$L$31,IF(DZIALKI[[#This Row],[Ulga]]=$K$32,$L$32))))</f>
        <v>0.5</v>
      </c>
      <c r="G4909">
        <f>ROUNDUP(DZIALKI[[#This Row],[StawkaPodatku]]*DZIALKI[[#This Row],[Powierzchnia]],2)</f>
        <v>747.24</v>
      </c>
      <c r="H4909">
        <f>DZIALKI[[#This Row],[Podatek]]*DZIALKI[[#This Row],[Procent Ulgi]]</f>
        <v>373.62</v>
      </c>
      <c r="I4909">
        <f>DZIALKI[[#This Row],[Podatek]]-DZIALKI[[#This Row],[KwotaUlgi]]</f>
        <v>373.62</v>
      </c>
    </row>
    <row r="4910" spans="1:9" x14ac:dyDescent="0.25">
      <c r="A4910" t="s">
        <v>4920</v>
      </c>
      <c r="B4910">
        <v>935.27</v>
      </c>
      <c r="C4910" t="s">
        <v>31</v>
      </c>
      <c r="D4910" t="s">
        <v>11</v>
      </c>
      <c r="E49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10">
        <f>IF(DZIALKI[[#This Row],[Ulga]]=$K$29,$L$29,IF(DZIALKI[[#This Row],[Ulga]]=$K$30,$L$30,IF(DZIALKI[[#This Row],[Ulga]]=$K$31,$L$31,IF(DZIALKI[[#This Row],[Ulga]]=$K$32,$L$32))))</f>
        <v>0.9</v>
      </c>
      <c r="G4910">
        <f>ROUNDUP(DZIALKI[[#This Row],[StawkaPodatku]]*DZIALKI[[#This Row],[Powierzchnia]],2)</f>
        <v>402.17</v>
      </c>
      <c r="H4910">
        <f>DZIALKI[[#This Row],[Podatek]]*DZIALKI[[#This Row],[Procent Ulgi]]</f>
        <v>361.95300000000003</v>
      </c>
      <c r="I4910">
        <f>DZIALKI[[#This Row],[Podatek]]-DZIALKI[[#This Row],[KwotaUlgi]]</f>
        <v>40.216999999999985</v>
      </c>
    </row>
    <row r="4911" spans="1:9" x14ac:dyDescent="0.25">
      <c r="A4911" t="s">
        <v>4921</v>
      </c>
      <c r="B4911">
        <v>510.46</v>
      </c>
      <c r="C4911" t="s">
        <v>31</v>
      </c>
      <c r="D4911" t="s">
        <v>7</v>
      </c>
      <c r="E49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11">
        <f>IF(DZIALKI[[#This Row],[Ulga]]=$K$29,$L$29,IF(DZIALKI[[#This Row],[Ulga]]=$K$30,$L$30,IF(DZIALKI[[#This Row],[Ulga]]=$K$31,$L$31,IF(DZIALKI[[#This Row],[Ulga]]=$K$32,$L$32))))</f>
        <v>0.2</v>
      </c>
      <c r="G4911">
        <f>ROUNDUP(DZIALKI[[#This Row],[StawkaPodatku]]*DZIALKI[[#This Row],[Powierzchnia]],2)</f>
        <v>219.5</v>
      </c>
      <c r="H4911">
        <f>DZIALKI[[#This Row],[Podatek]]*DZIALKI[[#This Row],[Procent Ulgi]]</f>
        <v>43.900000000000006</v>
      </c>
      <c r="I4911">
        <f>DZIALKI[[#This Row],[Podatek]]-DZIALKI[[#This Row],[KwotaUlgi]]</f>
        <v>175.6</v>
      </c>
    </row>
    <row r="4912" spans="1:9" x14ac:dyDescent="0.25">
      <c r="A4912" t="s">
        <v>4922</v>
      </c>
      <c r="B4912">
        <v>1431.2</v>
      </c>
      <c r="C4912" t="s">
        <v>5</v>
      </c>
      <c r="D4912" t="s">
        <v>21</v>
      </c>
      <c r="E49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12">
        <f>IF(DZIALKI[[#This Row],[Ulga]]=$K$29,$L$29,IF(DZIALKI[[#This Row],[Ulga]]=$K$30,$L$30,IF(DZIALKI[[#This Row],[Ulga]]=$K$31,$L$31,IF(DZIALKI[[#This Row],[Ulga]]=$K$32,$L$32))))</f>
        <v>0</v>
      </c>
      <c r="G4912">
        <f>ROUNDUP(DZIALKI[[#This Row],[StawkaPodatku]]*DZIALKI[[#This Row],[Powierzchnia]],2)</f>
        <v>1102.03</v>
      </c>
      <c r="H4912">
        <f>DZIALKI[[#This Row],[Podatek]]*DZIALKI[[#This Row],[Procent Ulgi]]</f>
        <v>0</v>
      </c>
      <c r="I4912">
        <f>DZIALKI[[#This Row],[Podatek]]-DZIALKI[[#This Row],[KwotaUlgi]]</f>
        <v>1102.03</v>
      </c>
    </row>
    <row r="4913" spans="1:9" x14ac:dyDescent="0.25">
      <c r="A4913" t="s">
        <v>4923</v>
      </c>
      <c r="B4913">
        <v>1075.49</v>
      </c>
      <c r="C4913" t="s">
        <v>94</v>
      </c>
      <c r="D4913" t="s">
        <v>7</v>
      </c>
      <c r="E491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13">
        <f>IF(DZIALKI[[#This Row],[Ulga]]=$K$29,$L$29,IF(DZIALKI[[#This Row],[Ulga]]=$K$30,$L$30,IF(DZIALKI[[#This Row],[Ulga]]=$K$31,$L$31,IF(DZIALKI[[#This Row],[Ulga]]=$K$32,$L$32))))</f>
        <v>0.2</v>
      </c>
      <c r="G4913">
        <f>ROUNDUP(DZIALKI[[#This Row],[StawkaPodatku]]*DZIALKI[[#This Row],[Powierzchnia]],2)</f>
        <v>43.019999999999996</v>
      </c>
      <c r="H4913">
        <f>DZIALKI[[#This Row],[Podatek]]*DZIALKI[[#This Row],[Procent Ulgi]]</f>
        <v>8.6039999999999992</v>
      </c>
      <c r="I4913">
        <f>DZIALKI[[#This Row],[Podatek]]-DZIALKI[[#This Row],[KwotaUlgi]]</f>
        <v>34.415999999999997</v>
      </c>
    </row>
    <row r="4914" spans="1:9" x14ac:dyDescent="0.25">
      <c r="A4914" t="s">
        <v>4924</v>
      </c>
      <c r="B4914">
        <v>576.17999999999995</v>
      </c>
      <c r="C4914" t="s">
        <v>5</v>
      </c>
      <c r="D4914" t="s">
        <v>7</v>
      </c>
      <c r="E49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14">
        <f>IF(DZIALKI[[#This Row],[Ulga]]=$K$29,$L$29,IF(DZIALKI[[#This Row],[Ulga]]=$K$30,$L$30,IF(DZIALKI[[#This Row],[Ulga]]=$K$31,$L$31,IF(DZIALKI[[#This Row],[Ulga]]=$K$32,$L$32))))</f>
        <v>0.2</v>
      </c>
      <c r="G4914">
        <f>ROUNDUP(DZIALKI[[#This Row],[StawkaPodatku]]*DZIALKI[[#This Row],[Powierzchnia]],2)</f>
        <v>443.65999999999997</v>
      </c>
      <c r="H4914">
        <f>DZIALKI[[#This Row],[Podatek]]*DZIALKI[[#This Row],[Procent Ulgi]]</f>
        <v>88.731999999999999</v>
      </c>
      <c r="I4914">
        <f>DZIALKI[[#This Row],[Podatek]]-DZIALKI[[#This Row],[KwotaUlgi]]</f>
        <v>354.928</v>
      </c>
    </row>
    <row r="4915" spans="1:9" x14ac:dyDescent="0.25">
      <c r="A4915" t="s">
        <v>4925</v>
      </c>
      <c r="B4915">
        <v>888.68</v>
      </c>
      <c r="C4915" t="s">
        <v>31</v>
      </c>
      <c r="D4915" t="s">
        <v>11</v>
      </c>
      <c r="E49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15">
        <f>IF(DZIALKI[[#This Row],[Ulga]]=$K$29,$L$29,IF(DZIALKI[[#This Row],[Ulga]]=$K$30,$L$30,IF(DZIALKI[[#This Row],[Ulga]]=$K$31,$L$31,IF(DZIALKI[[#This Row],[Ulga]]=$K$32,$L$32))))</f>
        <v>0.9</v>
      </c>
      <c r="G4915">
        <f>ROUNDUP(DZIALKI[[#This Row],[StawkaPodatku]]*DZIALKI[[#This Row],[Powierzchnia]],2)</f>
        <v>382.14</v>
      </c>
      <c r="H4915">
        <f>DZIALKI[[#This Row],[Podatek]]*DZIALKI[[#This Row],[Procent Ulgi]]</f>
        <v>343.92599999999999</v>
      </c>
      <c r="I4915">
        <f>DZIALKI[[#This Row],[Podatek]]-DZIALKI[[#This Row],[KwotaUlgi]]</f>
        <v>38.213999999999999</v>
      </c>
    </row>
    <row r="4916" spans="1:9" x14ac:dyDescent="0.25">
      <c r="A4916" t="s">
        <v>4926</v>
      </c>
      <c r="B4916">
        <v>986.38</v>
      </c>
      <c r="C4916" t="s">
        <v>31</v>
      </c>
      <c r="D4916" t="s">
        <v>11</v>
      </c>
      <c r="E49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16">
        <f>IF(DZIALKI[[#This Row],[Ulga]]=$K$29,$L$29,IF(DZIALKI[[#This Row],[Ulga]]=$K$30,$L$30,IF(DZIALKI[[#This Row],[Ulga]]=$K$31,$L$31,IF(DZIALKI[[#This Row],[Ulga]]=$K$32,$L$32))))</f>
        <v>0.9</v>
      </c>
      <c r="G4916">
        <f>ROUNDUP(DZIALKI[[#This Row],[StawkaPodatku]]*DZIALKI[[#This Row],[Powierzchnia]],2)</f>
        <v>424.15</v>
      </c>
      <c r="H4916">
        <f>DZIALKI[[#This Row],[Podatek]]*DZIALKI[[#This Row],[Procent Ulgi]]</f>
        <v>381.73500000000001</v>
      </c>
      <c r="I4916">
        <f>DZIALKI[[#This Row],[Podatek]]-DZIALKI[[#This Row],[KwotaUlgi]]</f>
        <v>42.414999999999964</v>
      </c>
    </row>
    <row r="4917" spans="1:9" x14ac:dyDescent="0.25">
      <c r="A4917" t="s">
        <v>4927</v>
      </c>
      <c r="B4917">
        <v>1459.41</v>
      </c>
      <c r="C4917" t="s">
        <v>9</v>
      </c>
      <c r="D4917" t="s">
        <v>11</v>
      </c>
      <c r="E49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17">
        <f>IF(DZIALKI[[#This Row],[Ulga]]=$K$29,$L$29,IF(DZIALKI[[#This Row],[Ulga]]=$K$30,$L$30,IF(DZIALKI[[#This Row],[Ulga]]=$K$31,$L$31,IF(DZIALKI[[#This Row],[Ulga]]=$K$32,$L$32))))</f>
        <v>0.9</v>
      </c>
      <c r="G4917">
        <f>ROUNDUP(DZIALKI[[#This Row],[StawkaPodatku]]*DZIALKI[[#This Row],[Powierzchnia]],2)</f>
        <v>948.62</v>
      </c>
      <c r="H4917">
        <f>DZIALKI[[#This Row],[Podatek]]*DZIALKI[[#This Row],[Procent Ulgi]]</f>
        <v>853.75800000000004</v>
      </c>
      <c r="I4917">
        <f>DZIALKI[[#This Row],[Podatek]]-DZIALKI[[#This Row],[KwotaUlgi]]</f>
        <v>94.861999999999966</v>
      </c>
    </row>
    <row r="4918" spans="1:9" x14ac:dyDescent="0.25">
      <c r="A4918" t="s">
        <v>4928</v>
      </c>
      <c r="B4918">
        <v>1073.44</v>
      </c>
      <c r="C4918" t="s">
        <v>31</v>
      </c>
      <c r="D4918" t="s">
        <v>11</v>
      </c>
      <c r="E49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18">
        <f>IF(DZIALKI[[#This Row],[Ulga]]=$K$29,$L$29,IF(DZIALKI[[#This Row],[Ulga]]=$K$30,$L$30,IF(DZIALKI[[#This Row],[Ulga]]=$K$31,$L$31,IF(DZIALKI[[#This Row],[Ulga]]=$K$32,$L$32))))</f>
        <v>0.9</v>
      </c>
      <c r="G4918">
        <f>ROUNDUP(DZIALKI[[#This Row],[StawkaPodatku]]*DZIALKI[[#This Row],[Powierzchnia]],2)</f>
        <v>461.58</v>
      </c>
      <c r="H4918">
        <f>DZIALKI[[#This Row],[Podatek]]*DZIALKI[[#This Row],[Procent Ulgi]]</f>
        <v>415.42199999999997</v>
      </c>
      <c r="I4918">
        <f>DZIALKI[[#This Row],[Podatek]]-DZIALKI[[#This Row],[KwotaUlgi]]</f>
        <v>46.158000000000015</v>
      </c>
    </row>
    <row r="4919" spans="1:9" x14ac:dyDescent="0.25">
      <c r="A4919" t="s">
        <v>4929</v>
      </c>
      <c r="B4919">
        <v>1498.21</v>
      </c>
      <c r="C4919" t="s">
        <v>5</v>
      </c>
      <c r="D4919" t="s">
        <v>5</v>
      </c>
      <c r="E49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19">
        <f>IF(DZIALKI[[#This Row],[Ulga]]=$K$29,$L$29,IF(DZIALKI[[#This Row],[Ulga]]=$K$30,$L$30,IF(DZIALKI[[#This Row],[Ulga]]=$K$31,$L$31,IF(DZIALKI[[#This Row],[Ulga]]=$K$32,$L$32))))</f>
        <v>0.5</v>
      </c>
      <c r="G4919">
        <f>ROUNDUP(DZIALKI[[#This Row],[StawkaPodatku]]*DZIALKI[[#This Row],[Powierzchnia]],2)</f>
        <v>1153.6299999999999</v>
      </c>
      <c r="H4919">
        <f>DZIALKI[[#This Row],[Podatek]]*DZIALKI[[#This Row],[Procent Ulgi]]</f>
        <v>576.81499999999994</v>
      </c>
      <c r="I4919">
        <f>DZIALKI[[#This Row],[Podatek]]-DZIALKI[[#This Row],[KwotaUlgi]]</f>
        <v>576.81499999999994</v>
      </c>
    </row>
    <row r="4920" spans="1:9" x14ac:dyDescent="0.25">
      <c r="A4920" t="s">
        <v>4930</v>
      </c>
      <c r="B4920">
        <v>1097.17</v>
      </c>
      <c r="C4920" t="s">
        <v>31</v>
      </c>
      <c r="D4920" t="s">
        <v>5</v>
      </c>
      <c r="E49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20">
        <f>IF(DZIALKI[[#This Row],[Ulga]]=$K$29,$L$29,IF(DZIALKI[[#This Row],[Ulga]]=$K$30,$L$30,IF(DZIALKI[[#This Row],[Ulga]]=$K$31,$L$31,IF(DZIALKI[[#This Row],[Ulga]]=$K$32,$L$32))))</f>
        <v>0.5</v>
      </c>
      <c r="G4920">
        <f>ROUNDUP(DZIALKI[[#This Row],[StawkaPodatku]]*DZIALKI[[#This Row],[Powierzchnia]],2)</f>
        <v>471.78999999999996</v>
      </c>
      <c r="H4920">
        <f>DZIALKI[[#This Row],[Podatek]]*DZIALKI[[#This Row],[Procent Ulgi]]</f>
        <v>235.89499999999998</v>
      </c>
      <c r="I4920">
        <f>DZIALKI[[#This Row],[Podatek]]-DZIALKI[[#This Row],[KwotaUlgi]]</f>
        <v>235.89499999999998</v>
      </c>
    </row>
    <row r="4921" spans="1:9" x14ac:dyDescent="0.25">
      <c r="A4921" t="s">
        <v>4931</v>
      </c>
      <c r="B4921">
        <v>557.54999999999995</v>
      </c>
      <c r="C4921" t="s">
        <v>94</v>
      </c>
      <c r="D4921" t="s">
        <v>5</v>
      </c>
      <c r="E49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21">
        <f>IF(DZIALKI[[#This Row],[Ulga]]=$K$29,$L$29,IF(DZIALKI[[#This Row],[Ulga]]=$K$30,$L$30,IF(DZIALKI[[#This Row],[Ulga]]=$K$31,$L$31,IF(DZIALKI[[#This Row],[Ulga]]=$K$32,$L$32))))</f>
        <v>0.5</v>
      </c>
      <c r="G4921">
        <f>ROUNDUP(DZIALKI[[#This Row],[StawkaPodatku]]*DZIALKI[[#This Row],[Powierzchnia]],2)</f>
        <v>22.310000000000002</v>
      </c>
      <c r="H4921">
        <f>DZIALKI[[#This Row],[Podatek]]*DZIALKI[[#This Row],[Procent Ulgi]]</f>
        <v>11.155000000000001</v>
      </c>
      <c r="I4921">
        <f>DZIALKI[[#This Row],[Podatek]]-DZIALKI[[#This Row],[KwotaUlgi]]</f>
        <v>11.155000000000001</v>
      </c>
    </row>
    <row r="4922" spans="1:9" x14ac:dyDescent="0.25">
      <c r="A4922" t="s">
        <v>4932</v>
      </c>
      <c r="B4922">
        <v>939.97</v>
      </c>
      <c r="C4922" t="s">
        <v>52</v>
      </c>
      <c r="D4922" t="s">
        <v>11</v>
      </c>
      <c r="E49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22">
        <f>IF(DZIALKI[[#This Row],[Ulga]]=$K$29,$L$29,IF(DZIALKI[[#This Row],[Ulga]]=$K$30,$L$30,IF(DZIALKI[[#This Row],[Ulga]]=$K$31,$L$31,IF(DZIALKI[[#This Row],[Ulga]]=$K$32,$L$32))))</f>
        <v>0.9</v>
      </c>
      <c r="G4922">
        <f>ROUNDUP(DZIALKI[[#This Row],[StawkaPodatku]]*DZIALKI[[#This Row],[Powierzchnia]],2)</f>
        <v>197.39999999999998</v>
      </c>
      <c r="H4922">
        <f>DZIALKI[[#This Row],[Podatek]]*DZIALKI[[#This Row],[Procent Ulgi]]</f>
        <v>177.66</v>
      </c>
      <c r="I4922">
        <f>DZIALKI[[#This Row],[Podatek]]-DZIALKI[[#This Row],[KwotaUlgi]]</f>
        <v>19.739999999999981</v>
      </c>
    </row>
    <row r="4923" spans="1:9" x14ac:dyDescent="0.25">
      <c r="A4923" t="s">
        <v>4933</v>
      </c>
      <c r="B4923">
        <v>641.99</v>
      </c>
      <c r="C4923" t="s">
        <v>52</v>
      </c>
      <c r="D4923" t="s">
        <v>5</v>
      </c>
      <c r="E49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23">
        <f>IF(DZIALKI[[#This Row],[Ulga]]=$K$29,$L$29,IF(DZIALKI[[#This Row],[Ulga]]=$K$30,$L$30,IF(DZIALKI[[#This Row],[Ulga]]=$K$31,$L$31,IF(DZIALKI[[#This Row],[Ulga]]=$K$32,$L$32))))</f>
        <v>0.5</v>
      </c>
      <c r="G4923">
        <f>ROUNDUP(DZIALKI[[#This Row],[StawkaPodatku]]*DZIALKI[[#This Row],[Powierzchnia]],2)</f>
        <v>134.82</v>
      </c>
      <c r="H4923">
        <f>DZIALKI[[#This Row],[Podatek]]*DZIALKI[[#This Row],[Procent Ulgi]]</f>
        <v>67.41</v>
      </c>
      <c r="I4923">
        <f>DZIALKI[[#This Row],[Podatek]]-DZIALKI[[#This Row],[KwotaUlgi]]</f>
        <v>67.41</v>
      </c>
    </row>
    <row r="4924" spans="1:9" x14ac:dyDescent="0.25">
      <c r="A4924" t="s">
        <v>4934</v>
      </c>
      <c r="B4924">
        <v>1220.93</v>
      </c>
      <c r="C4924" t="s">
        <v>9</v>
      </c>
      <c r="D4924" t="s">
        <v>5</v>
      </c>
      <c r="E49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24">
        <f>IF(DZIALKI[[#This Row],[Ulga]]=$K$29,$L$29,IF(DZIALKI[[#This Row],[Ulga]]=$K$30,$L$30,IF(DZIALKI[[#This Row],[Ulga]]=$K$31,$L$31,IF(DZIALKI[[#This Row],[Ulga]]=$K$32,$L$32))))</f>
        <v>0.5</v>
      </c>
      <c r="G4924">
        <f>ROUNDUP(DZIALKI[[#This Row],[StawkaPodatku]]*DZIALKI[[#This Row],[Powierzchnia]],2)</f>
        <v>793.61</v>
      </c>
      <c r="H4924">
        <f>DZIALKI[[#This Row],[Podatek]]*DZIALKI[[#This Row],[Procent Ulgi]]</f>
        <v>396.80500000000001</v>
      </c>
      <c r="I4924">
        <f>DZIALKI[[#This Row],[Podatek]]-DZIALKI[[#This Row],[KwotaUlgi]]</f>
        <v>396.80500000000001</v>
      </c>
    </row>
    <row r="4925" spans="1:9" x14ac:dyDescent="0.25">
      <c r="A4925" t="s">
        <v>4935</v>
      </c>
      <c r="B4925">
        <v>974.86</v>
      </c>
      <c r="C4925" t="s">
        <v>94</v>
      </c>
      <c r="D4925" t="s">
        <v>11</v>
      </c>
      <c r="E49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25">
        <f>IF(DZIALKI[[#This Row],[Ulga]]=$K$29,$L$29,IF(DZIALKI[[#This Row],[Ulga]]=$K$30,$L$30,IF(DZIALKI[[#This Row],[Ulga]]=$K$31,$L$31,IF(DZIALKI[[#This Row],[Ulga]]=$K$32,$L$32))))</f>
        <v>0.9</v>
      </c>
      <c r="G4925">
        <f>ROUNDUP(DZIALKI[[#This Row],[StawkaPodatku]]*DZIALKI[[#This Row],[Powierzchnia]],2)</f>
        <v>39</v>
      </c>
      <c r="H4925">
        <f>DZIALKI[[#This Row],[Podatek]]*DZIALKI[[#This Row],[Procent Ulgi]]</f>
        <v>35.1</v>
      </c>
      <c r="I4925">
        <f>DZIALKI[[#This Row],[Podatek]]-DZIALKI[[#This Row],[KwotaUlgi]]</f>
        <v>3.8999999999999986</v>
      </c>
    </row>
    <row r="4926" spans="1:9" x14ac:dyDescent="0.25">
      <c r="A4926" t="s">
        <v>4936</v>
      </c>
      <c r="B4926">
        <v>1290.1400000000001</v>
      </c>
      <c r="C4926" t="s">
        <v>31</v>
      </c>
      <c r="D4926" t="s">
        <v>21</v>
      </c>
      <c r="E49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26">
        <f>IF(DZIALKI[[#This Row],[Ulga]]=$K$29,$L$29,IF(DZIALKI[[#This Row],[Ulga]]=$K$30,$L$30,IF(DZIALKI[[#This Row],[Ulga]]=$K$31,$L$31,IF(DZIALKI[[#This Row],[Ulga]]=$K$32,$L$32))))</f>
        <v>0</v>
      </c>
      <c r="G4926">
        <f>ROUNDUP(DZIALKI[[#This Row],[StawkaPodatku]]*DZIALKI[[#This Row],[Powierzchnia]],2)</f>
        <v>554.77</v>
      </c>
      <c r="H4926">
        <f>DZIALKI[[#This Row],[Podatek]]*DZIALKI[[#This Row],[Procent Ulgi]]</f>
        <v>0</v>
      </c>
      <c r="I4926">
        <f>DZIALKI[[#This Row],[Podatek]]-DZIALKI[[#This Row],[KwotaUlgi]]</f>
        <v>554.77</v>
      </c>
    </row>
    <row r="4927" spans="1:9" x14ac:dyDescent="0.25">
      <c r="A4927" t="s">
        <v>4937</v>
      </c>
      <c r="B4927">
        <v>680.72</v>
      </c>
      <c r="C4927" t="s">
        <v>5</v>
      </c>
      <c r="D4927" t="s">
        <v>21</v>
      </c>
      <c r="E49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27">
        <f>IF(DZIALKI[[#This Row],[Ulga]]=$K$29,$L$29,IF(DZIALKI[[#This Row],[Ulga]]=$K$30,$L$30,IF(DZIALKI[[#This Row],[Ulga]]=$K$31,$L$31,IF(DZIALKI[[#This Row],[Ulga]]=$K$32,$L$32))))</f>
        <v>0</v>
      </c>
      <c r="G4927">
        <f>ROUNDUP(DZIALKI[[#This Row],[StawkaPodatku]]*DZIALKI[[#This Row],[Powierzchnia]],2)</f>
        <v>524.16</v>
      </c>
      <c r="H4927">
        <f>DZIALKI[[#This Row],[Podatek]]*DZIALKI[[#This Row],[Procent Ulgi]]</f>
        <v>0</v>
      </c>
      <c r="I4927">
        <f>DZIALKI[[#This Row],[Podatek]]-DZIALKI[[#This Row],[KwotaUlgi]]</f>
        <v>524.16</v>
      </c>
    </row>
    <row r="4928" spans="1:9" x14ac:dyDescent="0.25">
      <c r="A4928" t="s">
        <v>4938</v>
      </c>
      <c r="B4928">
        <v>520.78</v>
      </c>
      <c r="C4928" t="s">
        <v>9</v>
      </c>
      <c r="D4928" t="s">
        <v>5</v>
      </c>
      <c r="E49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28">
        <f>IF(DZIALKI[[#This Row],[Ulga]]=$K$29,$L$29,IF(DZIALKI[[#This Row],[Ulga]]=$K$30,$L$30,IF(DZIALKI[[#This Row],[Ulga]]=$K$31,$L$31,IF(DZIALKI[[#This Row],[Ulga]]=$K$32,$L$32))))</f>
        <v>0.5</v>
      </c>
      <c r="G4928">
        <f>ROUNDUP(DZIALKI[[#This Row],[StawkaPodatku]]*DZIALKI[[#This Row],[Powierzchnia]],2)</f>
        <v>338.51</v>
      </c>
      <c r="H4928">
        <f>DZIALKI[[#This Row],[Podatek]]*DZIALKI[[#This Row],[Procent Ulgi]]</f>
        <v>169.255</v>
      </c>
      <c r="I4928">
        <f>DZIALKI[[#This Row],[Podatek]]-DZIALKI[[#This Row],[KwotaUlgi]]</f>
        <v>169.255</v>
      </c>
    </row>
    <row r="4929" spans="1:9" x14ac:dyDescent="0.25">
      <c r="A4929" t="s">
        <v>4939</v>
      </c>
      <c r="B4929">
        <v>837.6</v>
      </c>
      <c r="C4929" t="s">
        <v>31</v>
      </c>
      <c r="D4929" t="s">
        <v>11</v>
      </c>
      <c r="E49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29">
        <f>IF(DZIALKI[[#This Row],[Ulga]]=$K$29,$L$29,IF(DZIALKI[[#This Row],[Ulga]]=$K$30,$L$30,IF(DZIALKI[[#This Row],[Ulga]]=$K$31,$L$31,IF(DZIALKI[[#This Row],[Ulga]]=$K$32,$L$32))))</f>
        <v>0.9</v>
      </c>
      <c r="G4929">
        <f>ROUNDUP(DZIALKI[[#This Row],[StawkaPodatku]]*DZIALKI[[#This Row],[Powierzchnia]],2)</f>
        <v>360.17</v>
      </c>
      <c r="H4929">
        <f>DZIALKI[[#This Row],[Podatek]]*DZIALKI[[#This Row],[Procent Ulgi]]</f>
        <v>324.15300000000002</v>
      </c>
      <c r="I4929">
        <f>DZIALKI[[#This Row],[Podatek]]-DZIALKI[[#This Row],[KwotaUlgi]]</f>
        <v>36.016999999999996</v>
      </c>
    </row>
    <row r="4930" spans="1:9" x14ac:dyDescent="0.25">
      <c r="A4930" t="s">
        <v>4940</v>
      </c>
      <c r="B4930">
        <v>1271.9000000000001</v>
      </c>
      <c r="C4930" t="s">
        <v>52</v>
      </c>
      <c r="D4930" t="s">
        <v>11</v>
      </c>
      <c r="E49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30">
        <f>IF(DZIALKI[[#This Row],[Ulga]]=$K$29,$L$29,IF(DZIALKI[[#This Row],[Ulga]]=$K$30,$L$30,IF(DZIALKI[[#This Row],[Ulga]]=$K$31,$L$31,IF(DZIALKI[[#This Row],[Ulga]]=$K$32,$L$32))))</f>
        <v>0.9</v>
      </c>
      <c r="G4930">
        <f>ROUNDUP(DZIALKI[[#This Row],[StawkaPodatku]]*DZIALKI[[#This Row],[Powierzchnia]],2)</f>
        <v>267.09999999999997</v>
      </c>
      <c r="H4930">
        <f>DZIALKI[[#This Row],[Podatek]]*DZIALKI[[#This Row],[Procent Ulgi]]</f>
        <v>240.39</v>
      </c>
      <c r="I4930">
        <f>DZIALKI[[#This Row],[Podatek]]-DZIALKI[[#This Row],[KwotaUlgi]]</f>
        <v>26.70999999999998</v>
      </c>
    </row>
    <row r="4931" spans="1:9" x14ac:dyDescent="0.25">
      <c r="A4931" t="s">
        <v>4941</v>
      </c>
      <c r="B4931">
        <v>512.35</v>
      </c>
      <c r="C4931" t="s">
        <v>5</v>
      </c>
      <c r="D4931" t="s">
        <v>5</v>
      </c>
      <c r="E49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1">
        <f>IF(DZIALKI[[#This Row],[Ulga]]=$K$29,$L$29,IF(DZIALKI[[#This Row],[Ulga]]=$K$30,$L$30,IF(DZIALKI[[#This Row],[Ulga]]=$K$31,$L$31,IF(DZIALKI[[#This Row],[Ulga]]=$K$32,$L$32))))</f>
        <v>0.5</v>
      </c>
      <c r="G4931">
        <f>ROUNDUP(DZIALKI[[#This Row],[StawkaPodatku]]*DZIALKI[[#This Row],[Powierzchnia]],2)</f>
        <v>394.51</v>
      </c>
      <c r="H4931">
        <f>DZIALKI[[#This Row],[Podatek]]*DZIALKI[[#This Row],[Procent Ulgi]]</f>
        <v>197.255</v>
      </c>
      <c r="I4931">
        <f>DZIALKI[[#This Row],[Podatek]]-DZIALKI[[#This Row],[KwotaUlgi]]</f>
        <v>197.255</v>
      </c>
    </row>
    <row r="4932" spans="1:9" x14ac:dyDescent="0.25">
      <c r="A4932" t="s">
        <v>4942</v>
      </c>
      <c r="B4932">
        <v>984.28</v>
      </c>
      <c r="C4932" t="s">
        <v>5</v>
      </c>
      <c r="D4932" t="s">
        <v>21</v>
      </c>
      <c r="E49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2">
        <f>IF(DZIALKI[[#This Row],[Ulga]]=$K$29,$L$29,IF(DZIALKI[[#This Row],[Ulga]]=$K$30,$L$30,IF(DZIALKI[[#This Row],[Ulga]]=$K$31,$L$31,IF(DZIALKI[[#This Row],[Ulga]]=$K$32,$L$32))))</f>
        <v>0</v>
      </c>
      <c r="G4932">
        <f>ROUNDUP(DZIALKI[[#This Row],[StawkaPodatku]]*DZIALKI[[#This Row],[Powierzchnia]],2)</f>
        <v>757.9</v>
      </c>
      <c r="H4932">
        <f>DZIALKI[[#This Row],[Podatek]]*DZIALKI[[#This Row],[Procent Ulgi]]</f>
        <v>0</v>
      </c>
      <c r="I4932">
        <f>DZIALKI[[#This Row],[Podatek]]-DZIALKI[[#This Row],[KwotaUlgi]]</f>
        <v>757.9</v>
      </c>
    </row>
    <row r="4933" spans="1:9" x14ac:dyDescent="0.25">
      <c r="A4933" t="s">
        <v>4943</v>
      </c>
      <c r="B4933">
        <v>844.23</v>
      </c>
      <c r="C4933" t="s">
        <v>52</v>
      </c>
      <c r="D4933" t="s">
        <v>11</v>
      </c>
      <c r="E49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33">
        <f>IF(DZIALKI[[#This Row],[Ulga]]=$K$29,$L$29,IF(DZIALKI[[#This Row],[Ulga]]=$K$30,$L$30,IF(DZIALKI[[#This Row],[Ulga]]=$K$31,$L$31,IF(DZIALKI[[#This Row],[Ulga]]=$K$32,$L$32))))</f>
        <v>0.9</v>
      </c>
      <c r="G4933">
        <f>ROUNDUP(DZIALKI[[#This Row],[StawkaPodatku]]*DZIALKI[[#This Row],[Powierzchnia]],2)</f>
        <v>177.29</v>
      </c>
      <c r="H4933">
        <f>DZIALKI[[#This Row],[Podatek]]*DZIALKI[[#This Row],[Procent Ulgi]]</f>
        <v>159.56100000000001</v>
      </c>
      <c r="I4933">
        <f>DZIALKI[[#This Row],[Podatek]]-DZIALKI[[#This Row],[KwotaUlgi]]</f>
        <v>17.728999999999985</v>
      </c>
    </row>
    <row r="4934" spans="1:9" x14ac:dyDescent="0.25">
      <c r="A4934" t="s">
        <v>4944</v>
      </c>
      <c r="B4934">
        <v>1438.96</v>
      </c>
      <c r="C4934" t="s">
        <v>5</v>
      </c>
      <c r="D4934" t="s">
        <v>11</v>
      </c>
      <c r="E49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4">
        <f>IF(DZIALKI[[#This Row],[Ulga]]=$K$29,$L$29,IF(DZIALKI[[#This Row],[Ulga]]=$K$30,$L$30,IF(DZIALKI[[#This Row],[Ulga]]=$K$31,$L$31,IF(DZIALKI[[#This Row],[Ulga]]=$K$32,$L$32))))</f>
        <v>0.9</v>
      </c>
      <c r="G4934">
        <f>ROUNDUP(DZIALKI[[#This Row],[StawkaPodatku]]*DZIALKI[[#This Row],[Powierzchnia]],2)</f>
        <v>1108</v>
      </c>
      <c r="H4934">
        <f>DZIALKI[[#This Row],[Podatek]]*DZIALKI[[#This Row],[Procent Ulgi]]</f>
        <v>997.2</v>
      </c>
      <c r="I4934">
        <f>DZIALKI[[#This Row],[Podatek]]-DZIALKI[[#This Row],[KwotaUlgi]]</f>
        <v>110.79999999999995</v>
      </c>
    </row>
    <row r="4935" spans="1:9" x14ac:dyDescent="0.25">
      <c r="A4935" t="s">
        <v>4945</v>
      </c>
      <c r="B4935">
        <v>1264.45</v>
      </c>
      <c r="C4935" t="s">
        <v>52</v>
      </c>
      <c r="D4935" t="s">
        <v>5</v>
      </c>
      <c r="E49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35">
        <f>IF(DZIALKI[[#This Row],[Ulga]]=$K$29,$L$29,IF(DZIALKI[[#This Row],[Ulga]]=$K$30,$L$30,IF(DZIALKI[[#This Row],[Ulga]]=$K$31,$L$31,IF(DZIALKI[[#This Row],[Ulga]]=$K$32,$L$32))))</f>
        <v>0.5</v>
      </c>
      <c r="G4935">
        <f>ROUNDUP(DZIALKI[[#This Row],[StawkaPodatku]]*DZIALKI[[#This Row],[Powierzchnia]],2)</f>
        <v>265.53999999999996</v>
      </c>
      <c r="H4935">
        <f>DZIALKI[[#This Row],[Podatek]]*DZIALKI[[#This Row],[Procent Ulgi]]</f>
        <v>132.76999999999998</v>
      </c>
      <c r="I4935">
        <f>DZIALKI[[#This Row],[Podatek]]-DZIALKI[[#This Row],[KwotaUlgi]]</f>
        <v>132.76999999999998</v>
      </c>
    </row>
    <row r="4936" spans="1:9" x14ac:dyDescent="0.25">
      <c r="A4936" t="s">
        <v>4946</v>
      </c>
      <c r="B4936">
        <v>1352.72</v>
      </c>
      <c r="C4936" t="s">
        <v>5</v>
      </c>
      <c r="D4936" t="s">
        <v>21</v>
      </c>
      <c r="E49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6">
        <f>IF(DZIALKI[[#This Row],[Ulga]]=$K$29,$L$29,IF(DZIALKI[[#This Row],[Ulga]]=$K$30,$L$30,IF(DZIALKI[[#This Row],[Ulga]]=$K$31,$L$31,IF(DZIALKI[[#This Row],[Ulga]]=$K$32,$L$32))))</f>
        <v>0</v>
      </c>
      <c r="G4936">
        <f>ROUNDUP(DZIALKI[[#This Row],[StawkaPodatku]]*DZIALKI[[#This Row],[Powierzchnia]],2)</f>
        <v>1041.5999999999999</v>
      </c>
      <c r="H4936">
        <f>DZIALKI[[#This Row],[Podatek]]*DZIALKI[[#This Row],[Procent Ulgi]]</f>
        <v>0</v>
      </c>
      <c r="I4936">
        <f>DZIALKI[[#This Row],[Podatek]]-DZIALKI[[#This Row],[KwotaUlgi]]</f>
        <v>1041.5999999999999</v>
      </c>
    </row>
    <row r="4937" spans="1:9" x14ac:dyDescent="0.25">
      <c r="A4937" t="s">
        <v>4947</v>
      </c>
      <c r="B4937">
        <v>1289.43</v>
      </c>
      <c r="C4937" t="s">
        <v>5</v>
      </c>
      <c r="D4937" t="s">
        <v>11</v>
      </c>
      <c r="E49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7">
        <f>IF(DZIALKI[[#This Row],[Ulga]]=$K$29,$L$29,IF(DZIALKI[[#This Row],[Ulga]]=$K$30,$L$30,IF(DZIALKI[[#This Row],[Ulga]]=$K$31,$L$31,IF(DZIALKI[[#This Row],[Ulga]]=$K$32,$L$32))))</f>
        <v>0.9</v>
      </c>
      <c r="G4937">
        <f>ROUNDUP(DZIALKI[[#This Row],[StawkaPodatku]]*DZIALKI[[#This Row],[Powierzchnia]],2)</f>
        <v>992.87</v>
      </c>
      <c r="H4937">
        <f>DZIALKI[[#This Row],[Podatek]]*DZIALKI[[#This Row],[Procent Ulgi]]</f>
        <v>893.58299999999997</v>
      </c>
      <c r="I4937">
        <f>DZIALKI[[#This Row],[Podatek]]-DZIALKI[[#This Row],[KwotaUlgi]]</f>
        <v>99.287000000000035</v>
      </c>
    </row>
    <row r="4938" spans="1:9" x14ac:dyDescent="0.25">
      <c r="A4938" t="s">
        <v>4948</v>
      </c>
      <c r="B4938">
        <v>669.43</v>
      </c>
      <c r="C4938" t="s">
        <v>9</v>
      </c>
      <c r="D4938" t="s">
        <v>5</v>
      </c>
      <c r="E493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38">
        <f>IF(DZIALKI[[#This Row],[Ulga]]=$K$29,$L$29,IF(DZIALKI[[#This Row],[Ulga]]=$K$30,$L$30,IF(DZIALKI[[#This Row],[Ulga]]=$K$31,$L$31,IF(DZIALKI[[#This Row],[Ulga]]=$K$32,$L$32))))</f>
        <v>0.5</v>
      </c>
      <c r="G4938">
        <f>ROUNDUP(DZIALKI[[#This Row],[StawkaPodatku]]*DZIALKI[[#This Row],[Powierzchnia]],2)</f>
        <v>435.13</v>
      </c>
      <c r="H4938">
        <f>DZIALKI[[#This Row],[Podatek]]*DZIALKI[[#This Row],[Procent Ulgi]]</f>
        <v>217.565</v>
      </c>
      <c r="I4938">
        <f>DZIALKI[[#This Row],[Podatek]]-DZIALKI[[#This Row],[KwotaUlgi]]</f>
        <v>217.565</v>
      </c>
    </row>
    <row r="4939" spans="1:9" x14ac:dyDescent="0.25">
      <c r="A4939" t="s">
        <v>4949</v>
      </c>
      <c r="B4939">
        <v>672.84</v>
      </c>
      <c r="C4939" t="s">
        <v>5</v>
      </c>
      <c r="D4939" t="s">
        <v>5</v>
      </c>
      <c r="E49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9">
        <f>IF(DZIALKI[[#This Row],[Ulga]]=$K$29,$L$29,IF(DZIALKI[[#This Row],[Ulga]]=$K$30,$L$30,IF(DZIALKI[[#This Row],[Ulga]]=$K$31,$L$31,IF(DZIALKI[[#This Row],[Ulga]]=$K$32,$L$32))))</f>
        <v>0.5</v>
      </c>
      <c r="G4939">
        <f>ROUNDUP(DZIALKI[[#This Row],[StawkaPodatku]]*DZIALKI[[#This Row],[Powierzchnia]],2)</f>
        <v>518.09</v>
      </c>
      <c r="H4939">
        <f>DZIALKI[[#This Row],[Podatek]]*DZIALKI[[#This Row],[Procent Ulgi]]</f>
        <v>259.04500000000002</v>
      </c>
      <c r="I4939">
        <f>DZIALKI[[#This Row],[Podatek]]-DZIALKI[[#This Row],[KwotaUlgi]]</f>
        <v>259.04500000000002</v>
      </c>
    </row>
    <row r="4940" spans="1:9" x14ac:dyDescent="0.25">
      <c r="A4940" t="s">
        <v>4950</v>
      </c>
      <c r="B4940">
        <v>1216.2</v>
      </c>
      <c r="C4940" t="s">
        <v>31</v>
      </c>
      <c r="D4940" t="s">
        <v>5</v>
      </c>
      <c r="E49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40">
        <f>IF(DZIALKI[[#This Row],[Ulga]]=$K$29,$L$29,IF(DZIALKI[[#This Row],[Ulga]]=$K$30,$L$30,IF(DZIALKI[[#This Row],[Ulga]]=$K$31,$L$31,IF(DZIALKI[[#This Row],[Ulga]]=$K$32,$L$32))))</f>
        <v>0.5</v>
      </c>
      <c r="G4940">
        <f>ROUNDUP(DZIALKI[[#This Row],[StawkaPodatku]]*DZIALKI[[#This Row],[Powierzchnia]],2)</f>
        <v>522.97</v>
      </c>
      <c r="H4940">
        <f>DZIALKI[[#This Row],[Podatek]]*DZIALKI[[#This Row],[Procent Ulgi]]</f>
        <v>261.48500000000001</v>
      </c>
      <c r="I4940">
        <f>DZIALKI[[#This Row],[Podatek]]-DZIALKI[[#This Row],[KwotaUlgi]]</f>
        <v>261.48500000000001</v>
      </c>
    </row>
    <row r="4941" spans="1:9" x14ac:dyDescent="0.25">
      <c r="A4941" t="s">
        <v>4951</v>
      </c>
      <c r="B4941">
        <v>510.58</v>
      </c>
      <c r="C4941" t="s">
        <v>52</v>
      </c>
      <c r="D4941" t="s">
        <v>11</v>
      </c>
      <c r="E49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41">
        <f>IF(DZIALKI[[#This Row],[Ulga]]=$K$29,$L$29,IF(DZIALKI[[#This Row],[Ulga]]=$K$30,$L$30,IF(DZIALKI[[#This Row],[Ulga]]=$K$31,$L$31,IF(DZIALKI[[#This Row],[Ulga]]=$K$32,$L$32))))</f>
        <v>0.9</v>
      </c>
      <c r="G4941">
        <f>ROUNDUP(DZIALKI[[#This Row],[StawkaPodatku]]*DZIALKI[[#This Row],[Powierzchnia]],2)</f>
        <v>107.23</v>
      </c>
      <c r="H4941">
        <f>DZIALKI[[#This Row],[Podatek]]*DZIALKI[[#This Row],[Procent Ulgi]]</f>
        <v>96.507000000000005</v>
      </c>
      <c r="I4941">
        <f>DZIALKI[[#This Row],[Podatek]]-DZIALKI[[#This Row],[KwotaUlgi]]</f>
        <v>10.722999999999999</v>
      </c>
    </row>
    <row r="4942" spans="1:9" x14ac:dyDescent="0.25">
      <c r="A4942" t="s">
        <v>4952</v>
      </c>
      <c r="B4942">
        <v>639.85</v>
      </c>
      <c r="C4942" t="s">
        <v>5</v>
      </c>
      <c r="D4942" t="s">
        <v>5</v>
      </c>
      <c r="E49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42">
        <f>IF(DZIALKI[[#This Row],[Ulga]]=$K$29,$L$29,IF(DZIALKI[[#This Row],[Ulga]]=$K$30,$L$30,IF(DZIALKI[[#This Row],[Ulga]]=$K$31,$L$31,IF(DZIALKI[[#This Row],[Ulga]]=$K$32,$L$32))))</f>
        <v>0.5</v>
      </c>
      <c r="G4942">
        <f>ROUNDUP(DZIALKI[[#This Row],[StawkaPodatku]]*DZIALKI[[#This Row],[Powierzchnia]],2)</f>
        <v>492.69</v>
      </c>
      <c r="H4942">
        <f>DZIALKI[[#This Row],[Podatek]]*DZIALKI[[#This Row],[Procent Ulgi]]</f>
        <v>246.345</v>
      </c>
      <c r="I4942">
        <f>DZIALKI[[#This Row],[Podatek]]-DZIALKI[[#This Row],[KwotaUlgi]]</f>
        <v>246.345</v>
      </c>
    </row>
    <row r="4943" spans="1:9" x14ac:dyDescent="0.25">
      <c r="A4943" t="s">
        <v>4953</v>
      </c>
      <c r="B4943">
        <v>1211.29</v>
      </c>
      <c r="C4943" t="s">
        <v>9</v>
      </c>
      <c r="D4943" t="s">
        <v>11</v>
      </c>
      <c r="E49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43">
        <f>IF(DZIALKI[[#This Row],[Ulga]]=$K$29,$L$29,IF(DZIALKI[[#This Row],[Ulga]]=$K$30,$L$30,IF(DZIALKI[[#This Row],[Ulga]]=$K$31,$L$31,IF(DZIALKI[[#This Row],[Ulga]]=$K$32,$L$32))))</f>
        <v>0.9</v>
      </c>
      <c r="G4943">
        <f>ROUNDUP(DZIALKI[[#This Row],[StawkaPodatku]]*DZIALKI[[#This Row],[Powierzchnia]],2)</f>
        <v>787.34</v>
      </c>
      <c r="H4943">
        <f>DZIALKI[[#This Row],[Podatek]]*DZIALKI[[#This Row],[Procent Ulgi]]</f>
        <v>708.60599999999999</v>
      </c>
      <c r="I4943">
        <f>DZIALKI[[#This Row],[Podatek]]-DZIALKI[[#This Row],[KwotaUlgi]]</f>
        <v>78.734000000000037</v>
      </c>
    </row>
    <row r="4944" spans="1:9" x14ac:dyDescent="0.25">
      <c r="A4944" t="s">
        <v>4954</v>
      </c>
      <c r="B4944">
        <v>1307.8499999999999</v>
      </c>
      <c r="C4944" t="s">
        <v>52</v>
      </c>
      <c r="D4944" t="s">
        <v>21</v>
      </c>
      <c r="E49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44">
        <f>IF(DZIALKI[[#This Row],[Ulga]]=$K$29,$L$29,IF(DZIALKI[[#This Row],[Ulga]]=$K$30,$L$30,IF(DZIALKI[[#This Row],[Ulga]]=$K$31,$L$31,IF(DZIALKI[[#This Row],[Ulga]]=$K$32,$L$32))))</f>
        <v>0</v>
      </c>
      <c r="G4944">
        <f>ROUNDUP(DZIALKI[[#This Row],[StawkaPodatku]]*DZIALKI[[#This Row],[Powierzchnia]],2)</f>
        <v>274.64999999999998</v>
      </c>
      <c r="H4944">
        <f>DZIALKI[[#This Row],[Podatek]]*DZIALKI[[#This Row],[Procent Ulgi]]</f>
        <v>0</v>
      </c>
      <c r="I4944">
        <f>DZIALKI[[#This Row],[Podatek]]-DZIALKI[[#This Row],[KwotaUlgi]]</f>
        <v>274.64999999999998</v>
      </c>
    </row>
    <row r="4945" spans="1:9" x14ac:dyDescent="0.25">
      <c r="A4945" t="s">
        <v>4955</v>
      </c>
      <c r="B4945">
        <v>631.82000000000005</v>
      </c>
      <c r="C4945" t="s">
        <v>9</v>
      </c>
      <c r="D4945" t="s">
        <v>11</v>
      </c>
      <c r="E49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45">
        <f>IF(DZIALKI[[#This Row],[Ulga]]=$K$29,$L$29,IF(DZIALKI[[#This Row],[Ulga]]=$K$30,$L$30,IF(DZIALKI[[#This Row],[Ulga]]=$K$31,$L$31,IF(DZIALKI[[#This Row],[Ulga]]=$K$32,$L$32))))</f>
        <v>0.9</v>
      </c>
      <c r="G4945">
        <f>ROUNDUP(DZIALKI[[#This Row],[StawkaPodatku]]*DZIALKI[[#This Row],[Powierzchnia]],2)</f>
        <v>410.69</v>
      </c>
      <c r="H4945">
        <f>DZIALKI[[#This Row],[Podatek]]*DZIALKI[[#This Row],[Procent Ulgi]]</f>
        <v>369.62099999999998</v>
      </c>
      <c r="I4945">
        <f>DZIALKI[[#This Row],[Podatek]]-DZIALKI[[#This Row],[KwotaUlgi]]</f>
        <v>41.069000000000017</v>
      </c>
    </row>
    <row r="4946" spans="1:9" x14ac:dyDescent="0.25">
      <c r="A4946" t="s">
        <v>4956</v>
      </c>
      <c r="B4946">
        <v>1292.23</v>
      </c>
      <c r="C4946" t="s">
        <v>9</v>
      </c>
      <c r="D4946" t="s">
        <v>7</v>
      </c>
      <c r="E49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46">
        <f>IF(DZIALKI[[#This Row],[Ulga]]=$K$29,$L$29,IF(DZIALKI[[#This Row],[Ulga]]=$K$30,$L$30,IF(DZIALKI[[#This Row],[Ulga]]=$K$31,$L$31,IF(DZIALKI[[#This Row],[Ulga]]=$K$32,$L$32))))</f>
        <v>0.2</v>
      </c>
      <c r="G4946">
        <f>ROUNDUP(DZIALKI[[#This Row],[StawkaPodatku]]*DZIALKI[[#This Row],[Powierzchnia]],2)</f>
        <v>839.95</v>
      </c>
      <c r="H4946">
        <f>DZIALKI[[#This Row],[Podatek]]*DZIALKI[[#This Row],[Procent Ulgi]]</f>
        <v>167.99</v>
      </c>
      <c r="I4946">
        <f>DZIALKI[[#This Row],[Podatek]]-DZIALKI[[#This Row],[KwotaUlgi]]</f>
        <v>671.96</v>
      </c>
    </row>
    <row r="4947" spans="1:9" x14ac:dyDescent="0.25">
      <c r="A4947" t="s">
        <v>4957</v>
      </c>
      <c r="B4947">
        <v>1153.81</v>
      </c>
      <c r="C4947" t="s">
        <v>5</v>
      </c>
      <c r="D4947" t="s">
        <v>7</v>
      </c>
      <c r="E49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47">
        <f>IF(DZIALKI[[#This Row],[Ulga]]=$K$29,$L$29,IF(DZIALKI[[#This Row],[Ulga]]=$K$30,$L$30,IF(DZIALKI[[#This Row],[Ulga]]=$K$31,$L$31,IF(DZIALKI[[#This Row],[Ulga]]=$K$32,$L$32))))</f>
        <v>0.2</v>
      </c>
      <c r="G4947">
        <f>ROUNDUP(DZIALKI[[#This Row],[StawkaPodatku]]*DZIALKI[[#This Row],[Powierzchnia]],2)</f>
        <v>888.43999999999994</v>
      </c>
      <c r="H4947">
        <f>DZIALKI[[#This Row],[Podatek]]*DZIALKI[[#This Row],[Procent Ulgi]]</f>
        <v>177.68799999999999</v>
      </c>
      <c r="I4947">
        <f>DZIALKI[[#This Row],[Podatek]]-DZIALKI[[#This Row],[KwotaUlgi]]</f>
        <v>710.75199999999995</v>
      </c>
    </row>
    <row r="4948" spans="1:9" x14ac:dyDescent="0.25">
      <c r="A4948" t="s">
        <v>4958</v>
      </c>
      <c r="B4948">
        <v>735.43</v>
      </c>
      <c r="C4948" t="s">
        <v>9</v>
      </c>
      <c r="D4948" t="s">
        <v>21</v>
      </c>
      <c r="E494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48">
        <f>IF(DZIALKI[[#This Row],[Ulga]]=$K$29,$L$29,IF(DZIALKI[[#This Row],[Ulga]]=$K$30,$L$30,IF(DZIALKI[[#This Row],[Ulga]]=$K$31,$L$31,IF(DZIALKI[[#This Row],[Ulga]]=$K$32,$L$32))))</f>
        <v>0</v>
      </c>
      <c r="G4948">
        <f>ROUNDUP(DZIALKI[[#This Row],[StawkaPodatku]]*DZIALKI[[#This Row],[Powierzchnia]],2)</f>
        <v>478.03</v>
      </c>
      <c r="H4948">
        <f>DZIALKI[[#This Row],[Podatek]]*DZIALKI[[#This Row],[Procent Ulgi]]</f>
        <v>0</v>
      </c>
      <c r="I4948">
        <f>DZIALKI[[#This Row],[Podatek]]-DZIALKI[[#This Row],[KwotaUlgi]]</f>
        <v>478.03</v>
      </c>
    </row>
    <row r="4949" spans="1:9" x14ac:dyDescent="0.25">
      <c r="A4949" t="s">
        <v>4959</v>
      </c>
      <c r="B4949">
        <v>851.8</v>
      </c>
      <c r="C4949" t="s">
        <v>9</v>
      </c>
      <c r="D4949" t="s">
        <v>7</v>
      </c>
      <c r="E49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49">
        <f>IF(DZIALKI[[#This Row],[Ulga]]=$K$29,$L$29,IF(DZIALKI[[#This Row],[Ulga]]=$K$30,$L$30,IF(DZIALKI[[#This Row],[Ulga]]=$K$31,$L$31,IF(DZIALKI[[#This Row],[Ulga]]=$K$32,$L$32))))</f>
        <v>0.2</v>
      </c>
      <c r="G4949">
        <f>ROUNDUP(DZIALKI[[#This Row],[StawkaPodatku]]*DZIALKI[[#This Row],[Powierzchnia]],2)</f>
        <v>553.66999999999996</v>
      </c>
      <c r="H4949">
        <f>DZIALKI[[#This Row],[Podatek]]*DZIALKI[[#This Row],[Procent Ulgi]]</f>
        <v>110.73399999999999</v>
      </c>
      <c r="I4949">
        <f>DZIALKI[[#This Row],[Podatek]]-DZIALKI[[#This Row],[KwotaUlgi]]</f>
        <v>442.93599999999998</v>
      </c>
    </row>
    <row r="4950" spans="1:9" x14ac:dyDescent="0.25">
      <c r="A4950" t="s">
        <v>4960</v>
      </c>
      <c r="B4950">
        <v>756.19</v>
      </c>
      <c r="C4950" t="s">
        <v>9</v>
      </c>
      <c r="D4950" t="s">
        <v>11</v>
      </c>
      <c r="E49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50">
        <f>IF(DZIALKI[[#This Row],[Ulga]]=$K$29,$L$29,IF(DZIALKI[[#This Row],[Ulga]]=$K$30,$L$30,IF(DZIALKI[[#This Row],[Ulga]]=$K$31,$L$31,IF(DZIALKI[[#This Row],[Ulga]]=$K$32,$L$32))))</f>
        <v>0.9</v>
      </c>
      <c r="G4950">
        <f>ROUNDUP(DZIALKI[[#This Row],[StawkaPodatku]]*DZIALKI[[#This Row],[Powierzchnia]],2)</f>
        <v>491.53</v>
      </c>
      <c r="H4950">
        <f>DZIALKI[[#This Row],[Podatek]]*DZIALKI[[#This Row],[Procent Ulgi]]</f>
        <v>442.37700000000001</v>
      </c>
      <c r="I4950">
        <f>DZIALKI[[#This Row],[Podatek]]-DZIALKI[[#This Row],[KwotaUlgi]]</f>
        <v>49.152999999999963</v>
      </c>
    </row>
    <row r="4951" spans="1:9" x14ac:dyDescent="0.25">
      <c r="A4951" t="s">
        <v>4961</v>
      </c>
      <c r="B4951">
        <v>758.79</v>
      </c>
      <c r="C4951" t="s">
        <v>5</v>
      </c>
      <c r="D4951" t="s">
        <v>5</v>
      </c>
      <c r="E49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51">
        <f>IF(DZIALKI[[#This Row],[Ulga]]=$K$29,$L$29,IF(DZIALKI[[#This Row],[Ulga]]=$K$30,$L$30,IF(DZIALKI[[#This Row],[Ulga]]=$K$31,$L$31,IF(DZIALKI[[#This Row],[Ulga]]=$K$32,$L$32))))</f>
        <v>0.5</v>
      </c>
      <c r="G4951">
        <f>ROUNDUP(DZIALKI[[#This Row],[StawkaPodatku]]*DZIALKI[[#This Row],[Powierzchnia]],2)</f>
        <v>584.27</v>
      </c>
      <c r="H4951">
        <f>DZIALKI[[#This Row],[Podatek]]*DZIALKI[[#This Row],[Procent Ulgi]]</f>
        <v>292.13499999999999</v>
      </c>
      <c r="I4951">
        <f>DZIALKI[[#This Row],[Podatek]]-DZIALKI[[#This Row],[KwotaUlgi]]</f>
        <v>292.13499999999999</v>
      </c>
    </row>
    <row r="4952" spans="1:9" x14ac:dyDescent="0.25">
      <c r="A4952" t="s">
        <v>4962</v>
      </c>
      <c r="B4952">
        <v>1319.76</v>
      </c>
      <c r="C4952" t="s">
        <v>52</v>
      </c>
      <c r="D4952" t="s">
        <v>11</v>
      </c>
      <c r="E49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52">
        <f>IF(DZIALKI[[#This Row],[Ulga]]=$K$29,$L$29,IF(DZIALKI[[#This Row],[Ulga]]=$K$30,$L$30,IF(DZIALKI[[#This Row],[Ulga]]=$K$31,$L$31,IF(DZIALKI[[#This Row],[Ulga]]=$K$32,$L$32))))</f>
        <v>0.9</v>
      </c>
      <c r="G4952">
        <f>ROUNDUP(DZIALKI[[#This Row],[StawkaPodatku]]*DZIALKI[[#This Row],[Powierzchnia]],2)</f>
        <v>277.14999999999998</v>
      </c>
      <c r="H4952">
        <f>DZIALKI[[#This Row],[Podatek]]*DZIALKI[[#This Row],[Procent Ulgi]]</f>
        <v>249.43499999999997</v>
      </c>
      <c r="I4952">
        <f>DZIALKI[[#This Row],[Podatek]]-DZIALKI[[#This Row],[KwotaUlgi]]</f>
        <v>27.715000000000003</v>
      </c>
    </row>
    <row r="4953" spans="1:9" x14ac:dyDescent="0.25">
      <c r="A4953" t="s">
        <v>4963</v>
      </c>
      <c r="B4953">
        <v>607.62</v>
      </c>
      <c r="C4953" t="s">
        <v>9</v>
      </c>
      <c r="D4953" t="s">
        <v>5</v>
      </c>
      <c r="E49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53">
        <f>IF(DZIALKI[[#This Row],[Ulga]]=$K$29,$L$29,IF(DZIALKI[[#This Row],[Ulga]]=$K$30,$L$30,IF(DZIALKI[[#This Row],[Ulga]]=$K$31,$L$31,IF(DZIALKI[[#This Row],[Ulga]]=$K$32,$L$32))))</f>
        <v>0.5</v>
      </c>
      <c r="G4953">
        <f>ROUNDUP(DZIALKI[[#This Row],[StawkaPodatku]]*DZIALKI[[#This Row],[Powierzchnia]],2)</f>
        <v>394.96</v>
      </c>
      <c r="H4953">
        <f>DZIALKI[[#This Row],[Podatek]]*DZIALKI[[#This Row],[Procent Ulgi]]</f>
        <v>197.48</v>
      </c>
      <c r="I4953">
        <f>DZIALKI[[#This Row],[Podatek]]-DZIALKI[[#This Row],[KwotaUlgi]]</f>
        <v>197.48</v>
      </c>
    </row>
    <row r="4954" spans="1:9" x14ac:dyDescent="0.25">
      <c r="A4954" t="s">
        <v>4964</v>
      </c>
      <c r="B4954">
        <v>696.39</v>
      </c>
      <c r="C4954" t="s">
        <v>31</v>
      </c>
      <c r="D4954" t="s">
        <v>5</v>
      </c>
      <c r="E495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54">
        <f>IF(DZIALKI[[#This Row],[Ulga]]=$K$29,$L$29,IF(DZIALKI[[#This Row],[Ulga]]=$K$30,$L$30,IF(DZIALKI[[#This Row],[Ulga]]=$K$31,$L$31,IF(DZIALKI[[#This Row],[Ulga]]=$K$32,$L$32))))</f>
        <v>0.5</v>
      </c>
      <c r="G4954">
        <f>ROUNDUP(DZIALKI[[#This Row],[StawkaPodatku]]*DZIALKI[[#This Row],[Powierzchnia]],2)</f>
        <v>299.45</v>
      </c>
      <c r="H4954">
        <f>DZIALKI[[#This Row],[Podatek]]*DZIALKI[[#This Row],[Procent Ulgi]]</f>
        <v>149.72499999999999</v>
      </c>
      <c r="I4954">
        <f>DZIALKI[[#This Row],[Podatek]]-DZIALKI[[#This Row],[KwotaUlgi]]</f>
        <v>149.72499999999999</v>
      </c>
    </row>
    <row r="4955" spans="1:9" x14ac:dyDescent="0.25">
      <c r="A4955" t="s">
        <v>4965</v>
      </c>
      <c r="B4955">
        <v>1468.71</v>
      </c>
      <c r="C4955" t="s">
        <v>5</v>
      </c>
      <c r="D4955" t="s">
        <v>21</v>
      </c>
      <c r="E49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55">
        <f>IF(DZIALKI[[#This Row],[Ulga]]=$K$29,$L$29,IF(DZIALKI[[#This Row],[Ulga]]=$K$30,$L$30,IF(DZIALKI[[#This Row],[Ulga]]=$K$31,$L$31,IF(DZIALKI[[#This Row],[Ulga]]=$K$32,$L$32))))</f>
        <v>0</v>
      </c>
      <c r="G4955">
        <f>ROUNDUP(DZIALKI[[#This Row],[StawkaPodatku]]*DZIALKI[[#This Row],[Powierzchnia]],2)</f>
        <v>1130.9100000000001</v>
      </c>
      <c r="H4955">
        <f>DZIALKI[[#This Row],[Podatek]]*DZIALKI[[#This Row],[Procent Ulgi]]</f>
        <v>0</v>
      </c>
      <c r="I4955">
        <f>DZIALKI[[#This Row],[Podatek]]-DZIALKI[[#This Row],[KwotaUlgi]]</f>
        <v>1130.9100000000001</v>
      </c>
    </row>
    <row r="4956" spans="1:9" x14ac:dyDescent="0.25">
      <c r="A4956" t="s">
        <v>4966</v>
      </c>
      <c r="B4956">
        <v>1425.82</v>
      </c>
      <c r="C4956" t="s">
        <v>52</v>
      </c>
      <c r="D4956" t="s">
        <v>5</v>
      </c>
      <c r="E49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56">
        <f>IF(DZIALKI[[#This Row],[Ulga]]=$K$29,$L$29,IF(DZIALKI[[#This Row],[Ulga]]=$K$30,$L$30,IF(DZIALKI[[#This Row],[Ulga]]=$K$31,$L$31,IF(DZIALKI[[#This Row],[Ulga]]=$K$32,$L$32))))</f>
        <v>0.5</v>
      </c>
      <c r="G4956">
        <f>ROUNDUP(DZIALKI[[#This Row],[StawkaPodatku]]*DZIALKI[[#This Row],[Powierzchnia]],2)</f>
        <v>299.43</v>
      </c>
      <c r="H4956">
        <f>DZIALKI[[#This Row],[Podatek]]*DZIALKI[[#This Row],[Procent Ulgi]]</f>
        <v>149.715</v>
      </c>
      <c r="I4956">
        <f>DZIALKI[[#This Row],[Podatek]]-DZIALKI[[#This Row],[KwotaUlgi]]</f>
        <v>149.715</v>
      </c>
    </row>
    <row r="4957" spans="1:9" x14ac:dyDescent="0.25">
      <c r="A4957" t="s">
        <v>4967</v>
      </c>
      <c r="B4957">
        <v>1172.51</v>
      </c>
      <c r="C4957" t="s">
        <v>5</v>
      </c>
      <c r="D4957" t="s">
        <v>21</v>
      </c>
      <c r="E49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57">
        <f>IF(DZIALKI[[#This Row],[Ulga]]=$K$29,$L$29,IF(DZIALKI[[#This Row],[Ulga]]=$K$30,$L$30,IF(DZIALKI[[#This Row],[Ulga]]=$K$31,$L$31,IF(DZIALKI[[#This Row],[Ulga]]=$K$32,$L$32))))</f>
        <v>0</v>
      </c>
      <c r="G4957">
        <f>ROUNDUP(DZIALKI[[#This Row],[StawkaPodatku]]*DZIALKI[[#This Row],[Powierzchnia]],2)</f>
        <v>902.84</v>
      </c>
      <c r="H4957">
        <f>DZIALKI[[#This Row],[Podatek]]*DZIALKI[[#This Row],[Procent Ulgi]]</f>
        <v>0</v>
      </c>
      <c r="I4957">
        <f>DZIALKI[[#This Row],[Podatek]]-DZIALKI[[#This Row],[KwotaUlgi]]</f>
        <v>902.84</v>
      </c>
    </row>
    <row r="4958" spans="1:9" x14ac:dyDescent="0.25">
      <c r="A4958" t="s">
        <v>4968</v>
      </c>
      <c r="B4958">
        <v>1389.96</v>
      </c>
      <c r="C4958" t="s">
        <v>52</v>
      </c>
      <c r="D4958" t="s">
        <v>11</v>
      </c>
      <c r="E49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58">
        <f>IF(DZIALKI[[#This Row],[Ulga]]=$K$29,$L$29,IF(DZIALKI[[#This Row],[Ulga]]=$K$30,$L$30,IF(DZIALKI[[#This Row],[Ulga]]=$K$31,$L$31,IF(DZIALKI[[#This Row],[Ulga]]=$K$32,$L$32))))</f>
        <v>0.9</v>
      </c>
      <c r="G4958">
        <f>ROUNDUP(DZIALKI[[#This Row],[StawkaPodatku]]*DZIALKI[[#This Row],[Powierzchnia]],2)</f>
        <v>291.89999999999998</v>
      </c>
      <c r="H4958">
        <f>DZIALKI[[#This Row],[Podatek]]*DZIALKI[[#This Row],[Procent Ulgi]]</f>
        <v>262.70999999999998</v>
      </c>
      <c r="I4958">
        <f>DZIALKI[[#This Row],[Podatek]]-DZIALKI[[#This Row],[KwotaUlgi]]</f>
        <v>29.189999999999998</v>
      </c>
    </row>
    <row r="4959" spans="1:9" x14ac:dyDescent="0.25">
      <c r="A4959" t="s">
        <v>4969</v>
      </c>
      <c r="B4959">
        <v>1048.21</v>
      </c>
      <c r="C4959" t="s">
        <v>94</v>
      </c>
      <c r="D4959" t="s">
        <v>7</v>
      </c>
      <c r="E49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59">
        <f>IF(DZIALKI[[#This Row],[Ulga]]=$K$29,$L$29,IF(DZIALKI[[#This Row],[Ulga]]=$K$30,$L$30,IF(DZIALKI[[#This Row],[Ulga]]=$K$31,$L$31,IF(DZIALKI[[#This Row],[Ulga]]=$K$32,$L$32))))</f>
        <v>0.2</v>
      </c>
      <c r="G4959">
        <f>ROUNDUP(DZIALKI[[#This Row],[StawkaPodatku]]*DZIALKI[[#This Row],[Powierzchnia]],2)</f>
        <v>41.93</v>
      </c>
      <c r="H4959">
        <f>DZIALKI[[#This Row],[Podatek]]*DZIALKI[[#This Row],[Procent Ulgi]]</f>
        <v>8.386000000000001</v>
      </c>
      <c r="I4959">
        <f>DZIALKI[[#This Row],[Podatek]]-DZIALKI[[#This Row],[KwotaUlgi]]</f>
        <v>33.543999999999997</v>
      </c>
    </row>
    <row r="4960" spans="1:9" x14ac:dyDescent="0.25">
      <c r="A4960" t="s">
        <v>4970</v>
      </c>
      <c r="B4960">
        <v>659.89</v>
      </c>
      <c r="C4960" t="s">
        <v>52</v>
      </c>
      <c r="D4960" t="s">
        <v>7</v>
      </c>
      <c r="E49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60">
        <f>IF(DZIALKI[[#This Row],[Ulga]]=$K$29,$L$29,IF(DZIALKI[[#This Row],[Ulga]]=$K$30,$L$30,IF(DZIALKI[[#This Row],[Ulga]]=$K$31,$L$31,IF(DZIALKI[[#This Row],[Ulga]]=$K$32,$L$32))))</f>
        <v>0.2</v>
      </c>
      <c r="G4960">
        <f>ROUNDUP(DZIALKI[[#This Row],[StawkaPodatku]]*DZIALKI[[#This Row],[Powierzchnia]],2)</f>
        <v>138.57999999999998</v>
      </c>
      <c r="H4960">
        <f>DZIALKI[[#This Row],[Podatek]]*DZIALKI[[#This Row],[Procent Ulgi]]</f>
        <v>27.715999999999998</v>
      </c>
      <c r="I4960">
        <f>DZIALKI[[#This Row],[Podatek]]-DZIALKI[[#This Row],[KwotaUlgi]]</f>
        <v>110.86399999999999</v>
      </c>
    </row>
    <row r="4961" spans="1:9" x14ac:dyDescent="0.25">
      <c r="A4961" t="s">
        <v>4971</v>
      </c>
      <c r="B4961">
        <v>962.9</v>
      </c>
      <c r="C4961" t="s">
        <v>31</v>
      </c>
      <c r="D4961" t="s">
        <v>11</v>
      </c>
      <c r="E49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61">
        <f>IF(DZIALKI[[#This Row],[Ulga]]=$K$29,$L$29,IF(DZIALKI[[#This Row],[Ulga]]=$K$30,$L$30,IF(DZIALKI[[#This Row],[Ulga]]=$K$31,$L$31,IF(DZIALKI[[#This Row],[Ulga]]=$K$32,$L$32))))</f>
        <v>0.9</v>
      </c>
      <c r="G4961">
        <f>ROUNDUP(DZIALKI[[#This Row],[StawkaPodatku]]*DZIALKI[[#This Row],[Powierzchnia]],2)</f>
        <v>414.05</v>
      </c>
      <c r="H4961">
        <f>DZIALKI[[#This Row],[Podatek]]*DZIALKI[[#This Row],[Procent Ulgi]]</f>
        <v>372.64500000000004</v>
      </c>
      <c r="I4961">
        <f>DZIALKI[[#This Row],[Podatek]]-DZIALKI[[#This Row],[KwotaUlgi]]</f>
        <v>41.404999999999973</v>
      </c>
    </row>
    <row r="4962" spans="1:9" x14ac:dyDescent="0.25">
      <c r="A4962" t="s">
        <v>4972</v>
      </c>
      <c r="B4962">
        <v>891.06</v>
      </c>
      <c r="C4962" t="s">
        <v>31</v>
      </c>
      <c r="D4962" t="s">
        <v>21</v>
      </c>
      <c r="E496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62">
        <f>IF(DZIALKI[[#This Row],[Ulga]]=$K$29,$L$29,IF(DZIALKI[[#This Row],[Ulga]]=$K$30,$L$30,IF(DZIALKI[[#This Row],[Ulga]]=$K$31,$L$31,IF(DZIALKI[[#This Row],[Ulga]]=$K$32,$L$32))))</f>
        <v>0</v>
      </c>
      <c r="G4962">
        <f>ROUNDUP(DZIALKI[[#This Row],[StawkaPodatku]]*DZIALKI[[#This Row],[Powierzchnia]],2)</f>
        <v>383.15999999999997</v>
      </c>
      <c r="H4962">
        <f>DZIALKI[[#This Row],[Podatek]]*DZIALKI[[#This Row],[Procent Ulgi]]</f>
        <v>0</v>
      </c>
      <c r="I4962">
        <f>DZIALKI[[#This Row],[Podatek]]-DZIALKI[[#This Row],[KwotaUlgi]]</f>
        <v>383.15999999999997</v>
      </c>
    </row>
    <row r="4963" spans="1:9" x14ac:dyDescent="0.25">
      <c r="A4963" t="s">
        <v>4973</v>
      </c>
      <c r="B4963">
        <v>1309.56</v>
      </c>
      <c r="C4963" t="s">
        <v>5</v>
      </c>
      <c r="D4963" t="s">
        <v>21</v>
      </c>
      <c r="E49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63">
        <f>IF(DZIALKI[[#This Row],[Ulga]]=$K$29,$L$29,IF(DZIALKI[[#This Row],[Ulga]]=$K$30,$L$30,IF(DZIALKI[[#This Row],[Ulga]]=$K$31,$L$31,IF(DZIALKI[[#This Row],[Ulga]]=$K$32,$L$32))))</f>
        <v>0</v>
      </c>
      <c r="G4963">
        <f>ROUNDUP(DZIALKI[[#This Row],[StawkaPodatku]]*DZIALKI[[#This Row],[Powierzchnia]],2)</f>
        <v>1008.37</v>
      </c>
      <c r="H4963">
        <f>DZIALKI[[#This Row],[Podatek]]*DZIALKI[[#This Row],[Procent Ulgi]]</f>
        <v>0</v>
      </c>
      <c r="I4963">
        <f>DZIALKI[[#This Row],[Podatek]]-DZIALKI[[#This Row],[KwotaUlgi]]</f>
        <v>1008.37</v>
      </c>
    </row>
    <row r="4964" spans="1:9" x14ac:dyDescent="0.25">
      <c r="A4964" t="s">
        <v>4974</v>
      </c>
      <c r="B4964">
        <v>1372.83</v>
      </c>
      <c r="C4964" t="s">
        <v>9</v>
      </c>
      <c r="D4964" t="s">
        <v>21</v>
      </c>
      <c r="E49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64">
        <f>IF(DZIALKI[[#This Row],[Ulga]]=$K$29,$L$29,IF(DZIALKI[[#This Row],[Ulga]]=$K$30,$L$30,IF(DZIALKI[[#This Row],[Ulga]]=$K$31,$L$31,IF(DZIALKI[[#This Row],[Ulga]]=$K$32,$L$32))))</f>
        <v>0</v>
      </c>
      <c r="G4964">
        <f>ROUNDUP(DZIALKI[[#This Row],[StawkaPodatku]]*DZIALKI[[#This Row],[Powierzchnia]],2)</f>
        <v>892.34</v>
      </c>
      <c r="H4964">
        <f>DZIALKI[[#This Row],[Podatek]]*DZIALKI[[#This Row],[Procent Ulgi]]</f>
        <v>0</v>
      </c>
      <c r="I4964">
        <f>DZIALKI[[#This Row],[Podatek]]-DZIALKI[[#This Row],[KwotaUlgi]]</f>
        <v>892.34</v>
      </c>
    </row>
    <row r="4965" spans="1:9" x14ac:dyDescent="0.25">
      <c r="A4965" t="s">
        <v>4975</v>
      </c>
      <c r="B4965">
        <v>748.65</v>
      </c>
      <c r="C4965" t="s">
        <v>52</v>
      </c>
      <c r="D4965" t="s">
        <v>5</v>
      </c>
      <c r="E49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65">
        <f>IF(DZIALKI[[#This Row],[Ulga]]=$K$29,$L$29,IF(DZIALKI[[#This Row],[Ulga]]=$K$30,$L$30,IF(DZIALKI[[#This Row],[Ulga]]=$K$31,$L$31,IF(DZIALKI[[#This Row],[Ulga]]=$K$32,$L$32))))</f>
        <v>0.5</v>
      </c>
      <c r="G4965">
        <f>ROUNDUP(DZIALKI[[#This Row],[StawkaPodatku]]*DZIALKI[[#This Row],[Powierzchnia]],2)</f>
        <v>157.22</v>
      </c>
      <c r="H4965">
        <f>DZIALKI[[#This Row],[Podatek]]*DZIALKI[[#This Row],[Procent Ulgi]]</f>
        <v>78.61</v>
      </c>
      <c r="I4965">
        <f>DZIALKI[[#This Row],[Podatek]]-DZIALKI[[#This Row],[KwotaUlgi]]</f>
        <v>78.61</v>
      </c>
    </row>
    <row r="4966" spans="1:9" x14ac:dyDescent="0.25">
      <c r="A4966" t="s">
        <v>4976</v>
      </c>
      <c r="B4966">
        <v>683.58</v>
      </c>
      <c r="C4966" t="s">
        <v>5</v>
      </c>
      <c r="D4966" t="s">
        <v>11</v>
      </c>
      <c r="E49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66">
        <f>IF(DZIALKI[[#This Row],[Ulga]]=$K$29,$L$29,IF(DZIALKI[[#This Row],[Ulga]]=$K$30,$L$30,IF(DZIALKI[[#This Row],[Ulga]]=$K$31,$L$31,IF(DZIALKI[[#This Row],[Ulga]]=$K$32,$L$32))))</f>
        <v>0.9</v>
      </c>
      <c r="G4966">
        <f>ROUNDUP(DZIALKI[[#This Row],[StawkaPodatku]]*DZIALKI[[#This Row],[Powierzchnia]],2)</f>
        <v>526.36</v>
      </c>
      <c r="H4966">
        <f>DZIALKI[[#This Row],[Podatek]]*DZIALKI[[#This Row],[Procent Ulgi]]</f>
        <v>473.72400000000005</v>
      </c>
      <c r="I4966">
        <f>DZIALKI[[#This Row],[Podatek]]-DZIALKI[[#This Row],[KwotaUlgi]]</f>
        <v>52.635999999999967</v>
      </c>
    </row>
    <row r="4967" spans="1:9" x14ac:dyDescent="0.25">
      <c r="A4967" t="s">
        <v>4977</v>
      </c>
      <c r="B4967">
        <v>689.55</v>
      </c>
      <c r="C4967" t="s">
        <v>9</v>
      </c>
      <c r="D4967" t="s">
        <v>11</v>
      </c>
      <c r="E49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67">
        <f>IF(DZIALKI[[#This Row],[Ulga]]=$K$29,$L$29,IF(DZIALKI[[#This Row],[Ulga]]=$K$30,$L$30,IF(DZIALKI[[#This Row],[Ulga]]=$K$31,$L$31,IF(DZIALKI[[#This Row],[Ulga]]=$K$32,$L$32))))</f>
        <v>0.9</v>
      </c>
      <c r="G4967">
        <f>ROUNDUP(DZIALKI[[#This Row],[StawkaPodatku]]*DZIALKI[[#This Row],[Powierzchnia]],2)</f>
        <v>448.21</v>
      </c>
      <c r="H4967">
        <f>DZIALKI[[#This Row],[Podatek]]*DZIALKI[[#This Row],[Procent Ulgi]]</f>
        <v>403.38900000000001</v>
      </c>
      <c r="I4967">
        <f>DZIALKI[[#This Row],[Podatek]]-DZIALKI[[#This Row],[KwotaUlgi]]</f>
        <v>44.82099999999997</v>
      </c>
    </row>
    <row r="4968" spans="1:9" x14ac:dyDescent="0.25">
      <c r="A4968" t="s">
        <v>4978</v>
      </c>
      <c r="B4968">
        <v>1261.3</v>
      </c>
      <c r="C4968" t="s">
        <v>31</v>
      </c>
      <c r="D4968" t="s">
        <v>7</v>
      </c>
      <c r="E49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68">
        <f>IF(DZIALKI[[#This Row],[Ulga]]=$K$29,$L$29,IF(DZIALKI[[#This Row],[Ulga]]=$K$30,$L$30,IF(DZIALKI[[#This Row],[Ulga]]=$K$31,$L$31,IF(DZIALKI[[#This Row],[Ulga]]=$K$32,$L$32))))</f>
        <v>0.2</v>
      </c>
      <c r="G4968">
        <f>ROUNDUP(DZIALKI[[#This Row],[StawkaPodatku]]*DZIALKI[[#This Row],[Powierzchnia]],2)</f>
        <v>542.36</v>
      </c>
      <c r="H4968">
        <f>DZIALKI[[#This Row],[Podatek]]*DZIALKI[[#This Row],[Procent Ulgi]]</f>
        <v>108.47200000000001</v>
      </c>
      <c r="I4968">
        <f>DZIALKI[[#This Row],[Podatek]]-DZIALKI[[#This Row],[KwotaUlgi]]</f>
        <v>433.88800000000003</v>
      </c>
    </row>
    <row r="4969" spans="1:9" x14ac:dyDescent="0.25">
      <c r="A4969" t="s">
        <v>4979</v>
      </c>
      <c r="B4969">
        <v>1467.04</v>
      </c>
      <c r="C4969" t="s">
        <v>5</v>
      </c>
      <c r="D4969" t="s">
        <v>11</v>
      </c>
      <c r="E49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69">
        <f>IF(DZIALKI[[#This Row],[Ulga]]=$K$29,$L$29,IF(DZIALKI[[#This Row],[Ulga]]=$K$30,$L$30,IF(DZIALKI[[#This Row],[Ulga]]=$K$31,$L$31,IF(DZIALKI[[#This Row],[Ulga]]=$K$32,$L$32))))</f>
        <v>0.9</v>
      </c>
      <c r="G4969">
        <f>ROUNDUP(DZIALKI[[#This Row],[StawkaPodatku]]*DZIALKI[[#This Row],[Powierzchnia]],2)</f>
        <v>1129.6299999999999</v>
      </c>
      <c r="H4969">
        <f>DZIALKI[[#This Row],[Podatek]]*DZIALKI[[#This Row],[Procent Ulgi]]</f>
        <v>1016.6669999999999</v>
      </c>
      <c r="I4969">
        <f>DZIALKI[[#This Row],[Podatek]]-DZIALKI[[#This Row],[KwotaUlgi]]</f>
        <v>112.96299999999997</v>
      </c>
    </row>
    <row r="4970" spans="1:9" x14ac:dyDescent="0.25">
      <c r="A4970" t="s">
        <v>4980</v>
      </c>
      <c r="B4970">
        <v>1059.04</v>
      </c>
      <c r="C4970" t="s">
        <v>31</v>
      </c>
      <c r="D4970" t="s">
        <v>11</v>
      </c>
      <c r="E49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70">
        <f>IF(DZIALKI[[#This Row],[Ulga]]=$K$29,$L$29,IF(DZIALKI[[#This Row],[Ulga]]=$K$30,$L$30,IF(DZIALKI[[#This Row],[Ulga]]=$K$31,$L$31,IF(DZIALKI[[#This Row],[Ulga]]=$K$32,$L$32))))</f>
        <v>0.9</v>
      </c>
      <c r="G4970">
        <f>ROUNDUP(DZIALKI[[#This Row],[StawkaPodatku]]*DZIALKI[[#This Row],[Powierzchnia]],2)</f>
        <v>455.39</v>
      </c>
      <c r="H4970">
        <f>DZIALKI[[#This Row],[Podatek]]*DZIALKI[[#This Row],[Procent Ulgi]]</f>
        <v>409.851</v>
      </c>
      <c r="I4970">
        <f>DZIALKI[[#This Row],[Podatek]]-DZIALKI[[#This Row],[KwotaUlgi]]</f>
        <v>45.538999999999987</v>
      </c>
    </row>
    <row r="4971" spans="1:9" x14ac:dyDescent="0.25">
      <c r="A4971" t="s">
        <v>4981</v>
      </c>
      <c r="B4971">
        <v>1017.65</v>
      </c>
      <c r="C4971" t="s">
        <v>52</v>
      </c>
      <c r="D4971" t="s">
        <v>21</v>
      </c>
      <c r="E49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71">
        <f>IF(DZIALKI[[#This Row],[Ulga]]=$K$29,$L$29,IF(DZIALKI[[#This Row],[Ulga]]=$K$30,$L$30,IF(DZIALKI[[#This Row],[Ulga]]=$K$31,$L$31,IF(DZIALKI[[#This Row],[Ulga]]=$K$32,$L$32))))</f>
        <v>0</v>
      </c>
      <c r="G4971">
        <f>ROUNDUP(DZIALKI[[#This Row],[StawkaPodatku]]*DZIALKI[[#This Row],[Powierzchnia]],2)</f>
        <v>213.70999999999998</v>
      </c>
      <c r="H4971">
        <f>DZIALKI[[#This Row],[Podatek]]*DZIALKI[[#This Row],[Procent Ulgi]]</f>
        <v>0</v>
      </c>
      <c r="I4971">
        <f>DZIALKI[[#This Row],[Podatek]]-DZIALKI[[#This Row],[KwotaUlgi]]</f>
        <v>213.70999999999998</v>
      </c>
    </row>
    <row r="4972" spans="1:9" x14ac:dyDescent="0.25">
      <c r="A4972" t="s">
        <v>4982</v>
      </c>
      <c r="B4972">
        <v>534.41</v>
      </c>
      <c r="C4972" t="s">
        <v>9</v>
      </c>
      <c r="D4972" t="s">
        <v>7</v>
      </c>
      <c r="E49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72">
        <f>IF(DZIALKI[[#This Row],[Ulga]]=$K$29,$L$29,IF(DZIALKI[[#This Row],[Ulga]]=$K$30,$L$30,IF(DZIALKI[[#This Row],[Ulga]]=$K$31,$L$31,IF(DZIALKI[[#This Row],[Ulga]]=$K$32,$L$32))))</f>
        <v>0.2</v>
      </c>
      <c r="G4972">
        <f>ROUNDUP(DZIALKI[[#This Row],[StawkaPodatku]]*DZIALKI[[#This Row],[Powierzchnia]],2)</f>
        <v>347.37</v>
      </c>
      <c r="H4972">
        <f>DZIALKI[[#This Row],[Podatek]]*DZIALKI[[#This Row],[Procent Ulgi]]</f>
        <v>69.474000000000004</v>
      </c>
      <c r="I4972">
        <f>DZIALKI[[#This Row],[Podatek]]-DZIALKI[[#This Row],[KwotaUlgi]]</f>
        <v>277.89600000000002</v>
      </c>
    </row>
    <row r="4973" spans="1:9" x14ac:dyDescent="0.25">
      <c r="A4973" t="s">
        <v>4983</v>
      </c>
      <c r="B4973">
        <v>630.87</v>
      </c>
      <c r="C4973" t="s">
        <v>5</v>
      </c>
      <c r="D4973" t="s">
        <v>21</v>
      </c>
      <c r="E49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73">
        <f>IF(DZIALKI[[#This Row],[Ulga]]=$K$29,$L$29,IF(DZIALKI[[#This Row],[Ulga]]=$K$30,$L$30,IF(DZIALKI[[#This Row],[Ulga]]=$K$31,$L$31,IF(DZIALKI[[#This Row],[Ulga]]=$K$32,$L$32))))</f>
        <v>0</v>
      </c>
      <c r="G4973">
        <f>ROUNDUP(DZIALKI[[#This Row],[StawkaPodatku]]*DZIALKI[[#This Row],[Powierzchnia]],2)</f>
        <v>485.77</v>
      </c>
      <c r="H4973">
        <f>DZIALKI[[#This Row],[Podatek]]*DZIALKI[[#This Row],[Procent Ulgi]]</f>
        <v>0</v>
      </c>
      <c r="I4973">
        <f>DZIALKI[[#This Row],[Podatek]]-DZIALKI[[#This Row],[KwotaUlgi]]</f>
        <v>485.77</v>
      </c>
    </row>
    <row r="4974" spans="1:9" x14ac:dyDescent="0.25">
      <c r="A4974" t="s">
        <v>4984</v>
      </c>
      <c r="B4974">
        <v>960.79</v>
      </c>
      <c r="C4974" t="s">
        <v>5</v>
      </c>
      <c r="D4974" t="s">
        <v>11</v>
      </c>
      <c r="E49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74">
        <f>IF(DZIALKI[[#This Row],[Ulga]]=$K$29,$L$29,IF(DZIALKI[[#This Row],[Ulga]]=$K$30,$L$30,IF(DZIALKI[[#This Row],[Ulga]]=$K$31,$L$31,IF(DZIALKI[[#This Row],[Ulga]]=$K$32,$L$32))))</f>
        <v>0.9</v>
      </c>
      <c r="G4974">
        <f>ROUNDUP(DZIALKI[[#This Row],[StawkaPodatku]]*DZIALKI[[#This Row],[Powierzchnia]],2)</f>
        <v>739.81</v>
      </c>
      <c r="H4974">
        <f>DZIALKI[[#This Row],[Podatek]]*DZIALKI[[#This Row],[Procent Ulgi]]</f>
        <v>665.82899999999995</v>
      </c>
      <c r="I4974">
        <f>DZIALKI[[#This Row],[Podatek]]-DZIALKI[[#This Row],[KwotaUlgi]]</f>
        <v>73.980999999999995</v>
      </c>
    </row>
    <row r="4975" spans="1:9" x14ac:dyDescent="0.25">
      <c r="A4975" t="s">
        <v>4985</v>
      </c>
      <c r="B4975">
        <v>1135.56</v>
      </c>
      <c r="C4975" t="s">
        <v>31</v>
      </c>
      <c r="D4975" t="s">
        <v>21</v>
      </c>
      <c r="E49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75">
        <f>IF(DZIALKI[[#This Row],[Ulga]]=$K$29,$L$29,IF(DZIALKI[[#This Row],[Ulga]]=$K$30,$L$30,IF(DZIALKI[[#This Row],[Ulga]]=$K$31,$L$31,IF(DZIALKI[[#This Row],[Ulga]]=$K$32,$L$32))))</f>
        <v>0</v>
      </c>
      <c r="G4975">
        <f>ROUNDUP(DZIALKI[[#This Row],[StawkaPodatku]]*DZIALKI[[#This Row],[Powierzchnia]],2)</f>
        <v>488.3</v>
      </c>
      <c r="H4975">
        <f>DZIALKI[[#This Row],[Podatek]]*DZIALKI[[#This Row],[Procent Ulgi]]</f>
        <v>0</v>
      </c>
      <c r="I4975">
        <f>DZIALKI[[#This Row],[Podatek]]-DZIALKI[[#This Row],[KwotaUlgi]]</f>
        <v>488.3</v>
      </c>
    </row>
    <row r="4976" spans="1:9" x14ac:dyDescent="0.25">
      <c r="A4976" t="s">
        <v>4986</v>
      </c>
      <c r="B4976">
        <v>523.23</v>
      </c>
      <c r="C4976" t="s">
        <v>94</v>
      </c>
      <c r="D4976" t="s">
        <v>21</v>
      </c>
      <c r="E49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76">
        <f>IF(DZIALKI[[#This Row],[Ulga]]=$K$29,$L$29,IF(DZIALKI[[#This Row],[Ulga]]=$K$30,$L$30,IF(DZIALKI[[#This Row],[Ulga]]=$K$31,$L$31,IF(DZIALKI[[#This Row],[Ulga]]=$K$32,$L$32))))</f>
        <v>0</v>
      </c>
      <c r="G4976">
        <f>ROUNDUP(DZIALKI[[#This Row],[StawkaPodatku]]*DZIALKI[[#This Row],[Powierzchnia]],2)</f>
        <v>20.930000000000003</v>
      </c>
      <c r="H4976">
        <f>DZIALKI[[#This Row],[Podatek]]*DZIALKI[[#This Row],[Procent Ulgi]]</f>
        <v>0</v>
      </c>
      <c r="I4976">
        <f>DZIALKI[[#This Row],[Podatek]]-DZIALKI[[#This Row],[KwotaUlgi]]</f>
        <v>20.930000000000003</v>
      </c>
    </row>
    <row r="4977" spans="1:9" x14ac:dyDescent="0.25">
      <c r="A4977" t="s">
        <v>4987</v>
      </c>
      <c r="B4977">
        <v>882.15</v>
      </c>
      <c r="C4977" t="s">
        <v>5</v>
      </c>
      <c r="D4977" t="s">
        <v>11</v>
      </c>
      <c r="E49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77">
        <f>IF(DZIALKI[[#This Row],[Ulga]]=$K$29,$L$29,IF(DZIALKI[[#This Row],[Ulga]]=$K$30,$L$30,IF(DZIALKI[[#This Row],[Ulga]]=$K$31,$L$31,IF(DZIALKI[[#This Row],[Ulga]]=$K$32,$L$32))))</f>
        <v>0.9</v>
      </c>
      <c r="G4977">
        <f>ROUNDUP(DZIALKI[[#This Row],[StawkaPodatku]]*DZIALKI[[#This Row],[Powierzchnia]],2)</f>
        <v>679.26</v>
      </c>
      <c r="H4977">
        <f>DZIALKI[[#This Row],[Podatek]]*DZIALKI[[#This Row],[Procent Ulgi]]</f>
        <v>611.33400000000006</v>
      </c>
      <c r="I4977">
        <f>DZIALKI[[#This Row],[Podatek]]-DZIALKI[[#This Row],[KwotaUlgi]]</f>
        <v>67.925999999999931</v>
      </c>
    </row>
    <row r="4978" spans="1:9" x14ac:dyDescent="0.25">
      <c r="A4978" t="s">
        <v>4988</v>
      </c>
      <c r="B4978">
        <v>844.95</v>
      </c>
      <c r="C4978" t="s">
        <v>9</v>
      </c>
      <c r="D4978" t="s">
        <v>11</v>
      </c>
      <c r="E49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78">
        <f>IF(DZIALKI[[#This Row],[Ulga]]=$K$29,$L$29,IF(DZIALKI[[#This Row],[Ulga]]=$K$30,$L$30,IF(DZIALKI[[#This Row],[Ulga]]=$K$31,$L$31,IF(DZIALKI[[#This Row],[Ulga]]=$K$32,$L$32))))</f>
        <v>0.9</v>
      </c>
      <c r="G4978">
        <f>ROUNDUP(DZIALKI[[#This Row],[StawkaPodatku]]*DZIALKI[[#This Row],[Powierzchnia]],2)</f>
        <v>549.22</v>
      </c>
      <c r="H4978">
        <f>DZIALKI[[#This Row],[Podatek]]*DZIALKI[[#This Row],[Procent Ulgi]]</f>
        <v>494.29800000000006</v>
      </c>
      <c r="I4978">
        <f>DZIALKI[[#This Row],[Podatek]]-DZIALKI[[#This Row],[KwotaUlgi]]</f>
        <v>54.921999999999969</v>
      </c>
    </row>
    <row r="4979" spans="1:9" x14ac:dyDescent="0.25">
      <c r="A4979" t="s">
        <v>4989</v>
      </c>
      <c r="B4979">
        <v>1462.24</v>
      </c>
      <c r="C4979" t="s">
        <v>52</v>
      </c>
      <c r="D4979" t="s">
        <v>5</v>
      </c>
      <c r="E49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79">
        <f>IF(DZIALKI[[#This Row],[Ulga]]=$K$29,$L$29,IF(DZIALKI[[#This Row],[Ulga]]=$K$30,$L$30,IF(DZIALKI[[#This Row],[Ulga]]=$K$31,$L$31,IF(DZIALKI[[#This Row],[Ulga]]=$K$32,$L$32))))</f>
        <v>0.5</v>
      </c>
      <c r="G4979">
        <f>ROUNDUP(DZIALKI[[#This Row],[StawkaPodatku]]*DZIALKI[[#This Row],[Powierzchnia]],2)</f>
        <v>307.08</v>
      </c>
      <c r="H4979">
        <f>DZIALKI[[#This Row],[Podatek]]*DZIALKI[[#This Row],[Procent Ulgi]]</f>
        <v>153.54</v>
      </c>
      <c r="I4979">
        <f>DZIALKI[[#This Row],[Podatek]]-DZIALKI[[#This Row],[KwotaUlgi]]</f>
        <v>153.54</v>
      </c>
    </row>
    <row r="4980" spans="1:9" x14ac:dyDescent="0.25">
      <c r="A4980" t="s">
        <v>4990</v>
      </c>
      <c r="B4980">
        <v>834.65</v>
      </c>
      <c r="C4980" t="s">
        <v>52</v>
      </c>
      <c r="D4980" t="s">
        <v>7</v>
      </c>
      <c r="E49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80">
        <f>IF(DZIALKI[[#This Row],[Ulga]]=$K$29,$L$29,IF(DZIALKI[[#This Row],[Ulga]]=$K$30,$L$30,IF(DZIALKI[[#This Row],[Ulga]]=$K$31,$L$31,IF(DZIALKI[[#This Row],[Ulga]]=$K$32,$L$32))))</f>
        <v>0.2</v>
      </c>
      <c r="G4980">
        <f>ROUNDUP(DZIALKI[[#This Row],[StawkaPodatku]]*DZIALKI[[#This Row],[Powierzchnia]],2)</f>
        <v>175.28</v>
      </c>
      <c r="H4980">
        <f>DZIALKI[[#This Row],[Podatek]]*DZIALKI[[#This Row],[Procent Ulgi]]</f>
        <v>35.056000000000004</v>
      </c>
      <c r="I4980">
        <f>DZIALKI[[#This Row],[Podatek]]-DZIALKI[[#This Row],[KwotaUlgi]]</f>
        <v>140.22399999999999</v>
      </c>
    </row>
    <row r="4981" spans="1:9" x14ac:dyDescent="0.25">
      <c r="A4981" t="s">
        <v>4991</v>
      </c>
      <c r="B4981">
        <v>1333.25</v>
      </c>
      <c r="C4981" t="s">
        <v>5</v>
      </c>
      <c r="D4981" t="s">
        <v>7</v>
      </c>
      <c r="E49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81">
        <f>IF(DZIALKI[[#This Row],[Ulga]]=$K$29,$L$29,IF(DZIALKI[[#This Row],[Ulga]]=$K$30,$L$30,IF(DZIALKI[[#This Row],[Ulga]]=$K$31,$L$31,IF(DZIALKI[[#This Row],[Ulga]]=$K$32,$L$32))))</f>
        <v>0.2</v>
      </c>
      <c r="G4981">
        <f>ROUNDUP(DZIALKI[[#This Row],[StawkaPodatku]]*DZIALKI[[#This Row],[Powierzchnia]],2)</f>
        <v>1026.6099999999999</v>
      </c>
      <c r="H4981">
        <f>DZIALKI[[#This Row],[Podatek]]*DZIALKI[[#This Row],[Procent Ulgi]]</f>
        <v>205.322</v>
      </c>
      <c r="I4981">
        <f>DZIALKI[[#This Row],[Podatek]]-DZIALKI[[#This Row],[KwotaUlgi]]</f>
        <v>821.2879999999999</v>
      </c>
    </row>
    <row r="4982" spans="1:9" x14ac:dyDescent="0.25">
      <c r="A4982" t="s">
        <v>4992</v>
      </c>
      <c r="B4982">
        <v>1081.2</v>
      </c>
      <c r="C4982" t="s">
        <v>5</v>
      </c>
      <c r="D4982" t="s">
        <v>21</v>
      </c>
      <c r="E49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82">
        <f>IF(DZIALKI[[#This Row],[Ulga]]=$K$29,$L$29,IF(DZIALKI[[#This Row],[Ulga]]=$K$30,$L$30,IF(DZIALKI[[#This Row],[Ulga]]=$K$31,$L$31,IF(DZIALKI[[#This Row],[Ulga]]=$K$32,$L$32))))</f>
        <v>0</v>
      </c>
      <c r="G4982">
        <f>ROUNDUP(DZIALKI[[#This Row],[StawkaPodatku]]*DZIALKI[[#This Row],[Powierzchnia]],2)</f>
        <v>832.53</v>
      </c>
      <c r="H4982">
        <f>DZIALKI[[#This Row],[Podatek]]*DZIALKI[[#This Row],[Procent Ulgi]]</f>
        <v>0</v>
      </c>
      <c r="I4982">
        <f>DZIALKI[[#This Row],[Podatek]]-DZIALKI[[#This Row],[KwotaUlgi]]</f>
        <v>832.53</v>
      </c>
    </row>
    <row r="4983" spans="1:9" x14ac:dyDescent="0.25">
      <c r="A4983" t="s">
        <v>4993</v>
      </c>
      <c r="B4983">
        <v>722.42</v>
      </c>
      <c r="C4983" t="s">
        <v>31</v>
      </c>
      <c r="D4983" t="s">
        <v>21</v>
      </c>
      <c r="E49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83">
        <f>IF(DZIALKI[[#This Row],[Ulga]]=$K$29,$L$29,IF(DZIALKI[[#This Row],[Ulga]]=$K$30,$L$30,IF(DZIALKI[[#This Row],[Ulga]]=$K$31,$L$31,IF(DZIALKI[[#This Row],[Ulga]]=$K$32,$L$32))))</f>
        <v>0</v>
      </c>
      <c r="G4983">
        <f>ROUNDUP(DZIALKI[[#This Row],[StawkaPodatku]]*DZIALKI[[#This Row],[Powierzchnia]],2)</f>
        <v>310.64999999999998</v>
      </c>
      <c r="H4983">
        <f>DZIALKI[[#This Row],[Podatek]]*DZIALKI[[#This Row],[Procent Ulgi]]</f>
        <v>0</v>
      </c>
      <c r="I4983">
        <f>DZIALKI[[#This Row],[Podatek]]-DZIALKI[[#This Row],[KwotaUlgi]]</f>
        <v>310.64999999999998</v>
      </c>
    </row>
    <row r="4984" spans="1:9" x14ac:dyDescent="0.25">
      <c r="A4984" t="s">
        <v>4994</v>
      </c>
      <c r="B4984">
        <v>1135.5899999999999</v>
      </c>
      <c r="C4984" t="s">
        <v>9</v>
      </c>
      <c r="D4984" t="s">
        <v>11</v>
      </c>
      <c r="E49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84">
        <f>IF(DZIALKI[[#This Row],[Ulga]]=$K$29,$L$29,IF(DZIALKI[[#This Row],[Ulga]]=$K$30,$L$30,IF(DZIALKI[[#This Row],[Ulga]]=$K$31,$L$31,IF(DZIALKI[[#This Row],[Ulga]]=$K$32,$L$32))))</f>
        <v>0.9</v>
      </c>
      <c r="G4984">
        <f>ROUNDUP(DZIALKI[[#This Row],[StawkaPodatku]]*DZIALKI[[#This Row],[Powierzchnia]],2)</f>
        <v>738.14</v>
      </c>
      <c r="H4984">
        <f>DZIALKI[[#This Row],[Podatek]]*DZIALKI[[#This Row],[Procent Ulgi]]</f>
        <v>664.32600000000002</v>
      </c>
      <c r="I4984">
        <f>DZIALKI[[#This Row],[Podatek]]-DZIALKI[[#This Row],[KwotaUlgi]]</f>
        <v>73.813999999999965</v>
      </c>
    </row>
    <row r="4985" spans="1:9" x14ac:dyDescent="0.25">
      <c r="A4985" t="s">
        <v>4995</v>
      </c>
      <c r="B4985">
        <v>808.27</v>
      </c>
      <c r="C4985" t="s">
        <v>52</v>
      </c>
      <c r="D4985" t="s">
        <v>7</v>
      </c>
      <c r="E49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85">
        <f>IF(DZIALKI[[#This Row],[Ulga]]=$K$29,$L$29,IF(DZIALKI[[#This Row],[Ulga]]=$K$30,$L$30,IF(DZIALKI[[#This Row],[Ulga]]=$K$31,$L$31,IF(DZIALKI[[#This Row],[Ulga]]=$K$32,$L$32))))</f>
        <v>0.2</v>
      </c>
      <c r="G4985">
        <f>ROUNDUP(DZIALKI[[#This Row],[StawkaPodatku]]*DZIALKI[[#This Row],[Powierzchnia]],2)</f>
        <v>169.73999999999998</v>
      </c>
      <c r="H4985">
        <f>DZIALKI[[#This Row],[Podatek]]*DZIALKI[[#This Row],[Procent Ulgi]]</f>
        <v>33.948</v>
      </c>
      <c r="I4985">
        <f>DZIALKI[[#This Row],[Podatek]]-DZIALKI[[#This Row],[KwotaUlgi]]</f>
        <v>135.79199999999997</v>
      </c>
    </row>
    <row r="4986" spans="1:9" x14ac:dyDescent="0.25">
      <c r="A4986" t="s">
        <v>4996</v>
      </c>
      <c r="B4986">
        <v>1234.17</v>
      </c>
      <c r="C4986" t="s">
        <v>52</v>
      </c>
      <c r="D4986" t="s">
        <v>5</v>
      </c>
      <c r="E49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86">
        <f>IF(DZIALKI[[#This Row],[Ulga]]=$K$29,$L$29,IF(DZIALKI[[#This Row],[Ulga]]=$K$30,$L$30,IF(DZIALKI[[#This Row],[Ulga]]=$K$31,$L$31,IF(DZIALKI[[#This Row],[Ulga]]=$K$32,$L$32))))</f>
        <v>0.5</v>
      </c>
      <c r="G4986">
        <f>ROUNDUP(DZIALKI[[#This Row],[StawkaPodatku]]*DZIALKI[[#This Row],[Powierzchnia]],2)</f>
        <v>259.18</v>
      </c>
      <c r="H4986">
        <f>DZIALKI[[#This Row],[Podatek]]*DZIALKI[[#This Row],[Procent Ulgi]]</f>
        <v>129.59</v>
      </c>
      <c r="I4986">
        <f>DZIALKI[[#This Row],[Podatek]]-DZIALKI[[#This Row],[KwotaUlgi]]</f>
        <v>129.59</v>
      </c>
    </row>
    <row r="4987" spans="1:9" x14ac:dyDescent="0.25">
      <c r="A4987" t="s">
        <v>4997</v>
      </c>
      <c r="B4987">
        <v>1031.98</v>
      </c>
      <c r="C4987" t="s">
        <v>5</v>
      </c>
      <c r="D4987" t="s">
        <v>5</v>
      </c>
      <c r="E49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87">
        <f>IF(DZIALKI[[#This Row],[Ulga]]=$K$29,$L$29,IF(DZIALKI[[#This Row],[Ulga]]=$K$30,$L$30,IF(DZIALKI[[#This Row],[Ulga]]=$K$31,$L$31,IF(DZIALKI[[#This Row],[Ulga]]=$K$32,$L$32))))</f>
        <v>0.5</v>
      </c>
      <c r="G4987">
        <f>ROUNDUP(DZIALKI[[#This Row],[StawkaPodatku]]*DZIALKI[[#This Row],[Powierzchnia]],2)</f>
        <v>794.63</v>
      </c>
      <c r="H4987">
        <f>DZIALKI[[#This Row],[Podatek]]*DZIALKI[[#This Row],[Procent Ulgi]]</f>
        <v>397.315</v>
      </c>
      <c r="I4987">
        <f>DZIALKI[[#This Row],[Podatek]]-DZIALKI[[#This Row],[KwotaUlgi]]</f>
        <v>397.315</v>
      </c>
    </row>
    <row r="4988" spans="1:9" x14ac:dyDescent="0.25">
      <c r="A4988" t="s">
        <v>4998</v>
      </c>
      <c r="B4988">
        <v>1304.6500000000001</v>
      </c>
      <c r="C4988" t="s">
        <v>94</v>
      </c>
      <c r="D4988" t="s">
        <v>5</v>
      </c>
      <c r="E49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88">
        <f>IF(DZIALKI[[#This Row],[Ulga]]=$K$29,$L$29,IF(DZIALKI[[#This Row],[Ulga]]=$K$30,$L$30,IF(DZIALKI[[#This Row],[Ulga]]=$K$31,$L$31,IF(DZIALKI[[#This Row],[Ulga]]=$K$32,$L$32))))</f>
        <v>0.5</v>
      </c>
      <c r="G4988">
        <f>ROUNDUP(DZIALKI[[#This Row],[StawkaPodatku]]*DZIALKI[[#This Row],[Powierzchnia]],2)</f>
        <v>52.19</v>
      </c>
      <c r="H4988">
        <f>DZIALKI[[#This Row],[Podatek]]*DZIALKI[[#This Row],[Procent Ulgi]]</f>
        <v>26.094999999999999</v>
      </c>
      <c r="I4988">
        <f>DZIALKI[[#This Row],[Podatek]]-DZIALKI[[#This Row],[KwotaUlgi]]</f>
        <v>26.094999999999999</v>
      </c>
    </row>
    <row r="4989" spans="1:9" x14ac:dyDescent="0.25">
      <c r="A4989" t="s">
        <v>4999</v>
      </c>
      <c r="B4989">
        <v>1197.18</v>
      </c>
      <c r="C4989" t="s">
        <v>31</v>
      </c>
      <c r="D4989" t="s">
        <v>11</v>
      </c>
      <c r="E49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89">
        <f>IF(DZIALKI[[#This Row],[Ulga]]=$K$29,$L$29,IF(DZIALKI[[#This Row],[Ulga]]=$K$30,$L$30,IF(DZIALKI[[#This Row],[Ulga]]=$K$31,$L$31,IF(DZIALKI[[#This Row],[Ulga]]=$K$32,$L$32))))</f>
        <v>0.9</v>
      </c>
      <c r="G4989">
        <f>ROUNDUP(DZIALKI[[#This Row],[StawkaPodatku]]*DZIALKI[[#This Row],[Powierzchnia]],2)</f>
        <v>514.79</v>
      </c>
      <c r="H4989">
        <f>DZIALKI[[#This Row],[Podatek]]*DZIALKI[[#This Row],[Procent Ulgi]]</f>
        <v>463.31099999999998</v>
      </c>
      <c r="I4989">
        <f>DZIALKI[[#This Row],[Podatek]]-DZIALKI[[#This Row],[KwotaUlgi]]</f>
        <v>51.478999999999985</v>
      </c>
    </row>
    <row r="4990" spans="1:9" x14ac:dyDescent="0.25">
      <c r="A4990" t="s">
        <v>5000</v>
      </c>
      <c r="B4990">
        <v>692.72</v>
      </c>
      <c r="C4990" t="s">
        <v>31</v>
      </c>
      <c r="D4990" t="s">
        <v>7</v>
      </c>
      <c r="E49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90">
        <f>IF(DZIALKI[[#This Row],[Ulga]]=$K$29,$L$29,IF(DZIALKI[[#This Row],[Ulga]]=$K$30,$L$30,IF(DZIALKI[[#This Row],[Ulga]]=$K$31,$L$31,IF(DZIALKI[[#This Row],[Ulga]]=$K$32,$L$32))))</f>
        <v>0.2</v>
      </c>
      <c r="G4990">
        <f>ROUNDUP(DZIALKI[[#This Row],[StawkaPodatku]]*DZIALKI[[#This Row],[Powierzchnia]],2)</f>
        <v>297.87</v>
      </c>
      <c r="H4990">
        <f>DZIALKI[[#This Row],[Podatek]]*DZIALKI[[#This Row],[Procent Ulgi]]</f>
        <v>59.574000000000005</v>
      </c>
      <c r="I4990">
        <f>DZIALKI[[#This Row],[Podatek]]-DZIALKI[[#This Row],[KwotaUlgi]]</f>
        <v>238.29599999999999</v>
      </c>
    </row>
    <row r="4991" spans="1:9" x14ac:dyDescent="0.25">
      <c r="A4991" t="s">
        <v>5001</v>
      </c>
      <c r="B4991">
        <v>1378.2</v>
      </c>
      <c r="C4991" t="s">
        <v>52</v>
      </c>
      <c r="D4991" t="s">
        <v>11</v>
      </c>
      <c r="E49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91">
        <f>IF(DZIALKI[[#This Row],[Ulga]]=$K$29,$L$29,IF(DZIALKI[[#This Row],[Ulga]]=$K$30,$L$30,IF(DZIALKI[[#This Row],[Ulga]]=$K$31,$L$31,IF(DZIALKI[[#This Row],[Ulga]]=$K$32,$L$32))))</f>
        <v>0.9</v>
      </c>
      <c r="G4991">
        <f>ROUNDUP(DZIALKI[[#This Row],[StawkaPodatku]]*DZIALKI[[#This Row],[Powierzchnia]],2)</f>
        <v>289.43</v>
      </c>
      <c r="H4991">
        <f>DZIALKI[[#This Row],[Podatek]]*DZIALKI[[#This Row],[Procent Ulgi]]</f>
        <v>260.48700000000002</v>
      </c>
      <c r="I4991">
        <f>DZIALKI[[#This Row],[Podatek]]-DZIALKI[[#This Row],[KwotaUlgi]]</f>
        <v>28.942999999999984</v>
      </c>
    </row>
    <row r="4992" spans="1:9" x14ac:dyDescent="0.25">
      <c r="A4992" t="s">
        <v>5002</v>
      </c>
      <c r="B4992">
        <v>502.23</v>
      </c>
      <c r="C4992" t="s">
        <v>9</v>
      </c>
      <c r="D4992" t="s">
        <v>5</v>
      </c>
      <c r="E49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92">
        <f>IF(DZIALKI[[#This Row],[Ulga]]=$K$29,$L$29,IF(DZIALKI[[#This Row],[Ulga]]=$K$30,$L$30,IF(DZIALKI[[#This Row],[Ulga]]=$K$31,$L$31,IF(DZIALKI[[#This Row],[Ulga]]=$K$32,$L$32))))</f>
        <v>0.5</v>
      </c>
      <c r="G4992">
        <f>ROUNDUP(DZIALKI[[#This Row],[StawkaPodatku]]*DZIALKI[[#This Row],[Powierzchnia]],2)</f>
        <v>326.45</v>
      </c>
      <c r="H4992">
        <f>DZIALKI[[#This Row],[Podatek]]*DZIALKI[[#This Row],[Procent Ulgi]]</f>
        <v>163.22499999999999</v>
      </c>
      <c r="I4992">
        <f>DZIALKI[[#This Row],[Podatek]]-DZIALKI[[#This Row],[KwotaUlgi]]</f>
        <v>163.22499999999999</v>
      </c>
    </row>
    <row r="4993" spans="1:9" x14ac:dyDescent="0.25">
      <c r="A4993" t="s">
        <v>5003</v>
      </c>
      <c r="B4993">
        <v>624.33000000000004</v>
      </c>
      <c r="C4993" t="s">
        <v>31</v>
      </c>
      <c r="D4993" t="s">
        <v>7</v>
      </c>
      <c r="E49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93">
        <f>IF(DZIALKI[[#This Row],[Ulga]]=$K$29,$L$29,IF(DZIALKI[[#This Row],[Ulga]]=$K$30,$L$30,IF(DZIALKI[[#This Row],[Ulga]]=$K$31,$L$31,IF(DZIALKI[[#This Row],[Ulga]]=$K$32,$L$32))))</f>
        <v>0.2</v>
      </c>
      <c r="G4993">
        <f>ROUNDUP(DZIALKI[[#This Row],[StawkaPodatku]]*DZIALKI[[#This Row],[Powierzchnia]],2)</f>
        <v>268.46999999999997</v>
      </c>
      <c r="H4993">
        <f>DZIALKI[[#This Row],[Podatek]]*DZIALKI[[#This Row],[Procent Ulgi]]</f>
        <v>53.693999999999996</v>
      </c>
      <c r="I4993">
        <f>DZIALKI[[#This Row],[Podatek]]-DZIALKI[[#This Row],[KwotaUlgi]]</f>
        <v>214.77599999999998</v>
      </c>
    </row>
    <row r="4994" spans="1:9" x14ac:dyDescent="0.25">
      <c r="A4994" t="s">
        <v>5004</v>
      </c>
      <c r="B4994">
        <v>748.95</v>
      </c>
      <c r="C4994" t="s">
        <v>94</v>
      </c>
      <c r="D4994" t="s">
        <v>5</v>
      </c>
      <c r="E49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94">
        <f>IF(DZIALKI[[#This Row],[Ulga]]=$K$29,$L$29,IF(DZIALKI[[#This Row],[Ulga]]=$K$30,$L$30,IF(DZIALKI[[#This Row],[Ulga]]=$K$31,$L$31,IF(DZIALKI[[#This Row],[Ulga]]=$K$32,$L$32))))</f>
        <v>0.5</v>
      </c>
      <c r="G4994">
        <f>ROUNDUP(DZIALKI[[#This Row],[StawkaPodatku]]*DZIALKI[[#This Row],[Powierzchnia]],2)</f>
        <v>29.96</v>
      </c>
      <c r="H4994">
        <f>DZIALKI[[#This Row],[Podatek]]*DZIALKI[[#This Row],[Procent Ulgi]]</f>
        <v>14.98</v>
      </c>
      <c r="I4994">
        <f>DZIALKI[[#This Row],[Podatek]]-DZIALKI[[#This Row],[KwotaUlgi]]</f>
        <v>14.98</v>
      </c>
    </row>
    <row r="4995" spans="1:9" x14ac:dyDescent="0.25">
      <c r="A4995" t="s">
        <v>5005</v>
      </c>
      <c r="B4995">
        <v>609.16999999999996</v>
      </c>
      <c r="C4995" t="s">
        <v>52</v>
      </c>
      <c r="D4995" t="s">
        <v>11</v>
      </c>
      <c r="E499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95">
        <f>IF(DZIALKI[[#This Row],[Ulga]]=$K$29,$L$29,IF(DZIALKI[[#This Row],[Ulga]]=$K$30,$L$30,IF(DZIALKI[[#This Row],[Ulga]]=$K$31,$L$31,IF(DZIALKI[[#This Row],[Ulga]]=$K$32,$L$32))))</f>
        <v>0.9</v>
      </c>
      <c r="G4995">
        <f>ROUNDUP(DZIALKI[[#This Row],[StawkaPodatku]]*DZIALKI[[#This Row],[Powierzchnia]],2)</f>
        <v>127.93</v>
      </c>
      <c r="H4995">
        <f>DZIALKI[[#This Row],[Podatek]]*DZIALKI[[#This Row],[Procent Ulgi]]</f>
        <v>115.13700000000001</v>
      </c>
      <c r="I4995">
        <f>DZIALKI[[#This Row],[Podatek]]-DZIALKI[[#This Row],[KwotaUlgi]]</f>
        <v>12.792999999999992</v>
      </c>
    </row>
    <row r="4996" spans="1:9" x14ac:dyDescent="0.25">
      <c r="A4996" t="s">
        <v>5006</v>
      </c>
      <c r="B4996">
        <v>892.43</v>
      </c>
      <c r="C4996" t="s">
        <v>5</v>
      </c>
      <c r="D4996" t="s">
        <v>11</v>
      </c>
      <c r="E49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96">
        <f>IF(DZIALKI[[#This Row],[Ulga]]=$K$29,$L$29,IF(DZIALKI[[#This Row],[Ulga]]=$K$30,$L$30,IF(DZIALKI[[#This Row],[Ulga]]=$K$31,$L$31,IF(DZIALKI[[#This Row],[Ulga]]=$K$32,$L$32))))</f>
        <v>0.9</v>
      </c>
      <c r="G4996">
        <f>ROUNDUP(DZIALKI[[#This Row],[StawkaPodatku]]*DZIALKI[[#This Row],[Powierzchnia]],2)</f>
        <v>687.18</v>
      </c>
      <c r="H4996">
        <f>DZIALKI[[#This Row],[Podatek]]*DZIALKI[[#This Row],[Procent Ulgi]]</f>
        <v>618.46199999999999</v>
      </c>
      <c r="I4996">
        <f>DZIALKI[[#This Row],[Podatek]]-DZIALKI[[#This Row],[KwotaUlgi]]</f>
        <v>68.717999999999961</v>
      </c>
    </row>
    <row r="4997" spans="1:9" x14ac:dyDescent="0.25">
      <c r="A4997" t="s">
        <v>5007</v>
      </c>
      <c r="B4997">
        <v>813.24</v>
      </c>
      <c r="C4997" t="s">
        <v>31</v>
      </c>
      <c r="D4997" t="s">
        <v>11</v>
      </c>
      <c r="E49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97">
        <f>IF(DZIALKI[[#This Row],[Ulga]]=$K$29,$L$29,IF(DZIALKI[[#This Row],[Ulga]]=$K$30,$L$30,IF(DZIALKI[[#This Row],[Ulga]]=$K$31,$L$31,IF(DZIALKI[[#This Row],[Ulga]]=$K$32,$L$32))))</f>
        <v>0.9</v>
      </c>
      <c r="G4997">
        <f>ROUNDUP(DZIALKI[[#This Row],[StawkaPodatku]]*DZIALKI[[#This Row],[Powierzchnia]],2)</f>
        <v>349.7</v>
      </c>
      <c r="H4997">
        <f>DZIALKI[[#This Row],[Podatek]]*DZIALKI[[#This Row],[Procent Ulgi]]</f>
        <v>314.73</v>
      </c>
      <c r="I4997">
        <f>DZIALKI[[#This Row],[Podatek]]-DZIALKI[[#This Row],[KwotaUlgi]]</f>
        <v>34.96999999999997</v>
      </c>
    </row>
    <row r="4998" spans="1:9" x14ac:dyDescent="0.25">
      <c r="A4998" t="s">
        <v>5008</v>
      </c>
      <c r="B4998">
        <v>1084.76</v>
      </c>
      <c r="C4998" t="s">
        <v>52</v>
      </c>
      <c r="D4998" t="s">
        <v>5</v>
      </c>
      <c r="E49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98">
        <f>IF(DZIALKI[[#This Row],[Ulga]]=$K$29,$L$29,IF(DZIALKI[[#This Row],[Ulga]]=$K$30,$L$30,IF(DZIALKI[[#This Row],[Ulga]]=$K$31,$L$31,IF(DZIALKI[[#This Row],[Ulga]]=$K$32,$L$32))))</f>
        <v>0.5</v>
      </c>
      <c r="G4998">
        <f>ROUNDUP(DZIALKI[[#This Row],[StawkaPodatku]]*DZIALKI[[#This Row],[Powierzchnia]],2)</f>
        <v>227.79999999999998</v>
      </c>
      <c r="H4998">
        <f>DZIALKI[[#This Row],[Podatek]]*DZIALKI[[#This Row],[Procent Ulgi]]</f>
        <v>113.89999999999999</v>
      </c>
      <c r="I4998">
        <f>DZIALKI[[#This Row],[Podatek]]-DZIALKI[[#This Row],[KwotaUlgi]]</f>
        <v>113.89999999999999</v>
      </c>
    </row>
    <row r="4999" spans="1:9" x14ac:dyDescent="0.25">
      <c r="A4999" t="s">
        <v>5009</v>
      </c>
      <c r="B4999">
        <v>679.15</v>
      </c>
      <c r="C4999" t="s">
        <v>31</v>
      </c>
      <c r="D4999" t="s">
        <v>11</v>
      </c>
      <c r="E49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99">
        <f>IF(DZIALKI[[#This Row],[Ulga]]=$K$29,$L$29,IF(DZIALKI[[#This Row],[Ulga]]=$K$30,$L$30,IF(DZIALKI[[#This Row],[Ulga]]=$K$31,$L$31,IF(DZIALKI[[#This Row],[Ulga]]=$K$32,$L$32))))</f>
        <v>0.9</v>
      </c>
      <c r="G4999">
        <f>ROUNDUP(DZIALKI[[#This Row],[StawkaPodatku]]*DZIALKI[[#This Row],[Powierzchnia]],2)</f>
        <v>292.03999999999996</v>
      </c>
      <c r="H4999">
        <f>DZIALKI[[#This Row],[Podatek]]*DZIALKI[[#This Row],[Procent Ulgi]]</f>
        <v>262.83599999999996</v>
      </c>
      <c r="I4999">
        <f>DZIALKI[[#This Row],[Podatek]]-DZIALKI[[#This Row],[KwotaUlgi]]</f>
        <v>29.204000000000008</v>
      </c>
    </row>
    <row r="5000" spans="1:9" x14ac:dyDescent="0.25">
      <c r="A5000" t="s">
        <v>5010</v>
      </c>
      <c r="B5000">
        <v>1130.3399999999999</v>
      </c>
      <c r="C5000" t="s">
        <v>31</v>
      </c>
      <c r="D5000" t="s">
        <v>21</v>
      </c>
      <c r="E50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000">
        <f>IF(DZIALKI[[#This Row],[Ulga]]=$K$29,$L$29,IF(DZIALKI[[#This Row],[Ulga]]=$K$30,$L$30,IF(DZIALKI[[#This Row],[Ulga]]=$K$31,$L$31,IF(DZIALKI[[#This Row],[Ulga]]=$K$32,$L$32))))</f>
        <v>0</v>
      </c>
      <c r="G5000">
        <f>ROUNDUP(DZIALKI[[#This Row],[StawkaPodatku]]*DZIALKI[[#This Row],[Powierzchnia]],2)</f>
        <v>486.05</v>
      </c>
      <c r="H5000">
        <f>DZIALKI[[#This Row],[Podatek]]*DZIALKI[[#This Row],[Procent Ulgi]]</f>
        <v>0</v>
      </c>
      <c r="I5000">
        <f>DZIALKI[[#This Row],[Podatek]]-DZIALKI[[#This Row],[KwotaUlgi]]</f>
        <v>486.05</v>
      </c>
    </row>
    <row r="5001" spans="1:9" x14ac:dyDescent="0.25">
      <c r="A5001" t="s">
        <v>5011</v>
      </c>
      <c r="B5001">
        <v>1302.52</v>
      </c>
      <c r="C5001" t="s">
        <v>52</v>
      </c>
      <c r="D5001" t="s">
        <v>5</v>
      </c>
      <c r="E50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001">
        <f>IF(DZIALKI[[#This Row],[Ulga]]=$K$29,$L$29,IF(DZIALKI[[#This Row],[Ulga]]=$K$30,$L$30,IF(DZIALKI[[#This Row],[Ulga]]=$K$31,$L$31,IF(DZIALKI[[#This Row],[Ulga]]=$K$32,$L$32))))</f>
        <v>0.5</v>
      </c>
      <c r="G5001">
        <f>ROUNDUP(DZIALKI[[#This Row],[StawkaPodatku]]*DZIALKI[[#This Row],[Powierzchnia]],2)</f>
        <v>273.52999999999997</v>
      </c>
      <c r="H5001">
        <f>DZIALKI[[#This Row],[Podatek]]*DZIALKI[[#This Row],[Procent Ulgi]]</f>
        <v>136.76499999999999</v>
      </c>
      <c r="I5001">
        <f>DZIALKI[[#This Row],[Podatek]]-DZIALKI[[#This Row],[KwotaUlgi]]</f>
        <v>136.76499999999999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L b F b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L b F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x W 1 i r 1 d / V m g E A A G w C A A A T A B w A R m 9 y b X V s Y X M v U 2 V j d G l v b j E u b S C i G A A o o B Q A A A A A A A A A A A A A A A A A A A A A A A A A A A C N U U 1 P 4 z A Q v V f q f 7 C y l 1 Z K K 4 r Y y 1 Y 5 V A 0 r 0 K 6 6 W R q 0 C I z Q k A y p q e 2 J b G d D U n H h L 3 F a a W + o / w u z Z f k Q H L B k e e a N 5 v n N G 4 u Z E 6 T Z f P O O x t 1 O t 2 M X Y D B n 8 f H + 5 P u 3 f R Y x i a 7 b Y f 6 s / 5 i 7 2 3 x 9 Q x 6 c 2 t / D m L J K o X a 9 r 0 L i c E r a + c T 2 g u k X f m j R W J 6 S A t v y G O 3 S U c k L 4 c 4 M l s R B F m S E W y j L 8 S p D y Z M f 8 T y d / J r w J N n e G u 0 o u O R C X 5 B R 4 J o l D B 6 w g Q f 9 d Z W B Q U m 5 d V B T D Y M W J G S t F k v B c 9 B 4 l i T 8 U f k w P U q D f n g S o x R K O D R R M A 5 C N i V Z K W 2 j n Z D t 6 o x y o Y t o t P 1 5 K 2 Q / K 3 I 4 d 4 3 E 6 D k c z k j j a T / c O P A p m E G x v r m 7 r Z e C E f M 6 6 m b 9 1 7 a k G + W z V p A S G H h 7 U j j 3 v Y k h 5 Y n 2 E H J v R + / J v 5 C d P J Y m U s 4 z P 4 K x k T P V y 4 + O P Z P 2 S y H m m v K Z M j W g 7 Y M z m z n S p k T b + 5 i s c L U K Z n 5 h x r v g O Z E 5 v H L X I V s F C d U C T Z s t t I D / R V 2 p c z T / y g e U t 3 D 5 p u t Q F v A K v O 5 3 O 0 K / P 8 D 4 H l B L A Q I t A B Q A A g A I A C 2 x W 1 h i L 2 3 l p A A A A P Y A A A A S A A A A A A A A A A A A A A A A A A A A A A B D b 2 5 m a W c v U G F j a 2 F n Z S 5 4 b W x Q S w E C L Q A U A A I A C A A t s V t Y D 8 r p q 6 Q A A A D p A A A A E w A A A A A A A A A A A A A A A A D w A A A A W 0 N v b n R l b n R f V H l w Z X N d L n h t b F B L A Q I t A B Q A A g A I A C 2 x W 1 i r 1 d / V m g E A A G w C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K A A A A A A A A S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k l B T E t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x Z T g x Y m U t Z D Y 2 M S 0 0 Y m Y y L T k 5 N G I t Y j l k N j I 4 Z D g 0 N z k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a S U F M S 0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1 Q y M T o w O T o y N i 4 3 M z M 4 M T g x W i I g L z 4 8 R W 5 0 c n k g V H l w Z T 0 i R m l s b E N v b H V t b l R 5 c G V z I i B W Y W x 1 Z T 0 i c 0 J n V U d C Z z 0 9 I i A v P j x F b n R y e S B U e X B l P S J G a W x s Q 2 9 s d W 1 u T m F t Z X M i I F Z h b H V l P S J z W y Z x d W 9 0 O 0 5 1 b W V y J n F 1 b 3 Q 7 L C Z x d W 9 0 O 1 B v d 2 l l c n p j a G 5 p Y S Z x d W 9 0 O y w m c X V v d D t S b 2 R 6 Y W o m c X V v d D s s J n F 1 b 3 Q 7 V W x n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a S U F M S 0 k v Q X V 0 b 1 J l b W 9 2 Z W R D b 2 x 1 b W 5 z M S 5 7 T n V t Z X I s M H 0 m c X V v d D s s J n F 1 b 3 Q 7 U 2 V j d G l v b j E v R F p J Q U x L S S 9 B d X R v U m V t b 3 Z l Z E N v b H V t b n M x L n t Q b 3 d p Z X J 6 Y 2 h u a W E s M X 0 m c X V v d D s s J n F 1 b 3 Q 7 U 2 V j d G l v b j E v R F p J Q U x L S S 9 B d X R v U m V t b 3 Z l Z E N v b H V t b n M x L n t S b 2 R 6 Y W o s M n 0 m c X V v d D s s J n F 1 b 3 Q 7 U 2 V j d G l v b j E v R F p J Q U x L S S 9 B d X R v U m V t b 3 Z l Z E N v b H V t b n M x L n t V b G d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a S U F M S 0 k v Q X V 0 b 1 J l b W 9 2 Z W R D b 2 x 1 b W 5 z M S 5 7 T n V t Z X I s M H 0 m c X V v d D s s J n F 1 b 3 Q 7 U 2 V j d G l v b j E v R F p J Q U x L S S 9 B d X R v U m V t b 3 Z l Z E N v b H V t b n M x L n t Q b 3 d p Z X J 6 Y 2 h u a W E s M X 0 m c X V v d D s s J n F 1 b 3 Q 7 U 2 V j d G l v b j E v R F p J Q U x L S S 9 B d X R v U m V t b 3 Z l Z E N v b H V t b n M x L n t S b 2 R 6 Y W o s M n 0 m c X V v d D s s J n F 1 b 3 Q 7 U 2 V j d G l v b j E v R F p J Q U x L S S 9 B d X R v U m V t b 3 Z l Z E N v b H V t b n M x L n t V b G d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W k l B T E t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a S U F M S 0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k l B T E t J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z j g B A 0 z p R r V B D 8 Z 1 a G p m A A A A A A I A A A A A A B B m A A A A A Q A A I A A A A G F q q U / g g Y V + j E m W b Y L b + O G o W e V B 4 u Y p t k X M 7 2 + 2 Z P 2 S A A A A A A 6 A A A A A A g A A I A A A A J y G W C s + b E m u E 7 I m L k k / 7 N O e F e L z Y I R C f H m Y N H E v w V y K U A A A A E u 9 S O x I s J E c T y M o L x Z i m M P U z G L A h c + J Z M s 4 R N s W 1 c C s k 0 y U z d i J w 3 q S v Q T C P 4 y z n U W H u D 6 I V J O 9 o s 5 T j O h K G K I d O s r C G T l t W R a 4 H X h 5 s 7 q N Q A A A A H f m j v m G 4 z 9 Q J H a v S 4 + G q J W q k h O y E Z R / x K 3 j I O q d + o 7 9 L h i 6 x t y o R o 4 t J q B 4 a 9 L 4 H / l B y f r Z 7 j L K q T 0 5 9 Y S Q 4 8 E = < / D a t a M a s h u p > 
</file>

<file path=customXml/itemProps1.xml><?xml version="1.0" encoding="utf-8"?>
<ds:datastoreItem xmlns:ds="http://schemas.openxmlformats.org/officeDocument/2006/customXml" ds:itemID="{90883BD1-AD42-41DB-8CF0-3A7E80BF3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DZIALKI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2024-03-04T18:25:51Z</dcterms:modified>
</cp:coreProperties>
</file>