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PODSTAWA\PP2015maj\"/>
    </mc:Choice>
  </mc:AlternateContent>
  <xr:revisionPtr revIDLastSave="0" documentId="13_ncr:1_{33582CD6-E02E-43BF-B3F5-9F88B06A3362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G17" i="1"/>
  <c r="H17" i="1"/>
  <c r="I17" i="1"/>
  <c r="J17" i="1"/>
  <c r="G21" i="1"/>
  <c r="H21" i="1"/>
  <c r="I21" i="1"/>
  <c r="J21" i="1"/>
  <c r="G25" i="1"/>
  <c r="H25" i="1"/>
  <c r="I25" i="1"/>
  <c r="J25" i="1"/>
  <c r="G29" i="1"/>
  <c r="H29" i="1"/>
  <c r="I29" i="1"/>
  <c r="J29" i="1"/>
  <c r="G33" i="1"/>
  <c r="H33" i="1"/>
  <c r="I33" i="1"/>
  <c r="J33" i="1"/>
  <c r="G9" i="1"/>
  <c r="H9" i="1"/>
  <c r="I9" i="1"/>
  <c r="J9" i="1"/>
  <c r="J5" i="1"/>
  <c r="H5" i="1"/>
  <c r="I5" i="1"/>
  <c r="G5" i="1"/>
  <c r="F2" i="1"/>
  <c r="E3" i="1"/>
  <c r="C3" i="1"/>
  <c r="C4" i="1" s="1"/>
  <c r="B3" i="1"/>
  <c r="B4" i="1" s="1"/>
  <c r="D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5" i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N15" i="1" l="1"/>
  <c r="F4" i="1"/>
  <c r="B6" i="1"/>
  <c r="F5" i="1"/>
  <c r="O15" i="1"/>
  <c r="M15" i="1"/>
  <c r="B7" i="1" l="1"/>
  <c r="F6" i="1"/>
  <c r="B8" i="1" l="1"/>
  <c r="F7" i="1"/>
  <c r="B9" i="1" l="1"/>
  <c r="F8" i="1"/>
  <c r="B10" i="1" l="1"/>
  <c r="F9" i="1"/>
  <c r="B11" i="1" l="1"/>
  <c r="F10" i="1"/>
  <c r="B12" i="1" l="1"/>
  <c r="F11" i="1"/>
  <c r="B13" i="1" l="1"/>
  <c r="F12" i="1"/>
  <c r="B14" i="1" l="1"/>
  <c r="F13" i="1"/>
  <c r="B15" i="1" l="1"/>
  <c r="F14" i="1"/>
  <c r="B16" i="1" l="1"/>
  <c r="F15" i="1"/>
  <c r="B17" i="1" l="1"/>
  <c r="F16" i="1"/>
  <c r="B18" i="1" l="1"/>
  <c r="F17" i="1"/>
  <c r="B19" i="1" l="1"/>
  <c r="F18" i="1"/>
  <c r="B20" i="1" l="1"/>
  <c r="F19" i="1"/>
  <c r="B21" i="1" l="1"/>
  <c r="F20" i="1"/>
  <c r="F21" i="1" l="1"/>
  <c r="B22" i="1"/>
  <c r="B23" i="1" l="1"/>
  <c r="F22" i="1"/>
  <c r="F23" i="1" l="1"/>
  <c r="B24" i="1"/>
  <c r="F24" i="1" l="1"/>
  <c r="B25" i="1"/>
  <c r="F25" i="1" l="1"/>
  <c r="L20" i="1" s="1"/>
  <c r="B26" i="1"/>
  <c r="F26" i="1" l="1"/>
  <c r="B27" i="1"/>
  <c r="B28" i="1" l="1"/>
  <c r="F27" i="1"/>
  <c r="B29" i="1" l="1"/>
  <c r="F28" i="1"/>
  <c r="B30" i="1" l="1"/>
  <c r="F29" i="1"/>
  <c r="B31" i="1" l="1"/>
  <c r="F30" i="1"/>
  <c r="B32" i="1" l="1"/>
  <c r="F31" i="1"/>
  <c r="B33" i="1" l="1"/>
  <c r="F32" i="1"/>
  <c r="F33" i="1" l="1"/>
  <c r="B34" i="1"/>
  <c r="L15" i="1"/>
  <c r="B35" i="1" l="1"/>
  <c r="F34" i="1"/>
  <c r="B36" i="1" l="1"/>
  <c r="F35" i="1"/>
  <c r="B37" i="1" l="1"/>
  <c r="F36" i="1"/>
  <c r="F37" i="1" l="1"/>
  <c r="B38" i="1"/>
  <c r="B39" i="1" l="1"/>
  <c r="F38" i="1"/>
  <c r="F39" i="1" l="1"/>
  <c r="B40" i="1"/>
  <c r="F40" i="1" l="1"/>
  <c r="B41" i="1"/>
  <c r="B42" i="1" l="1"/>
  <c r="F41" i="1"/>
  <c r="B43" i="1" l="1"/>
  <c r="F42" i="1"/>
  <c r="B44" i="1" l="1"/>
  <c r="F43" i="1"/>
  <c r="B45" i="1" l="1"/>
  <c r="F45" i="1" s="1"/>
  <c r="F44" i="1"/>
</calcChain>
</file>

<file path=xl/sharedStrings.xml><?xml version="1.0" encoding="utf-8"?>
<sst xmlns="http://schemas.openxmlformats.org/spreadsheetml/2006/main" count="109" uniqueCount="63">
  <si>
    <t>Kwartał i Rok</t>
  </si>
  <si>
    <t>Dama</t>
  </si>
  <si>
    <t>Granta</t>
  </si>
  <si>
    <t>Dorkas</t>
  </si>
  <si>
    <t>Lodera</t>
  </si>
  <si>
    <t>Suma</t>
  </si>
  <si>
    <t>l kw. 2005</t>
  </si>
  <si>
    <t>II kw. 2005</t>
  </si>
  <si>
    <t>l kw. 2006</t>
  </si>
  <si>
    <t>II kw. 2006</t>
  </si>
  <si>
    <t>l kw. 2007</t>
  </si>
  <si>
    <t>II kw. 2007</t>
  </si>
  <si>
    <t>III kw. 2005</t>
  </si>
  <si>
    <t>IV kw. 2005</t>
  </si>
  <si>
    <t>III kw. 2006</t>
  </si>
  <si>
    <t>IV kw. 2006</t>
  </si>
  <si>
    <t>I kw. 2008</t>
  </si>
  <si>
    <t>I kw. 2009</t>
  </si>
  <si>
    <t>III kw. 2007</t>
  </si>
  <si>
    <t>IV kw. 2007</t>
  </si>
  <si>
    <t>II kw. 2008</t>
  </si>
  <si>
    <t>III kw. 2008</t>
  </si>
  <si>
    <t>IV kw. 2008</t>
  </si>
  <si>
    <t>II kw. 2009</t>
  </si>
  <si>
    <t>III kw. 2009</t>
  </si>
  <si>
    <t>IV kw. 2009</t>
  </si>
  <si>
    <t>l kw. 2010</t>
  </si>
  <si>
    <t>II kw. 2010</t>
  </si>
  <si>
    <t>III kw. 2010</t>
  </si>
  <si>
    <t>IV kw. 2010</t>
  </si>
  <si>
    <t>l kw. 2011</t>
  </si>
  <si>
    <t>II kw. 2011</t>
  </si>
  <si>
    <t>III kw. 2011</t>
  </si>
  <si>
    <t>IV kw. 2011</t>
  </si>
  <si>
    <t>l kw. 2012</t>
  </si>
  <si>
    <t>II kw. 2012</t>
  </si>
  <si>
    <t>III kw. 2012</t>
  </si>
  <si>
    <t>IV kw. 2012</t>
  </si>
  <si>
    <t>a)</t>
  </si>
  <si>
    <t>IV kw. 2013</t>
  </si>
  <si>
    <t>IV kw. 2014</t>
  </si>
  <si>
    <t>I kw. 2013</t>
  </si>
  <si>
    <t>I kw. 2014</t>
  </si>
  <si>
    <t>III kw. 2013</t>
  </si>
  <si>
    <t>II kw. 2013</t>
  </si>
  <si>
    <t>III kw. 2014</t>
  </si>
  <si>
    <t>II kw. 2014</t>
  </si>
  <si>
    <t>I kw. 2015</t>
  </si>
  <si>
    <t>II kw. 2015</t>
  </si>
  <si>
    <t>III kw. 2015</t>
  </si>
  <si>
    <t>IV kw. 2015</t>
  </si>
  <si>
    <t>b)</t>
  </si>
  <si>
    <t>Marka</t>
  </si>
  <si>
    <t>Liczba Wyprodkuwanych samochodów</t>
  </si>
  <si>
    <t>c)</t>
  </si>
  <si>
    <t>d)</t>
  </si>
  <si>
    <t>Liczba pojazdów wyprodukowanych do 2010 r.</t>
  </si>
  <si>
    <t>DamaSuma</t>
  </si>
  <si>
    <t>GrantaSuma</t>
  </si>
  <si>
    <t>DorkasSuma</t>
  </si>
  <si>
    <t>LoderaSuma</t>
  </si>
  <si>
    <t>e)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</si>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</sst>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0" xfId="0" applyFill="1"/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wyprodukowanych samochodów w zależności od marki w każdym roku produkcji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Arkusz1!$M$24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Arkusz1!$L$25:$L$32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Arkusz1!$M$25:$M$32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4EA9-AFDB-D18F9B30F175}"/>
            </c:ext>
          </c:extLst>
        </c:ser>
        <c:ser>
          <c:idx val="1"/>
          <c:order val="1"/>
          <c:tx>
            <c:strRef>
              <c:f>Arkusz1!$N$24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Arkusz1!$L$25:$L$32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Arkusz1!$N$25:$N$32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4EA9-AFDB-D18F9B30F175}"/>
            </c:ext>
          </c:extLst>
        </c:ser>
        <c:ser>
          <c:idx val="2"/>
          <c:order val="2"/>
          <c:tx>
            <c:strRef>
              <c:f>Arkusz1!$O$24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Arkusz1!$L$25:$L$32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Arkusz1!$O$25:$O$32</c:f>
              <c:numCache>
                <c:formatCode>General</c:formatCode>
                <c:ptCount val="8"/>
                <c:pt idx="0">
                  <c:v>1239</c:v>
                </c:pt>
                <c:pt idx="1">
                  <c:v>1385</c:v>
                </c:pt>
                <c:pt idx="2">
                  <c:v>1550</c:v>
                </c:pt>
                <c:pt idx="3">
                  <c:v>1737</c:v>
                </c:pt>
                <c:pt idx="4">
                  <c:v>1945</c:v>
                </c:pt>
                <c:pt idx="5">
                  <c:v>2028</c:v>
                </c:pt>
                <c:pt idx="6">
                  <c:v>1928</c:v>
                </c:pt>
                <c:pt idx="7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B-4EA9-AFDB-D18F9B30F175}"/>
            </c:ext>
          </c:extLst>
        </c:ser>
        <c:ser>
          <c:idx val="3"/>
          <c:order val="3"/>
          <c:tx>
            <c:strRef>
              <c:f>Arkusz1!$P$24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Arkusz1!$L$25:$L$32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Arkusz1!$P$25:$P$32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B-4EA9-AFDB-D18F9B30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0508320"/>
        <c:axId val="1992494992"/>
        <c:axId val="0"/>
      </c:bar3DChart>
      <c:catAx>
        <c:axId val="19905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  <a:r>
                  <a:rPr lang="pl-PL" baseline="0"/>
                  <a:t> produkcji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494992"/>
        <c:crosses val="autoZero"/>
        <c:auto val="1"/>
        <c:lblAlgn val="ctr"/>
        <c:lblOffset val="100"/>
        <c:noMultiLvlLbl val="0"/>
      </c:catAx>
      <c:valAx>
        <c:axId val="1992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wyprodukowanych pojazdów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5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648431</xdr:colOff>
      <xdr:row>34</xdr:row>
      <xdr:rowOff>152400</xdr:rowOff>
    </xdr:from>
    <xdr:to>
      <xdr:col>16</xdr:col>
      <xdr:colOff>51288</xdr:colOff>
      <xdr:row>52</xdr:row>
      <xdr:rowOff>109904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BDF567-2205-D5A2-928A-5F8BB6AF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8B1432-7697-4E2F-AE74-9C2F5C29D0DE}" name="Tabela2" displayName="Tabela2" ref="A1:F45" totalsRowShown="0">
  <autoFilter ref="A1:F45" xr:uid="{1C8B1432-7697-4E2F-AE74-9C2F5C29D0DE}"/>
  <tableColumns count="6">
    <tableColumn id="1" xr3:uid="{958FD515-F1ED-4201-9562-8AB77038F060}" name="Kwartał i Rok"/>
    <tableColumn id="2" xr3:uid="{1A9006FE-2D94-459C-8283-89C55D7D8322}" name="Dama"/>
    <tableColumn id="3" xr3:uid="{FD009DED-6709-4418-BFAE-656D03FE37C0}" name="Granta"/>
    <tableColumn id="4" xr3:uid="{E12B5DCA-4614-4317-ABB8-5A57DCE24C18}" name="Dorkas"/>
    <tableColumn id="5" xr3:uid="{06725000-9B25-4A1F-A247-94274774052C}" name="Lodera"/>
    <tableColumn id="6" xr3:uid="{0094062B-4857-4AFD-850B-D92B06AB7A0B}" name="Suma">
      <calculatedColumnFormula>SUM(Tabela2[[#This Row],[Dama]:[Lodera]])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884D37-ED60-4ECD-99B7-F0ADC269C76E}" name="Tabela3" displayName="Tabela3" ref="L24:P32" totalsRowShown="0">
  <autoFilter ref="L24:P32" xr:uid="{1E884D37-ED60-4ECD-99B7-F0ADC269C76E}"/>
  <tableColumns count="5">
    <tableColumn id="1" xr3:uid="{DEF0E9BD-CF53-42EB-B198-69C16262F077}" name="Rok"/>
    <tableColumn id="2" xr3:uid="{C96CCF8A-D3CD-4A37-9BB7-8FFEA0613279}" name="Dama"/>
    <tableColumn id="3" xr3:uid="{854B9164-C2BC-4BD3-8493-BC26ED406B68}" name="Granta"/>
    <tableColumn id="4" xr3:uid="{68EE15B3-10AA-40BC-8BBA-CBAFE4822085}" name="Dorkas"/>
    <tableColumn id="5" xr3:uid="{5D6B5C12-BBEE-45E9-A1F4-0290DF9FDB1B}" name="Lode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Normal="100" workbookViewId="0">
      <selection activeCell="L54" sqref="L54"/>
    </sheetView>
  </sheetViews>
  <sheetFormatPr defaultRowHeight="15" x14ac:dyDescent="0.25"/>
  <cols>
    <col min="1" max="1" width="14.7109375" bestFit="1" customWidth="1"/>
    <col min="7" max="7" width="10.85546875" bestFit="1" customWidth="1"/>
    <col min="8" max="8" width="11.7109375" bestFit="1" customWidth="1"/>
    <col min="9" max="10" width="11.85546875" bestFit="1" customWidth="1"/>
    <col min="12" max="12" width="14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237</v>
      </c>
      <c r="C2">
        <v>198</v>
      </c>
      <c r="D2">
        <v>297</v>
      </c>
      <c r="E2">
        <v>312</v>
      </c>
      <c r="F2">
        <f>SUM(Tabela2[[#This Row],[Dama]:[Lodera]])</f>
        <v>1044</v>
      </c>
    </row>
    <row r="3" spans="1:17" x14ac:dyDescent="0.25">
      <c r="A3" t="s">
        <v>7</v>
      </c>
      <c r="B3">
        <f>ROUNDDOWN(B2+B2*2%,0)</f>
        <v>241</v>
      </c>
      <c r="C3">
        <f>ROUNDDOWN(C2+C2*2.7%,0)</f>
        <v>203</v>
      </c>
      <c r="D3">
        <f t="shared" ref="C3:E3" si="0">ROUNDDOWN(D2+D2*3%,0)</f>
        <v>305</v>
      </c>
      <c r="E3">
        <f>ROUNDDOWN(E2+E2*2%,0)</f>
        <v>318</v>
      </c>
      <c r="F3">
        <f>SUM(Tabela2[[#This Row],[Dama]:[Lodera]])</f>
        <v>1067</v>
      </c>
      <c r="L3" t="s">
        <v>38</v>
      </c>
    </row>
    <row r="4" spans="1:17" x14ac:dyDescent="0.25">
      <c r="A4" t="s">
        <v>12</v>
      </c>
      <c r="B4">
        <f>ROUNDDOWN(B3+B3*2%,0)</f>
        <v>245</v>
      </c>
      <c r="C4">
        <f t="shared" ref="C4:C21" si="1">ROUNDDOWN(C3+C3*2.7%,0)</f>
        <v>208</v>
      </c>
      <c r="D4">
        <f t="shared" ref="D4:D21" si="2">ROUNDDOWN(D3+D3*3%,0)</f>
        <v>314</v>
      </c>
      <c r="E4">
        <f t="shared" ref="E4:E21" si="3">ROUNDDOWN(E3+E3*2%,0)</f>
        <v>324</v>
      </c>
      <c r="F4">
        <f>SUM(Tabela2[[#This Row],[Dama]:[Lodera]])</f>
        <v>1091</v>
      </c>
      <c r="G4" t="s">
        <v>57</v>
      </c>
      <c r="H4" t="s">
        <v>58</v>
      </c>
      <c r="I4" t="s">
        <v>59</v>
      </c>
      <c r="J4" t="s">
        <v>60</v>
      </c>
      <c r="L4" s="1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3" t="s">
        <v>5</v>
      </c>
    </row>
    <row r="5" spans="1:17" x14ac:dyDescent="0.25">
      <c r="A5" t="s">
        <v>13</v>
      </c>
      <c r="B5">
        <f t="shared" ref="B5:B21" si="4">ROUNDDOWN(B4+B4*2%,0)</f>
        <v>249</v>
      </c>
      <c r="C5">
        <f t="shared" si="1"/>
        <v>213</v>
      </c>
      <c r="D5">
        <f t="shared" si="2"/>
        <v>323</v>
      </c>
      <c r="E5">
        <f t="shared" si="3"/>
        <v>330</v>
      </c>
      <c r="F5">
        <f>SUM(Tabela2[[#This Row],[Dama]:[Lodera]])</f>
        <v>1115</v>
      </c>
      <c r="G5">
        <f>SUM(B2:B5)</f>
        <v>972</v>
      </c>
      <c r="H5">
        <f t="shared" ref="H5:J5" si="5">SUM(C2:C5)</f>
        <v>822</v>
      </c>
      <c r="I5">
        <f t="shared" si="5"/>
        <v>1239</v>
      </c>
      <c r="J5">
        <f>SUM(E2:E5)</f>
        <v>1284</v>
      </c>
      <c r="L5" s="5" t="s">
        <v>33</v>
      </c>
      <c r="M5" s="6">
        <v>317</v>
      </c>
      <c r="N5" s="6">
        <v>300</v>
      </c>
      <c r="O5" s="6">
        <v>467</v>
      </c>
      <c r="P5" s="6">
        <v>398</v>
      </c>
      <c r="Q5" s="7">
        <v>1482</v>
      </c>
    </row>
    <row r="6" spans="1:17" x14ac:dyDescent="0.25">
      <c r="A6" t="s">
        <v>8</v>
      </c>
      <c r="B6">
        <f t="shared" si="4"/>
        <v>253</v>
      </c>
      <c r="C6">
        <f t="shared" si="1"/>
        <v>218</v>
      </c>
      <c r="D6">
        <f t="shared" si="2"/>
        <v>332</v>
      </c>
      <c r="E6">
        <f t="shared" si="3"/>
        <v>336</v>
      </c>
      <c r="F6">
        <f>SUM(Tabela2[[#This Row],[Dama]:[Lodera]])</f>
        <v>1139</v>
      </c>
    </row>
    <row r="7" spans="1:17" x14ac:dyDescent="0.25">
      <c r="A7" t="s">
        <v>9</v>
      </c>
      <c r="B7">
        <f t="shared" si="4"/>
        <v>258</v>
      </c>
      <c r="C7">
        <f t="shared" si="1"/>
        <v>223</v>
      </c>
      <c r="D7">
        <f t="shared" si="2"/>
        <v>341</v>
      </c>
      <c r="E7">
        <f t="shared" si="3"/>
        <v>342</v>
      </c>
      <c r="F7">
        <f>SUM(Tabela2[[#This Row],[Dama]:[Lodera]])</f>
        <v>1164</v>
      </c>
    </row>
    <row r="8" spans="1:17" x14ac:dyDescent="0.25">
      <c r="A8" t="s">
        <v>14</v>
      </c>
      <c r="B8">
        <f t="shared" si="4"/>
        <v>263</v>
      </c>
      <c r="C8">
        <f t="shared" si="1"/>
        <v>229</v>
      </c>
      <c r="D8">
        <f t="shared" si="2"/>
        <v>351</v>
      </c>
      <c r="E8">
        <f t="shared" si="3"/>
        <v>348</v>
      </c>
      <c r="F8">
        <f>SUM(Tabela2[[#This Row],[Dama]:[Lodera]])</f>
        <v>1191</v>
      </c>
      <c r="G8" t="s">
        <v>57</v>
      </c>
      <c r="H8" t="s">
        <v>58</v>
      </c>
      <c r="I8" t="s">
        <v>59</v>
      </c>
      <c r="J8" t="s">
        <v>60</v>
      </c>
      <c r="L8" t="s">
        <v>51</v>
      </c>
    </row>
    <row r="9" spans="1:17" x14ac:dyDescent="0.25">
      <c r="A9" t="s">
        <v>15</v>
      </c>
      <c r="B9">
        <f t="shared" si="4"/>
        <v>268</v>
      </c>
      <c r="C9">
        <f t="shared" si="1"/>
        <v>235</v>
      </c>
      <c r="D9">
        <f t="shared" si="2"/>
        <v>361</v>
      </c>
      <c r="E9">
        <f t="shared" si="3"/>
        <v>354</v>
      </c>
      <c r="F9">
        <f>SUM(Tabela2[[#This Row],[Dama]:[Lodera]])</f>
        <v>1218</v>
      </c>
      <c r="G9">
        <f>SUM(B6:B9)</f>
        <v>1042</v>
      </c>
      <c r="H9">
        <f t="shared" ref="H9" si="6">SUM(C6:C9)</f>
        <v>905</v>
      </c>
      <c r="I9">
        <f t="shared" ref="I9" si="7">SUM(D6:D9)</f>
        <v>1385</v>
      </c>
      <c r="J9">
        <f>SUM(E6:E9)</f>
        <v>1380</v>
      </c>
      <c r="L9" t="s">
        <v>0</v>
      </c>
      <c r="M9" t="s">
        <v>52</v>
      </c>
      <c r="N9" t="s">
        <v>53</v>
      </c>
    </row>
    <row r="10" spans="1:17" x14ac:dyDescent="0.25">
      <c r="A10" t="s">
        <v>10</v>
      </c>
      <c r="B10">
        <f t="shared" si="4"/>
        <v>273</v>
      </c>
      <c r="C10">
        <f t="shared" si="1"/>
        <v>241</v>
      </c>
      <c r="D10">
        <f t="shared" si="2"/>
        <v>371</v>
      </c>
      <c r="E10">
        <f t="shared" si="3"/>
        <v>361</v>
      </c>
      <c r="F10">
        <f>SUM(Tabela2[[#This Row],[Dama]:[Lodera]])</f>
        <v>1246</v>
      </c>
      <c r="L10" s="4" t="s">
        <v>46</v>
      </c>
      <c r="M10" s="4" t="s">
        <v>4</v>
      </c>
      <c r="N10" s="4">
        <v>305</v>
      </c>
    </row>
    <row r="11" spans="1:17" x14ac:dyDescent="0.25">
      <c r="A11" t="s">
        <v>11</v>
      </c>
      <c r="B11">
        <f t="shared" si="4"/>
        <v>278</v>
      </c>
      <c r="C11">
        <f t="shared" si="1"/>
        <v>247</v>
      </c>
      <c r="D11">
        <f t="shared" si="2"/>
        <v>382</v>
      </c>
      <c r="E11">
        <f t="shared" si="3"/>
        <v>368</v>
      </c>
      <c r="F11">
        <f>SUM(Tabela2[[#This Row],[Dama]:[Lodera]])</f>
        <v>1275</v>
      </c>
    </row>
    <row r="12" spans="1:17" x14ac:dyDescent="0.25">
      <c r="A12" t="s">
        <v>18</v>
      </c>
      <c r="B12">
        <f t="shared" si="4"/>
        <v>283</v>
      </c>
      <c r="C12">
        <f t="shared" si="1"/>
        <v>253</v>
      </c>
      <c r="D12">
        <f t="shared" si="2"/>
        <v>393</v>
      </c>
      <c r="E12">
        <f t="shared" si="3"/>
        <v>375</v>
      </c>
      <c r="F12">
        <f>SUM(Tabela2[[#This Row],[Dama]:[Lodera]])</f>
        <v>1304</v>
      </c>
      <c r="G12" t="s">
        <v>57</v>
      </c>
      <c r="H12" t="s">
        <v>58</v>
      </c>
      <c r="I12" t="s">
        <v>59</v>
      </c>
      <c r="J12" t="s">
        <v>60</v>
      </c>
    </row>
    <row r="13" spans="1:17" x14ac:dyDescent="0.25">
      <c r="A13" t="s">
        <v>19</v>
      </c>
      <c r="B13">
        <f t="shared" si="4"/>
        <v>288</v>
      </c>
      <c r="C13">
        <f t="shared" si="1"/>
        <v>259</v>
      </c>
      <c r="D13">
        <f t="shared" si="2"/>
        <v>404</v>
      </c>
      <c r="E13">
        <f t="shared" si="3"/>
        <v>382</v>
      </c>
      <c r="F13">
        <f>SUM(Tabela2[[#This Row],[Dama]:[Lodera]])</f>
        <v>1333</v>
      </c>
      <c r="G13">
        <f t="shared" ref="G13" si="8">SUM(B10:B13)</f>
        <v>1122</v>
      </c>
      <c r="H13">
        <f t="shared" ref="H13" si="9">SUM(C10:C13)</f>
        <v>1000</v>
      </c>
      <c r="I13">
        <f t="shared" ref="I13:J13" si="10">SUM(D10:D13)</f>
        <v>1550</v>
      </c>
      <c r="J13">
        <f t="shared" si="10"/>
        <v>1486</v>
      </c>
      <c r="L13" t="s">
        <v>54</v>
      </c>
    </row>
    <row r="14" spans="1:17" x14ac:dyDescent="0.25">
      <c r="A14" t="s">
        <v>16</v>
      </c>
      <c r="B14">
        <f t="shared" si="4"/>
        <v>293</v>
      </c>
      <c r="C14">
        <f t="shared" si="1"/>
        <v>265</v>
      </c>
      <c r="D14">
        <f t="shared" si="2"/>
        <v>416</v>
      </c>
      <c r="E14">
        <f t="shared" si="3"/>
        <v>389</v>
      </c>
      <c r="F14">
        <f>SUM(Tabela2[[#This Row],[Dama]:[Lodera]])</f>
        <v>1363</v>
      </c>
      <c r="L14" s="2" t="s">
        <v>1</v>
      </c>
      <c r="M14" s="2" t="s">
        <v>2</v>
      </c>
      <c r="N14" s="2" t="s">
        <v>3</v>
      </c>
      <c r="O14" s="2" t="s">
        <v>4</v>
      </c>
    </row>
    <row r="15" spans="1:17" x14ac:dyDescent="0.25">
      <c r="A15" t="s">
        <v>20</v>
      </c>
      <c r="B15">
        <f t="shared" si="4"/>
        <v>298</v>
      </c>
      <c r="C15">
        <f t="shared" si="1"/>
        <v>272</v>
      </c>
      <c r="D15">
        <f t="shared" si="2"/>
        <v>428</v>
      </c>
      <c r="E15">
        <f t="shared" si="3"/>
        <v>396</v>
      </c>
      <c r="F15">
        <f>SUM(Tabela2[[#This Row],[Dama]:[Lodera]])</f>
        <v>1394</v>
      </c>
      <c r="L15" s="4">
        <f>COUNTIF(B2:B33,"&gt;300")</f>
        <v>18</v>
      </c>
      <c r="M15" s="4">
        <f>COUNTIF(C2:C33,"&gt;300")</f>
        <v>9</v>
      </c>
      <c r="N15" s="4">
        <f>COUNTIF(D2:D33,"&gt;300")</f>
        <v>31</v>
      </c>
      <c r="O15" s="4">
        <f>COUNTIF(E2:E33,"&gt;300")</f>
        <v>32</v>
      </c>
    </row>
    <row r="16" spans="1:17" x14ac:dyDescent="0.25">
      <c r="A16" t="s">
        <v>21</v>
      </c>
      <c r="B16">
        <f t="shared" si="4"/>
        <v>303</v>
      </c>
      <c r="C16">
        <f t="shared" si="1"/>
        <v>279</v>
      </c>
      <c r="D16">
        <f t="shared" si="2"/>
        <v>440</v>
      </c>
      <c r="E16">
        <f t="shared" si="3"/>
        <v>403</v>
      </c>
      <c r="F16">
        <f>SUM(Tabela2[[#This Row],[Dama]:[Lodera]])</f>
        <v>1425</v>
      </c>
      <c r="G16" t="s">
        <v>57</v>
      </c>
      <c r="H16" t="s">
        <v>58</v>
      </c>
      <c r="I16" t="s">
        <v>59</v>
      </c>
      <c r="J16" t="s">
        <v>60</v>
      </c>
    </row>
    <row r="17" spans="1:16" x14ac:dyDescent="0.25">
      <c r="A17" t="s">
        <v>22</v>
      </c>
      <c r="B17">
        <f t="shared" si="4"/>
        <v>309</v>
      </c>
      <c r="C17">
        <f t="shared" si="1"/>
        <v>286</v>
      </c>
      <c r="D17">
        <f t="shared" si="2"/>
        <v>453</v>
      </c>
      <c r="E17">
        <f t="shared" si="3"/>
        <v>411</v>
      </c>
      <c r="F17">
        <f>SUM(Tabela2[[#This Row],[Dama]:[Lodera]])</f>
        <v>1459</v>
      </c>
      <c r="G17">
        <f t="shared" ref="G17" si="11">SUM(B14:B17)</f>
        <v>1203</v>
      </c>
      <c r="H17">
        <f t="shared" ref="H17" si="12">SUM(C14:C17)</f>
        <v>1102</v>
      </c>
      <c r="I17">
        <f t="shared" ref="I17:J17" si="13">SUM(D14:D17)</f>
        <v>1737</v>
      </c>
      <c r="J17">
        <f t="shared" si="13"/>
        <v>1599</v>
      </c>
    </row>
    <row r="18" spans="1:16" x14ac:dyDescent="0.25">
      <c r="A18" t="s">
        <v>17</v>
      </c>
      <c r="B18">
        <f t="shared" si="4"/>
        <v>315</v>
      </c>
      <c r="C18">
        <f t="shared" si="1"/>
        <v>293</v>
      </c>
      <c r="D18">
        <f t="shared" si="2"/>
        <v>466</v>
      </c>
      <c r="E18">
        <f t="shared" si="3"/>
        <v>419</v>
      </c>
      <c r="F18">
        <f>SUM(Tabela2[[#This Row],[Dama]:[Lodera]])</f>
        <v>1493</v>
      </c>
      <c r="L18" t="s">
        <v>55</v>
      </c>
    </row>
    <row r="19" spans="1:16" x14ac:dyDescent="0.25">
      <c r="A19" t="s">
        <v>23</v>
      </c>
      <c r="B19">
        <f t="shared" si="4"/>
        <v>321</v>
      </c>
      <c r="C19">
        <f t="shared" si="1"/>
        <v>300</v>
      </c>
      <c r="D19">
        <f t="shared" si="2"/>
        <v>479</v>
      </c>
      <c r="E19">
        <f t="shared" si="3"/>
        <v>427</v>
      </c>
      <c r="F19">
        <f>SUM(Tabela2[[#This Row],[Dama]:[Lodera]])</f>
        <v>1527</v>
      </c>
      <c r="L19" t="s">
        <v>56</v>
      </c>
    </row>
    <row r="20" spans="1:16" x14ac:dyDescent="0.25">
      <c r="A20" t="s">
        <v>24</v>
      </c>
      <c r="B20">
        <f t="shared" si="4"/>
        <v>327</v>
      </c>
      <c r="C20">
        <f t="shared" si="1"/>
        <v>308</v>
      </c>
      <c r="D20">
        <f t="shared" si="2"/>
        <v>493</v>
      </c>
      <c r="E20">
        <f t="shared" si="3"/>
        <v>435</v>
      </c>
      <c r="F20">
        <f>SUM(Tabela2[[#This Row],[Dama]:[Lodera]])</f>
        <v>1563</v>
      </c>
      <c r="G20" t="s">
        <v>57</v>
      </c>
      <c r="H20" t="s">
        <v>58</v>
      </c>
      <c r="I20" t="s">
        <v>59</v>
      </c>
      <c r="J20" t="s">
        <v>60</v>
      </c>
      <c r="L20" s="4">
        <f>SUM(F2:F25)</f>
        <v>32406</v>
      </c>
    </row>
    <row r="21" spans="1:16" x14ac:dyDescent="0.25">
      <c r="A21" t="s">
        <v>25</v>
      </c>
      <c r="B21">
        <f t="shared" si="4"/>
        <v>333</v>
      </c>
      <c r="C21">
        <f t="shared" si="1"/>
        <v>316</v>
      </c>
      <c r="D21">
        <f t="shared" si="2"/>
        <v>507</v>
      </c>
      <c r="E21">
        <f t="shared" si="3"/>
        <v>443</v>
      </c>
      <c r="F21">
        <f>SUM(Tabela2[[#This Row],[Dama]:[Lodera]])</f>
        <v>1599</v>
      </c>
      <c r="G21">
        <f t="shared" ref="G21" si="14">SUM(B18:B21)</f>
        <v>1296</v>
      </c>
      <c r="H21">
        <f t="shared" ref="H21" si="15">SUM(C18:C21)</f>
        <v>1217</v>
      </c>
      <c r="I21">
        <f t="shared" ref="I21:J21" si="16">SUM(D18:D21)</f>
        <v>1945</v>
      </c>
      <c r="J21">
        <f t="shared" si="16"/>
        <v>1724</v>
      </c>
    </row>
    <row r="22" spans="1:16" x14ac:dyDescent="0.25">
      <c r="A22" t="s">
        <v>26</v>
      </c>
      <c r="B22">
        <f>B21</f>
        <v>333</v>
      </c>
      <c r="C22">
        <f t="shared" ref="C22:E22" si="17">C21</f>
        <v>316</v>
      </c>
      <c r="D22">
        <f t="shared" si="17"/>
        <v>507</v>
      </c>
      <c r="E22">
        <f t="shared" si="17"/>
        <v>443</v>
      </c>
      <c r="F22">
        <f>SUM(Tabela2[[#This Row],[Dama]:[Lodera]])</f>
        <v>1599</v>
      </c>
    </row>
    <row r="23" spans="1:16" x14ac:dyDescent="0.25">
      <c r="A23" t="s">
        <v>27</v>
      </c>
      <c r="B23">
        <f t="shared" ref="B23:B25" si="18">B22</f>
        <v>333</v>
      </c>
      <c r="C23">
        <f t="shared" ref="C23:C25" si="19">C22</f>
        <v>316</v>
      </c>
      <c r="D23">
        <f t="shared" ref="D23:D25" si="20">D22</f>
        <v>507</v>
      </c>
      <c r="E23">
        <f t="shared" ref="E23:E25" si="21">E22</f>
        <v>443</v>
      </c>
      <c r="F23">
        <f>SUM(Tabela2[[#This Row],[Dama]:[Lodera]])</f>
        <v>1599</v>
      </c>
      <c r="L23" t="s">
        <v>61</v>
      </c>
    </row>
    <row r="24" spans="1:16" x14ac:dyDescent="0.25">
      <c r="A24" t="s">
        <v>28</v>
      </c>
      <c r="B24">
        <f t="shared" si="18"/>
        <v>333</v>
      </c>
      <c r="C24">
        <f t="shared" si="19"/>
        <v>316</v>
      </c>
      <c r="D24">
        <f t="shared" si="20"/>
        <v>507</v>
      </c>
      <c r="E24">
        <f t="shared" si="21"/>
        <v>443</v>
      </c>
      <c r="F24">
        <f>SUM(Tabela2[[#This Row],[Dama]:[Lodera]])</f>
        <v>1599</v>
      </c>
      <c r="G24" t="s">
        <v>57</v>
      </c>
      <c r="H24" t="s">
        <v>58</v>
      </c>
      <c r="I24" t="s">
        <v>59</v>
      </c>
      <c r="J24" t="s">
        <v>60</v>
      </c>
      <c r="L24" t="s">
        <v>62</v>
      </c>
      <c r="M24" t="s">
        <v>1</v>
      </c>
      <c r="N24" t="s">
        <v>2</v>
      </c>
      <c r="O24" t="s">
        <v>3</v>
      </c>
      <c r="P24" t="s">
        <v>4</v>
      </c>
    </row>
    <row r="25" spans="1:16" x14ac:dyDescent="0.25">
      <c r="A25" t="s">
        <v>29</v>
      </c>
      <c r="B25">
        <f t="shared" si="18"/>
        <v>333</v>
      </c>
      <c r="C25">
        <f t="shared" si="19"/>
        <v>316</v>
      </c>
      <c r="D25">
        <f t="shared" si="20"/>
        <v>507</v>
      </c>
      <c r="E25">
        <f t="shared" si="21"/>
        <v>443</v>
      </c>
      <c r="F25">
        <f>SUM(Tabela2[[#This Row],[Dama]:[Lodera]])</f>
        <v>1599</v>
      </c>
      <c r="G25">
        <f t="shared" ref="G25" si="22">SUM(B22:B25)</f>
        <v>1332</v>
      </c>
      <c r="H25">
        <f t="shared" ref="H25" si="23">SUM(C22:C25)</f>
        <v>1264</v>
      </c>
      <c r="I25">
        <f t="shared" ref="I25:J25" si="24">SUM(D22:D25)</f>
        <v>2028</v>
      </c>
      <c r="J25">
        <f t="shared" si="24"/>
        <v>1772</v>
      </c>
      <c r="L25">
        <v>2005</v>
      </c>
      <c r="M25">
        <v>972</v>
      </c>
      <c r="N25">
        <v>822</v>
      </c>
      <c r="O25">
        <v>1239</v>
      </c>
      <c r="P25">
        <v>1284</v>
      </c>
    </row>
    <row r="26" spans="1:16" x14ac:dyDescent="0.25">
      <c r="A26" t="s">
        <v>30</v>
      </c>
      <c r="B26">
        <f>ROUNDDOWN(B25-B25*1%,0)</f>
        <v>329</v>
      </c>
      <c r="C26">
        <f>ROUNDDOWN(C25-C25*1.2%,0)</f>
        <v>312</v>
      </c>
      <c r="D26">
        <f>ROUNDDOWN(D25-D25*1.9%,0)</f>
        <v>497</v>
      </c>
      <c r="E26">
        <f>ROUNDDOWN(E25-E25*2.5%,0)</f>
        <v>431</v>
      </c>
      <c r="F26">
        <f>SUM(Tabela2[[#This Row],[Dama]:[Lodera]])</f>
        <v>1569</v>
      </c>
      <c r="L26">
        <v>2006</v>
      </c>
      <c r="M26">
        <v>1042</v>
      </c>
      <c r="N26">
        <v>905</v>
      </c>
      <c r="O26">
        <v>1385</v>
      </c>
      <c r="P26">
        <v>1380</v>
      </c>
    </row>
    <row r="27" spans="1:16" x14ac:dyDescent="0.25">
      <c r="A27" t="s">
        <v>31</v>
      </c>
      <c r="B27">
        <f t="shared" ref="B27:B45" si="25">ROUNDDOWN(B26-B26*1%,0)</f>
        <v>325</v>
      </c>
      <c r="C27">
        <f t="shared" ref="C27:C33" si="26">ROUNDDOWN(C26-C26*1.2%,0)</f>
        <v>308</v>
      </c>
      <c r="D27">
        <f t="shared" ref="D27:D33" si="27">ROUNDDOWN(D26-D26*1.9%,0)</f>
        <v>487</v>
      </c>
      <c r="E27">
        <f t="shared" ref="E27:E33" si="28">ROUNDDOWN(E26-E26*2.5%,0)</f>
        <v>420</v>
      </c>
      <c r="F27">
        <f>SUM(Tabela2[[#This Row],[Dama]:[Lodera]])</f>
        <v>1540</v>
      </c>
      <c r="L27">
        <v>2007</v>
      </c>
      <c r="M27">
        <v>1122</v>
      </c>
      <c r="N27">
        <v>1000</v>
      </c>
      <c r="O27">
        <v>1550</v>
      </c>
      <c r="P27">
        <v>1486</v>
      </c>
    </row>
    <row r="28" spans="1:16" x14ac:dyDescent="0.25">
      <c r="A28" t="s">
        <v>32</v>
      </c>
      <c r="B28">
        <f t="shared" si="25"/>
        <v>321</v>
      </c>
      <c r="C28">
        <f t="shared" si="26"/>
        <v>304</v>
      </c>
      <c r="D28">
        <f t="shared" si="27"/>
        <v>477</v>
      </c>
      <c r="E28">
        <f t="shared" si="28"/>
        <v>409</v>
      </c>
      <c r="F28">
        <f>SUM(Tabela2[[#This Row],[Dama]:[Lodera]])</f>
        <v>1511</v>
      </c>
      <c r="G28" t="s">
        <v>57</v>
      </c>
      <c r="H28" t="s">
        <v>58</v>
      </c>
      <c r="I28" t="s">
        <v>59</v>
      </c>
      <c r="J28" t="s">
        <v>60</v>
      </c>
      <c r="L28">
        <v>2008</v>
      </c>
      <c r="M28">
        <v>1203</v>
      </c>
      <c r="N28">
        <v>1102</v>
      </c>
      <c r="O28">
        <v>1737</v>
      </c>
      <c r="P28">
        <v>1599</v>
      </c>
    </row>
    <row r="29" spans="1:16" x14ac:dyDescent="0.25">
      <c r="A29" s="4" t="s">
        <v>33</v>
      </c>
      <c r="B29" s="4">
        <f t="shared" si="25"/>
        <v>317</v>
      </c>
      <c r="C29" s="4">
        <f t="shared" si="26"/>
        <v>300</v>
      </c>
      <c r="D29" s="4">
        <f t="shared" si="27"/>
        <v>467</v>
      </c>
      <c r="E29" s="4">
        <f t="shared" si="28"/>
        <v>398</v>
      </c>
      <c r="F29" s="4">
        <f>SUM(Tabela2[[#This Row],[Dama]:[Lodera]])</f>
        <v>1482</v>
      </c>
      <c r="G29">
        <f t="shared" ref="G29" si="29">SUM(B26:B29)</f>
        <v>1292</v>
      </c>
      <c r="H29">
        <f t="shared" ref="H29" si="30">SUM(C26:C29)</f>
        <v>1224</v>
      </c>
      <c r="I29">
        <f t="shared" ref="I29:J29" si="31">SUM(D26:D29)</f>
        <v>1928</v>
      </c>
      <c r="J29">
        <f t="shared" si="31"/>
        <v>1658</v>
      </c>
      <c r="L29">
        <v>2009</v>
      </c>
      <c r="M29">
        <v>1296</v>
      </c>
      <c r="N29">
        <v>1217</v>
      </c>
      <c r="O29">
        <v>1945</v>
      </c>
      <c r="P29">
        <v>1724</v>
      </c>
    </row>
    <row r="30" spans="1:16" x14ac:dyDescent="0.25">
      <c r="A30" t="s">
        <v>34</v>
      </c>
      <c r="B30">
        <f t="shared" si="25"/>
        <v>313</v>
      </c>
      <c r="C30">
        <f t="shared" si="26"/>
        <v>296</v>
      </c>
      <c r="D30">
        <f t="shared" si="27"/>
        <v>458</v>
      </c>
      <c r="E30">
        <f t="shared" si="28"/>
        <v>388</v>
      </c>
      <c r="F30">
        <f>SUM(Tabela2[[#This Row],[Dama]:[Lodera]])</f>
        <v>1455</v>
      </c>
      <c r="L30">
        <v>2010</v>
      </c>
      <c r="M30">
        <v>1332</v>
      </c>
      <c r="N30">
        <v>1264</v>
      </c>
      <c r="O30">
        <v>2028</v>
      </c>
      <c r="P30">
        <v>1772</v>
      </c>
    </row>
    <row r="31" spans="1:16" x14ac:dyDescent="0.25">
      <c r="A31" t="s">
        <v>35</v>
      </c>
      <c r="B31">
        <f t="shared" si="25"/>
        <v>309</v>
      </c>
      <c r="C31">
        <f t="shared" si="26"/>
        <v>292</v>
      </c>
      <c r="D31">
        <f t="shared" si="27"/>
        <v>449</v>
      </c>
      <c r="E31">
        <f t="shared" si="28"/>
        <v>378</v>
      </c>
      <c r="F31">
        <f>SUM(Tabela2[[#This Row],[Dama]:[Lodera]])</f>
        <v>1428</v>
      </c>
      <c r="L31">
        <v>2011</v>
      </c>
      <c r="M31">
        <v>1292</v>
      </c>
      <c r="N31">
        <v>1224</v>
      </c>
      <c r="O31">
        <v>1928</v>
      </c>
      <c r="P31">
        <v>1658</v>
      </c>
    </row>
    <row r="32" spans="1:16" x14ac:dyDescent="0.25">
      <c r="A32" t="s">
        <v>36</v>
      </c>
      <c r="B32">
        <f t="shared" si="25"/>
        <v>305</v>
      </c>
      <c r="C32">
        <f t="shared" si="26"/>
        <v>288</v>
      </c>
      <c r="D32">
        <f t="shared" si="27"/>
        <v>440</v>
      </c>
      <c r="E32">
        <f t="shared" si="28"/>
        <v>368</v>
      </c>
      <c r="F32">
        <f>SUM(Tabela2[[#This Row],[Dama]:[Lodera]])</f>
        <v>1401</v>
      </c>
      <c r="G32" t="s">
        <v>57</v>
      </c>
      <c r="H32" t="s">
        <v>58</v>
      </c>
      <c r="I32" t="s">
        <v>59</v>
      </c>
      <c r="J32" t="s">
        <v>60</v>
      </c>
      <c r="L32">
        <v>2012</v>
      </c>
      <c r="M32">
        <v>1228</v>
      </c>
      <c r="N32">
        <v>1160</v>
      </c>
      <c r="O32">
        <v>1778</v>
      </c>
      <c r="P32">
        <v>1492</v>
      </c>
    </row>
    <row r="33" spans="1:10" x14ac:dyDescent="0.25">
      <c r="A33" t="s">
        <v>37</v>
      </c>
      <c r="B33">
        <f t="shared" si="25"/>
        <v>301</v>
      </c>
      <c r="C33">
        <f t="shared" si="26"/>
        <v>284</v>
      </c>
      <c r="D33">
        <f t="shared" si="27"/>
        <v>431</v>
      </c>
      <c r="E33">
        <f t="shared" si="28"/>
        <v>358</v>
      </c>
      <c r="F33">
        <f>SUM(Tabela2[[#This Row],[Dama]:[Lodera]])</f>
        <v>1374</v>
      </c>
      <c r="G33">
        <f t="shared" ref="G33" si="32">SUM(B30:B33)</f>
        <v>1228</v>
      </c>
      <c r="H33">
        <f t="shared" ref="H33" si="33">SUM(C30:C33)</f>
        <v>1160</v>
      </c>
      <c r="I33">
        <f t="shared" ref="I33:J33" si="34">SUM(D30:D33)</f>
        <v>1778</v>
      </c>
      <c r="J33">
        <f t="shared" si="34"/>
        <v>1492</v>
      </c>
    </row>
    <row r="34" spans="1:10" x14ac:dyDescent="0.25">
      <c r="A34" t="s">
        <v>41</v>
      </c>
      <c r="B34">
        <f t="shared" si="25"/>
        <v>297</v>
      </c>
      <c r="C34">
        <f t="shared" ref="C34:C45" si="35">ROUNDDOWN(C33-C33*1.2%,0)</f>
        <v>280</v>
      </c>
      <c r="D34">
        <f t="shared" ref="D34:D45" si="36">ROUNDDOWN(D33-D33*1.9%,0)</f>
        <v>422</v>
      </c>
      <c r="E34">
        <f t="shared" ref="E34:E45" si="37">ROUNDDOWN(E33-E33*2.5%,0)</f>
        <v>349</v>
      </c>
      <c r="F34">
        <f>SUM(Tabela2[[#This Row],[Dama]:[Lodera]])</f>
        <v>1348</v>
      </c>
    </row>
    <row r="35" spans="1:10" x14ac:dyDescent="0.25">
      <c r="A35" t="s">
        <v>44</v>
      </c>
      <c r="B35">
        <f t="shared" si="25"/>
        <v>294</v>
      </c>
      <c r="C35">
        <f t="shared" si="35"/>
        <v>276</v>
      </c>
      <c r="D35">
        <f t="shared" si="36"/>
        <v>413</v>
      </c>
      <c r="E35">
        <f t="shared" si="37"/>
        <v>340</v>
      </c>
      <c r="F35">
        <f>SUM(Tabela2[[#This Row],[Dama]:[Lodera]])</f>
        <v>1323</v>
      </c>
    </row>
    <row r="36" spans="1:10" x14ac:dyDescent="0.25">
      <c r="A36" t="s">
        <v>43</v>
      </c>
      <c r="B36">
        <f t="shared" si="25"/>
        <v>291</v>
      </c>
      <c r="C36">
        <f t="shared" si="35"/>
        <v>272</v>
      </c>
      <c r="D36">
        <f t="shared" si="36"/>
        <v>405</v>
      </c>
      <c r="E36">
        <f t="shared" si="37"/>
        <v>331</v>
      </c>
      <c r="F36">
        <f>SUM(Tabela2[[#This Row],[Dama]:[Lodera]])</f>
        <v>1299</v>
      </c>
    </row>
    <row r="37" spans="1:10" x14ac:dyDescent="0.25">
      <c r="A37" t="s">
        <v>39</v>
      </c>
      <c r="B37">
        <f t="shared" si="25"/>
        <v>288</v>
      </c>
      <c r="C37">
        <f t="shared" si="35"/>
        <v>268</v>
      </c>
      <c r="D37">
        <f t="shared" si="36"/>
        <v>397</v>
      </c>
      <c r="E37">
        <f t="shared" si="37"/>
        <v>322</v>
      </c>
      <c r="F37">
        <f>SUM(Tabela2[[#This Row],[Dama]:[Lodera]])</f>
        <v>1275</v>
      </c>
    </row>
    <row r="38" spans="1:10" x14ac:dyDescent="0.25">
      <c r="A38" t="s">
        <v>42</v>
      </c>
      <c r="B38">
        <f t="shared" si="25"/>
        <v>285</v>
      </c>
      <c r="C38">
        <f t="shared" si="35"/>
        <v>264</v>
      </c>
      <c r="D38">
        <f t="shared" si="36"/>
        <v>389</v>
      </c>
      <c r="E38">
        <f t="shared" si="37"/>
        <v>313</v>
      </c>
      <c r="F38">
        <f>SUM(Tabela2[[#This Row],[Dama]:[Lodera]])</f>
        <v>1251</v>
      </c>
    </row>
    <row r="39" spans="1:10" x14ac:dyDescent="0.25">
      <c r="A39" t="s">
        <v>46</v>
      </c>
      <c r="B39">
        <f t="shared" si="25"/>
        <v>282</v>
      </c>
      <c r="C39">
        <f t="shared" si="35"/>
        <v>260</v>
      </c>
      <c r="D39">
        <f t="shared" si="36"/>
        <v>381</v>
      </c>
      <c r="E39" s="8">
        <f t="shared" si="37"/>
        <v>305</v>
      </c>
      <c r="F39">
        <f>SUM(Tabela2[[#This Row],[Dama]:[Lodera]])</f>
        <v>1228</v>
      </c>
    </row>
    <row r="40" spans="1:10" x14ac:dyDescent="0.25">
      <c r="A40" t="s">
        <v>45</v>
      </c>
      <c r="B40">
        <f t="shared" si="25"/>
        <v>279</v>
      </c>
      <c r="C40">
        <f t="shared" si="35"/>
        <v>256</v>
      </c>
      <c r="D40">
        <f t="shared" si="36"/>
        <v>373</v>
      </c>
      <c r="E40">
        <f t="shared" si="37"/>
        <v>297</v>
      </c>
      <c r="F40">
        <f>SUM(Tabela2[[#This Row],[Dama]:[Lodera]])</f>
        <v>1205</v>
      </c>
    </row>
    <row r="41" spans="1:10" x14ac:dyDescent="0.25">
      <c r="A41" t="s">
        <v>40</v>
      </c>
      <c r="B41">
        <f t="shared" si="25"/>
        <v>276</v>
      </c>
      <c r="C41">
        <f t="shared" si="35"/>
        <v>252</v>
      </c>
      <c r="D41">
        <f t="shared" si="36"/>
        <v>365</v>
      </c>
      <c r="E41">
        <f t="shared" si="37"/>
        <v>289</v>
      </c>
      <c r="F41">
        <f>SUM(Tabela2[[#This Row],[Dama]:[Lodera]])</f>
        <v>1182</v>
      </c>
    </row>
    <row r="42" spans="1:10" x14ac:dyDescent="0.25">
      <c r="A42" t="s">
        <v>47</v>
      </c>
      <c r="B42">
        <f t="shared" si="25"/>
        <v>273</v>
      </c>
      <c r="C42">
        <f t="shared" si="35"/>
        <v>248</v>
      </c>
      <c r="D42">
        <f t="shared" si="36"/>
        <v>358</v>
      </c>
      <c r="E42">
        <f t="shared" si="37"/>
        <v>281</v>
      </c>
      <c r="F42">
        <f>SUM(Tabela2[[#This Row],[Dama]:[Lodera]])</f>
        <v>1160</v>
      </c>
    </row>
    <row r="43" spans="1:10" x14ac:dyDescent="0.25">
      <c r="A43" t="s">
        <v>48</v>
      </c>
      <c r="B43">
        <f t="shared" si="25"/>
        <v>270</v>
      </c>
      <c r="C43">
        <f t="shared" si="35"/>
        <v>245</v>
      </c>
      <c r="D43">
        <f t="shared" si="36"/>
        <v>351</v>
      </c>
      <c r="E43">
        <f t="shared" si="37"/>
        <v>273</v>
      </c>
      <c r="F43">
        <f>SUM(Tabela2[[#This Row],[Dama]:[Lodera]])</f>
        <v>1139</v>
      </c>
    </row>
    <row r="44" spans="1:10" x14ac:dyDescent="0.25">
      <c r="A44" t="s">
        <v>49</v>
      </c>
      <c r="B44">
        <f t="shared" si="25"/>
        <v>267</v>
      </c>
      <c r="C44">
        <f t="shared" si="35"/>
        <v>242</v>
      </c>
      <c r="D44">
        <f t="shared" si="36"/>
        <v>344</v>
      </c>
      <c r="E44">
        <f t="shared" si="37"/>
        <v>266</v>
      </c>
      <c r="F44">
        <f>SUM(Tabela2[[#This Row],[Dama]:[Lodera]])</f>
        <v>1119</v>
      </c>
    </row>
    <row r="45" spans="1:10" x14ac:dyDescent="0.25">
      <c r="A45" t="s">
        <v>50</v>
      </c>
      <c r="B45">
        <f t="shared" si="25"/>
        <v>264</v>
      </c>
      <c r="C45">
        <f t="shared" si="35"/>
        <v>239</v>
      </c>
      <c r="D45">
        <f t="shared" si="36"/>
        <v>337</v>
      </c>
      <c r="E45">
        <f t="shared" si="37"/>
        <v>259</v>
      </c>
      <c r="F45">
        <f>SUM(Tabela2[[#This Row],[Dama]:[Lodera]])</f>
        <v>1099</v>
      </c>
    </row>
  </sheetData>
  <phoneticPr fontId="2" type="noConversion"/>
  <conditionalFormatting sqref="B2:E33">
    <cfRule type="cellIs" dxfId="0" priority="1" operator="greaterThan">
      <formula>300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2024-03-01T22:59:37Z</dcterms:modified>
</cp:coreProperties>
</file>