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omasz\Desktop\git_repo\algorithms\excel\STARA_MATURA\ROZSZERZENIE\PR2014maj\"/>
    </mc:Choice>
  </mc:AlternateContent>
  <xr:revisionPtr revIDLastSave="0" documentId="13_ncr:1_{3573DC52-432D-46D8-931D-D051CCB3D2B7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2" i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2" i="1"/>
  <c r="J92" i="1" s="1"/>
  <c r="H93" i="1"/>
  <c r="J93" i="1" s="1"/>
  <c r="H94" i="1"/>
  <c r="J94" i="1" s="1"/>
  <c r="H95" i="1"/>
  <c r="J95" i="1" s="1"/>
  <c r="H96" i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E8" i="1"/>
  <c r="E15" i="1"/>
  <c r="E22" i="1"/>
  <c r="E29" i="1"/>
  <c r="E36" i="1"/>
  <c r="E43" i="1"/>
  <c r="E50" i="1"/>
  <c r="E57" i="1"/>
  <c r="E64" i="1"/>
  <c r="E71" i="1"/>
  <c r="E78" i="1"/>
  <c r="E85" i="1"/>
  <c r="E92" i="1"/>
  <c r="E99" i="1"/>
  <c r="E106" i="1"/>
  <c r="E113" i="1"/>
  <c r="E120" i="1"/>
  <c r="E127" i="1"/>
  <c r="E134" i="1"/>
  <c r="E141" i="1"/>
  <c r="E148" i="1"/>
  <c r="E155" i="1"/>
  <c r="E162" i="1"/>
  <c r="E169" i="1"/>
  <c r="E176" i="1"/>
  <c r="D8" i="1"/>
  <c r="D15" i="1"/>
  <c r="D22" i="1"/>
  <c r="D29" i="1"/>
  <c r="D36" i="1"/>
  <c r="D43" i="1"/>
  <c r="D50" i="1"/>
  <c r="D57" i="1"/>
  <c r="D64" i="1"/>
  <c r="D71" i="1"/>
  <c r="D78" i="1"/>
  <c r="D85" i="1"/>
  <c r="D92" i="1"/>
  <c r="D99" i="1"/>
  <c r="D106" i="1"/>
  <c r="D113" i="1"/>
  <c r="D120" i="1"/>
  <c r="D127" i="1"/>
  <c r="D134" i="1"/>
  <c r="D141" i="1"/>
  <c r="D148" i="1"/>
  <c r="D155" i="1"/>
  <c r="D162" i="1"/>
  <c r="D169" i="1"/>
  <c r="D176" i="1"/>
  <c r="D2" i="1"/>
  <c r="E2" i="1" s="1"/>
  <c r="H3" i="1"/>
  <c r="J3" i="1" s="1"/>
  <c r="H4" i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J9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  <c r="F2" i="1"/>
  <c r="I2" i="1" l="1"/>
  <c r="C3" i="1"/>
  <c r="J2" i="1"/>
  <c r="K2" i="1" s="1"/>
  <c r="L2" i="1" s="1"/>
  <c r="J4" i="1"/>
  <c r="F3" i="1" l="1"/>
  <c r="I3" i="1"/>
  <c r="D3" i="1"/>
  <c r="E3" i="1" s="1"/>
  <c r="K3" i="1" s="1"/>
  <c r="L3" i="1" s="1"/>
  <c r="C4" i="1"/>
  <c r="F4" i="1" s="1"/>
  <c r="D4" i="1" l="1"/>
  <c r="E4" i="1" s="1"/>
  <c r="K4" i="1" s="1"/>
  <c r="L4" i="1" s="1"/>
  <c r="C5" i="1"/>
  <c r="I4" i="1"/>
  <c r="D5" i="1"/>
  <c r="E5" i="1" s="1"/>
  <c r="F5" i="1" l="1"/>
  <c r="K5" i="1" s="1"/>
  <c r="L5" i="1" s="1"/>
  <c r="I5" i="1"/>
  <c r="C6" i="1"/>
  <c r="I6" i="1" l="1"/>
  <c r="C7" i="1"/>
  <c r="F6" i="1"/>
  <c r="D6" i="1"/>
  <c r="E6" i="1" s="1"/>
  <c r="K6" i="1" s="1"/>
  <c r="L6" i="1" s="1"/>
  <c r="I7" i="1" l="1"/>
  <c r="C8" i="1"/>
  <c r="F7" i="1"/>
  <c r="D7" i="1"/>
  <c r="E7" i="1" s="1"/>
  <c r="K7" i="1" s="1"/>
  <c r="L7" i="1" s="1"/>
  <c r="I8" i="1" l="1"/>
  <c r="C9" i="1"/>
  <c r="F8" i="1"/>
  <c r="K8" i="1" s="1"/>
  <c r="L8" i="1" s="1"/>
  <c r="I9" i="1" l="1"/>
  <c r="F9" i="1"/>
  <c r="D9" i="1"/>
  <c r="E9" i="1" s="1"/>
  <c r="K9" i="1" s="1"/>
  <c r="L9" i="1" s="1"/>
  <c r="C10" i="1"/>
  <c r="I10" i="1" l="1"/>
  <c r="C11" i="1"/>
  <c r="D10" i="1"/>
  <c r="E10" i="1" s="1"/>
  <c r="F10" i="1"/>
  <c r="K10" i="1" l="1"/>
  <c r="L10" i="1" s="1"/>
  <c r="I11" i="1"/>
  <c r="F11" i="1"/>
  <c r="C12" i="1"/>
  <c r="D11" i="1"/>
  <c r="E11" i="1" s="1"/>
  <c r="K11" i="1" s="1"/>
  <c r="L11" i="1" l="1"/>
  <c r="I12" i="1"/>
  <c r="C13" i="1"/>
  <c r="F12" i="1"/>
  <c r="D12" i="1"/>
  <c r="E12" i="1" s="1"/>
  <c r="K12" i="1" s="1"/>
  <c r="L12" i="1" l="1"/>
  <c r="I13" i="1"/>
  <c r="D13" i="1"/>
  <c r="E13" i="1" s="1"/>
  <c r="C14" i="1"/>
  <c r="F13" i="1"/>
  <c r="K13" i="1" l="1"/>
  <c r="L13" i="1"/>
  <c r="I14" i="1"/>
  <c r="D14" i="1"/>
  <c r="E14" i="1" s="1"/>
  <c r="C15" i="1"/>
  <c r="F14" i="1"/>
  <c r="K14" i="1" l="1"/>
  <c r="L14" i="1"/>
  <c r="I15" i="1"/>
  <c r="C16" i="1"/>
  <c r="F15" i="1"/>
  <c r="K15" i="1" s="1"/>
  <c r="L15" i="1" l="1"/>
  <c r="I16" i="1"/>
  <c r="C17" i="1"/>
  <c r="F16" i="1"/>
  <c r="D16" i="1"/>
  <c r="E16" i="1" s="1"/>
  <c r="K16" i="1" s="1"/>
  <c r="L16" i="1" l="1"/>
  <c r="I17" i="1"/>
  <c r="D17" i="1"/>
  <c r="E17" i="1" s="1"/>
  <c r="F17" i="1"/>
  <c r="C18" i="1"/>
  <c r="K17" i="1" l="1"/>
  <c r="L17" i="1" s="1"/>
  <c r="I18" i="1"/>
  <c r="C19" i="1"/>
  <c r="F18" i="1"/>
  <c r="D18" i="1"/>
  <c r="E18" i="1" s="1"/>
  <c r="K18" i="1" s="1"/>
  <c r="L18" i="1" l="1"/>
  <c r="I19" i="1"/>
  <c r="C20" i="1"/>
  <c r="F19" i="1"/>
  <c r="D19" i="1"/>
  <c r="E19" i="1" s="1"/>
  <c r="K19" i="1" s="1"/>
  <c r="L19" i="1" s="1"/>
  <c r="I20" i="1" l="1"/>
  <c r="C21" i="1"/>
  <c r="F20" i="1"/>
  <c r="D20" i="1"/>
  <c r="E20" i="1" s="1"/>
  <c r="K20" i="1" s="1"/>
  <c r="L20" i="1" s="1"/>
  <c r="I21" i="1" l="1"/>
  <c r="C22" i="1"/>
  <c r="F21" i="1"/>
  <c r="D21" i="1"/>
  <c r="E21" i="1" s="1"/>
  <c r="K21" i="1" s="1"/>
  <c r="L21" i="1" s="1"/>
  <c r="I22" i="1" l="1"/>
  <c r="F22" i="1"/>
  <c r="K22" i="1" s="1"/>
  <c r="L22" i="1" s="1"/>
  <c r="C23" i="1"/>
  <c r="I23" i="1" l="1"/>
  <c r="C24" i="1"/>
  <c r="F23" i="1"/>
  <c r="D23" i="1"/>
  <c r="E23" i="1" s="1"/>
  <c r="K23" i="1" s="1"/>
  <c r="L23" i="1" s="1"/>
  <c r="I24" i="1" l="1"/>
  <c r="C25" i="1"/>
  <c r="F24" i="1"/>
  <c r="D24" i="1"/>
  <c r="E24" i="1" s="1"/>
  <c r="K24" i="1" s="1"/>
  <c r="L24" i="1" s="1"/>
  <c r="I25" i="1" l="1"/>
  <c r="C26" i="1"/>
  <c r="D25" i="1"/>
  <c r="E25" i="1" s="1"/>
  <c r="F25" i="1"/>
  <c r="K25" i="1" l="1"/>
  <c r="L25" i="1" s="1"/>
  <c r="I26" i="1"/>
  <c r="C27" i="1"/>
  <c r="F26" i="1"/>
  <c r="D26" i="1"/>
  <c r="E26" i="1" s="1"/>
  <c r="K26" i="1" s="1"/>
  <c r="L26" i="1" l="1"/>
  <c r="I27" i="1"/>
  <c r="C28" i="1"/>
  <c r="D27" i="1"/>
  <c r="E27" i="1" s="1"/>
  <c r="F27" i="1"/>
  <c r="K27" i="1" l="1"/>
  <c r="L27" i="1"/>
  <c r="I28" i="1"/>
  <c r="D28" i="1"/>
  <c r="E28" i="1" s="1"/>
  <c r="C29" i="1"/>
  <c r="F28" i="1"/>
  <c r="K28" i="1" l="1"/>
  <c r="L28" i="1" s="1"/>
  <c r="L29" i="1" s="1"/>
  <c r="I29" i="1"/>
  <c r="F29" i="1"/>
  <c r="K29" i="1" s="1"/>
  <c r="C30" i="1"/>
  <c r="I30" i="1" l="1"/>
  <c r="F30" i="1"/>
  <c r="C31" i="1"/>
  <c r="D30" i="1"/>
  <c r="E30" i="1" s="1"/>
  <c r="K30" i="1" s="1"/>
  <c r="L30" i="1" s="1"/>
  <c r="D31" i="1" l="1"/>
  <c r="E31" i="1" s="1"/>
  <c r="F31" i="1"/>
  <c r="H31" i="1"/>
  <c r="J31" i="1" l="1"/>
  <c r="K31" i="1" s="1"/>
  <c r="L31" i="1" s="1"/>
  <c r="C32" i="1"/>
  <c r="I31" i="1"/>
  <c r="I32" i="1" l="1"/>
  <c r="C33" i="1"/>
  <c r="F32" i="1"/>
  <c r="D32" i="1"/>
  <c r="E32" i="1" s="1"/>
  <c r="K32" i="1" s="1"/>
  <c r="L32" i="1" s="1"/>
  <c r="I33" i="1" l="1"/>
  <c r="D33" i="1"/>
  <c r="E33" i="1" s="1"/>
  <c r="F33" i="1"/>
  <c r="C34" i="1"/>
  <c r="K33" i="1" l="1"/>
  <c r="L33" i="1" s="1"/>
  <c r="I34" i="1"/>
  <c r="C35" i="1"/>
  <c r="F34" i="1"/>
  <c r="D34" i="1"/>
  <c r="E34" i="1" s="1"/>
  <c r="K34" i="1" s="1"/>
  <c r="L34" i="1" l="1"/>
  <c r="I35" i="1"/>
  <c r="F35" i="1"/>
  <c r="C36" i="1"/>
  <c r="D35" i="1"/>
  <c r="E35" i="1" s="1"/>
  <c r="K35" i="1" s="1"/>
  <c r="L35" i="1" l="1"/>
  <c r="I36" i="1"/>
  <c r="C37" i="1"/>
  <c r="F36" i="1"/>
  <c r="K36" i="1" s="1"/>
  <c r="L36" i="1" l="1"/>
  <c r="I37" i="1"/>
  <c r="F37" i="1"/>
  <c r="C38" i="1"/>
  <c r="D37" i="1"/>
  <c r="E37" i="1" s="1"/>
  <c r="K37" i="1" s="1"/>
  <c r="L37" i="1" l="1"/>
  <c r="I38" i="1"/>
  <c r="C39" i="1"/>
  <c r="F38" i="1"/>
  <c r="D38" i="1"/>
  <c r="E38" i="1" s="1"/>
  <c r="K38" i="1" s="1"/>
  <c r="L38" i="1" l="1"/>
  <c r="I39" i="1"/>
  <c r="F39" i="1"/>
  <c r="C40" i="1"/>
  <c r="D39" i="1"/>
  <c r="E39" i="1" s="1"/>
  <c r="K39" i="1" s="1"/>
  <c r="L39" i="1" l="1"/>
  <c r="I40" i="1"/>
  <c r="F40" i="1"/>
  <c r="D40" i="1"/>
  <c r="E40" i="1" s="1"/>
  <c r="C41" i="1"/>
  <c r="K40" i="1" l="1"/>
  <c r="L40" i="1" s="1"/>
  <c r="I41" i="1"/>
  <c r="D41" i="1"/>
  <c r="E41" i="1" s="1"/>
  <c r="C42" i="1"/>
  <c r="F41" i="1"/>
  <c r="K41" i="1" l="1"/>
  <c r="L41" i="1" s="1"/>
  <c r="I42" i="1"/>
  <c r="C43" i="1"/>
  <c r="D42" i="1"/>
  <c r="E42" i="1" s="1"/>
  <c r="F42" i="1"/>
  <c r="K42" i="1" l="1"/>
  <c r="L42" i="1" s="1"/>
  <c r="I43" i="1"/>
  <c r="C44" i="1"/>
  <c r="F43" i="1"/>
  <c r="K43" i="1" s="1"/>
  <c r="L43" i="1" l="1"/>
  <c r="I44" i="1"/>
  <c r="C45" i="1"/>
  <c r="F44" i="1"/>
  <c r="D44" i="1"/>
  <c r="E44" i="1" s="1"/>
  <c r="K44" i="1" s="1"/>
  <c r="L44" i="1" s="1"/>
  <c r="I45" i="1" l="1"/>
  <c r="C46" i="1"/>
  <c r="F45" i="1"/>
  <c r="D45" i="1"/>
  <c r="E45" i="1" s="1"/>
  <c r="K45" i="1" s="1"/>
  <c r="L45" i="1" s="1"/>
  <c r="I46" i="1" l="1"/>
  <c r="C47" i="1"/>
  <c r="D46" i="1"/>
  <c r="E46" i="1" s="1"/>
  <c r="F46" i="1"/>
  <c r="K46" i="1" l="1"/>
  <c r="L46" i="1" s="1"/>
  <c r="I47" i="1"/>
  <c r="C48" i="1"/>
  <c r="F47" i="1"/>
  <c r="D47" i="1"/>
  <c r="E47" i="1" s="1"/>
  <c r="K47" i="1" s="1"/>
  <c r="L47" i="1" s="1"/>
  <c r="I48" i="1" l="1"/>
  <c r="C49" i="1"/>
  <c r="D48" i="1"/>
  <c r="E48" i="1" s="1"/>
  <c r="F48" i="1"/>
  <c r="K48" i="1" l="1"/>
  <c r="L48" i="1" s="1"/>
  <c r="I49" i="1"/>
  <c r="C50" i="1"/>
  <c r="F49" i="1"/>
  <c r="D49" i="1"/>
  <c r="E49" i="1" s="1"/>
  <c r="K49" i="1" s="1"/>
  <c r="L49" i="1" l="1"/>
  <c r="I50" i="1"/>
  <c r="C51" i="1"/>
  <c r="F50" i="1"/>
  <c r="K50" i="1" s="1"/>
  <c r="L50" i="1" l="1"/>
  <c r="I51" i="1"/>
  <c r="C52" i="1"/>
  <c r="F51" i="1"/>
  <c r="D51" i="1"/>
  <c r="E51" i="1" s="1"/>
  <c r="K51" i="1" s="1"/>
  <c r="L51" i="1" l="1"/>
  <c r="I52" i="1"/>
  <c r="C53" i="1"/>
  <c r="F52" i="1"/>
  <c r="D52" i="1"/>
  <c r="E52" i="1" s="1"/>
  <c r="K52" i="1" s="1"/>
  <c r="L52" i="1" l="1"/>
  <c r="I53" i="1"/>
  <c r="C54" i="1"/>
  <c r="F53" i="1"/>
  <c r="D53" i="1"/>
  <c r="E53" i="1" s="1"/>
  <c r="K53" i="1" s="1"/>
  <c r="L53" i="1" l="1"/>
  <c r="I54" i="1"/>
  <c r="C55" i="1"/>
  <c r="F54" i="1"/>
  <c r="D54" i="1"/>
  <c r="E54" i="1" s="1"/>
  <c r="K54" i="1" s="1"/>
  <c r="L54" i="1" l="1"/>
  <c r="I55" i="1"/>
  <c r="D55" i="1"/>
  <c r="E55" i="1" s="1"/>
  <c r="C56" i="1"/>
  <c r="F55" i="1"/>
  <c r="K55" i="1" l="1"/>
  <c r="L55" i="1" s="1"/>
  <c r="I56" i="1"/>
  <c r="C57" i="1"/>
  <c r="F56" i="1"/>
  <c r="D56" i="1"/>
  <c r="E56" i="1" s="1"/>
  <c r="K56" i="1" s="1"/>
  <c r="L56" i="1" l="1"/>
  <c r="I57" i="1"/>
  <c r="F57" i="1"/>
  <c r="K57" i="1" s="1"/>
  <c r="L57" i="1" s="1"/>
  <c r="C58" i="1"/>
  <c r="I58" i="1" l="1"/>
  <c r="C59" i="1"/>
  <c r="D58" i="1"/>
  <c r="E58" i="1" s="1"/>
  <c r="F58" i="1"/>
  <c r="K58" i="1" l="1"/>
  <c r="L58" i="1" s="1"/>
  <c r="I59" i="1"/>
  <c r="C60" i="1"/>
  <c r="F59" i="1"/>
  <c r="D59" i="1"/>
  <c r="E59" i="1" s="1"/>
  <c r="K59" i="1" s="1"/>
  <c r="L59" i="1" l="1"/>
  <c r="I60" i="1"/>
  <c r="C61" i="1"/>
  <c r="H61" i="1" s="1"/>
  <c r="D60" i="1"/>
  <c r="E60" i="1" s="1"/>
  <c r="F60" i="1"/>
  <c r="K60" i="1" l="1"/>
  <c r="L60" i="1"/>
  <c r="D61" i="1"/>
  <c r="E61" i="1" s="1"/>
  <c r="F61" i="1"/>
  <c r="J61" i="1" l="1"/>
  <c r="K61" i="1" s="1"/>
  <c r="L61" i="1" s="1"/>
  <c r="C62" i="1"/>
  <c r="I61" i="1"/>
  <c r="I62" i="1" l="1"/>
  <c r="F62" i="1"/>
  <c r="C63" i="1"/>
  <c r="D62" i="1"/>
  <c r="E62" i="1" s="1"/>
  <c r="K62" i="1" s="1"/>
  <c r="L62" i="1" s="1"/>
  <c r="I63" i="1" l="1"/>
  <c r="C64" i="1"/>
  <c r="D63" i="1"/>
  <c r="E63" i="1" s="1"/>
  <c r="F63" i="1"/>
  <c r="K63" i="1" l="1"/>
  <c r="L63" i="1" s="1"/>
  <c r="I64" i="1"/>
  <c r="C65" i="1"/>
  <c r="F64" i="1"/>
  <c r="K64" i="1" s="1"/>
  <c r="L64" i="1" l="1"/>
  <c r="I65" i="1"/>
  <c r="D65" i="1"/>
  <c r="E65" i="1" s="1"/>
  <c r="F65" i="1"/>
  <c r="C66" i="1"/>
  <c r="K65" i="1" l="1"/>
  <c r="L65" i="1" s="1"/>
  <c r="I66" i="1"/>
  <c r="C67" i="1"/>
  <c r="D66" i="1"/>
  <c r="E66" i="1" s="1"/>
  <c r="F66" i="1"/>
  <c r="K66" i="1" l="1"/>
  <c r="L66" i="1" s="1"/>
  <c r="I67" i="1"/>
  <c r="C68" i="1"/>
  <c r="D67" i="1"/>
  <c r="E67" i="1" s="1"/>
  <c r="F67" i="1"/>
  <c r="K67" i="1" l="1"/>
  <c r="L67" i="1" s="1"/>
  <c r="I68" i="1"/>
  <c r="C69" i="1"/>
  <c r="D68" i="1"/>
  <c r="E68" i="1" s="1"/>
  <c r="F68" i="1"/>
  <c r="K68" i="1" l="1"/>
  <c r="L68" i="1" s="1"/>
  <c r="I69" i="1"/>
  <c r="C70" i="1"/>
  <c r="F69" i="1"/>
  <c r="D69" i="1"/>
  <c r="E69" i="1" s="1"/>
  <c r="K69" i="1" s="1"/>
  <c r="L69" i="1" l="1"/>
  <c r="I70" i="1"/>
  <c r="C71" i="1"/>
  <c r="F70" i="1"/>
  <c r="D70" i="1"/>
  <c r="E70" i="1" s="1"/>
  <c r="K70" i="1" s="1"/>
  <c r="L70" i="1" s="1"/>
  <c r="I71" i="1" l="1"/>
  <c r="C72" i="1"/>
  <c r="F71" i="1"/>
  <c r="K71" i="1" s="1"/>
  <c r="L71" i="1" s="1"/>
  <c r="I72" i="1" l="1"/>
  <c r="C73" i="1"/>
  <c r="D72" i="1"/>
  <c r="E72" i="1" s="1"/>
  <c r="F72" i="1"/>
  <c r="K72" i="1" l="1"/>
  <c r="L72" i="1" s="1"/>
  <c r="I73" i="1"/>
  <c r="C74" i="1"/>
  <c r="F73" i="1"/>
  <c r="D73" i="1"/>
  <c r="E73" i="1" s="1"/>
  <c r="K73" i="1" s="1"/>
  <c r="L73" i="1" l="1"/>
  <c r="I74" i="1"/>
  <c r="C75" i="1"/>
  <c r="F74" i="1"/>
  <c r="D74" i="1"/>
  <c r="E74" i="1" s="1"/>
  <c r="K74" i="1" s="1"/>
  <c r="L74" i="1" l="1"/>
  <c r="I75" i="1"/>
  <c r="C76" i="1"/>
  <c r="F75" i="1"/>
  <c r="D75" i="1"/>
  <c r="E75" i="1" s="1"/>
  <c r="K75" i="1" s="1"/>
  <c r="L75" i="1" l="1"/>
  <c r="I76" i="1"/>
  <c r="C77" i="1"/>
  <c r="F76" i="1"/>
  <c r="D76" i="1"/>
  <c r="E76" i="1" s="1"/>
  <c r="K76" i="1" s="1"/>
  <c r="L76" i="1" l="1"/>
  <c r="I77" i="1"/>
  <c r="C78" i="1"/>
  <c r="F77" i="1"/>
  <c r="D77" i="1"/>
  <c r="E77" i="1" s="1"/>
  <c r="K77" i="1" s="1"/>
  <c r="L77" i="1" l="1"/>
  <c r="I78" i="1"/>
  <c r="C79" i="1"/>
  <c r="F78" i="1"/>
  <c r="K78" i="1" s="1"/>
  <c r="L78" i="1" l="1"/>
  <c r="I79" i="1"/>
  <c r="C80" i="1"/>
  <c r="D79" i="1"/>
  <c r="E79" i="1" s="1"/>
  <c r="F79" i="1"/>
  <c r="K79" i="1" l="1"/>
  <c r="L79" i="1" s="1"/>
  <c r="I80" i="1"/>
  <c r="C81" i="1"/>
  <c r="D80" i="1"/>
  <c r="E80" i="1" s="1"/>
  <c r="F80" i="1"/>
  <c r="K80" i="1" l="1"/>
  <c r="L80" i="1" s="1"/>
  <c r="I81" i="1"/>
  <c r="C82" i="1"/>
  <c r="D81" i="1"/>
  <c r="E81" i="1" s="1"/>
  <c r="F81" i="1"/>
  <c r="K81" i="1" l="1"/>
  <c r="L81" i="1" s="1"/>
  <c r="I82" i="1"/>
  <c r="C83" i="1"/>
  <c r="D82" i="1"/>
  <c r="E82" i="1" s="1"/>
  <c r="F82" i="1"/>
  <c r="K82" i="1" l="1"/>
  <c r="L82" i="1" s="1"/>
  <c r="I83" i="1"/>
  <c r="C84" i="1"/>
  <c r="D83" i="1"/>
  <c r="E83" i="1" s="1"/>
  <c r="F83" i="1"/>
  <c r="K83" i="1" l="1"/>
  <c r="L83" i="1" s="1"/>
  <c r="I84" i="1"/>
  <c r="C85" i="1"/>
  <c r="F84" i="1"/>
  <c r="D84" i="1"/>
  <c r="E84" i="1" s="1"/>
  <c r="K84" i="1" s="1"/>
  <c r="L84" i="1" l="1"/>
  <c r="I85" i="1"/>
  <c r="C86" i="1"/>
  <c r="F85" i="1"/>
  <c r="K85" i="1" s="1"/>
  <c r="L85" i="1" s="1"/>
  <c r="I86" i="1" l="1"/>
  <c r="C87" i="1"/>
  <c r="F86" i="1"/>
  <c r="D86" i="1"/>
  <c r="E86" i="1" s="1"/>
  <c r="K86" i="1" s="1"/>
  <c r="L86" i="1" s="1"/>
  <c r="I87" i="1" l="1"/>
  <c r="C88" i="1"/>
  <c r="D87" i="1"/>
  <c r="E87" i="1" s="1"/>
  <c r="F87" i="1"/>
  <c r="K87" i="1" l="1"/>
  <c r="L87" i="1" s="1"/>
  <c r="I88" i="1"/>
  <c r="C89" i="1"/>
  <c r="F88" i="1"/>
  <c r="D88" i="1"/>
  <c r="E88" i="1" s="1"/>
  <c r="K88" i="1" s="1"/>
  <c r="L88" i="1" l="1"/>
  <c r="I89" i="1"/>
  <c r="C90" i="1"/>
  <c r="F89" i="1"/>
  <c r="D89" i="1"/>
  <c r="E89" i="1" s="1"/>
  <c r="K89" i="1" s="1"/>
  <c r="L89" i="1" l="1"/>
  <c r="I90" i="1"/>
  <c r="F90" i="1"/>
  <c r="C91" i="1"/>
  <c r="H91" i="1" s="1"/>
  <c r="D90" i="1"/>
  <c r="E90" i="1" s="1"/>
  <c r="K90" i="1" s="1"/>
  <c r="L90" i="1" l="1"/>
  <c r="J91" i="1"/>
  <c r="D91" i="1"/>
  <c r="E91" i="1" s="1"/>
  <c r="F91" i="1"/>
  <c r="C92" i="1"/>
  <c r="K91" i="1" l="1"/>
  <c r="L91" i="1" s="1"/>
  <c r="I92" i="1"/>
  <c r="C93" i="1"/>
  <c r="F92" i="1"/>
  <c r="K92" i="1" s="1"/>
  <c r="I91" i="1"/>
  <c r="L92" i="1" l="1"/>
  <c r="I93" i="1"/>
  <c r="D93" i="1"/>
  <c r="E93" i="1" s="1"/>
  <c r="C94" i="1"/>
  <c r="F93" i="1"/>
  <c r="K93" i="1" l="1"/>
  <c r="L93" i="1" s="1"/>
  <c r="I94" i="1"/>
  <c r="C95" i="1"/>
  <c r="D94" i="1"/>
  <c r="E94" i="1" s="1"/>
  <c r="F94" i="1"/>
  <c r="K94" i="1" l="1"/>
  <c r="L94" i="1" s="1"/>
  <c r="I95" i="1"/>
  <c r="C96" i="1"/>
  <c r="D95" i="1"/>
  <c r="E95" i="1" s="1"/>
  <c r="F95" i="1"/>
  <c r="K95" i="1" l="1"/>
  <c r="L95" i="1" s="1"/>
  <c r="I96" i="1"/>
  <c r="C97" i="1"/>
  <c r="F96" i="1"/>
  <c r="D96" i="1"/>
  <c r="E96" i="1" s="1"/>
  <c r="K96" i="1" l="1"/>
  <c r="L96" i="1" s="1"/>
  <c r="I97" i="1"/>
  <c r="C98" i="1"/>
  <c r="F97" i="1"/>
  <c r="D97" i="1"/>
  <c r="E97" i="1" s="1"/>
  <c r="K97" i="1" l="1"/>
  <c r="L97" i="1" s="1"/>
  <c r="I98" i="1"/>
  <c r="C99" i="1"/>
  <c r="D98" i="1"/>
  <c r="E98" i="1" s="1"/>
  <c r="F98" i="1"/>
  <c r="K98" i="1" l="1"/>
  <c r="L98" i="1" s="1"/>
  <c r="I99" i="1"/>
  <c r="C100" i="1"/>
  <c r="F99" i="1"/>
  <c r="K99" i="1" s="1"/>
  <c r="L99" i="1" l="1"/>
  <c r="I100" i="1"/>
  <c r="C101" i="1"/>
  <c r="F100" i="1"/>
  <c r="D100" i="1"/>
  <c r="E100" i="1" s="1"/>
  <c r="K100" i="1" s="1"/>
  <c r="L100" i="1" l="1"/>
  <c r="I101" i="1"/>
  <c r="C102" i="1"/>
  <c r="F101" i="1"/>
  <c r="D101" i="1"/>
  <c r="E101" i="1" s="1"/>
  <c r="K101" i="1" s="1"/>
  <c r="L101" i="1" l="1"/>
  <c r="I102" i="1"/>
  <c r="C103" i="1"/>
  <c r="F102" i="1"/>
  <c r="D102" i="1"/>
  <c r="E102" i="1" s="1"/>
  <c r="K102" i="1" s="1"/>
  <c r="L102" i="1" l="1"/>
  <c r="I103" i="1"/>
  <c r="C104" i="1"/>
  <c r="F103" i="1"/>
  <c r="D103" i="1"/>
  <c r="E103" i="1" s="1"/>
  <c r="K103" i="1" s="1"/>
  <c r="L103" i="1" l="1"/>
  <c r="I104" i="1"/>
  <c r="F104" i="1"/>
  <c r="D104" i="1"/>
  <c r="E104" i="1" s="1"/>
  <c r="K104" i="1" s="1"/>
  <c r="C105" i="1"/>
  <c r="L104" i="1" l="1"/>
  <c r="I105" i="1"/>
  <c r="C106" i="1"/>
  <c r="F105" i="1"/>
  <c r="D105" i="1"/>
  <c r="E105" i="1" s="1"/>
  <c r="K105" i="1" s="1"/>
  <c r="L105" i="1" l="1"/>
  <c r="I106" i="1"/>
  <c r="C107" i="1"/>
  <c r="F106" i="1"/>
  <c r="K106" i="1" s="1"/>
  <c r="L106" i="1" l="1"/>
  <c r="I107" i="1"/>
  <c r="C108" i="1"/>
  <c r="D107" i="1"/>
  <c r="E107" i="1" s="1"/>
  <c r="F107" i="1"/>
  <c r="K107" i="1" l="1"/>
  <c r="L107" i="1" s="1"/>
  <c r="I108" i="1"/>
  <c r="C109" i="1"/>
  <c r="D108" i="1"/>
  <c r="E108" i="1" s="1"/>
  <c r="F108" i="1"/>
  <c r="K108" i="1" l="1"/>
  <c r="L108" i="1" s="1"/>
  <c r="I109" i="1"/>
  <c r="D109" i="1"/>
  <c r="E109" i="1" s="1"/>
  <c r="C110" i="1"/>
  <c r="F109" i="1"/>
  <c r="K109" i="1" l="1"/>
  <c r="L109" i="1" s="1"/>
  <c r="I110" i="1"/>
  <c r="C111" i="1"/>
  <c r="F110" i="1"/>
  <c r="D110" i="1"/>
  <c r="E110" i="1" s="1"/>
  <c r="K110" i="1" s="1"/>
  <c r="L110" i="1" l="1"/>
  <c r="I111" i="1"/>
  <c r="C112" i="1"/>
  <c r="F111" i="1"/>
  <c r="D111" i="1"/>
  <c r="E111" i="1" s="1"/>
  <c r="K111" i="1" s="1"/>
  <c r="L111" i="1" s="1"/>
  <c r="I112" i="1" l="1"/>
  <c r="C113" i="1"/>
  <c r="D112" i="1"/>
  <c r="E112" i="1" s="1"/>
  <c r="F112" i="1"/>
  <c r="K112" i="1" l="1"/>
  <c r="L112" i="1" s="1"/>
  <c r="I113" i="1"/>
  <c r="F113" i="1"/>
  <c r="K113" i="1" s="1"/>
  <c r="C114" i="1"/>
  <c r="L113" i="1" l="1"/>
  <c r="I114" i="1"/>
  <c r="D114" i="1"/>
  <c r="E114" i="1" s="1"/>
  <c r="F114" i="1"/>
  <c r="C115" i="1"/>
  <c r="K114" i="1" l="1"/>
  <c r="L114" i="1" s="1"/>
  <c r="I115" i="1"/>
  <c r="C116" i="1"/>
  <c r="D115" i="1"/>
  <c r="E115" i="1" s="1"/>
  <c r="F115" i="1"/>
  <c r="K115" i="1" l="1"/>
  <c r="L115" i="1" s="1"/>
  <c r="I116" i="1"/>
  <c r="F116" i="1"/>
  <c r="D116" i="1"/>
  <c r="E116" i="1" s="1"/>
  <c r="K116" i="1" s="1"/>
  <c r="C117" i="1"/>
  <c r="L116" i="1" l="1"/>
  <c r="I117" i="1"/>
  <c r="F117" i="1"/>
  <c r="D117" i="1"/>
  <c r="E117" i="1" s="1"/>
  <c r="K117" i="1" s="1"/>
  <c r="L117" i="1" s="1"/>
  <c r="C118" i="1"/>
  <c r="I118" i="1" l="1"/>
  <c r="C119" i="1"/>
  <c r="D118" i="1"/>
  <c r="E118" i="1" s="1"/>
  <c r="F118" i="1"/>
  <c r="K118" i="1" l="1"/>
  <c r="L118" i="1" s="1"/>
  <c r="I119" i="1"/>
  <c r="D119" i="1"/>
  <c r="E119" i="1" s="1"/>
  <c r="F119" i="1"/>
  <c r="C120" i="1"/>
  <c r="K119" i="1" l="1"/>
  <c r="L119" i="1" s="1"/>
  <c r="I120" i="1"/>
  <c r="F120" i="1"/>
  <c r="K120" i="1" s="1"/>
  <c r="C121" i="1"/>
  <c r="H121" i="1" s="1"/>
  <c r="L120" i="1" l="1"/>
  <c r="F121" i="1"/>
  <c r="D121" i="1"/>
  <c r="E121" i="1" s="1"/>
  <c r="J121" i="1"/>
  <c r="K121" i="1" l="1"/>
  <c r="L121" i="1" s="1"/>
  <c r="C122" i="1"/>
  <c r="I121" i="1"/>
  <c r="I122" i="1" l="1"/>
  <c r="F122" i="1"/>
  <c r="C123" i="1"/>
  <c r="D122" i="1"/>
  <c r="E122" i="1" s="1"/>
  <c r="K122" i="1" s="1"/>
  <c r="L122" i="1" s="1"/>
  <c r="I123" i="1" l="1"/>
  <c r="C124" i="1"/>
  <c r="F123" i="1"/>
  <c r="D123" i="1"/>
  <c r="E123" i="1" s="1"/>
  <c r="K123" i="1" s="1"/>
  <c r="L123" i="1" s="1"/>
  <c r="I124" i="1" l="1"/>
  <c r="D124" i="1"/>
  <c r="E124" i="1" s="1"/>
  <c r="C125" i="1"/>
  <c r="F124" i="1"/>
  <c r="K124" i="1" l="1"/>
  <c r="L124" i="1" s="1"/>
  <c r="I125" i="1"/>
  <c r="C126" i="1"/>
  <c r="D125" i="1"/>
  <c r="E125" i="1" s="1"/>
  <c r="F125" i="1"/>
  <c r="K125" i="1" l="1"/>
  <c r="L125" i="1" s="1"/>
  <c r="I126" i="1"/>
  <c r="C127" i="1"/>
  <c r="D126" i="1"/>
  <c r="E126" i="1" s="1"/>
  <c r="F126" i="1"/>
  <c r="K126" i="1" l="1"/>
  <c r="L126" i="1" s="1"/>
  <c r="I127" i="1"/>
  <c r="C128" i="1"/>
  <c r="F127" i="1"/>
  <c r="K127" i="1" s="1"/>
  <c r="L127" i="1" l="1"/>
  <c r="I128" i="1"/>
  <c r="C129" i="1"/>
  <c r="F128" i="1"/>
  <c r="D128" i="1"/>
  <c r="E128" i="1" s="1"/>
  <c r="K128" i="1" s="1"/>
  <c r="L128" i="1" s="1"/>
  <c r="I129" i="1" l="1"/>
  <c r="C130" i="1"/>
  <c r="D129" i="1"/>
  <c r="E129" i="1" s="1"/>
  <c r="F129" i="1"/>
  <c r="K129" i="1" l="1"/>
  <c r="L129" i="1" s="1"/>
  <c r="I130" i="1"/>
  <c r="D130" i="1"/>
  <c r="E130" i="1" s="1"/>
  <c r="C131" i="1"/>
  <c r="F130" i="1"/>
  <c r="K130" i="1" l="1"/>
  <c r="L130" i="1" s="1"/>
  <c r="I131" i="1"/>
  <c r="C132" i="1"/>
  <c r="F131" i="1"/>
  <c r="D131" i="1"/>
  <c r="E131" i="1" s="1"/>
  <c r="K131" i="1" s="1"/>
  <c r="L131" i="1" l="1"/>
  <c r="I132" i="1"/>
  <c r="C133" i="1"/>
  <c r="D132" i="1"/>
  <c r="E132" i="1" s="1"/>
  <c r="F132" i="1"/>
  <c r="K132" i="1" l="1"/>
  <c r="L132" i="1" s="1"/>
  <c r="I133" i="1"/>
  <c r="C134" i="1"/>
  <c r="D133" i="1"/>
  <c r="E133" i="1" s="1"/>
  <c r="F133" i="1"/>
  <c r="K133" i="1" l="1"/>
  <c r="L133" i="1" s="1"/>
  <c r="I134" i="1"/>
  <c r="F134" i="1"/>
  <c r="K134" i="1" s="1"/>
  <c r="C135" i="1"/>
  <c r="L134" i="1" l="1"/>
  <c r="I135" i="1"/>
  <c r="C136" i="1"/>
  <c r="F135" i="1"/>
  <c r="D135" i="1"/>
  <c r="E135" i="1" s="1"/>
  <c r="K135" i="1" s="1"/>
  <c r="L135" i="1" s="1"/>
  <c r="I136" i="1" l="1"/>
  <c r="C137" i="1"/>
  <c r="F136" i="1"/>
  <c r="D136" i="1"/>
  <c r="E136" i="1" s="1"/>
  <c r="K136" i="1" s="1"/>
  <c r="L136" i="1" s="1"/>
  <c r="I137" i="1" l="1"/>
  <c r="C138" i="1"/>
  <c r="F137" i="1"/>
  <c r="D137" i="1"/>
  <c r="E137" i="1" s="1"/>
  <c r="K137" i="1" s="1"/>
  <c r="L137" i="1" s="1"/>
  <c r="I138" i="1" l="1"/>
  <c r="C139" i="1"/>
  <c r="F138" i="1"/>
  <c r="D138" i="1"/>
  <c r="E138" i="1" s="1"/>
  <c r="K138" i="1" s="1"/>
  <c r="L138" i="1" s="1"/>
  <c r="I139" i="1" l="1"/>
  <c r="C140" i="1"/>
  <c r="D139" i="1"/>
  <c r="E139" i="1" s="1"/>
  <c r="F139" i="1"/>
  <c r="K139" i="1" l="1"/>
  <c r="L139" i="1" s="1"/>
  <c r="I140" i="1"/>
  <c r="C141" i="1"/>
  <c r="D140" i="1"/>
  <c r="E140" i="1" s="1"/>
  <c r="F140" i="1"/>
  <c r="K140" i="1" l="1"/>
  <c r="L140" i="1" s="1"/>
  <c r="I141" i="1"/>
  <c r="C142" i="1"/>
  <c r="F141" i="1"/>
  <c r="K141" i="1" s="1"/>
  <c r="L141" i="1" l="1"/>
  <c r="I142" i="1"/>
  <c r="C143" i="1"/>
  <c r="F142" i="1"/>
  <c r="D142" i="1"/>
  <c r="E142" i="1" s="1"/>
  <c r="K142" i="1" s="1"/>
  <c r="L142" i="1" s="1"/>
  <c r="I143" i="1" l="1"/>
  <c r="C144" i="1"/>
  <c r="D143" i="1"/>
  <c r="E143" i="1" s="1"/>
  <c r="F143" i="1"/>
  <c r="K143" i="1" l="1"/>
  <c r="L143" i="1" s="1"/>
  <c r="I144" i="1"/>
  <c r="C145" i="1"/>
  <c r="D144" i="1"/>
  <c r="E144" i="1" s="1"/>
  <c r="F144" i="1"/>
  <c r="K144" i="1" l="1"/>
  <c r="L144" i="1" s="1"/>
  <c r="I145" i="1"/>
  <c r="C146" i="1"/>
  <c r="D145" i="1"/>
  <c r="E145" i="1" s="1"/>
  <c r="F145" i="1"/>
  <c r="K145" i="1" l="1"/>
  <c r="L145" i="1" s="1"/>
  <c r="I146" i="1"/>
  <c r="D146" i="1"/>
  <c r="E146" i="1" s="1"/>
  <c r="F146" i="1"/>
  <c r="C147" i="1"/>
  <c r="K146" i="1" l="1"/>
  <c r="L146" i="1" s="1"/>
  <c r="I147" i="1"/>
  <c r="C148" i="1"/>
  <c r="F147" i="1"/>
  <c r="D147" i="1"/>
  <c r="E147" i="1" s="1"/>
  <c r="K147" i="1" l="1"/>
  <c r="L147" i="1" s="1"/>
  <c r="I148" i="1"/>
  <c r="C149" i="1"/>
  <c r="F148" i="1"/>
  <c r="K148" i="1" s="1"/>
  <c r="L148" i="1" l="1"/>
  <c r="I149" i="1"/>
  <c r="C150" i="1"/>
  <c r="F149" i="1"/>
  <c r="D149" i="1"/>
  <c r="E149" i="1" s="1"/>
  <c r="K149" i="1" s="1"/>
  <c r="L149" i="1" s="1"/>
  <c r="I150" i="1" l="1"/>
  <c r="C151" i="1"/>
  <c r="H151" i="1" s="1"/>
  <c r="D150" i="1"/>
  <c r="E150" i="1" s="1"/>
  <c r="F150" i="1"/>
  <c r="K150" i="1" l="1"/>
  <c r="L150" i="1" s="1"/>
  <c r="F151" i="1"/>
  <c r="D151" i="1"/>
  <c r="E151" i="1" s="1"/>
  <c r="J151" i="1" l="1"/>
  <c r="K151" i="1" s="1"/>
  <c r="L151" i="1" s="1"/>
  <c r="C152" i="1"/>
  <c r="I151" i="1"/>
  <c r="I152" i="1" l="1"/>
  <c r="D152" i="1"/>
  <c r="E152" i="1" s="1"/>
  <c r="C153" i="1"/>
  <c r="F152" i="1"/>
  <c r="K152" i="1" l="1"/>
  <c r="L152" i="1" s="1"/>
  <c r="I153" i="1"/>
  <c r="C154" i="1"/>
  <c r="F153" i="1"/>
  <c r="D153" i="1"/>
  <c r="E153" i="1" s="1"/>
  <c r="K153" i="1" s="1"/>
  <c r="L153" i="1" l="1"/>
  <c r="I154" i="1"/>
  <c r="C155" i="1"/>
  <c r="F154" i="1"/>
  <c r="D154" i="1"/>
  <c r="E154" i="1" s="1"/>
  <c r="K154" i="1" s="1"/>
  <c r="L154" i="1" l="1"/>
  <c r="I155" i="1"/>
  <c r="C156" i="1"/>
  <c r="F155" i="1"/>
  <c r="K155" i="1" s="1"/>
  <c r="L155" i="1" s="1"/>
  <c r="I156" i="1" l="1"/>
  <c r="C157" i="1"/>
  <c r="F156" i="1"/>
  <c r="D156" i="1"/>
  <c r="E156" i="1" s="1"/>
  <c r="K156" i="1" l="1"/>
  <c r="L156" i="1" s="1"/>
  <c r="I157" i="1"/>
  <c r="C158" i="1"/>
  <c r="D157" i="1"/>
  <c r="E157" i="1" s="1"/>
  <c r="F157" i="1"/>
  <c r="K157" i="1" l="1"/>
  <c r="L157" i="1" s="1"/>
  <c r="I158" i="1"/>
  <c r="C159" i="1"/>
  <c r="D158" i="1"/>
  <c r="E158" i="1" s="1"/>
  <c r="F158" i="1"/>
  <c r="K158" i="1" l="1"/>
  <c r="L158" i="1" s="1"/>
  <c r="I159" i="1"/>
  <c r="C160" i="1"/>
  <c r="D159" i="1"/>
  <c r="E159" i="1" s="1"/>
  <c r="F159" i="1"/>
  <c r="K159" i="1" l="1"/>
  <c r="L159" i="1" s="1"/>
  <c r="I160" i="1"/>
  <c r="C161" i="1"/>
  <c r="D160" i="1"/>
  <c r="E160" i="1" s="1"/>
  <c r="F160" i="1"/>
  <c r="K160" i="1" l="1"/>
  <c r="L160" i="1" s="1"/>
  <c r="I161" i="1"/>
  <c r="C162" i="1"/>
  <c r="D161" i="1"/>
  <c r="E161" i="1" s="1"/>
  <c r="F161" i="1"/>
  <c r="K161" i="1" l="1"/>
  <c r="L161" i="1" s="1"/>
  <c r="I162" i="1"/>
  <c r="C163" i="1"/>
  <c r="F162" i="1"/>
  <c r="K162" i="1" s="1"/>
  <c r="L162" i="1" l="1"/>
  <c r="I163" i="1"/>
  <c r="C164" i="1"/>
  <c r="F163" i="1"/>
  <c r="D163" i="1"/>
  <c r="E163" i="1" s="1"/>
  <c r="K163" i="1" s="1"/>
  <c r="L163" i="1" s="1"/>
  <c r="I164" i="1" l="1"/>
  <c r="C165" i="1"/>
  <c r="F164" i="1"/>
  <c r="D164" i="1"/>
  <c r="E164" i="1" s="1"/>
  <c r="K164" i="1" s="1"/>
  <c r="L164" i="1" s="1"/>
  <c r="I165" i="1" l="1"/>
  <c r="C166" i="1"/>
  <c r="D165" i="1"/>
  <c r="E165" i="1" s="1"/>
  <c r="F165" i="1"/>
  <c r="K165" i="1" l="1"/>
  <c r="L165" i="1" s="1"/>
  <c r="I166" i="1"/>
  <c r="C167" i="1"/>
  <c r="F166" i="1"/>
  <c r="D166" i="1"/>
  <c r="E166" i="1" s="1"/>
  <c r="K166" i="1" l="1"/>
  <c r="L166" i="1"/>
  <c r="I167" i="1"/>
  <c r="C168" i="1"/>
  <c r="F167" i="1"/>
  <c r="D167" i="1"/>
  <c r="E167" i="1" s="1"/>
  <c r="K167" i="1" s="1"/>
  <c r="L167" i="1" l="1"/>
  <c r="I168" i="1"/>
  <c r="C169" i="1"/>
  <c r="F168" i="1"/>
  <c r="D168" i="1"/>
  <c r="E168" i="1" s="1"/>
  <c r="K168" i="1" s="1"/>
  <c r="L168" i="1" l="1"/>
  <c r="I169" i="1"/>
  <c r="C170" i="1"/>
  <c r="F169" i="1"/>
  <c r="K169" i="1" s="1"/>
  <c r="L169" i="1" l="1"/>
  <c r="I170" i="1"/>
  <c r="F170" i="1"/>
  <c r="D170" i="1"/>
  <c r="E170" i="1" s="1"/>
  <c r="K170" i="1" s="1"/>
  <c r="C171" i="1"/>
  <c r="L170" i="1" l="1"/>
  <c r="I171" i="1"/>
  <c r="C172" i="1"/>
  <c r="F171" i="1"/>
  <c r="D171" i="1"/>
  <c r="E171" i="1" s="1"/>
  <c r="K171" i="1" s="1"/>
  <c r="L171" i="1" l="1"/>
  <c r="I172" i="1"/>
  <c r="C173" i="1"/>
  <c r="F172" i="1"/>
  <c r="D172" i="1"/>
  <c r="E172" i="1" s="1"/>
  <c r="K172" i="1" s="1"/>
  <c r="L172" i="1" l="1"/>
  <c r="I173" i="1"/>
  <c r="C174" i="1"/>
  <c r="D173" i="1"/>
  <c r="E173" i="1" s="1"/>
  <c r="F173" i="1"/>
  <c r="K173" i="1" l="1"/>
  <c r="L173" i="1" s="1"/>
  <c r="I174" i="1"/>
  <c r="F174" i="1"/>
  <c r="D174" i="1"/>
  <c r="E174" i="1" s="1"/>
  <c r="K174" i="1" s="1"/>
  <c r="C175" i="1"/>
  <c r="L174" i="1" l="1"/>
  <c r="I175" i="1"/>
  <c r="C176" i="1"/>
  <c r="F175" i="1"/>
  <c r="D175" i="1"/>
  <c r="E175" i="1" s="1"/>
  <c r="K175" i="1" s="1"/>
  <c r="L175" i="1" s="1"/>
  <c r="I176" i="1" l="1"/>
  <c r="C177" i="1"/>
  <c r="F176" i="1"/>
  <c r="K176" i="1" s="1"/>
  <c r="L176" i="1" s="1"/>
  <c r="I177" i="1" l="1"/>
  <c r="C178" i="1"/>
  <c r="D177" i="1"/>
  <c r="E177" i="1" s="1"/>
  <c r="F177" i="1"/>
  <c r="K177" i="1" l="1"/>
  <c r="L177" i="1" s="1"/>
  <c r="I178" i="1"/>
  <c r="C179" i="1"/>
  <c r="D178" i="1"/>
  <c r="E178" i="1" s="1"/>
  <c r="F178" i="1"/>
  <c r="K178" i="1" l="1"/>
  <c r="L178" i="1" s="1"/>
  <c r="I179" i="1"/>
  <c r="C180" i="1"/>
  <c r="F179" i="1"/>
  <c r="D179" i="1"/>
  <c r="E179" i="1" s="1"/>
  <c r="K179" i="1" s="1"/>
  <c r="L179" i="1" l="1"/>
  <c r="I180" i="1"/>
  <c r="C181" i="1"/>
  <c r="H181" i="1" s="1"/>
  <c r="F180" i="1"/>
  <c r="D180" i="1"/>
  <c r="E180" i="1" s="1"/>
  <c r="K180" i="1" s="1"/>
  <c r="L180" i="1" s="1"/>
  <c r="F181" i="1" l="1"/>
  <c r="F182" i="1" s="1"/>
  <c r="F183" i="1" s="1"/>
  <c r="D181" i="1"/>
  <c r="E181" i="1" s="1"/>
  <c r="J181" i="1"/>
  <c r="K181" i="1" l="1"/>
  <c r="L181" i="1" s="1"/>
  <c r="I181" i="1"/>
</calcChain>
</file>

<file path=xl/sharedStrings.xml><?xml version="1.0" encoding="utf-8"?>
<sst xmlns="http://schemas.openxmlformats.org/spreadsheetml/2006/main" count="203" uniqueCount="30">
  <si>
    <t>Dzień</t>
  </si>
  <si>
    <t>DzieńTyg</t>
  </si>
  <si>
    <t>Poniedziałek</t>
  </si>
  <si>
    <t>Wtorek</t>
  </si>
  <si>
    <t>Środa</t>
  </si>
  <si>
    <t>Czwartek</t>
  </si>
  <si>
    <t>Piątek</t>
  </si>
  <si>
    <t>Sobota</t>
  </si>
  <si>
    <t>Niedziela</t>
  </si>
  <si>
    <t>IlośćKur</t>
  </si>
  <si>
    <t>EksploatacjaPaszy</t>
  </si>
  <si>
    <t>Cena za kg paszy</t>
  </si>
  <si>
    <t>SprzedarzJajek</t>
  </si>
  <si>
    <t>Cena jajek</t>
  </si>
  <si>
    <t>ZjedzonaPasza</t>
  </si>
  <si>
    <t xml:space="preserve">ZniesioneJajka </t>
  </si>
  <si>
    <t>AtakLisa</t>
  </si>
  <si>
    <t>DokupienieKur</t>
  </si>
  <si>
    <t>WydatekNaKury</t>
  </si>
  <si>
    <t>a)</t>
  </si>
  <si>
    <t>KuryPoZmroku</t>
  </si>
  <si>
    <t>Po zmroku, dnia 33</t>
  </si>
  <si>
    <t>b)</t>
  </si>
  <si>
    <t>c)</t>
  </si>
  <si>
    <t>DziennyZysk</t>
  </si>
  <si>
    <t>RealnyZysk</t>
  </si>
  <si>
    <t>Po dniu 19</t>
  </si>
  <si>
    <t>Po 180 dniach:</t>
  </si>
  <si>
    <t>Koszta</t>
  </si>
  <si>
    <t>Zyski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</si>
</sst>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Dzienny</a:t>
            </a:r>
            <a:r>
              <a:rPr lang="pl-PL" baseline="0"/>
              <a:t> zysk i koszt fermy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Arkusz1!$M$1</c:f>
              <c:strCache>
                <c:ptCount val="1"/>
                <c:pt idx="0">
                  <c:v>Koszta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Arkusz1!$M$2:$M$181</c:f>
              <c:numCache>
                <c:formatCode>General</c:formatCode>
                <c:ptCount val="180"/>
                <c:pt idx="0">
                  <c:v>76</c:v>
                </c:pt>
                <c:pt idx="1">
                  <c:v>75.239999999999995</c:v>
                </c:pt>
                <c:pt idx="2">
                  <c:v>75.239999999999995</c:v>
                </c:pt>
                <c:pt idx="3">
                  <c:v>74.48</c:v>
                </c:pt>
                <c:pt idx="4">
                  <c:v>74.48</c:v>
                </c:pt>
                <c:pt idx="5">
                  <c:v>73.72</c:v>
                </c:pt>
                <c:pt idx="6">
                  <c:v>73.72</c:v>
                </c:pt>
                <c:pt idx="7">
                  <c:v>72.960000000000008</c:v>
                </c:pt>
                <c:pt idx="8">
                  <c:v>72.960000000000008</c:v>
                </c:pt>
                <c:pt idx="9">
                  <c:v>72.2</c:v>
                </c:pt>
                <c:pt idx="10">
                  <c:v>72.2</c:v>
                </c:pt>
                <c:pt idx="11">
                  <c:v>71.44</c:v>
                </c:pt>
                <c:pt idx="12">
                  <c:v>71.44</c:v>
                </c:pt>
                <c:pt idx="13">
                  <c:v>70.680000000000007</c:v>
                </c:pt>
                <c:pt idx="14">
                  <c:v>70.680000000000007</c:v>
                </c:pt>
                <c:pt idx="15">
                  <c:v>69.92</c:v>
                </c:pt>
                <c:pt idx="16">
                  <c:v>69.92</c:v>
                </c:pt>
                <c:pt idx="17">
                  <c:v>69.16</c:v>
                </c:pt>
                <c:pt idx="18">
                  <c:v>69.16</c:v>
                </c:pt>
                <c:pt idx="19">
                  <c:v>68.399999999999991</c:v>
                </c:pt>
                <c:pt idx="20">
                  <c:v>68.399999999999991</c:v>
                </c:pt>
                <c:pt idx="21">
                  <c:v>67.64</c:v>
                </c:pt>
                <c:pt idx="22">
                  <c:v>67.64</c:v>
                </c:pt>
                <c:pt idx="23">
                  <c:v>66.88</c:v>
                </c:pt>
                <c:pt idx="24">
                  <c:v>66.88</c:v>
                </c:pt>
                <c:pt idx="25">
                  <c:v>66.12</c:v>
                </c:pt>
                <c:pt idx="26">
                  <c:v>66.12</c:v>
                </c:pt>
                <c:pt idx="27">
                  <c:v>65.36</c:v>
                </c:pt>
                <c:pt idx="28">
                  <c:v>65.36</c:v>
                </c:pt>
                <c:pt idx="29">
                  <c:v>98.6</c:v>
                </c:pt>
                <c:pt idx="30">
                  <c:v>77.52000000000001</c:v>
                </c:pt>
                <c:pt idx="31">
                  <c:v>76.760000000000005</c:v>
                </c:pt>
                <c:pt idx="32">
                  <c:v>76.760000000000005</c:v>
                </c:pt>
                <c:pt idx="33">
                  <c:v>76</c:v>
                </c:pt>
                <c:pt idx="34">
                  <c:v>76</c:v>
                </c:pt>
                <c:pt idx="35">
                  <c:v>75.239999999999995</c:v>
                </c:pt>
                <c:pt idx="36">
                  <c:v>75.239999999999995</c:v>
                </c:pt>
                <c:pt idx="37">
                  <c:v>74.48</c:v>
                </c:pt>
                <c:pt idx="38">
                  <c:v>74.48</c:v>
                </c:pt>
                <c:pt idx="39">
                  <c:v>73.72</c:v>
                </c:pt>
                <c:pt idx="40">
                  <c:v>73.72</c:v>
                </c:pt>
                <c:pt idx="41">
                  <c:v>72.960000000000008</c:v>
                </c:pt>
                <c:pt idx="42">
                  <c:v>72.960000000000008</c:v>
                </c:pt>
                <c:pt idx="43">
                  <c:v>72.2</c:v>
                </c:pt>
                <c:pt idx="44">
                  <c:v>72.2</c:v>
                </c:pt>
                <c:pt idx="45">
                  <c:v>71.44</c:v>
                </c:pt>
                <c:pt idx="46">
                  <c:v>71.44</c:v>
                </c:pt>
                <c:pt idx="47">
                  <c:v>70.680000000000007</c:v>
                </c:pt>
                <c:pt idx="48">
                  <c:v>70.680000000000007</c:v>
                </c:pt>
                <c:pt idx="49">
                  <c:v>69.92</c:v>
                </c:pt>
                <c:pt idx="50">
                  <c:v>69.92</c:v>
                </c:pt>
                <c:pt idx="51">
                  <c:v>69.16</c:v>
                </c:pt>
                <c:pt idx="52">
                  <c:v>69.16</c:v>
                </c:pt>
                <c:pt idx="53">
                  <c:v>68.399999999999991</c:v>
                </c:pt>
                <c:pt idx="54">
                  <c:v>68.399999999999991</c:v>
                </c:pt>
                <c:pt idx="55">
                  <c:v>67.64</c:v>
                </c:pt>
                <c:pt idx="56">
                  <c:v>67.64</c:v>
                </c:pt>
                <c:pt idx="57">
                  <c:v>66.88</c:v>
                </c:pt>
                <c:pt idx="58">
                  <c:v>66.88</c:v>
                </c:pt>
                <c:pt idx="59">
                  <c:v>100.12</c:v>
                </c:pt>
                <c:pt idx="60">
                  <c:v>79.039999999999992</c:v>
                </c:pt>
                <c:pt idx="61">
                  <c:v>78.28</c:v>
                </c:pt>
                <c:pt idx="62">
                  <c:v>78.28</c:v>
                </c:pt>
                <c:pt idx="63">
                  <c:v>77.52000000000001</c:v>
                </c:pt>
                <c:pt idx="64">
                  <c:v>77.52000000000001</c:v>
                </c:pt>
                <c:pt idx="65">
                  <c:v>76.760000000000005</c:v>
                </c:pt>
                <c:pt idx="66">
                  <c:v>76.760000000000005</c:v>
                </c:pt>
                <c:pt idx="67">
                  <c:v>76</c:v>
                </c:pt>
                <c:pt idx="68">
                  <c:v>76</c:v>
                </c:pt>
                <c:pt idx="69">
                  <c:v>75.239999999999995</c:v>
                </c:pt>
                <c:pt idx="70">
                  <c:v>75.239999999999995</c:v>
                </c:pt>
                <c:pt idx="71">
                  <c:v>74.48</c:v>
                </c:pt>
                <c:pt idx="72">
                  <c:v>74.48</c:v>
                </c:pt>
                <c:pt idx="73">
                  <c:v>73.72</c:v>
                </c:pt>
                <c:pt idx="74">
                  <c:v>73.72</c:v>
                </c:pt>
                <c:pt idx="75">
                  <c:v>72.960000000000008</c:v>
                </c:pt>
                <c:pt idx="76">
                  <c:v>72.960000000000008</c:v>
                </c:pt>
                <c:pt idx="77">
                  <c:v>72.2</c:v>
                </c:pt>
                <c:pt idx="78">
                  <c:v>72.2</c:v>
                </c:pt>
                <c:pt idx="79">
                  <c:v>71.44</c:v>
                </c:pt>
                <c:pt idx="80">
                  <c:v>71.44</c:v>
                </c:pt>
                <c:pt idx="81">
                  <c:v>70.680000000000007</c:v>
                </c:pt>
                <c:pt idx="82">
                  <c:v>70.680000000000007</c:v>
                </c:pt>
                <c:pt idx="83">
                  <c:v>69.92</c:v>
                </c:pt>
                <c:pt idx="84">
                  <c:v>69.92</c:v>
                </c:pt>
                <c:pt idx="85">
                  <c:v>69.16</c:v>
                </c:pt>
                <c:pt idx="86">
                  <c:v>69.16</c:v>
                </c:pt>
                <c:pt idx="87">
                  <c:v>68.399999999999991</c:v>
                </c:pt>
                <c:pt idx="88">
                  <c:v>68.399999999999991</c:v>
                </c:pt>
                <c:pt idx="89">
                  <c:v>102.64</c:v>
                </c:pt>
                <c:pt idx="90">
                  <c:v>80.94</c:v>
                </c:pt>
                <c:pt idx="91">
                  <c:v>80.180000000000007</c:v>
                </c:pt>
                <c:pt idx="92">
                  <c:v>80.180000000000007</c:v>
                </c:pt>
                <c:pt idx="93">
                  <c:v>79.42</c:v>
                </c:pt>
                <c:pt idx="94">
                  <c:v>79.42</c:v>
                </c:pt>
                <c:pt idx="95">
                  <c:v>78.660000000000011</c:v>
                </c:pt>
                <c:pt idx="96">
                  <c:v>78.660000000000011</c:v>
                </c:pt>
                <c:pt idx="97">
                  <c:v>77.899999999999991</c:v>
                </c:pt>
                <c:pt idx="98">
                  <c:v>77.899999999999991</c:v>
                </c:pt>
                <c:pt idx="99">
                  <c:v>77.14</c:v>
                </c:pt>
                <c:pt idx="100">
                  <c:v>77.14</c:v>
                </c:pt>
                <c:pt idx="101">
                  <c:v>76.38</c:v>
                </c:pt>
                <c:pt idx="102">
                  <c:v>76.38</c:v>
                </c:pt>
                <c:pt idx="103">
                  <c:v>75.62</c:v>
                </c:pt>
                <c:pt idx="104">
                  <c:v>75.62</c:v>
                </c:pt>
                <c:pt idx="105">
                  <c:v>74.860000000000014</c:v>
                </c:pt>
                <c:pt idx="106">
                  <c:v>74.860000000000014</c:v>
                </c:pt>
                <c:pt idx="107">
                  <c:v>74.099999999999994</c:v>
                </c:pt>
                <c:pt idx="108">
                  <c:v>74.099999999999994</c:v>
                </c:pt>
                <c:pt idx="109">
                  <c:v>73.34</c:v>
                </c:pt>
                <c:pt idx="110">
                  <c:v>73.34</c:v>
                </c:pt>
                <c:pt idx="111">
                  <c:v>72.58</c:v>
                </c:pt>
                <c:pt idx="112">
                  <c:v>72.58</c:v>
                </c:pt>
                <c:pt idx="113">
                  <c:v>71.820000000000007</c:v>
                </c:pt>
                <c:pt idx="114">
                  <c:v>71.820000000000007</c:v>
                </c:pt>
                <c:pt idx="115">
                  <c:v>71.059999999999988</c:v>
                </c:pt>
                <c:pt idx="116">
                  <c:v>71.059999999999988</c:v>
                </c:pt>
                <c:pt idx="117">
                  <c:v>70.3</c:v>
                </c:pt>
                <c:pt idx="118">
                  <c:v>70.3</c:v>
                </c:pt>
                <c:pt idx="119">
                  <c:v>105.54</c:v>
                </c:pt>
                <c:pt idx="120">
                  <c:v>83.22</c:v>
                </c:pt>
                <c:pt idx="121">
                  <c:v>82.460000000000008</c:v>
                </c:pt>
                <c:pt idx="122">
                  <c:v>82.460000000000008</c:v>
                </c:pt>
                <c:pt idx="123">
                  <c:v>81.7</c:v>
                </c:pt>
                <c:pt idx="124">
                  <c:v>81.7</c:v>
                </c:pt>
                <c:pt idx="125">
                  <c:v>80.94</c:v>
                </c:pt>
                <c:pt idx="126">
                  <c:v>80.94</c:v>
                </c:pt>
                <c:pt idx="127">
                  <c:v>80.180000000000007</c:v>
                </c:pt>
                <c:pt idx="128">
                  <c:v>80.180000000000007</c:v>
                </c:pt>
                <c:pt idx="129">
                  <c:v>79.42</c:v>
                </c:pt>
                <c:pt idx="130">
                  <c:v>79.42</c:v>
                </c:pt>
                <c:pt idx="131">
                  <c:v>78.660000000000011</c:v>
                </c:pt>
                <c:pt idx="132">
                  <c:v>78.660000000000011</c:v>
                </c:pt>
                <c:pt idx="133">
                  <c:v>77.899999999999991</c:v>
                </c:pt>
                <c:pt idx="134">
                  <c:v>77.899999999999991</c:v>
                </c:pt>
                <c:pt idx="135">
                  <c:v>77.14</c:v>
                </c:pt>
                <c:pt idx="136">
                  <c:v>77.14</c:v>
                </c:pt>
                <c:pt idx="137">
                  <c:v>76.38</c:v>
                </c:pt>
                <c:pt idx="138">
                  <c:v>76.38</c:v>
                </c:pt>
                <c:pt idx="139">
                  <c:v>75.62</c:v>
                </c:pt>
                <c:pt idx="140">
                  <c:v>75.62</c:v>
                </c:pt>
                <c:pt idx="141">
                  <c:v>74.860000000000014</c:v>
                </c:pt>
                <c:pt idx="142">
                  <c:v>74.860000000000014</c:v>
                </c:pt>
                <c:pt idx="143">
                  <c:v>74.099999999999994</c:v>
                </c:pt>
                <c:pt idx="144">
                  <c:v>74.099999999999994</c:v>
                </c:pt>
                <c:pt idx="145">
                  <c:v>73.34</c:v>
                </c:pt>
                <c:pt idx="146">
                  <c:v>73.34</c:v>
                </c:pt>
                <c:pt idx="147">
                  <c:v>72.58</c:v>
                </c:pt>
                <c:pt idx="148">
                  <c:v>72.58</c:v>
                </c:pt>
                <c:pt idx="149">
                  <c:v>108.82000000000001</c:v>
                </c:pt>
                <c:pt idx="150">
                  <c:v>85.88</c:v>
                </c:pt>
                <c:pt idx="151">
                  <c:v>85.12</c:v>
                </c:pt>
                <c:pt idx="152">
                  <c:v>85.12</c:v>
                </c:pt>
                <c:pt idx="153">
                  <c:v>84.360000000000014</c:v>
                </c:pt>
                <c:pt idx="154">
                  <c:v>84.360000000000014</c:v>
                </c:pt>
                <c:pt idx="155">
                  <c:v>83.6</c:v>
                </c:pt>
                <c:pt idx="156">
                  <c:v>83.6</c:v>
                </c:pt>
                <c:pt idx="157">
                  <c:v>82.84</c:v>
                </c:pt>
                <c:pt idx="158">
                  <c:v>82.84</c:v>
                </c:pt>
                <c:pt idx="159">
                  <c:v>82.08</c:v>
                </c:pt>
                <c:pt idx="160">
                  <c:v>82.08</c:v>
                </c:pt>
                <c:pt idx="161">
                  <c:v>81.320000000000007</c:v>
                </c:pt>
                <c:pt idx="162">
                  <c:v>81.320000000000007</c:v>
                </c:pt>
                <c:pt idx="163">
                  <c:v>80.56</c:v>
                </c:pt>
                <c:pt idx="164">
                  <c:v>80.56</c:v>
                </c:pt>
                <c:pt idx="165">
                  <c:v>79.8</c:v>
                </c:pt>
                <c:pt idx="166">
                  <c:v>79.8</c:v>
                </c:pt>
                <c:pt idx="167">
                  <c:v>79.039999999999992</c:v>
                </c:pt>
                <c:pt idx="168">
                  <c:v>79.039999999999992</c:v>
                </c:pt>
                <c:pt idx="169">
                  <c:v>78.28</c:v>
                </c:pt>
                <c:pt idx="170">
                  <c:v>78.28</c:v>
                </c:pt>
                <c:pt idx="171">
                  <c:v>77.52000000000001</c:v>
                </c:pt>
                <c:pt idx="172">
                  <c:v>77.52000000000001</c:v>
                </c:pt>
                <c:pt idx="173">
                  <c:v>76.760000000000005</c:v>
                </c:pt>
                <c:pt idx="174">
                  <c:v>76.760000000000005</c:v>
                </c:pt>
                <c:pt idx="175">
                  <c:v>76</c:v>
                </c:pt>
                <c:pt idx="176">
                  <c:v>76</c:v>
                </c:pt>
                <c:pt idx="177">
                  <c:v>75.239999999999995</c:v>
                </c:pt>
                <c:pt idx="178">
                  <c:v>75.239999999999995</c:v>
                </c:pt>
                <c:pt idx="179">
                  <c:v>113.48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3-4C3A-96CE-E7A6D03881BE}"/>
            </c:ext>
          </c:extLst>
        </c:ser>
        <c:ser>
          <c:idx val="1"/>
          <c:order val="1"/>
          <c:tx>
            <c:strRef>
              <c:f>Arkusz1!$N$1</c:f>
              <c:strCache>
                <c:ptCount val="1"/>
                <c:pt idx="0">
                  <c:v>Zyski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Arkusz1!$N$2:$N$181</c:f>
              <c:numCache>
                <c:formatCode>General</c:formatCode>
                <c:ptCount val="180"/>
                <c:pt idx="0">
                  <c:v>180</c:v>
                </c:pt>
                <c:pt idx="1">
                  <c:v>178.20000000000002</c:v>
                </c:pt>
                <c:pt idx="2">
                  <c:v>178.20000000000002</c:v>
                </c:pt>
                <c:pt idx="3">
                  <c:v>176.4</c:v>
                </c:pt>
                <c:pt idx="4">
                  <c:v>176.4</c:v>
                </c:pt>
                <c:pt idx="5">
                  <c:v>174.6</c:v>
                </c:pt>
                <c:pt idx="6">
                  <c:v>0</c:v>
                </c:pt>
                <c:pt idx="7">
                  <c:v>172.8</c:v>
                </c:pt>
                <c:pt idx="8">
                  <c:v>172.8</c:v>
                </c:pt>
                <c:pt idx="9">
                  <c:v>171</c:v>
                </c:pt>
                <c:pt idx="10">
                  <c:v>171</c:v>
                </c:pt>
                <c:pt idx="11">
                  <c:v>169.20000000000002</c:v>
                </c:pt>
                <c:pt idx="12">
                  <c:v>169.20000000000002</c:v>
                </c:pt>
                <c:pt idx="13">
                  <c:v>0</c:v>
                </c:pt>
                <c:pt idx="14">
                  <c:v>167.4</c:v>
                </c:pt>
                <c:pt idx="15">
                  <c:v>165.6</c:v>
                </c:pt>
                <c:pt idx="16">
                  <c:v>165.6</c:v>
                </c:pt>
                <c:pt idx="17">
                  <c:v>163.80000000000001</c:v>
                </c:pt>
                <c:pt idx="18">
                  <c:v>163.80000000000001</c:v>
                </c:pt>
                <c:pt idx="19">
                  <c:v>162</c:v>
                </c:pt>
                <c:pt idx="20">
                  <c:v>0</c:v>
                </c:pt>
                <c:pt idx="21">
                  <c:v>160.20000000000002</c:v>
                </c:pt>
                <c:pt idx="22">
                  <c:v>160.20000000000002</c:v>
                </c:pt>
                <c:pt idx="23">
                  <c:v>158.4</c:v>
                </c:pt>
                <c:pt idx="24">
                  <c:v>158.4</c:v>
                </c:pt>
                <c:pt idx="25">
                  <c:v>156.6</c:v>
                </c:pt>
                <c:pt idx="26">
                  <c:v>156.6</c:v>
                </c:pt>
                <c:pt idx="27">
                  <c:v>0</c:v>
                </c:pt>
                <c:pt idx="28">
                  <c:v>154.80000000000001</c:v>
                </c:pt>
                <c:pt idx="29">
                  <c:v>153</c:v>
                </c:pt>
                <c:pt idx="30">
                  <c:v>183.6</c:v>
                </c:pt>
                <c:pt idx="31">
                  <c:v>181.8</c:v>
                </c:pt>
                <c:pt idx="32">
                  <c:v>181.8</c:v>
                </c:pt>
                <c:pt idx="33">
                  <c:v>180</c:v>
                </c:pt>
                <c:pt idx="34">
                  <c:v>0</c:v>
                </c:pt>
                <c:pt idx="35">
                  <c:v>178.20000000000002</c:v>
                </c:pt>
                <c:pt idx="36">
                  <c:v>178.20000000000002</c:v>
                </c:pt>
                <c:pt idx="37">
                  <c:v>176.4</c:v>
                </c:pt>
                <c:pt idx="38">
                  <c:v>176.4</c:v>
                </c:pt>
                <c:pt idx="39">
                  <c:v>174.6</c:v>
                </c:pt>
                <c:pt idx="40">
                  <c:v>174.6</c:v>
                </c:pt>
                <c:pt idx="41">
                  <c:v>0</c:v>
                </c:pt>
                <c:pt idx="42">
                  <c:v>172.8</c:v>
                </c:pt>
                <c:pt idx="43">
                  <c:v>171</c:v>
                </c:pt>
                <c:pt idx="44">
                  <c:v>171</c:v>
                </c:pt>
                <c:pt idx="45">
                  <c:v>169.20000000000002</c:v>
                </c:pt>
                <c:pt idx="46">
                  <c:v>169.20000000000002</c:v>
                </c:pt>
                <c:pt idx="47">
                  <c:v>167.4</c:v>
                </c:pt>
                <c:pt idx="48">
                  <c:v>0</c:v>
                </c:pt>
                <c:pt idx="49">
                  <c:v>165.6</c:v>
                </c:pt>
                <c:pt idx="50">
                  <c:v>165.6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162</c:v>
                </c:pt>
                <c:pt idx="54">
                  <c:v>162</c:v>
                </c:pt>
                <c:pt idx="55">
                  <c:v>0</c:v>
                </c:pt>
                <c:pt idx="56">
                  <c:v>160.20000000000002</c:v>
                </c:pt>
                <c:pt idx="57">
                  <c:v>158.4</c:v>
                </c:pt>
                <c:pt idx="58">
                  <c:v>158.4</c:v>
                </c:pt>
                <c:pt idx="59">
                  <c:v>156.6</c:v>
                </c:pt>
                <c:pt idx="60">
                  <c:v>187.20000000000002</c:v>
                </c:pt>
                <c:pt idx="61">
                  <c:v>185.4</c:v>
                </c:pt>
                <c:pt idx="62">
                  <c:v>0</c:v>
                </c:pt>
                <c:pt idx="63">
                  <c:v>183.6</c:v>
                </c:pt>
                <c:pt idx="64">
                  <c:v>183.6</c:v>
                </c:pt>
                <c:pt idx="65">
                  <c:v>181.8</c:v>
                </c:pt>
                <c:pt idx="66">
                  <c:v>181.8</c:v>
                </c:pt>
                <c:pt idx="67">
                  <c:v>180</c:v>
                </c:pt>
                <c:pt idx="68">
                  <c:v>180</c:v>
                </c:pt>
                <c:pt idx="69">
                  <c:v>0</c:v>
                </c:pt>
                <c:pt idx="70">
                  <c:v>178.20000000000002</c:v>
                </c:pt>
                <c:pt idx="71">
                  <c:v>176.4</c:v>
                </c:pt>
                <c:pt idx="72">
                  <c:v>176.4</c:v>
                </c:pt>
                <c:pt idx="73">
                  <c:v>174.6</c:v>
                </c:pt>
                <c:pt idx="74">
                  <c:v>174.6</c:v>
                </c:pt>
                <c:pt idx="75">
                  <c:v>172.8</c:v>
                </c:pt>
                <c:pt idx="76">
                  <c:v>0</c:v>
                </c:pt>
                <c:pt idx="77">
                  <c:v>171</c:v>
                </c:pt>
                <c:pt idx="78">
                  <c:v>171</c:v>
                </c:pt>
                <c:pt idx="79">
                  <c:v>169.20000000000002</c:v>
                </c:pt>
                <c:pt idx="80">
                  <c:v>169.20000000000002</c:v>
                </c:pt>
                <c:pt idx="81">
                  <c:v>167.4</c:v>
                </c:pt>
                <c:pt idx="82">
                  <c:v>167.4</c:v>
                </c:pt>
                <c:pt idx="83">
                  <c:v>0</c:v>
                </c:pt>
                <c:pt idx="84">
                  <c:v>165.6</c:v>
                </c:pt>
                <c:pt idx="85">
                  <c:v>163.80000000000001</c:v>
                </c:pt>
                <c:pt idx="86">
                  <c:v>163.80000000000001</c:v>
                </c:pt>
                <c:pt idx="87">
                  <c:v>162</c:v>
                </c:pt>
                <c:pt idx="88">
                  <c:v>162</c:v>
                </c:pt>
                <c:pt idx="89">
                  <c:v>160.20000000000002</c:v>
                </c:pt>
                <c:pt idx="90">
                  <c:v>0</c:v>
                </c:pt>
                <c:pt idx="91">
                  <c:v>189.9</c:v>
                </c:pt>
                <c:pt idx="92">
                  <c:v>189.9</c:v>
                </c:pt>
                <c:pt idx="93">
                  <c:v>188.1</c:v>
                </c:pt>
                <c:pt idx="94">
                  <c:v>188.1</c:v>
                </c:pt>
                <c:pt idx="95">
                  <c:v>186.3</c:v>
                </c:pt>
                <c:pt idx="96">
                  <c:v>186.3</c:v>
                </c:pt>
                <c:pt idx="97">
                  <c:v>0</c:v>
                </c:pt>
                <c:pt idx="98">
                  <c:v>184.5</c:v>
                </c:pt>
                <c:pt idx="99">
                  <c:v>182.70000000000002</c:v>
                </c:pt>
                <c:pt idx="100">
                  <c:v>182.70000000000002</c:v>
                </c:pt>
                <c:pt idx="101">
                  <c:v>180.9</c:v>
                </c:pt>
                <c:pt idx="102">
                  <c:v>180.9</c:v>
                </c:pt>
                <c:pt idx="103">
                  <c:v>179.1</c:v>
                </c:pt>
                <c:pt idx="104">
                  <c:v>0</c:v>
                </c:pt>
                <c:pt idx="105">
                  <c:v>177.3</c:v>
                </c:pt>
                <c:pt idx="106">
                  <c:v>177.3</c:v>
                </c:pt>
                <c:pt idx="107">
                  <c:v>175.5</c:v>
                </c:pt>
                <c:pt idx="108">
                  <c:v>175.5</c:v>
                </c:pt>
                <c:pt idx="109">
                  <c:v>173.70000000000002</c:v>
                </c:pt>
                <c:pt idx="110">
                  <c:v>173.70000000000002</c:v>
                </c:pt>
                <c:pt idx="111">
                  <c:v>0</c:v>
                </c:pt>
                <c:pt idx="112">
                  <c:v>171.9</c:v>
                </c:pt>
                <c:pt idx="113">
                  <c:v>170.1</c:v>
                </c:pt>
                <c:pt idx="114">
                  <c:v>170.1</c:v>
                </c:pt>
                <c:pt idx="115">
                  <c:v>168.3</c:v>
                </c:pt>
                <c:pt idx="116">
                  <c:v>168.3</c:v>
                </c:pt>
                <c:pt idx="117">
                  <c:v>166.5</c:v>
                </c:pt>
                <c:pt idx="118">
                  <c:v>0</c:v>
                </c:pt>
                <c:pt idx="119">
                  <c:v>164.70000000000002</c:v>
                </c:pt>
                <c:pt idx="120">
                  <c:v>197.1</c:v>
                </c:pt>
                <c:pt idx="121">
                  <c:v>195.3</c:v>
                </c:pt>
                <c:pt idx="122">
                  <c:v>195.3</c:v>
                </c:pt>
                <c:pt idx="123">
                  <c:v>193.5</c:v>
                </c:pt>
                <c:pt idx="124">
                  <c:v>193.5</c:v>
                </c:pt>
                <c:pt idx="125">
                  <c:v>0</c:v>
                </c:pt>
                <c:pt idx="126">
                  <c:v>191.70000000000002</c:v>
                </c:pt>
                <c:pt idx="127">
                  <c:v>189.9</c:v>
                </c:pt>
                <c:pt idx="128">
                  <c:v>189.9</c:v>
                </c:pt>
                <c:pt idx="129">
                  <c:v>188.1</c:v>
                </c:pt>
                <c:pt idx="130">
                  <c:v>188.1</c:v>
                </c:pt>
                <c:pt idx="131">
                  <c:v>186.3</c:v>
                </c:pt>
                <c:pt idx="132">
                  <c:v>0</c:v>
                </c:pt>
                <c:pt idx="133">
                  <c:v>184.5</c:v>
                </c:pt>
                <c:pt idx="134">
                  <c:v>184.5</c:v>
                </c:pt>
                <c:pt idx="135">
                  <c:v>182.70000000000002</c:v>
                </c:pt>
                <c:pt idx="136">
                  <c:v>182.70000000000002</c:v>
                </c:pt>
                <c:pt idx="137">
                  <c:v>180.9</c:v>
                </c:pt>
                <c:pt idx="138">
                  <c:v>180.9</c:v>
                </c:pt>
                <c:pt idx="139">
                  <c:v>0</c:v>
                </c:pt>
                <c:pt idx="140">
                  <c:v>179.1</c:v>
                </c:pt>
                <c:pt idx="141">
                  <c:v>177.3</c:v>
                </c:pt>
                <c:pt idx="142">
                  <c:v>177.3</c:v>
                </c:pt>
                <c:pt idx="143">
                  <c:v>175.5</c:v>
                </c:pt>
                <c:pt idx="144">
                  <c:v>175.5</c:v>
                </c:pt>
                <c:pt idx="145">
                  <c:v>173.70000000000002</c:v>
                </c:pt>
                <c:pt idx="146">
                  <c:v>0</c:v>
                </c:pt>
                <c:pt idx="147">
                  <c:v>171.9</c:v>
                </c:pt>
                <c:pt idx="148">
                  <c:v>171.9</c:v>
                </c:pt>
                <c:pt idx="149">
                  <c:v>170.1</c:v>
                </c:pt>
                <c:pt idx="150">
                  <c:v>203.4</c:v>
                </c:pt>
                <c:pt idx="151">
                  <c:v>201.6</c:v>
                </c:pt>
                <c:pt idx="152">
                  <c:v>201.6</c:v>
                </c:pt>
                <c:pt idx="153">
                  <c:v>0</c:v>
                </c:pt>
                <c:pt idx="154">
                  <c:v>199.8</c:v>
                </c:pt>
                <c:pt idx="155">
                  <c:v>198</c:v>
                </c:pt>
                <c:pt idx="156">
                  <c:v>198</c:v>
                </c:pt>
                <c:pt idx="157">
                  <c:v>196.20000000000002</c:v>
                </c:pt>
                <c:pt idx="158">
                  <c:v>196.20000000000002</c:v>
                </c:pt>
                <c:pt idx="159">
                  <c:v>194.4</c:v>
                </c:pt>
                <c:pt idx="160">
                  <c:v>0</c:v>
                </c:pt>
                <c:pt idx="161">
                  <c:v>192.6</c:v>
                </c:pt>
                <c:pt idx="162">
                  <c:v>192.6</c:v>
                </c:pt>
                <c:pt idx="163">
                  <c:v>190.8</c:v>
                </c:pt>
                <c:pt idx="164">
                  <c:v>190.8</c:v>
                </c:pt>
                <c:pt idx="165">
                  <c:v>189</c:v>
                </c:pt>
                <c:pt idx="166">
                  <c:v>189</c:v>
                </c:pt>
                <c:pt idx="167">
                  <c:v>0</c:v>
                </c:pt>
                <c:pt idx="168">
                  <c:v>187.20000000000002</c:v>
                </c:pt>
                <c:pt idx="169">
                  <c:v>185.4</c:v>
                </c:pt>
                <c:pt idx="170">
                  <c:v>185.4</c:v>
                </c:pt>
                <c:pt idx="171">
                  <c:v>183.6</c:v>
                </c:pt>
                <c:pt idx="172">
                  <c:v>183.6</c:v>
                </c:pt>
                <c:pt idx="173">
                  <c:v>181.8</c:v>
                </c:pt>
                <c:pt idx="174">
                  <c:v>0</c:v>
                </c:pt>
                <c:pt idx="175">
                  <c:v>180</c:v>
                </c:pt>
                <c:pt idx="176">
                  <c:v>180</c:v>
                </c:pt>
                <c:pt idx="177">
                  <c:v>178.20000000000002</c:v>
                </c:pt>
                <c:pt idx="178">
                  <c:v>178.20000000000002</c:v>
                </c:pt>
                <c:pt idx="179">
                  <c:v>176.4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3-4C3A-96CE-E7A6D0388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223567"/>
        <c:axId val="1217962575"/>
      </c:lineChart>
      <c:catAx>
        <c:axId val="134622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7962575"/>
        <c:crosses val="autoZero"/>
        <c:auto val="1"/>
        <c:lblAlgn val="ctr"/>
        <c:lblOffset val="100"/>
        <c:noMultiLvlLbl val="0"/>
      </c:catAx>
      <c:valAx>
        <c:axId val="12179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622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103414</xdr:colOff>
      <xdr:row>24</xdr:row>
      <xdr:rowOff>44223</xdr:rowOff>
    </xdr:from>
    <xdr:to>
      <xdr:col>23</xdr:col>
      <xdr:colOff>217714</xdr:colOff>
      <xdr:row>39</xdr:row>
      <xdr:rowOff>92529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6657288-D2F6-4F42-E184-04E22D8B7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F5F77-E17E-4E81-84BE-BDC479415336}" name="Tabela1" displayName="Tabela1" ref="A1:N182" totalsRowCount="1">
  <autoFilter ref="A1:N181" xr:uid="{28EF5F77-E17E-4E81-84BE-BDC479415336}"/>
  <tableColumns count="14">
    <tableColumn id="1" xr3:uid="{56A49153-0D26-4E90-8660-08DA674ABA2A}" name="Dzień"/>
    <tableColumn id="2" xr3:uid="{14110E26-5A1D-419B-9714-4BBFAD1CC2FC}" name="DzieńTyg"/>
    <tableColumn id="3" xr3:uid="{176BDD6D-8E7B-4A9C-AA7A-21CBEBDC5FA8}" name="IlośćKur"/>
    <tableColumn id="4" xr3:uid="{0FC1195E-3152-430F-8240-6EF47850D785}" name="ZniesioneJajka ">
      <calculatedColumnFormula>IF(Tabela1[[#This Row],[DzieńTyg]]&lt;&gt;"Niedziela",Tabela1[[#This Row],[IlośćKur]]*1,0)</calculatedColumnFormula>
    </tableColumn>
    <tableColumn id="5" xr3:uid="{A44E607A-F871-45D2-A855-699CDA311B44}" name="SprzedarzJajek">
      <calculatedColumnFormula>IF(Tabela1[[#This Row],[DzieńTyg]]&lt;&gt;"Niedziela",Tabela1[[#This Row],[ZniesioneJajka ]]*$P$6,0)</calculatedColumnFormula>
    </tableColumn>
    <tableColumn id="6" xr3:uid="{B47630A0-A8BF-42CD-875A-1C06315741DE}" name="ZjedzonaPasza" totalsRowFunction="custom">
      <calculatedColumnFormula>$P$2*Tabela1[[#This Row],[IlośćKur]]</calculatedColumnFormula>
      <totalsRowFormula>SUM(Tabela1[ZjedzonaPasza])</totalsRowFormula>
    </tableColumn>
    <tableColumn id="7" xr3:uid="{1FF0AA10-AA09-4E7F-ACBD-DCBEEC5B5EF8}" name="AtakLisa">
      <calculatedColumnFormula>IF(MOD(Tabela1[[#This Row],[Dzień]],2)&lt;&gt;0,2,0)</calculatedColumnFormula>
    </tableColumn>
    <tableColumn id="8" xr3:uid="{6F5DB7E5-8EC5-4E15-B504-93845F1D70F6}" name="DokupienieKur">
      <calculatedColumnFormula>IF(MOD(Tabela1[[#This Row],[Dzień]],30)=0,Tabela1[[#This Row],[IlośćKur]]*20%,0)</calculatedColumnFormula>
    </tableColumn>
    <tableColumn id="10" xr3:uid="{0B8012AB-42F6-4A41-9CD5-40B779956D74}" name="KuryPoZmroku">
      <calculatedColumnFormula>Tabela1[[#This Row],[IlośćKur]]+Tabela1[[#This Row],[DokupienieKur]]-Tabela1[[#This Row],[AtakLisa]]</calculatedColumnFormula>
    </tableColumn>
    <tableColumn id="9" xr3:uid="{7C6D9789-5557-4400-B75B-15D043B47D1C}" name="WydatekNaKury">
      <calculatedColumnFormula>Tabela1[[#This Row],[DokupienieKur]]*18</calculatedColumnFormula>
    </tableColumn>
    <tableColumn id="11" xr3:uid="{918FA641-D68F-41A7-9B7E-C64E8066DFF1}" name="DziennyZysk">
      <calculatedColumnFormula>Tabela1[[#This Row],[SprzedarzJajek]]-(Tabela1[[#This Row],[ZjedzonaPasza]]*$P$4)-Tabela1[[#This Row],[WydatekNaKury]]</calculatedColumnFormula>
    </tableColumn>
    <tableColumn id="12" xr3:uid="{824339CD-5FAB-4D43-A026-28FBB01ED1D5}" name="RealnyZysk"/>
    <tableColumn id="13" xr3:uid="{ACEF142F-11E2-42C2-9525-22FFC9545328}" name="Koszta">
      <calculatedColumnFormula>Tabela1[[#This Row],[ZjedzonaPasza]]*$P$4+Tabela1[[#This Row],[DokupienieKur]]</calculatedColumnFormula>
    </tableColumn>
    <tableColumn id="14" xr3:uid="{A9458EEA-B0F6-4414-98FE-B7AACBEDB3DE}" name="Zyski">
      <calculatedColumnFormula>Tabela1[[#This Row],[SprzedarzJajek]]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3"/>
  <sheetViews>
    <sheetView tabSelected="1" topLeftCell="A18" zoomScale="160" zoomScaleNormal="160" workbookViewId="0">
      <selection activeCell="R24" sqref="R24"/>
    </sheetView>
  </sheetViews>
  <sheetFormatPr defaultRowHeight="15" x14ac:dyDescent="0.25"/>
  <cols>
    <col min="2" max="2" width="12.42578125" bestFit="1" customWidth="1"/>
    <col min="4" max="4" width="16.85546875" bestFit="1" customWidth="1"/>
    <col min="5" max="5" width="16.42578125" bestFit="1" customWidth="1"/>
    <col min="6" max="6" width="16.28515625" bestFit="1" customWidth="1"/>
    <col min="7" max="7" width="10.5703125" bestFit="1" customWidth="1"/>
    <col min="8" max="8" width="16.7109375" bestFit="1" customWidth="1"/>
    <col min="9" max="10" width="17.85546875" bestFit="1" customWidth="1"/>
    <col min="11" max="11" width="14.28515625" bestFit="1" customWidth="1"/>
    <col min="12" max="12" width="13.140625" bestFit="1" customWidth="1"/>
    <col min="13" max="13" width="11.85546875" customWidth="1"/>
  </cols>
  <sheetData>
    <row r="1" spans="1:16" x14ac:dyDescent="0.25">
      <c r="A1" t="s">
        <v>0</v>
      </c>
      <c r="B1" t="s">
        <v>1</v>
      </c>
      <c r="C1" t="s">
        <v>9</v>
      </c>
      <c r="D1" t="s">
        <v>15</v>
      </c>
      <c r="E1" t="s">
        <v>12</v>
      </c>
      <c r="F1" t="s">
        <v>14</v>
      </c>
      <c r="G1" t="s">
        <v>16</v>
      </c>
      <c r="H1" t="s">
        <v>17</v>
      </c>
      <c r="I1" t="s">
        <v>20</v>
      </c>
      <c r="J1" t="s">
        <v>18</v>
      </c>
      <c r="K1" t="s">
        <v>24</v>
      </c>
      <c r="L1" t="s">
        <v>25</v>
      </c>
      <c r="M1" t="s">
        <v>28</v>
      </c>
      <c r="N1" t="s">
        <v>29</v>
      </c>
      <c r="P1" t="s">
        <v>10</v>
      </c>
    </row>
    <row r="2" spans="1:16" x14ac:dyDescent="0.25">
      <c r="A2">
        <v>1</v>
      </c>
      <c r="B2" t="s">
        <v>2</v>
      </c>
      <c r="C2">
        <v>200</v>
      </c>
      <c r="D2">
        <f>IF(Tabela1[[#This Row],[DzieńTyg]]&lt;&gt;"Niedziela",Tabela1[[#This Row],[IlośćKur]]*1,0)</f>
        <v>200</v>
      </c>
      <c r="E2">
        <f>IF(Tabela1[[#This Row],[DzieńTyg]]&lt;&gt;"Niedziela",Tabela1[[#This Row],[ZniesioneJajka ]]*$P$6,0)</f>
        <v>180</v>
      </c>
      <c r="F2">
        <f>$P$2*Tabela1[[#This Row],[IlośćKur]]</f>
        <v>40</v>
      </c>
      <c r="G2">
        <f>IF(MOD(Tabela1[[#This Row],[Dzień]],2)&lt;&gt;0,2,0)</f>
        <v>2</v>
      </c>
      <c r="H2">
        <f>IF(MOD(Tabela1[[#This Row],[Dzień]],30)=0,Tabela1[[#This Row],[IlośćKur]]*20%,0)</f>
        <v>0</v>
      </c>
      <c r="I2">
        <f>Tabela1[[#This Row],[IlośćKur]]+Tabela1[[#This Row],[DokupienieKur]]-Tabela1[[#This Row],[AtakLisa]]</f>
        <v>198</v>
      </c>
      <c r="J2">
        <f>Tabela1[[#This Row],[DokupienieKur]]*18</f>
        <v>0</v>
      </c>
      <c r="K2">
        <f>Tabela1[[#This Row],[SprzedarzJajek]]-(Tabela1[[#This Row],[ZjedzonaPasza]]*$P$4)-Tabela1[[#This Row],[WydatekNaKury]]</f>
        <v>104</v>
      </c>
      <c r="L2">
        <f>Tabela1[[#This Row],[DziennyZysk]]</f>
        <v>104</v>
      </c>
      <c r="M2">
        <f>Tabela1[[#This Row],[ZjedzonaPasza]]*$P$4+Tabela1[[#This Row],[DokupienieKur]]</f>
        <v>76</v>
      </c>
      <c r="N2">
        <f>Tabela1[[#This Row],[SprzedarzJajek]]</f>
        <v>180</v>
      </c>
      <c r="P2">
        <v>0.2</v>
      </c>
    </row>
    <row r="3" spans="1:16" x14ac:dyDescent="0.25">
      <c r="A3">
        <v>2</v>
      </c>
      <c r="B3" t="s">
        <v>3</v>
      </c>
      <c r="C3">
        <f>INT(C2+H2-G2)</f>
        <v>198</v>
      </c>
      <c r="D3">
        <f>IF(Tabela1[[#This Row],[DzieńTyg]]&lt;&gt;"Niedziela",Tabela1[[#This Row],[IlośćKur]]*1,0)</f>
        <v>198</v>
      </c>
      <c r="E3">
        <f>IF(Tabela1[[#This Row],[DzieńTyg]]&lt;&gt;"Niedziela",Tabela1[[#This Row],[ZniesioneJajka ]]*$P$6,0)</f>
        <v>178.20000000000002</v>
      </c>
      <c r="F3">
        <f>$P$2*Tabela1[[#This Row],[IlośćKur]]</f>
        <v>39.6</v>
      </c>
      <c r="G3">
        <f>IF(MOD(Tabela1[[#This Row],[Dzień]],2)&lt;&gt;0,2,0)</f>
        <v>0</v>
      </c>
      <c r="H3">
        <f>IF(MOD(Tabela1[[#This Row],[Dzień]],30)=0,Tabela1[[#This Row],[IlośćKur]]*20%,0)</f>
        <v>0</v>
      </c>
      <c r="I3">
        <f>Tabela1[[#This Row],[IlośćKur]]+Tabela1[[#This Row],[DokupienieKur]]-Tabela1[[#This Row],[AtakLisa]]</f>
        <v>198</v>
      </c>
      <c r="J3">
        <f>Tabela1[[#This Row],[DokupienieKur]]*18</f>
        <v>0</v>
      </c>
      <c r="K3">
        <f>Tabela1[[#This Row],[SprzedarzJajek]]-(Tabela1[[#This Row],[ZjedzonaPasza]]*$P$4)-Tabela1[[#This Row],[WydatekNaKury]]</f>
        <v>102.96000000000002</v>
      </c>
      <c r="L3">
        <f>Tabela1[[#This Row],[DziennyZysk]]+L2</f>
        <v>206.96000000000004</v>
      </c>
      <c r="M3">
        <f>Tabela1[[#This Row],[ZjedzonaPasza]]*$P$4+Tabela1[[#This Row],[DokupienieKur]]</f>
        <v>75.239999999999995</v>
      </c>
      <c r="N3">
        <f>Tabela1[[#This Row],[SprzedarzJajek]]</f>
        <v>178.20000000000002</v>
      </c>
      <c r="P3" t="s">
        <v>11</v>
      </c>
    </row>
    <row r="4" spans="1:16" x14ac:dyDescent="0.25">
      <c r="A4">
        <v>3</v>
      </c>
      <c r="B4" t="s">
        <v>4</v>
      </c>
      <c r="C4">
        <f>INT(C3+H3-G3)</f>
        <v>198</v>
      </c>
      <c r="D4">
        <f>IF(Tabela1[[#This Row],[DzieńTyg]]&lt;&gt;"Niedziela",Tabela1[[#This Row],[IlośćKur]]*1,0)</f>
        <v>198</v>
      </c>
      <c r="E4">
        <f>IF(Tabela1[[#This Row],[DzieńTyg]]&lt;&gt;"Niedziela",Tabela1[[#This Row],[ZniesioneJajka ]]*$P$6,0)</f>
        <v>178.20000000000002</v>
      </c>
      <c r="F4">
        <f>$P$2*Tabela1[[#This Row],[IlośćKur]]</f>
        <v>39.6</v>
      </c>
      <c r="G4">
        <f>IF(MOD(Tabela1[[#This Row],[Dzień]],2)&lt;&gt;0,2,0)</f>
        <v>2</v>
      </c>
      <c r="H4">
        <f>IF(MOD(Tabela1[[#This Row],[Dzień]],30)=0,Tabela1[[#This Row],[IlośćKur]]*20%,0)</f>
        <v>0</v>
      </c>
      <c r="I4">
        <f>Tabela1[[#This Row],[IlośćKur]]+Tabela1[[#This Row],[DokupienieKur]]-Tabela1[[#This Row],[AtakLisa]]</f>
        <v>196</v>
      </c>
      <c r="J4">
        <f>Tabela1[[#This Row],[DokupienieKur]]*18</f>
        <v>0</v>
      </c>
      <c r="K4">
        <f>Tabela1[[#This Row],[SprzedarzJajek]]-(Tabela1[[#This Row],[ZjedzonaPasza]]*$P$4)-Tabela1[[#This Row],[WydatekNaKury]]</f>
        <v>102.96000000000002</v>
      </c>
      <c r="L4">
        <f>Tabela1[[#This Row],[DziennyZysk]]+L3</f>
        <v>309.92000000000007</v>
      </c>
      <c r="M4">
        <f>Tabela1[[#This Row],[ZjedzonaPasza]]*$P$4+Tabela1[[#This Row],[DokupienieKur]]</f>
        <v>75.239999999999995</v>
      </c>
      <c r="N4">
        <f>Tabela1[[#This Row],[SprzedarzJajek]]</f>
        <v>178.20000000000002</v>
      </c>
      <c r="P4">
        <v>1.9</v>
      </c>
    </row>
    <row r="5" spans="1:16" x14ac:dyDescent="0.25">
      <c r="A5">
        <v>4</v>
      </c>
      <c r="B5" t="s">
        <v>5</v>
      </c>
      <c r="C5">
        <f>INT(C4+H4-G4)</f>
        <v>196</v>
      </c>
      <c r="D5">
        <f>IF(Tabela1[[#This Row],[DzieńTyg]]&lt;&gt;"Niedziela",Tabela1[[#This Row],[IlośćKur]]*1,0)</f>
        <v>196</v>
      </c>
      <c r="E5">
        <f>IF(Tabela1[[#This Row],[DzieńTyg]]&lt;&gt;"Niedziela",Tabela1[[#This Row],[ZniesioneJajka ]]*$P$6,0)</f>
        <v>176.4</v>
      </c>
      <c r="F5">
        <f>$P$2*Tabela1[[#This Row],[IlośćKur]]</f>
        <v>39.200000000000003</v>
      </c>
      <c r="G5">
        <f>IF(MOD(Tabela1[[#This Row],[Dzień]],2)&lt;&gt;0,2,0)</f>
        <v>0</v>
      </c>
      <c r="H5">
        <f>IF(MOD(Tabela1[[#This Row],[Dzień]],30)=0,Tabela1[[#This Row],[IlośćKur]]*20%,0)</f>
        <v>0</v>
      </c>
      <c r="I5">
        <f>Tabela1[[#This Row],[IlośćKur]]+Tabela1[[#This Row],[DokupienieKur]]-Tabela1[[#This Row],[AtakLisa]]</f>
        <v>196</v>
      </c>
      <c r="J5">
        <f>Tabela1[[#This Row],[DokupienieKur]]*18</f>
        <v>0</v>
      </c>
      <c r="K5">
        <f>Tabela1[[#This Row],[SprzedarzJajek]]-(Tabela1[[#This Row],[ZjedzonaPasza]]*$P$4)-Tabela1[[#This Row],[WydatekNaKury]]</f>
        <v>101.92</v>
      </c>
      <c r="L5">
        <f>Tabela1[[#This Row],[DziennyZysk]]+L4</f>
        <v>411.84000000000009</v>
      </c>
      <c r="M5">
        <f>Tabela1[[#This Row],[ZjedzonaPasza]]*$P$4+Tabela1[[#This Row],[DokupienieKur]]</f>
        <v>74.48</v>
      </c>
      <c r="N5">
        <f>Tabela1[[#This Row],[SprzedarzJajek]]</f>
        <v>176.4</v>
      </c>
      <c r="P5" t="s">
        <v>13</v>
      </c>
    </row>
    <row r="6" spans="1:16" x14ac:dyDescent="0.25">
      <c r="A6">
        <v>5</v>
      </c>
      <c r="B6" t="s">
        <v>6</v>
      </c>
      <c r="C6">
        <f>INT(C5+H5-G5)</f>
        <v>196</v>
      </c>
      <c r="D6">
        <f>IF(Tabela1[[#This Row],[DzieńTyg]]&lt;&gt;"Niedziela",Tabela1[[#This Row],[IlośćKur]]*1,0)</f>
        <v>196</v>
      </c>
      <c r="E6">
        <f>IF(Tabela1[[#This Row],[DzieńTyg]]&lt;&gt;"Niedziela",Tabela1[[#This Row],[ZniesioneJajka ]]*$P$6,0)</f>
        <v>176.4</v>
      </c>
      <c r="F6">
        <f>$P$2*Tabela1[[#This Row],[IlośćKur]]</f>
        <v>39.200000000000003</v>
      </c>
      <c r="G6">
        <f>IF(MOD(Tabela1[[#This Row],[Dzień]],2)&lt;&gt;0,2,0)</f>
        <v>2</v>
      </c>
      <c r="H6">
        <f>IF(MOD(Tabela1[[#This Row],[Dzień]],30)=0,Tabela1[[#This Row],[IlośćKur]]*20%,0)</f>
        <v>0</v>
      </c>
      <c r="I6">
        <f>Tabela1[[#This Row],[IlośćKur]]+Tabela1[[#This Row],[DokupienieKur]]-Tabela1[[#This Row],[AtakLisa]]</f>
        <v>194</v>
      </c>
      <c r="J6">
        <f>Tabela1[[#This Row],[DokupienieKur]]*18</f>
        <v>0</v>
      </c>
      <c r="K6">
        <f>Tabela1[[#This Row],[SprzedarzJajek]]-(Tabela1[[#This Row],[ZjedzonaPasza]]*$P$4)-Tabela1[[#This Row],[WydatekNaKury]]</f>
        <v>101.92</v>
      </c>
      <c r="L6">
        <f>Tabela1[[#This Row],[DziennyZysk]]+L5</f>
        <v>513.7600000000001</v>
      </c>
      <c r="M6">
        <f>Tabela1[[#This Row],[ZjedzonaPasza]]*$P$4+Tabela1[[#This Row],[DokupienieKur]]</f>
        <v>74.48</v>
      </c>
      <c r="N6">
        <f>Tabela1[[#This Row],[SprzedarzJajek]]</f>
        <v>176.4</v>
      </c>
      <c r="P6">
        <v>0.9</v>
      </c>
    </row>
    <row r="7" spans="1:16" x14ac:dyDescent="0.25">
      <c r="A7">
        <v>6</v>
      </c>
      <c r="B7" t="s">
        <v>7</v>
      </c>
      <c r="C7">
        <f>INT(C6+H6-G6)</f>
        <v>194</v>
      </c>
      <c r="D7">
        <f>IF(Tabela1[[#This Row],[DzieńTyg]]&lt;&gt;"Niedziela",Tabela1[[#This Row],[IlośćKur]]*1,0)</f>
        <v>194</v>
      </c>
      <c r="E7">
        <f>IF(Tabela1[[#This Row],[DzieńTyg]]&lt;&gt;"Niedziela",Tabela1[[#This Row],[ZniesioneJajka ]]*$P$6,0)</f>
        <v>174.6</v>
      </c>
      <c r="F7">
        <f>$P$2*Tabela1[[#This Row],[IlośćKur]]</f>
        <v>38.800000000000004</v>
      </c>
      <c r="G7">
        <f>IF(MOD(Tabela1[[#This Row],[Dzień]],2)&lt;&gt;0,2,0)</f>
        <v>0</v>
      </c>
      <c r="H7">
        <f>IF(MOD(Tabela1[[#This Row],[Dzień]],30)=0,Tabela1[[#This Row],[IlośćKur]]*20%,0)</f>
        <v>0</v>
      </c>
      <c r="I7">
        <f>Tabela1[[#This Row],[IlośćKur]]+Tabela1[[#This Row],[DokupienieKur]]-Tabela1[[#This Row],[AtakLisa]]</f>
        <v>194</v>
      </c>
      <c r="J7">
        <f>Tabela1[[#This Row],[DokupienieKur]]*18</f>
        <v>0</v>
      </c>
      <c r="K7">
        <f>Tabela1[[#This Row],[SprzedarzJajek]]-(Tabela1[[#This Row],[ZjedzonaPasza]]*$P$4)-Tabela1[[#This Row],[WydatekNaKury]]</f>
        <v>100.88</v>
      </c>
      <c r="L7">
        <f>Tabela1[[#This Row],[DziennyZysk]]+L6</f>
        <v>614.6400000000001</v>
      </c>
      <c r="M7">
        <f>Tabela1[[#This Row],[ZjedzonaPasza]]*$P$4+Tabela1[[#This Row],[DokupienieKur]]</f>
        <v>73.72</v>
      </c>
      <c r="N7">
        <f>Tabela1[[#This Row],[SprzedarzJajek]]</f>
        <v>174.6</v>
      </c>
    </row>
    <row r="8" spans="1:16" x14ac:dyDescent="0.25">
      <c r="A8">
        <v>7</v>
      </c>
      <c r="B8" t="s">
        <v>8</v>
      </c>
      <c r="C8">
        <f>INT(C7+H7-G7)</f>
        <v>194</v>
      </c>
      <c r="D8">
        <f>IF(Tabela1[[#This Row],[DzieńTyg]]&lt;&gt;"Niedziela",Tabela1[[#This Row],[IlośćKur]]*1,0)</f>
        <v>0</v>
      </c>
      <c r="E8">
        <f>IF(Tabela1[[#This Row],[DzieńTyg]]&lt;&gt;"Niedziela",Tabela1[[#This Row],[ZniesioneJajka ]]*$P$6,0)</f>
        <v>0</v>
      </c>
      <c r="F8">
        <f>$P$2*Tabela1[[#This Row],[IlośćKur]]</f>
        <v>38.800000000000004</v>
      </c>
      <c r="G8">
        <f>IF(MOD(Tabela1[[#This Row],[Dzień]],2)&lt;&gt;0,2,0)</f>
        <v>2</v>
      </c>
      <c r="H8">
        <f>IF(MOD(Tabela1[[#This Row],[Dzień]],30)=0,Tabela1[[#This Row],[IlośćKur]]*20%,0)</f>
        <v>0</v>
      </c>
      <c r="I8">
        <f>Tabela1[[#This Row],[IlośćKur]]+Tabela1[[#This Row],[DokupienieKur]]-Tabela1[[#This Row],[AtakLisa]]</f>
        <v>192</v>
      </c>
      <c r="J8">
        <f>Tabela1[[#This Row],[DokupienieKur]]*18</f>
        <v>0</v>
      </c>
      <c r="K8">
        <f>Tabela1[[#This Row],[SprzedarzJajek]]-(Tabela1[[#This Row],[ZjedzonaPasza]]*$P$4)-Tabela1[[#This Row],[WydatekNaKury]]</f>
        <v>-73.72</v>
      </c>
      <c r="L8">
        <f>Tabela1[[#This Row],[DziennyZysk]]+L7</f>
        <v>540.92000000000007</v>
      </c>
      <c r="M8">
        <f>Tabela1[[#This Row],[ZjedzonaPasza]]*$P$4+Tabela1[[#This Row],[DokupienieKur]]</f>
        <v>73.72</v>
      </c>
      <c r="N8">
        <f>Tabela1[[#This Row],[SprzedarzJajek]]</f>
        <v>0</v>
      </c>
    </row>
    <row r="9" spans="1:16" x14ac:dyDescent="0.25">
      <c r="A9">
        <v>8</v>
      </c>
      <c r="B9" t="s">
        <v>2</v>
      </c>
      <c r="C9">
        <f>INT(C8+H8-G8)</f>
        <v>192</v>
      </c>
      <c r="D9">
        <f>IF(Tabela1[[#This Row],[DzieńTyg]]&lt;&gt;"Niedziela",Tabela1[[#This Row],[IlośćKur]]*1,0)</f>
        <v>192</v>
      </c>
      <c r="E9">
        <f>IF(Tabela1[[#This Row],[DzieńTyg]]&lt;&gt;"Niedziela",Tabela1[[#This Row],[ZniesioneJajka ]]*$P$6,0)</f>
        <v>172.8</v>
      </c>
      <c r="F9">
        <f>$P$2*Tabela1[[#This Row],[IlośćKur]]</f>
        <v>38.400000000000006</v>
      </c>
      <c r="G9">
        <f>IF(MOD(Tabela1[[#This Row],[Dzień]],2)&lt;&gt;0,2,0)</f>
        <v>0</v>
      </c>
      <c r="H9">
        <f>IF(MOD(Tabela1[[#This Row],[Dzień]],30)=0,Tabela1[[#This Row],[IlośćKur]]*20%,0)</f>
        <v>0</v>
      </c>
      <c r="I9">
        <f>Tabela1[[#This Row],[IlośćKur]]+Tabela1[[#This Row],[DokupienieKur]]-Tabela1[[#This Row],[AtakLisa]]</f>
        <v>192</v>
      </c>
      <c r="J9">
        <f>Tabela1[[#This Row],[DokupienieKur]]*18</f>
        <v>0</v>
      </c>
      <c r="K9">
        <f>Tabela1[[#This Row],[SprzedarzJajek]]-(Tabela1[[#This Row],[ZjedzonaPasza]]*$P$4)-Tabela1[[#This Row],[WydatekNaKury]]</f>
        <v>99.84</v>
      </c>
      <c r="L9">
        <f>Tabela1[[#This Row],[DziennyZysk]]+L8</f>
        <v>640.7600000000001</v>
      </c>
      <c r="M9">
        <f>Tabela1[[#This Row],[ZjedzonaPasza]]*$P$4+Tabela1[[#This Row],[DokupienieKur]]</f>
        <v>72.960000000000008</v>
      </c>
      <c r="N9">
        <f>Tabela1[[#This Row],[SprzedarzJajek]]</f>
        <v>172.8</v>
      </c>
    </row>
    <row r="10" spans="1:16" x14ac:dyDescent="0.25">
      <c r="A10">
        <v>9</v>
      </c>
      <c r="B10" t="s">
        <v>3</v>
      </c>
      <c r="C10">
        <f>INT(C9+H9-G9)</f>
        <v>192</v>
      </c>
      <c r="D10">
        <f>IF(Tabela1[[#This Row],[DzieńTyg]]&lt;&gt;"Niedziela",Tabela1[[#This Row],[IlośćKur]]*1,0)</f>
        <v>192</v>
      </c>
      <c r="E10">
        <f>IF(Tabela1[[#This Row],[DzieńTyg]]&lt;&gt;"Niedziela",Tabela1[[#This Row],[ZniesioneJajka ]]*$P$6,0)</f>
        <v>172.8</v>
      </c>
      <c r="F10">
        <f>$P$2*Tabela1[[#This Row],[IlośćKur]]</f>
        <v>38.400000000000006</v>
      </c>
      <c r="G10">
        <f>IF(MOD(Tabela1[[#This Row],[Dzień]],2)&lt;&gt;0,2,0)</f>
        <v>2</v>
      </c>
      <c r="H10">
        <f>IF(MOD(Tabela1[[#This Row],[Dzień]],30)=0,Tabela1[[#This Row],[IlośćKur]]*20%,0)</f>
        <v>0</v>
      </c>
      <c r="I10">
        <f>Tabela1[[#This Row],[IlośćKur]]+Tabela1[[#This Row],[DokupienieKur]]-Tabela1[[#This Row],[AtakLisa]]</f>
        <v>190</v>
      </c>
      <c r="J10">
        <f>Tabela1[[#This Row],[DokupienieKur]]*18</f>
        <v>0</v>
      </c>
      <c r="K10">
        <f>Tabela1[[#This Row],[SprzedarzJajek]]-(Tabela1[[#This Row],[ZjedzonaPasza]]*$P$4)-Tabela1[[#This Row],[WydatekNaKury]]</f>
        <v>99.84</v>
      </c>
      <c r="L10">
        <f>Tabela1[[#This Row],[DziennyZysk]]+L9</f>
        <v>740.60000000000014</v>
      </c>
      <c r="M10">
        <f>Tabela1[[#This Row],[ZjedzonaPasza]]*$P$4+Tabela1[[#This Row],[DokupienieKur]]</f>
        <v>72.960000000000008</v>
      </c>
      <c r="N10">
        <f>Tabela1[[#This Row],[SprzedarzJajek]]</f>
        <v>172.8</v>
      </c>
    </row>
    <row r="11" spans="1:16" x14ac:dyDescent="0.25">
      <c r="A11">
        <v>10</v>
      </c>
      <c r="B11" t="s">
        <v>4</v>
      </c>
      <c r="C11">
        <f>INT(C10+H10-G10)</f>
        <v>190</v>
      </c>
      <c r="D11">
        <f>IF(Tabela1[[#This Row],[DzieńTyg]]&lt;&gt;"Niedziela",Tabela1[[#This Row],[IlośćKur]]*1,0)</f>
        <v>190</v>
      </c>
      <c r="E11">
        <f>IF(Tabela1[[#This Row],[DzieńTyg]]&lt;&gt;"Niedziela",Tabela1[[#This Row],[ZniesioneJajka ]]*$P$6,0)</f>
        <v>171</v>
      </c>
      <c r="F11">
        <f>$P$2*Tabela1[[#This Row],[IlośćKur]]</f>
        <v>38</v>
      </c>
      <c r="G11">
        <f>IF(MOD(Tabela1[[#This Row],[Dzień]],2)&lt;&gt;0,2,0)</f>
        <v>0</v>
      </c>
      <c r="H11">
        <f>IF(MOD(Tabela1[[#This Row],[Dzień]],30)=0,Tabela1[[#This Row],[IlośćKur]]*20%,0)</f>
        <v>0</v>
      </c>
      <c r="I11">
        <f>Tabela1[[#This Row],[IlośćKur]]+Tabela1[[#This Row],[DokupienieKur]]-Tabela1[[#This Row],[AtakLisa]]</f>
        <v>190</v>
      </c>
      <c r="J11">
        <f>Tabela1[[#This Row],[DokupienieKur]]*18</f>
        <v>0</v>
      </c>
      <c r="K11">
        <f>Tabela1[[#This Row],[SprzedarzJajek]]-(Tabela1[[#This Row],[ZjedzonaPasza]]*$P$4)-Tabela1[[#This Row],[WydatekNaKury]]</f>
        <v>98.8</v>
      </c>
      <c r="L11">
        <f>Tabela1[[#This Row],[DziennyZysk]]+L10</f>
        <v>839.40000000000009</v>
      </c>
      <c r="M11">
        <f>Tabela1[[#This Row],[ZjedzonaPasza]]*$P$4+Tabela1[[#This Row],[DokupienieKur]]</f>
        <v>72.2</v>
      </c>
      <c r="N11">
        <f>Tabela1[[#This Row],[SprzedarzJajek]]</f>
        <v>171</v>
      </c>
    </row>
    <row r="12" spans="1:16" x14ac:dyDescent="0.25">
      <c r="A12">
        <v>11</v>
      </c>
      <c r="B12" t="s">
        <v>5</v>
      </c>
      <c r="C12">
        <f>INT(C11+H11-G11)</f>
        <v>190</v>
      </c>
      <c r="D12">
        <f>IF(Tabela1[[#This Row],[DzieńTyg]]&lt;&gt;"Niedziela",Tabela1[[#This Row],[IlośćKur]]*1,0)</f>
        <v>190</v>
      </c>
      <c r="E12">
        <f>IF(Tabela1[[#This Row],[DzieńTyg]]&lt;&gt;"Niedziela",Tabela1[[#This Row],[ZniesioneJajka ]]*$P$6,0)</f>
        <v>171</v>
      </c>
      <c r="F12">
        <f>$P$2*Tabela1[[#This Row],[IlośćKur]]</f>
        <v>38</v>
      </c>
      <c r="G12">
        <f>IF(MOD(Tabela1[[#This Row],[Dzień]],2)&lt;&gt;0,2,0)</f>
        <v>2</v>
      </c>
      <c r="H12">
        <f>IF(MOD(Tabela1[[#This Row],[Dzień]],30)=0,Tabela1[[#This Row],[IlośćKur]]*20%,0)</f>
        <v>0</v>
      </c>
      <c r="I12">
        <f>Tabela1[[#This Row],[IlośćKur]]+Tabela1[[#This Row],[DokupienieKur]]-Tabela1[[#This Row],[AtakLisa]]</f>
        <v>188</v>
      </c>
      <c r="J12">
        <f>Tabela1[[#This Row],[DokupienieKur]]*18</f>
        <v>0</v>
      </c>
      <c r="K12">
        <f>Tabela1[[#This Row],[SprzedarzJajek]]-(Tabela1[[#This Row],[ZjedzonaPasza]]*$P$4)-Tabela1[[#This Row],[WydatekNaKury]]</f>
        <v>98.8</v>
      </c>
      <c r="L12">
        <f>Tabela1[[#This Row],[DziennyZysk]]+L11</f>
        <v>938.2</v>
      </c>
      <c r="M12">
        <f>Tabela1[[#This Row],[ZjedzonaPasza]]*$P$4+Tabela1[[#This Row],[DokupienieKur]]</f>
        <v>72.2</v>
      </c>
      <c r="N12">
        <f>Tabela1[[#This Row],[SprzedarzJajek]]</f>
        <v>171</v>
      </c>
    </row>
    <row r="13" spans="1:16" x14ac:dyDescent="0.25">
      <c r="A13">
        <v>12</v>
      </c>
      <c r="B13" t="s">
        <v>6</v>
      </c>
      <c r="C13">
        <f>INT(C12+H12-G12)</f>
        <v>188</v>
      </c>
      <c r="D13">
        <f>IF(Tabela1[[#This Row],[DzieńTyg]]&lt;&gt;"Niedziela",Tabela1[[#This Row],[IlośćKur]]*1,0)</f>
        <v>188</v>
      </c>
      <c r="E13">
        <f>IF(Tabela1[[#This Row],[DzieńTyg]]&lt;&gt;"Niedziela",Tabela1[[#This Row],[ZniesioneJajka ]]*$P$6,0)</f>
        <v>169.20000000000002</v>
      </c>
      <c r="F13">
        <f>$P$2*Tabela1[[#This Row],[IlośćKur]]</f>
        <v>37.6</v>
      </c>
      <c r="G13">
        <f>IF(MOD(Tabela1[[#This Row],[Dzień]],2)&lt;&gt;0,2,0)</f>
        <v>0</v>
      </c>
      <c r="H13">
        <f>IF(MOD(Tabela1[[#This Row],[Dzień]],30)=0,Tabela1[[#This Row],[IlośćKur]]*20%,0)</f>
        <v>0</v>
      </c>
      <c r="I13">
        <f>Tabela1[[#This Row],[IlośćKur]]+Tabela1[[#This Row],[DokupienieKur]]-Tabela1[[#This Row],[AtakLisa]]</f>
        <v>188</v>
      </c>
      <c r="J13">
        <f>Tabela1[[#This Row],[DokupienieKur]]*18</f>
        <v>0</v>
      </c>
      <c r="K13">
        <f>Tabela1[[#This Row],[SprzedarzJajek]]-(Tabela1[[#This Row],[ZjedzonaPasza]]*$P$4)-Tabela1[[#This Row],[WydatekNaKury]]</f>
        <v>97.760000000000019</v>
      </c>
      <c r="L13">
        <f>Tabela1[[#This Row],[DziennyZysk]]+L12</f>
        <v>1035.96</v>
      </c>
      <c r="M13">
        <f>Tabela1[[#This Row],[ZjedzonaPasza]]*$P$4+Tabela1[[#This Row],[DokupienieKur]]</f>
        <v>71.44</v>
      </c>
      <c r="N13">
        <f>Tabela1[[#This Row],[SprzedarzJajek]]</f>
        <v>169.20000000000002</v>
      </c>
      <c r="P13" t="s">
        <v>19</v>
      </c>
    </row>
    <row r="14" spans="1:16" x14ac:dyDescent="0.25">
      <c r="A14">
        <v>13</v>
      </c>
      <c r="B14" t="s">
        <v>7</v>
      </c>
      <c r="C14">
        <f>INT(C13+H13-G13)</f>
        <v>188</v>
      </c>
      <c r="D14">
        <f>IF(Tabela1[[#This Row],[DzieńTyg]]&lt;&gt;"Niedziela",Tabela1[[#This Row],[IlośćKur]]*1,0)</f>
        <v>188</v>
      </c>
      <c r="E14">
        <f>IF(Tabela1[[#This Row],[DzieńTyg]]&lt;&gt;"Niedziela",Tabela1[[#This Row],[ZniesioneJajka ]]*$P$6,0)</f>
        <v>169.20000000000002</v>
      </c>
      <c r="F14">
        <f>$P$2*Tabela1[[#This Row],[IlośćKur]]</f>
        <v>37.6</v>
      </c>
      <c r="G14">
        <f>IF(MOD(Tabela1[[#This Row],[Dzień]],2)&lt;&gt;0,2,0)</f>
        <v>2</v>
      </c>
      <c r="H14">
        <f>IF(MOD(Tabela1[[#This Row],[Dzień]],30)=0,Tabela1[[#This Row],[IlośćKur]]*20%,0)</f>
        <v>0</v>
      </c>
      <c r="I14">
        <f>Tabela1[[#This Row],[IlośćKur]]+Tabela1[[#This Row],[DokupienieKur]]-Tabela1[[#This Row],[AtakLisa]]</f>
        <v>186</v>
      </c>
      <c r="J14">
        <f>Tabela1[[#This Row],[DokupienieKur]]*18</f>
        <v>0</v>
      </c>
      <c r="K14">
        <f>Tabela1[[#This Row],[SprzedarzJajek]]-(Tabela1[[#This Row],[ZjedzonaPasza]]*$P$4)-Tabela1[[#This Row],[WydatekNaKury]]</f>
        <v>97.760000000000019</v>
      </c>
      <c r="L14">
        <f>Tabela1[[#This Row],[DziennyZysk]]+L13</f>
        <v>1133.72</v>
      </c>
      <c r="M14">
        <f>Tabela1[[#This Row],[ZjedzonaPasza]]*$P$4+Tabela1[[#This Row],[DokupienieKur]]</f>
        <v>71.44</v>
      </c>
      <c r="N14">
        <f>Tabela1[[#This Row],[SprzedarzJajek]]</f>
        <v>169.20000000000002</v>
      </c>
      <c r="P14" t="s">
        <v>21</v>
      </c>
    </row>
    <row r="15" spans="1:16" x14ac:dyDescent="0.25">
      <c r="A15">
        <v>14</v>
      </c>
      <c r="B15" t="s">
        <v>8</v>
      </c>
      <c r="C15">
        <f>INT(C14+H14-G14)</f>
        <v>186</v>
      </c>
      <c r="D15">
        <f>IF(Tabela1[[#This Row],[DzieńTyg]]&lt;&gt;"Niedziela",Tabela1[[#This Row],[IlośćKur]]*1,0)</f>
        <v>0</v>
      </c>
      <c r="E15">
        <f>IF(Tabela1[[#This Row],[DzieńTyg]]&lt;&gt;"Niedziela",Tabela1[[#This Row],[ZniesioneJajka ]]*$P$6,0)</f>
        <v>0</v>
      </c>
      <c r="F15">
        <f>$P$2*Tabela1[[#This Row],[IlośćKur]]</f>
        <v>37.200000000000003</v>
      </c>
      <c r="G15">
        <f>IF(MOD(Tabela1[[#This Row],[Dzień]],2)&lt;&gt;0,2,0)</f>
        <v>0</v>
      </c>
      <c r="H15">
        <f>IF(MOD(Tabela1[[#This Row],[Dzień]],30)=0,Tabela1[[#This Row],[IlośćKur]]*20%,0)</f>
        <v>0</v>
      </c>
      <c r="I15">
        <f>Tabela1[[#This Row],[IlośćKur]]+Tabela1[[#This Row],[DokupienieKur]]-Tabela1[[#This Row],[AtakLisa]]</f>
        <v>186</v>
      </c>
      <c r="J15">
        <f>Tabela1[[#This Row],[DokupienieKur]]*18</f>
        <v>0</v>
      </c>
      <c r="K15">
        <f>Tabela1[[#This Row],[SprzedarzJajek]]-(Tabela1[[#This Row],[ZjedzonaPasza]]*$P$4)-Tabela1[[#This Row],[WydatekNaKury]]</f>
        <v>-70.680000000000007</v>
      </c>
      <c r="L15">
        <f>Tabela1[[#This Row],[DziennyZysk]]+L14</f>
        <v>1063.04</v>
      </c>
      <c r="M15">
        <f>Tabela1[[#This Row],[ZjedzonaPasza]]*$P$4+Tabela1[[#This Row],[DokupienieKur]]</f>
        <v>70.680000000000007</v>
      </c>
      <c r="N15">
        <f>Tabela1[[#This Row],[SprzedarzJajek]]</f>
        <v>0</v>
      </c>
    </row>
    <row r="16" spans="1:16" x14ac:dyDescent="0.25">
      <c r="A16">
        <v>15</v>
      </c>
      <c r="B16" t="s">
        <v>2</v>
      </c>
      <c r="C16">
        <f>INT(C15+H15-G15)</f>
        <v>186</v>
      </c>
      <c r="D16">
        <f>IF(Tabela1[[#This Row],[DzieńTyg]]&lt;&gt;"Niedziela",Tabela1[[#This Row],[IlośćKur]]*1,0)</f>
        <v>186</v>
      </c>
      <c r="E16">
        <f>IF(Tabela1[[#This Row],[DzieńTyg]]&lt;&gt;"Niedziela",Tabela1[[#This Row],[ZniesioneJajka ]]*$P$6,0)</f>
        <v>167.4</v>
      </c>
      <c r="F16">
        <f>$P$2*Tabela1[[#This Row],[IlośćKur]]</f>
        <v>37.200000000000003</v>
      </c>
      <c r="G16">
        <f>IF(MOD(Tabela1[[#This Row],[Dzień]],2)&lt;&gt;0,2,0)</f>
        <v>2</v>
      </c>
      <c r="H16">
        <f>IF(MOD(Tabela1[[#This Row],[Dzień]],30)=0,Tabela1[[#This Row],[IlośćKur]]*20%,0)</f>
        <v>0</v>
      </c>
      <c r="I16">
        <f>Tabela1[[#This Row],[IlośćKur]]+Tabela1[[#This Row],[DokupienieKur]]-Tabela1[[#This Row],[AtakLisa]]</f>
        <v>184</v>
      </c>
      <c r="J16">
        <f>Tabela1[[#This Row],[DokupienieKur]]*18</f>
        <v>0</v>
      </c>
      <c r="K16">
        <f>Tabela1[[#This Row],[SprzedarzJajek]]-(Tabela1[[#This Row],[ZjedzonaPasza]]*$P$4)-Tabela1[[#This Row],[WydatekNaKury]]</f>
        <v>96.72</v>
      </c>
      <c r="L16">
        <f>Tabela1[[#This Row],[DziennyZysk]]+L15</f>
        <v>1159.76</v>
      </c>
      <c r="M16">
        <f>Tabela1[[#This Row],[ZjedzonaPasza]]*$P$4+Tabela1[[#This Row],[DokupienieKur]]</f>
        <v>70.680000000000007</v>
      </c>
      <c r="N16">
        <f>Tabela1[[#This Row],[SprzedarzJajek]]</f>
        <v>167.4</v>
      </c>
      <c r="P16" t="s">
        <v>22</v>
      </c>
    </row>
    <row r="17" spans="1:16" x14ac:dyDescent="0.25">
      <c r="A17">
        <v>16</v>
      </c>
      <c r="B17" t="s">
        <v>3</v>
      </c>
      <c r="C17">
        <f>INT(C16+H16-G16)</f>
        <v>184</v>
      </c>
      <c r="D17">
        <f>IF(Tabela1[[#This Row],[DzieńTyg]]&lt;&gt;"Niedziela",Tabela1[[#This Row],[IlośćKur]]*1,0)</f>
        <v>184</v>
      </c>
      <c r="E17">
        <f>IF(Tabela1[[#This Row],[DzieńTyg]]&lt;&gt;"Niedziela",Tabela1[[#This Row],[ZniesioneJajka ]]*$P$6,0)</f>
        <v>165.6</v>
      </c>
      <c r="F17">
        <f>$P$2*Tabela1[[#This Row],[IlośćKur]]</f>
        <v>36.800000000000004</v>
      </c>
      <c r="G17">
        <f>IF(MOD(Tabela1[[#This Row],[Dzień]],2)&lt;&gt;0,2,0)</f>
        <v>0</v>
      </c>
      <c r="H17">
        <f>IF(MOD(Tabela1[[#This Row],[Dzień]],30)=0,Tabela1[[#This Row],[IlośćKur]]*20%,0)</f>
        <v>0</v>
      </c>
      <c r="I17">
        <f>Tabela1[[#This Row],[IlośćKur]]+Tabela1[[#This Row],[DokupienieKur]]-Tabela1[[#This Row],[AtakLisa]]</f>
        <v>184</v>
      </c>
      <c r="J17">
        <f>Tabela1[[#This Row],[DokupienieKur]]*18</f>
        <v>0</v>
      </c>
      <c r="K17">
        <f>Tabela1[[#This Row],[SprzedarzJajek]]-(Tabela1[[#This Row],[ZjedzonaPasza]]*$P$4)-Tabela1[[#This Row],[WydatekNaKury]]</f>
        <v>95.679999999999993</v>
      </c>
      <c r="L17">
        <f>Tabela1[[#This Row],[DziennyZysk]]+L16</f>
        <v>1255.44</v>
      </c>
      <c r="M17">
        <f>Tabela1[[#This Row],[ZjedzonaPasza]]*$P$4+Tabela1[[#This Row],[DokupienieKur]]</f>
        <v>69.92</v>
      </c>
      <c r="N17">
        <f>Tabela1[[#This Row],[SprzedarzJajek]]</f>
        <v>165.6</v>
      </c>
      <c r="P17">
        <v>13452</v>
      </c>
    </row>
    <row r="18" spans="1:16" x14ac:dyDescent="0.25">
      <c r="A18">
        <v>17</v>
      </c>
      <c r="B18" t="s">
        <v>4</v>
      </c>
      <c r="C18">
        <f>INT(C17+H17-G17)</f>
        <v>184</v>
      </c>
      <c r="D18">
        <f>IF(Tabela1[[#This Row],[DzieńTyg]]&lt;&gt;"Niedziela",Tabela1[[#This Row],[IlośćKur]]*1,0)</f>
        <v>184</v>
      </c>
      <c r="E18">
        <f>IF(Tabela1[[#This Row],[DzieńTyg]]&lt;&gt;"Niedziela",Tabela1[[#This Row],[ZniesioneJajka ]]*$P$6,0)</f>
        <v>165.6</v>
      </c>
      <c r="F18">
        <f>$P$2*Tabela1[[#This Row],[IlośćKur]]</f>
        <v>36.800000000000004</v>
      </c>
      <c r="G18">
        <f>IF(MOD(Tabela1[[#This Row],[Dzień]],2)&lt;&gt;0,2,0)</f>
        <v>2</v>
      </c>
      <c r="H18">
        <f>IF(MOD(Tabela1[[#This Row],[Dzień]],30)=0,Tabela1[[#This Row],[IlośćKur]]*20%,0)</f>
        <v>0</v>
      </c>
      <c r="I18">
        <f>Tabela1[[#This Row],[IlośćKur]]+Tabela1[[#This Row],[DokupienieKur]]-Tabela1[[#This Row],[AtakLisa]]</f>
        <v>182</v>
      </c>
      <c r="J18">
        <f>Tabela1[[#This Row],[DokupienieKur]]*18</f>
        <v>0</v>
      </c>
      <c r="K18">
        <f>Tabela1[[#This Row],[SprzedarzJajek]]-(Tabela1[[#This Row],[ZjedzonaPasza]]*$P$4)-Tabela1[[#This Row],[WydatekNaKury]]</f>
        <v>95.679999999999993</v>
      </c>
      <c r="L18">
        <f>Tabela1[[#This Row],[DziennyZysk]]+L17</f>
        <v>1351.1200000000001</v>
      </c>
      <c r="M18">
        <f>Tabela1[[#This Row],[ZjedzonaPasza]]*$P$4+Tabela1[[#This Row],[DokupienieKur]]</f>
        <v>69.92</v>
      </c>
      <c r="N18">
        <f>Tabela1[[#This Row],[SprzedarzJajek]]</f>
        <v>165.6</v>
      </c>
    </row>
    <row r="19" spans="1:16" x14ac:dyDescent="0.25">
      <c r="A19">
        <v>18</v>
      </c>
      <c r="B19" t="s">
        <v>5</v>
      </c>
      <c r="C19">
        <f>INT(C18+H18-G18)</f>
        <v>182</v>
      </c>
      <c r="D19">
        <f>IF(Tabela1[[#This Row],[DzieńTyg]]&lt;&gt;"Niedziela",Tabela1[[#This Row],[IlośćKur]]*1,0)</f>
        <v>182</v>
      </c>
      <c r="E19">
        <f>IF(Tabela1[[#This Row],[DzieńTyg]]&lt;&gt;"Niedziela",Tabela1[[#This Row],[ZniesioneJajka ]]*$P$6,0)</f>
        <v>163.80000000000001</v>
      </c>
      <c r="F19">
        <f>$P$2*Tabela1[[#This Row],[IlośćKur]]</f>
        <v>36.4</v>
      </c>
      <c r="G19">
        <f>IF(MOD(Tabela1[[#This Row],[Dzień]],2)&lt;&gt;0,2,0)</f>
        <v>0</v>
      </c>
      <c r="H19">
        <f>IF(MOD(Tabela1[[#This Row],[Dzień]],30)=0,Tabela1[[#This Row],[IlośćKur]]*20%,0)</f>
        <v>0</v>
      </c>
      <c r="I19">
        <f>Tabela1[[#This Row],[IlośćKur]]+Tabela1[[#This Row],[DokupienieKur]]-Tabela1[[#This Row],[AtakLisa]]</f>
        <v>182</v>
      </c>
      <c r="J19">
        <f>Tabela1[[#This Row],[DokupienieKur]]*18</f>
        <v>0</v>
      </c>
      <c r="K19">
        <f>Tabela1[[#This Row],[SprzedarzJajek]]-(Tabela1[[#This Row],[ZjedzonaPasza]]*$P$4)-Tabela1[[#This Row],[WydatekNaKury]]</f>
        <v>94.640000000000015</v>
      </c>
      <c r="L19">
        <f>Tabela1[[#This Row],[DziennyZysk]]+L18</f>
        <v>1445.7600000000002</v>
      </c>
      <c r="M19">
        <f>Tabela1[[#This Row],[ZjedzonaPasza]]*$P$4+Tabela1[[#This Row],[DokupienieKur]]</f>
        <v>69.16</v>
      </c>
      <c r="N19">
        <f>Tabela1[[#This Row],[SprzedarzJajek]]</f>
        <v>163.80000000000001</v>
      </c>
      <c r="P19" t="s">
        <v>23</v>
      </c>
    </row>
    <row r="20" spans="1:16" x14ac:dyDescent="0.25">
      <c r="A20">
        <v>19</v>
      </c>
      <c r="B20" t="s">
        <v>6</v>
      </c>
      <c r="C20">
        <f>INT(C19+H19-G19)</f>
        <v>182</v>
      </c>
      <c r="D20">
        <f>IF(Tabela1[[#This Row],[DzieńTyg]]&lt;&gt;"Niedziela",Tabela1[[#This Row],[IlośćKur]]*1,0)</f>
        <v>182</v>
      </c>
      <c r="E20">
        <f>IF(Tabela1[[#This Row],[DzieńTyg]]&lt;&gt;"Niedziela",Tabela1[[#This Row],[ZniesioneJajka ]]*$P$6,0)</f>
        <v>163.80000000000001</v>
      </c>
      <c r="F20">
        <f>$P$2*Tabela1[[#This Row],[IlośćKur]]</f>
        <v>36.4</v>
      </c>
      <c r="G20">
        <f>IF(MOD(Tabela1[[#This Row],[Dzień]],2)&lt;&gt;0,2,0)</f>
        <v>2</v>
      </c>
      <c r="H20">
        <f>IF(MOD(Tabela1[[#This Row],[Dzień]],30)=0,Tabela1[[#This Row],[IlośćKur]]*20%,0)</f>
        <v>0</v>
      </c>
      <c r="I20">
        <f>Tabela1[[#This Row],[IlośćKur]]+Tabela1[[#This Row],[DokupienieKur]]-Tabela1[[#This Row],[AtakLisa]]</f>
        <v>180</v>
      </c>
      <c r="J20">
        <f>Tabela1[[#This Row],[DokupienieKur]]*18</f>
        <v>0</v>
      </c>
      <c r="K20">
        <f>Tabela1[[#This Row],[SprzedarzJajek]]-(Tabela1[[#This Row],[ZjedzonaPasza]]*$P$4)-Tabela1[[#This Row],[WydatekNaKury]]</f>
        <v>94.640000000000015</v>
      </c>
      <c r="L20">
        <f>Tabela1[[#This Row],[DziennyZysk]]+L19</f>
        <v>1540.4000000000003</v>
      </c>
      <c r="M20">
        <f>Tabela1[[#This Row],[ZjedzonaPasza]]*$P$4+Tabela1[[#This Row],[DokupienieKur]]</f>
        <v>69.16</v>
      </c>
      <c r="N20">
        <f>Tabela1[[#This Row],[SprzedarzJajek]]</f>
        <v>163.80000000000001</v>
      </c>
      <c r="P20" t="s">
        <v>26</v>
      </c>
    </row>
    <row r="21" spans="1:16" x14ac:dyDescent="0.25">
      <c r="A21">
        <v>20</v>
      </c>
      <c r="B21" t="s">
        <v>7</v>
      </c>
      <c r="C21">
        <f>INT(C20+H20-G20)</f>
        <v>180</v>
      </c>
      <c r="D21">
        <f>IF(Tabela1[[#This Row],[DzieńTyg]]&lt;&gt;"Niedziela",Tabela1[[#This Row],[IlośćKur]]*1,0)</f>
        <v>180</v>
      </c>
      <c r="E21">
        <f>IF(Tabela1[[#This Row],[DzieńTyg]]&lt;&gt;"Niedziela",Tabela1[[#This Row],[ZniesioneJajka ]]*$P$6,0)</f>
        <v>162</v>
      </c>
      <c r="F21">
        <f>$P$2*Tabela1[[#This Row],[IlośćKur]]</f>
        <v>36</v>
      </c>
      <c r="G21">
        <f>IF(MOD(Tabela1[[#This Row],[Dzień]],2)&lt;&gt;0,2,0)</f>
        <v>0</v>
      </c>
      <c r="H21">
        <f>IF(MOD(Tabela1[[#This Row],[Dzień]],30)=0,Tabela1[[#This Row],[IlośćKur]]*20%,0)</f>
        <v>0</v>
      </c>
      <c r="I21">
        <f>Tabela1[[#This Row],[IlośćKur]]+Tabela1[[#This Row],[DokupienieKur]]-Tabela1[[#This Row],[AtakLisa]]</f>
        <v>180</v>
      </c>
      <c r="J21">
        <f>Tabela1[[#This Row],[DokupienieKur]]*18</f>
        <v>0</v>
      </c>
      <c r="K21">
        <f>Tabela1[[#This Row],[SprzedarzJajek]]-(Tabela1[[#This Row],[ZjedzonaPasza]]*$P$4)-Tabela1[[#This Row],[WydatekNaKury]]</f>
        <v>93.600000000000009</v>
      </c>
      <c r="L21">
        <f>Tabela1[[#This Row],[DziennyZysk]]+L20</f>
        <v>1634.0000000000002</v>
      </c>
      <c r="M21">
        <f>Tabela1[[#This Row],[ZjedzonaPasza]]*$P$4+Tabela1[[#This Row],[DokupienieKur]]</f>
        <v>68.399999999999991</v>
      </c>
      <c r="N21">
        <f>Tabela1[[#This Row],[SprzedarzJajek]]</f>
        <v>162</v>
      </c>
      <c r="P21" t="s">
        <v>27</v>
      </c>
    </row>
    <row r="22" spans="1:16" x14ac:dyDescent="0.25">
      <c r="A22">
        <v>21</v>
      </c>
      <c r="B22" t="s">
        <v>8</v>
      </c>
      <c r="C22">
        <f>INT(C21+H21-G21)</f>
        <v>180</v>
      </c>
      <c r="D22">
        <f>IF(Tabela1[[#This Row],[DzieńTyg]]&lt;&gt;"Niedziela",Tabela1[[#This Row],[IlośćKur]]*1,0)</f>
        <v>0</v>
      </c>
      <c r="E22">
        <f>IF(Tabela1[[#This Row],[DzieńTyg]]&lt;&gt;"Niedziela",Tabela1[[#This Row],[ZniesioneJajka ]]*$P$6,0)</f>
        <v>0</v>
      </c>
      <c r="F22">
        <f>$P$2*Tabela1[[#This Row],[IlośćKur]]</f>
        <v>36</v>
      </c>
      <c r="G22">
        <f>IF(MOD(Tabela1[[#This Row],[Dzień]],2)&lt;&gt;0,2,0)</f>
        <v>2</v>
      </c>
      <c r="H22">
        <f>IF(MOD(Tabela1[[#This Row],[Dzień]],30)=0,Tabela1[[#This Row],[IlośćKur]]*20%,0)</f>
        <v>0</v>
      </c>
      <c r="I22">
        <f>Tabela1[[#This Row],[IlośćKur]]+Tabela1[[#This Row],[DokupienieKur]]-Tabela1[[#This Row],[AtakLisa]]</f>
        <v>178</v>
      </c>
      <c r="J22">
        <f>Tabela1[[#This Row],[DokupienieKur]]*18</f>
        <v>0</v>
      </c>
      <c r="K22">
        <f>Tabela1[[#This Row],[SprzedarzJajek]]-(Tabela1[[#This Row],[ZjedzonaPasza]]*$P$4)-Tabela1[[#This Row],[WydatekNaKury]]</f>
        <v>-68.399999999999991</v>
      </c>
      <c r="L22">
        <f>Tabela1[[#This Row],[DziennyZysk]]+L21</f>
        <v>1565.6000000000001</v>
      </c>
      <c r="M22">
        <f>Tabela1[[#This Row],[ZjedzonaPasza]]*$P$4+Tabela1[[#This Row],[DokupienieKur]]</f>
        <v>68.399999999999991</v>
      </c>
      <c r="N22">
        <f>Tabela1[[#This Row],[SprzedarzJajek]]</f>
        <v>0</v>
      </c>
      <c r="P22">
        <v>10109.100000000011</v>
      </c>
    </row>
    <row r="23" spans="1:16" x14ac:dyDescent="0.25">
      <c r="A23">
        <v>22</v>
      </c>
      <c r="B23" t="s">
        <v>2</v>
      </c>
      <c r="C23">
        <f>INT(C22+H22-G22)</f>
        <v>178</v>
      </c>
      <c r="D23">
        <f>IF(Tabela1[[#This Row],[DzieńTyg]]&lt;&gt;"Niedziela",Tabela1[[#This Row],[IlośćKur]]*1,0)</f>
        <v>178</v>
      </c>
      <c r="E23">
        <f>IF(Tabela1[[#This Row],[DzieńTyg]]&lt;&gt;"Niedziela",Tabela1[[#This Row],[ZniesioneJajka ]]*$P$6,0)</f>
        <v>160.20000000000002</v>
      </c>
      <c r="F23">
        <f>$P$2*Tabela1[[#This Row],[IlośćKur]]</f>
        <v>35.6</v>
      </c>
      <c r="G23">
        <f>IF(MOD(Tabela1[[#This Row],[Dzień]],2)&lt;&gt;0,2,0)</f>
        <v>0</v>
      </c>
      <c r="H23">
        <f>IF(MOD(Tabela1[[#This Row],[Dzień]],30)=0,Tabela1[[#This Row],[IlośćKur]]*20%,0)</f>
        <v>0</v>
      </c>
      <c r="I23">
        <f>Tabela1[[#This Row],[IlośćKur]]+Tabela1[[#This Row],[DokupienieKur]]-Tabela1[[#This Row],[AtakLisa]]</f>
        <v>178</v>
      </c>
      <c r="J23">
        <f>Tabela1[[#This Row],[DokupienieKur]]*18</f>
        <v>0</v>
      </c>
      <c r="K23">
        <f>Tabela1[[#This Row],[SprzedarzJajek]]-(Tabela1[[#This Row],[ZjedzonaPasza]]*$P$4)-Tabela1[[#This Row],[WydatekNaKury]]</f>
        <v>92.560000000000016</v>
      </c>
      <c r="L23">
        <f>Tabela1[[#This Row],[DziennyZysk]]+L22</f>
        <v>1658.16</v>
      </c>
      <c r="M23">
        <f>Tabela1[[#This Row],[ZjedzonaPasza]]*$P$4+Tabela1[[#This Row],[DokupienieKur]]</f>
        <v>67.64</v>
      </c>
      <c r="N23">
        <f>Tabela1[[#This Row],[SprzedarzJajek]]</f>
        <v>160.20000000000002</v>
      </c>
    </row>
    <row r="24" spans="1:16" x14ac:dyDescent="0.25">
      <c r="A24">
        <v>23</v>
      </c>
      <c r="B24" t="s">
        <v>3</v>
      </c>
      <c r="C24">
        <f>INT(C23+H23-G23)</f>
        <v>178</v>
      </c>
      <c r="D24">
        <f>IF(Tabela1[[#This Row],[DzieńTyg]]&lt;&gt;"Niedziela",Tabela1[[#This Row],[IlośćKur]]*1,0)</f>
        <v>178</v>
      </c>
      <c r="E24">
        <f>IF(Tabela1[[#This Row],[DzieńTyg]]&lt;&gt;"Niedziela",Tabela1[[#This Row],[ZniesioneJajka ]]*$P$6,0)</f>
        <v>160.20000000000002</v>
      </c>
      <c r="F24">
        <f>$P$2*Tabela1[[#This Row],[IlośćKur]]</f>
        <v>35.6</v>
      </c>
      <c r="G24">
        <f>IF(MOD(Tabela1[[#This Row],[Dzień]],2)&lt;&gt;0,2,0)</f>
        <v>2</v>
      </c>
      <c r="H24">
        <f>IF(MOD(Tabela1[[#This Row],[Dzień]],30)=0,Tabela1[[#This Row],[IlośćKur]]*20%,0)</f>
        <v>0</v>
      </c>
      <c r="I24">
        <f>Tabela1[[#This Row],[IlośćKur]]+Tabela1[[#This Row],[DokupienieKur]]-Tabela1[[#This Row],[AtakLisa]]</f>
        <v>176</v>
      </c>
      <c r="J24">
        <f>Tabela1[[#This Row],[DokupienieKur]]*18</f>
        <v>0</v>
      </c>
      <c r="K24">
        <f>Tabela1[[#This Row],[SprzedarzJajek]]-(Tabela1[[#This Row],[ZjedzonaPasza]]*$P$4)-Tabela1[[#This Row],[WydatekNaKury]]</f>
        <v>92.560000000000016</v>
      </c>
      <c r="L24">
        <f>Tabela1[[#This Row],[DziennyZysk]]+L23</f>
        <v>1750.72</v>
      </c>
      <c r="M24">
        <f>Tabela1[[#This Row],[ZjedzonaPasza]]*$P$4+Tabela1[[#This Row],[DokupienieKur]]</f>
        <v>67.64</v>
      </c>
      <c r="N24">
        <f>Tabela1[[#This Row],[SprzedarzJajek]]</f>
        <v>160.20000000000002</v>
      </c>
    </row>
    <row r="25" spans="1:16" x14ac:dyDescent="0.25">
      <c r="A25">
        <v>24</v>
      </c>
      <c r="B25" t="s">
        <v>4</v>
      </c>
      <c r="C25">
        <f>INT(C24+H24-G24)</f>
        <v>176</v>
      </c>
      <c r="D25">
        <f>IF(Tabela1[[#This Row],[DzieńTyg]]&lt;&gt;"Niedziela",Tabela1[[#This Row],[IlośćKur]]*1,0)</f>
        <v>176</v>
      </c>
      <c r="E25">
        <f>IF(Tabela1[[#This Row],[DzieńTyg]]&lt;&gt;"Niedziela",Tabela1[[#This Row],[ZniesioneJajka ]]*$P$6,0)</f>
        <v>158.4</v>
      </c>
      <c r="F25">
        <f>$P$2*Tabela1[[#This Row],[IlośćKur]]</f>
        <v>35.200000000000003</v>
      </c>
      <c r="G25">
        <f>IF(MOD(Tabela1[[#This Row],[Dzień]],2)&lt;&gt;0,2,0)</f>
        <v>0</v>
      </c>
      <c r="H25">
        <f>IF(MOD(Tabela1[[#This Row],[Dzień]],30)=0,Tabela1[[#This Row],[IlośćKur]]*20%,0)</f>
        <v>0</v>
      </c>
      <c r="I25">
        <f>Tabela1[[#This Row],[IlośćKur]]+Tabela1[[#This Row],[DokupienieKur]]-Tabela1[[#This Row],[AtakLisa]]</f>
        <v>176</v>
      </c>
      <c r="J25">
        <f>Tabela1[[#This Row],[DokupienieKur]]*18</f>
        <v>0</v>
      </c>
      <c r="K25">
        <f>Tabela1[[#This Row],[SprzedarzJajek]]-(Tabela1[[#This Row],[ZjedzonaPasza]]*$P$4)-Tabela1[[#This Row],[WydatekNaKury]]</f>
        <v>91.52000000000001</v>
      </c>
      <c r="L25">
        <f>Tabela1[[#This Row],[DziennyZysk]]+L24</f>
        <v>1842.24</v>
      </c>
      <c r="M25">
        <f>Tabela1[[#This Row],[ZjedzonaPasza]]*$P$4+Tabela1[[#This Row],[DokupienieKur]]</f>
        <v>66.88</v>
      </c>
      <c r="N25">
        <f>Tabela1[[#This Row],[SprzedarzJajek]]</f>
        <v>158.4</v>
      </c>
    </row>
    <row r="26" spans="1:16" x14ac:dyDescent="0.25">
      <c r="A26">
        <v>25</v>
      </c>
      <c r="B26" t="s">
        <v>5</v>
      </c>
      <c r="C26">
        <f>INT(C25+H25-G25)</f>
        <v>176</v>
      </c>
      <c r="D26">
        <f>IF(Tabela1[[#This Row],[DzieńTyg]]&lt;&gt;"Niedziela",Tabela1[[#This Row],[IlośćKur]]*1,0)</f>
        <v>176</v>
      </c>
      <c r="E26">
        <f>IF(Tabela1[[#This Row],[DzieńTyg]]&lt;&gt;"Niedziela",Tabela1[[#This Row],[ZniesioneJajka ]]*$P$6,0)</f>
        <v>158.4</v>
      </c>
      <c r="F26">
        <f>$P$2*Tabela1[[#This Row],[IlośćKur]]</f>
        <v>35.200000000000003</v>
      </c>
      <c r="G26">
        <f>IF(MOD(Tabela1[[#This Row],[Dzień]],2)&lt;&gt;0,2,0)</f>
        <v>2</v>
      </c>
      <c r="H26">
        <f>IF(MOD(Tabela1[[#This Row],[Dzień]],30)=0,Tabela1[[#This Row],[IlośćKur]]*20%,0)</f>
        <v>0</v>
      </c>
      <c r="I26">
        <f>Tabela1[[#This Row],[IlośćKur]]+Tabela1[[#This Row],[DokupienieKur]]-Tabela1[[#This Row],[AtakLisa]]</f>
        <v>174</v>
      </c>
      <c r="J26">
        <f>Tabela1[[#This Row],[DokupienieKur]]*18</f>
        <v>0</v>
      </c>
      <c r="K26">
        <f>Tabela1[[#This Row],[SprzedarzJajek]]-(Tabela1[[#This Row],[ZjedzonaPasza]]*$P$4)-Tabela1[[#This Row],[WydatekNaKury]]</f>
        <v>91.52000000000001</v>
      </c>
      <c r="L26">
        <f>Tabela1[[#This Row],[DziennyZysk]]+L25</f>
        <v>1933.76</v>
      </c>
      <c r="M26">
        <f>Tabela1[[#This Row],[ZjedzonaPasza]]*$P$4+Tabela1[[#This Row],[DokupienieKur]]</f>
        <v>66.88</v>
      </c>
      <c r="N26">
        <f>Tabela1[[#This Row],[SprzedarzJajek]]</f>
        <v>158.4</v>
      </c>
    </row>
    <row r="27" spans="1:16" x14ac:dyDescent="0.25">
      <c r="A27">
        <v>26</v>
      </c>
      <c r="B27" t="s">
        <v>6</v>
      </c>
      <c r="C27">
        <f>INT(C26+H26-G26)</f>
        <v>174</v>
      </c>
      <c r="D27">
        <f>IF(Tabela1[[#This Row],[DzieńTyg]]&lt;&gt;"Niedziela",Tabela1[[#This Row],[IlośćKur]]*1,0)</f>
        <v>174</v>
      </c>
      <c r="E27">
        <f>IF(Tabela1[[#This Row],[DzieńTyg]]&lt;&gt;"Niedziela",Tabela1[[#This Row],[ZniesioneJajka ]]*$P$6,0)</f>
        <v>156.6</v>
      </c>
      <c r="F27">
        <f>$P$2*Tabela1[[#This Row],[IlośćKur]]</f>
        <v>34.800000000000004</v>
      </c>
      <c r="G27">
        <f>IF(MOD(Tabela1[[#This Row],[Dzień]],2)&lt;&gt;0,2,0)</f>
        <v>0</v>
      </c>
      <c r="H27">
        <f>IF(MOD(Tabela1[[#This Row],[Dzień]],30)=0,Tabela1[[#This Row],[IlośćKur]]*20%,0)</f>
        <v>0</v>
      </c>
      <c r="I27">
        <f>Tabela1[[#This Row],[IlośćKur]]+Tabela1[[#This Row],[DokupienieKur]]-Tabela1[[#This Row],[AtakLisa]]</f>
        <v>174</v>
      </c>
      <c r="J27">
        <f>Tabela1[[#This Row],[DokupienieKur]]*18</f>
        <v>0</v>
      </c>
      <c r="K27">
        <f>Tabela1[[#This Row],[SprzedarzJajek]]-(Tabela1[[#This Row],[ZjedzonaPasza]]*$P$4)-Tabela1[[#This Row],[WydatekNaKury]]</f>
        <v>90.47999999999999</v>
      </c>
      <c r="L27">
        <f>Tabela1[[#This Row],[DziennyZysk]]+L26</f>
        <v>2024.24</v>
      </c>
      <c r="M27">
        <f>Tabela1[[#This Row],[ZjedzonaPasza]]*$P$4+Tabela1[[#This Row],[DokupienieKur]]</f>
        <v>66.12</v>
      </c>
      <c r="N27">
        <f>Tabela1[[#This Row],[SprzedarzJajek]]</f>
        <v>156.6</v>
      </c>
    </row>
    <row r="28" spans="1:16" x14ac:dyDescent="0.25">
      <c r="A28">
        <v>27</v>
      </c>
      <c r="B28" t="s">
        <v>7</v>
      </c>
      <c r="C28">
        <f>INT(C27+H27-G27)</f>
        <v>174</v>
      </c>
      <c r="D28">
        <f>IF(Tabela1[[#This Row],[DzieńTyg]]&lt;&gt;"Niedziela",Tabela1[[#This Row],[IlośćKur]]*1,0)</f>
        <v>174</v>
      </c>
      <c r="E28">
        <f>IF(Tabela1[[#This Row],[DzieńTyg]]&lt;&gt;"Niedziela",Tabela1[[#This Row],[ZniesioneJajka ]]*$P$6,0)</f>
        <v>156.6</v>
      </c>
      <c r="F28">
        <f>$P$2*Tabela1[[#This Row],[IlośćKur]]</f>
        <v>34.800000000000004</v>
      </c>
      <c r="G28">
        <f>IF(MOD(Tabela1[[#This Row],[Dzień]],2)&lt;&gt;0,2,0)</f>
        <v>2</v>
      </c>
      <c r="H28">
        <f>IF(MOD(Tabela1[[#This Row],[Dzień]],30)=0,Tabela1[[#This Row],[IlośćKur]]*20%,0)</f>
        <v>0</v>
      </c>
      <c r="I28">
        <f>Tabela1[[#This Row],[IlośćKur]]+Tabela1[[#This Row],[DokupienieKur]]-Tabela1[[#This Row],[AtakLisa]]</f>
        <v>172</v>
      </c>
      <c r="J28">
        <f>Tabela1[[#This Row],[DokupienieKur]]*18</f>
        <v>0</v>
      </c>
      <c r="K28">
        <f>Tabela1[[#This Row],[SprzedarzJajek]]-(Tabela1[[#This Row],[ZjedzonaPasza]]*$P$4)-Tabela1[[#This Row],[WydatekNaKury]]</f>
        <v>90.47999999999999</v>
      </c>
      <c r="L28">
        <f>Tabela1[[#This Row],[DziennyZysk]]+L27</f>
        <v>2114.7199999999998</v>
      </c>
      <c r="M28">
        <f>Tabela1[[#This Row],[ZjedzonaPasza]]*$P$4+Tabela1[[#This Row],[DokupienieKur]]</f>
        <v>66.12</v>
      </c>
      <c r="N28">
        <f>Tabela1[[#This Row],[SprzedarzJajek]]</f>
        <v>156.6</v>
      </c>
    </row>
    <row r="29" spans="1:16" x14ac:dyDescent="0.25">
      <c r="A29">
        <v>28</v>
      </c>
      <c r="B29" t="s">
        <v>8</v>
      </c>
      <c r="C29">
        <f>INT(C28+H28-G28)</f>
        <v>172</v>
      </c>
      <c r="D29">
        <f>IF(Tabela1[[#This Row],[DzieńTyg]]&lt;&gt;"Niedziela",Tabela1[[#This Row],[IlośćKur]]*1,0)</f>
        <v>0</v>
      </c>
      <c r="E29">
        <f>IF(Tabela1[[#This Row],[DzieńTyg]]&lt;&gt;"Niedziela",Tabela1[[#This Row],[ZniesioneJajka ]]*$P$6,0)</f>
        <v>0</v>
      </c>
      <c r="F29">
        <f>$P$2*Tabela1[[#This Row],[IlośćKur]]</f>
        <v>34.4</v>
      </c>
      <c r="G29">
        <f>IF(MOD(Tabela1[[#This Row],[Dzień]],2)&lt;&gt;0,2,0)</f>
        <v>0</v>
      </c>
      <c r="H29">
        <f>IF(MOD(Tabela1[[#This Row],[Dzień]],30)=0,Tabela1[[#This Row],[IlośćKur]]*20%,0)</f>
        <v>0</v>
      </c>
      <c r="I29">
        <f>Tabela1[[#This Row],[IlośćKur]]+Tabela1[[#This Row],[DokupienieKur]]-Tabela1[[#This Row],[AtakLisa]]</f>
        <v>172</v>
      </c>
      <c r="J29">
        <f>Tabela1[[#This Row],[DokupienieKur]]*18</f>
        <v>0</v>
      </c>
      <c r="K29">
        <f>Tabela1[[#This Row],[SprzedarzJajek]]-(Tabela1[[#This Row],[ZjedzonaPasza]]*$P$4)-Tabela1[[#This Row],[WydatekNaKury]]</f>
        <v>-65.36</v>
      </c>
      <c r="L29">
        <f>Tabela1[[#This Row],[DziennyZysk]]+L28</f>
        <v>2049.3599999999997</v>
      </c>
      <c r="M29">
        <f>Tabela1[[#This Row],[ZjedzonaPasza]]*$P$4+Tabela1[[#This Row],[DokupienieKur]]</f>
        <v>65.36</v>
      </c>
      <c r="N29">
        <f>Tabela1[[#This Row],[SprzedarzJajek]]</f>
        <v>0</v>
      </c>
    </row>
    <row r="30" spans="1:16" x14ac:dyDescent="0.25">
      <c r="A30">
        <v>29</v>
      </c>
      <c r="B30" t="s">
        <v>2</v>
      </c>
      <c r="C30">
        <f>INT(C29+H29-G29)</f>
        <v>172</v>
      </c>
      <c r="D30">
        <f>IF(Tabela1[[#This Row],[DzieńTyg]]&lt;&gt;"Niedziela",Tabela1[[#This Row],[IlośćKur]]*1,0)</f>
        <v>172</v>
      </c>
      <c r="E30">
        <f>IF(Tabela1[[#This Row],[DzieńTyg]]&lt;&gt;"Niedziela",Tabela1[[#This Row],[ZniesioneJajka ]]*$P$6,0)</f>
        <v>154.80000000000001</v>
      </c>
      <c r="F30">
        <f>$P$2*Tabela1[[#This Row],[IlośćKur]]</f>
        <v>34.4</v>
      </c>
      <c r="G30">
        <f>IF(MOD(Tabela1[[#This Row],[Dzień]],2)&lt;&gt;0,2,0)</f>
        <v>2</v>
      </c>
      <c r="H30">
        <f>IF(MOD(Tabela1[[#This Row],[Dzień]],30)=0,Tabela1[[#This Row],[IlośćKur]]*20%,0)</f>
        <v>0</v>
      </c>
      <c r="I30">
        <f>Tabela1[[#This Row],[IlośćKur]]+Tabela1[[#This Row],[DokupienieKur]]-Tabela1[[#This Row],[AtakLisa]]</f>
        <v>170</v>
      </c>
      <c r="J30">
        <f>Tabela1[[#This Row],[DokupienieKur]]*18</f>
        <v>0</v>
      </c>
      <c r="K30">
        <f>Tabela1[[#This Row],[SprzedarzJajek]]-(Tabela1[[#This Row],[ZjedzonaPasza]]*$P$4)-Tabela1[[#This Row],[WydatekNaKury]]</f>
        <v>89.440000000000012</v>
      </c>
      <c r="L30">
        <f>Tabela1[[#This Row],[DziennyZysk]]+L29</f>
        <v>2138.7999999999997</v>
      </c>
      <c r="M30">
        <f>Tabela1[[#This Row],[ZjedzonaPasza]]*$P$4+Tabela1[[#This Row],[DokupienieKur]]</f>
        <v>65.36</v>
      </c>
      <c r="N30">
        <f>Tabela1[[#This Row],[SprzedarzJajek]]</f>
        <v>154.80000000000001</v>
      </c>
    </row>
    <row r="31" spans="1:16" x14ac:dyDescent="0.25">
      <c r="A31">
        <v>30</v>
      </c>
      <c r="B31" t="s">
        <v>3</v>
      </c>
      <c r="C31">
        <f>INT(C30+H30-G30)</f>
        <v>170</v>
      </c>
      <c r="D31">
        <f>IF(Tabela1[[#This Row],[DzieńTyg]]&lt;&gt;"Niedziela",Tabela1[[#This Row],[IlośćKur]]*1,0)</f>
        <v>170</v>
      </c>
      <c r="E31">
        <f>IF(Tabela1[[#This Row],[DzieńTyg]]&lt;&gt;"Niedziela",Tabela1[[#This Row],[ZniesioneJajka ]]*$P$6,0)</f>
        <v>153</v>
      </c>
      <c r="F31">
        <f>$P$2*Tabela1[[#This Row],[IlośćKur]]</f>
        <v>34</v>
      </c>
      <c r="G31">
        <f>IF(MOD(Tabela1[[#This Row],[Dzień]],2)&lt;&gt;0,2,0)</f>
        <v>0</v>
      </c>
      <c r="H31">
        <f>IF(MOD(Tabela1[[#This Row],[Dzień]],30)=0,Tabela1[[#This Row],[IlośćKur]]*20%,0)</f>
        <v>34</v>
      </c>
      <c r="I31">
        <f>Tabela1[[#This Row],[IlośćKur]]+Tabela1[[#This Row],[DokupienieKur]]-Tabela1[[#This Row],[AtakLisa]]</f>
        <v>204</v>
      </c>
      <c r="J31">
        <f>Tabela1[[#This Row],[DokupienieKur]]*18</f>
        <v>612</v>
      </c>
      <c r="K31">
        <f>Tabela1[[#This Row],[SprzedarzJajek]]-(Tabela1[[#This Row],[ZjedzonaPasza]]*$P$4)-Tabela1[[#This Row],[WydatekNaKury]]</f>
        <v>-523.6</v>
      </c>
      <c r="L31">
        <f>Tabela1[[#This Row],[DziennyZysk]]+L30</f>
        <v>1615.1999999999998</v>
      </c>
      <c r="M31">
        <f>Tabela1[[#This Row],[ZjedzonaPasza]]*$P$4+Tabela1[[#This Row],[DokupienieKur]]</f>
        <v>98.6</v>
      </c>
      <c r="N31">
        <f>Tabela1[[#This Row],[SprzedarzJajek]]</f>
        <v>153</v>
      </c>
    </row>
    <row r="32" spans="1:16" x14ac:dyDescent="0.25">
      <c r="A32">
        <v>31</v>
      </c>
      <c r="B32" t="s">
        <v>4</v>
      </c>
      <c r="C32">
        <f>INT(C31+H31-G31)</f>
        <v>204</v>
      </c>
      <c r="D32">
        <f>IF(Tabela1[[#This Row],[DzieńTyg]]&lt;&gt;"Niedziela",Tabela1[[#This Row],[IlośćKur]]*1,0)</f>
        <v>204</v>
      </c>
      <c r="E32">
        <f>IF(Tabela1[[#This Row],[DzieńTyg]]&lt;&gt;"Niedziela",Tabela1[[#This Row],[ZniesioneJajka ]]*$P$6,0)</f>
        <v>183.6</v>
      </c>
      <c r="F32">
        <f>$P$2*Tabela1[[#This Row],[IlośćKur]]</f>
        <v>40.800000000000004</v>
      </c>
      <c r="G32">
        <f>IF(MOD(Tabela1[[#This Row],[Dzień]],2)&lt;&gt;0,2,0)</f>
        <v>2</v>
      </c>
      <c r="H32">
        <f>IF(MOD(Tabela1[[#This Row],[Dzień]],30)=0,Tabela1[[#This Row],[IlośćKur]]*20%,0)</f>
        <v>0</v>
      </c>
      <c r="I32">
        <f>Tabela1[[#This Row],[IlośćKur]]+Tabela1[[#This Row],[DokupienieKur]]-Tabela1[[#This Row],[AtakLisa]]</f>
        <v>202</v>
      </c>
      <c r="J32">
        <f>Tabela1[[#This Row],[DokupienieKur]]*18</f>
        <v>0</v>
      </c>
      <c r="K32">
        <f>Tabela1[[#This Row],[SprzedarzJajek]]-(Tabela1[[#This Row],[ZjedzonaPasza]]*$P$4)-Tabela1[[#This Row],[WydatekNaKury]]</f>
        <v>106.07999999999998</v>
      </c>
      <c r="L32">
        <f>Tabela1[[#This Row],[DziennyZysk]]+L31</f>
        <v>1721.2799999999997</v>
      </c>
      <c r="M32">
        <f>Tabela1[[#This Row],[ZjedzonaPasza]]*$P$4+Tabela1[[#This Row],[DokupienieKur]]</f>
        <v>77.52000000000001</v>
      </c>
      <c r="N32">
        <f>Tabela1[[#This Row],[SprzedarzJajek]]</f>
        <v>183.6</v>
      </c>
    </row>
    <row r="33" spans="1:14" x14ac:dyDescent="0.25">
      <c r="A33">
        <v>32</v>
      </c>
      <c r="B33" t="s">
        <v>5</v>
      </c>
      <c r="C33">
        <f>INT(C32+H32-G32)</f>
        <v>202</v>
      </c>
      <c r="D33">
        <f>IF(Tabela1[[#This Row],[DzieńTyg]]&lt;&gt;"Niedziela",Tabela1[[#This Row],[IlośćKur]]*1,0)</f>
        <v>202</v>
      </c>
      <c r="E33">
        <f>IF(Tabela1[[#This Row],[DzieńTyg]]&lt;&gt;"Niedziela",Tabela1[[#This Row],[ZniesioneJajka ]]*$P$6,0)</f>
        <v>181.8</v>
      </c>
      <c r="F33">
        <f>$P$2*Tabela1[[#This Row],[IlośćKur]]</f>
        <v>40.400000000000006</v>
      </c>
      <c r="G33">
        <f>IF(MOD(Tabela1[[#This Row],[Dzień]],2)&lt;&gt;0,2,0)</f>
        <v>0</v>
      </c>
      <c r="H33">
        <f>IF(MOD(Tabela1[[#This Row],[Dzień]],30)=0,Tabela1[[#This Row],[IlośćKur]]*20%,0)</f>
        <v>0</v>
      </c>
      <c r="I33">
        <f>Tabela1[[#This Row],[IlośćKur]]+Tabela1[[#This Row],[DokupienieKur]]-Tabela1[[#This Row],[AtakLisa]]</f>
        <v>202</v>
      </c>
      <c r="J33">
        <f>Tabela1[[#This Row],[DokupienieKur]]*18</f>
        <v>0</v>
      </c>
      <c r="K33">
        <f>Tabela1[[#This Row],[SprzedarzJajek]]-(Tabela1[[#This Row],[ZjedzonaPasza]]*$P$4)-Tabela1[[#This Row],[WydatekNaKury]]</f>
        <v>105.04</v>
      </c>
      <c r="L33">
        <f>Tabela1[[#This Row],[DziennyZysk]]+L32</f>
        <v>1826.3199999999997</v>
      </c>
      <c r="M33">
        <f>Tabela1[[#This Row],[ZjedzonaPasza]]*$P$4+Tabela1[[#This Row],[DokupienieKur]]</f>
        <v>76.760000000000005</v>
      </c>
      <c r="N33">
        <f>Tabela1[[#This Row],[SprzedarzJajek]]</f>
        <v>181.8</v>
      </c>
    </row>
    <row r="34" spans="1:14" x14ac:dyDescent="0.25">
      <c r="A34">
        <v>33</v>
      </c>
      <c r="B34" t="s">
        <v>6</v>
      </c>
      <c r="C34">
        <f>INT(C33+H33-G33)</f>
        <v>202</v>
      </c>
      <c r="D34">
        <f>IF(Tabela1[[#This Row],[DzieńTyg]]&lt;&gt;"Niedziela",Tabela1[[#This Row],[IlośćKur]]*1,0)</f>
        <v>202</v>
      </c>
      <c r="E34">
        <f>IF(Tabela1[[#This Row],[DzieńTyg]]&lt;&gt;"Niedziela",Tabela1[[#This Row],[ZniesioneJajka ]]*$P$6,0)</f>
        <v>181.8</v>
      </c>
      <c r="F34">
        <f>$P$2*Tabela1[[#This Row],[IlośćKur]]</f>
        <v>40.400000000000006</v>
      </c>
      <c r="G34">
        <f>IF(MOD(Tabela1[[#This Row],[Dzień]],2)&lt;&gt;0,2,0)</f>
        <v>2</v>
      </c>
      <c r="H34">
        <f>IF(MOD(Tabela1[[#This Row],[Dzień]],30)=0,Tabela1[[#This Row],[IlośćKur]]*20%,0)</f>
        <v>0</v>
      </c>
      <c r="I34" s="1">
        <f>Tabela1[[#This Row],[IlośćKur]]+Tabela1[[#This Row],[DokupienieKur]]-Tabela1[[#This Row],[AtakLisa]]</f>
        <v>200</v>
      </c>
      <c r="J34">
        <f>Tabela1[[#This Row],[DokupienieKur]]*18</f>
        <v>0</v>
      </c>
      <c r="K34">
        <f>Tabela1[[#This Row],[SprzedarzJajek]]-(Tabela1[[#This Row],[ZjedzonaPasza]]*$P$4)-Tabela1[[#This Row],[WydatekNaKury]]</f>
        <v>105.04</v>
      </c>
      <c r="L34">
        <f>Tabela1[[#This Row],[DziennyZysk]]+L33</f>
        <v>1931.3599999999997</v>
      </c>
      <c r="M34">
        <f>Tabela1[[#This Row],[ZjedzonaPasza]]*$P$4+Tabela1[[#This Row],[DokupienieKur]]</f>
        <v>76.760000000000005</v>
      </c>
      <c r="N34">
        <f>Tabela1[[#This Row],[SprzedarzJajek]]</f>
        <v>181.8</v>
      </c>
    </row>
    <row r="35" spans="1:14" x14ac:dyDescent="0.25">
      <c r="A35">
        <v>34</v>
      </c>
      <c r="B35" t="s">
        <v>7</v>
      </c>
      <c r="C35">
        <f>INT(C34+H34-G34)</f>
        <v>200</v>
      </c>
      <c r="D35">
        <f>IF(Tabela1[[#This Row],[DzieńTyg]]&lt;&gt;"Niedziela",Tabela1[[#This Row],[IlośćKur]]*1,0)</f>
        <v>200</v>
      </c>
      <c r="E35">
        <f>IF(Tabela1[[#This Row],[DzieńTyg]]&lt;&gt;"Niedziela",Tabela1[[#This Row],[ZniesioneJajka ]]*$P$6,0)</f>
        <v>180</v>
      </c>
      <c r="F35">
        <f>$P$2*Tabela1[[#This Row],[IlośćKur]]</f>
        <v>40</v>
      </c>
      <c r="G35">
        <f>IF(MOD(Tabela1[[#This Row],[Dzień]],2)&lt;&gt;0,2,0)</f>
        <v>0</v>
      </c>
      <c r="H35">
        <f>IF(MOD(Tabela1[[#This Row],[Dzień]],30)=0,Tabela1[[#This Row],[IlośćKur]]*20%,0)</f>
        <v>0</v>
      </c>
      <c r="I35">
        <f>Tabela1[[#This Row],[IlośćKur]]+Tabela1[[#This Row],[DokupienieKur]]-Tabela1[[#This Row],[AtakLisa]]</f>
        <v>200</v>
      </c>
      <c r="J35">
        <f>Tabela1[[#This Row],[DokupienieKur]]*18</f>
        <v>0</v>
      </c>
      <c r="K35">
        <f>Tabela1[[#This Row],[SprzedarzJajek]]-(Tabela1[[#This Row],[ZjedzonaPasza]]*$P$4)-Tabela1[[#This Row],[WydatekNaKury]]</f>
        <v>104</v>
      </c>
      <c r="L35">
        <f>Tabela1[[#This Row],[DziennyZysk]]+L34</f>
        <v>2035.3599999999997</v>
      </c>
      <c r="M35">
        <f>Tabela1[[#This Row],[ZjedzonaPasza]]*$P$4+Tabela1[[#This Row],[DokupienieKur]]</f>
        <v>76</v>
      </c>
      <c r="N35">
        <f>Tabela1[[#This Row],[SprzedarzJajek]]</f>
        <v>180</v>
      </c>
    </row>
    <row r="36" spans="1:14" x14ac:dyDescent="0.25">
      <c r="A36">
        <v>35</v>
      </c>
      <c r="B36" t="s">
        <v>8</v>
      </c>
      <c r="C36">
        <f>INT(C35+H35-G35)</f>
        <v>200</v>
      </c>
      <c r="D36">
        <f>IF(Tabela1[[#This Row],[DzieńTyg]]&lt;&gt;"Niedziela",Tabela1[[#This Row],[IlośćKur]]*1,0)</f>
        <v>0</v>
      </c>
      <c r="E36">
        <f>IF(Tabela1[[#This Row],[DzieńTyg]]&lt;&gt;"Niedziela",Tabela1[[#This Row],[ZniesioneJajka ]]*$P$6,0)</f>
        <v>0</v>
      </c>
      <c r="F36">
        <f>$P$2*Tabela1[[#This Row],[IlośćKur]]</f>
        <v>40</v>
      </c>
      <c r="G36">
        <f>IF(MOD(Tabela1[[#This Row],[Dzień]],2)&lt;&gt;0,2,0)</f>
        <v>2</v>
      </c>
      <c r="H36">
        <f>IF(MOD(Tabela1[[#This Row],[Dzień]],30)=0,Tabela1[[#This Row],[IlośćKur]]*20%,0)</f>
        <v>0</v>
      </c>
      <c r="I36">
        <f>Tabela1[[#This Row],[IlośćKur]]+Tabela1[[#This Row],[DokupienieKur]]-Tabela1[[#This Row],[AtakLisa]]</f>
        <v>198</v>
      </c>
      <c r="J36">
        <f>Tabela1[[#This Row],[DokupienieKur]]*18</f>
        <v>0</v>
      </c>
      <c r="K36">
        <f>Tabela1[[#This Row],[SprzedarzJajek]]-(Tabela1[[#This Row],[ZjedzonaPasza]]*$P$4)-Tabela1[[#This Row],[WydatekNaKury]]</f>
        <v>-76</v>
      </c>
      <c r="L36">
        <f>Tabela1[[#This Row],[DziennyZysk]]+L35</f>
        <v>1959.3599999999997</v>
      </c>
      <c r="M36">
        <f>Tabela1[[#This Row],[ZjedzonaPasza]]*$P$4+Tabela1[[#This Row],[DokupienieKur]]</f>
        <v>76</v>
      </c>
      <c r="N36">
        <f>Tabela1[[#This Row],[SprzedarzJajek]]</f>
        <v>0</v>
      </c>
    </row>
    <row r="37" spans="1:14" x14ac:dyDescent="0.25">
      <c r="A37">
        <v>36</v>
      </c>
      <c r="B37" t="s">
        <v>2</v>
      </c>
      <c r="C37">
        <f>INT(C36+H36-G36)</f>
        <v>198</v>
      </c>
      <c r="D37">
        <f>IF(Tabela1[[#This Row],[DzieńTyg]]&lt;&gt;"Niedziela",Tabela1[[#This Row],[IlośćKur]]*1,0)</f>
        <v>198</v>
      </c>
      <c r="E37">
        <f>IF(Tabela1[[#This Row],[DzieńTyg]]&lt;&gt;"Niedziela",Tabela1[[#This Row],[ZniesioneJajka ]]*$P$6,0)</f>
        <v>178.20000000000002</v>
      </c>
      <c r="F37">
        <f>$P$2*Tabela1[[#This Row],[IlośćKur]]</f>
        <v>39.6</v>
      </c>
      <c r="G37">
        <f>IF(MOD(Tabela1[[#This Row],[Dzień]],2)&lt;&gt;0,2,0)</f>
        <v>0</v>
      </c>
      <c r="H37">
        <f>IF(MOD(Tabela1[[#This Row],[Dzień]],30)=0,Tabela1[[#This Row],[IlośćKur]]*20%,0)</f>
        <v>0</v>
      </c>
      <c r="I37">
        <f>Tabela1[[#This Row],[IlośćKur]]+Tabela1[[#This Row],[DokupienieKur]]-Tabela1[[#This Row],[AtakLisa]]</f>
        <v>198</v>
      </c>
      <c r="J37">
        <f>Tabela1[[#This Row],[DokupienieKur]]*18</f>
        <v>0</v>
      </c>
      <c r="K37">
        <f>Tabela1[[#This Row],[SprzedarzJajek]]-(Tabela1[[#This Row],[ZjedzonaPasza]]*$P$4)-Tabela1[[#This Row],[WydatekNaKury]]</f>
        <v>102.96000000000002</v>
      </c>
      <c r="L37">
        <f>Tabela1[[#This Row],[DziennyZysk]]+L36</f>
        <v>2062.3199999999997</v>
      </c>
      <c r="M37">
        <f>Tabela1[[#This Row],[ZjedzonaPasza]]*$P$4+Tabela1[[#This Row],[DokupienieKur]]</f>
        <v>75.239999999999995</v>
      </c>
      <c r="N37">
        <f>Tabela1[[#This Row],[SprzedarzJajek]]</f>
        <v>178.20000000000002</v>
      </c>
    </row>
    <row r="38" spans="1:14" x14ac:dyDescent="0.25">
      <c r="A38">
        <v>37</v>
      </c>
      <c r="B38" t="s">
        <v>3</v>
      </c>
      <c r="C38">
        <f>INT(C37+H37-G37)</f>
        <v>198</v>
      </c>
      <c r="D38">
        <f>IF(Tabela1[[#This Row],[DzieńTyg]]&lt;&gt;"Niedziela",Tabela1[[#This Row],[IlośćKur]]*1,0)</f>
        <v>198</v>
      </c>
      <c r="E38">
        <f>IF(Tabela1[[#This Row],[DzieńTyg]]&lt;&gt;"Niedziela",Tabela1[[#This Row],[ZniesioneJajka ]]*$P$6,0)</f>
        <v>178.20000000000002</v>
      </c>
      <c r="F38">
        <f>$P$2*Tabela1[[#This Row],[IlośćKur]]</f>
        <v>39.6</v>
      </c>
      <c r="G38">
        <f>IF(MOD(Tabela1[[#This Row],[Dzień]],2)&lt;&gt;0,2,0)</f>
        <v>2</v>
      </c>
      <c r="H38">
        <f>IF(MOD(Tabela1[[#This Row],[Dzień]],30)=0,Tabela1[[#This Row],[IlośćKur]]*20%,0)</f>
        <v>0</v>
      </c>
      <c r="I38">
        <f>Tabela1[[#This Row],[IlośćKur]]+Tabela1[[#This Row],[DokupienieKur]]-Tabela1[[#This Row],[AtakLisa]]</f>
        <v>196</v>
      </c>
      <c r="J38">
        <f>Tabela1[[#This Row],[DokupienieKur]]*18</f>
        <v>0</v>
      </c>
      <c r="K38">
        <f>Tabela1[[#This Row],[SprzedarzJajek]]-(Tabela1[[#This Row],[ZjedzonaPasza]]*$P$4)-Tabela1[[#This Row],[WydatekNaKury]]</f>
        <v>102.96000000000002</v>
      </c>
      <c r="L38">
        <f>Tabela1[[#This Row],[DziennyZysk]]+L37</f>
        <v>2165.2799999999997</v>
      </c>
      <c r="M38">
        <f>Tabela1[[#This Row],[ZjedzonaPasza]]*$P$4+Tabela1[[#This Row],[DokupienieKur]]</f>
        <v>75.239999999999995</v>
      </c>
      <c r="N38">
        <f>Tabela1[[#This Row],[SprzedarzJajek]]</f>
        <v>178.20000000000002</v>
      </c>
    </row>
    <row r="39" spans="1:14" x14ac:dyDescent="0.25">
      <c r="A39">
        <v>38</v>
      </c>
      <c r="B39" t="s">
        <v>4</v>
      </c>
      <c r="C39">
        <f>INT(C38+H38-G38)</f>
        <v>196</v>
      </c>
      <c r="D39">
        <f>IF(Tabela1[[#This Row],[DzieńTyg]]&lt;&gt;"Niedziela",Tabela1[[#This Row],[IlośćKur]]*1,0)</f>
        <v>196</v>
      </c>
      <c r="E39">
        <f>IF(Tabela1[[#This Row],[DzieńTyg]]&lt;&gt;"Niedziela",Tabela1[[#This Row],[ZniesioneJajka ]]*$P$6,0)</f>
        <v>176.4</v>
      </c>
      <c r="F39">
        <f>$P$2*Tabela1[[#This Row],[IlośćKur]]</f>
        <v>39.200000000000003</v>
      </c>
      <c r="G39">
        <f>IF(MOD(Tabela1[[#This Row],[Dzień]],2)&lt;&gt;0,2,0)</f>
        <v>0</v>
      </c>
      <c r="H39">
        <f>IF(MOD(Tabela1[[#This Row],[Dzień]],30)=0,Tabela1[[#This Row],[IlośćKur]]*20%,0)</f>
        <v>0</v>
      </c>
      <c r="I39">
        <f>Tabela1[[#This Row],[IlośćKur]]+Tabela1[[#This Row],[DokupienieKur]]-Tabela1[[#This Row],[AtakLisa]]</f>
        <v>196</v>
      </c>
      <c r="J39">
        <f>Tabela1[[#This Row],[DokupienieKur]]*18</f>
        <v>0</v>
      </c>
      <c r="K39">
        <f>Tabela1[[#This Row],[SprzedarzJajek]]-(Tabela1[[#This Row],[ZjedzonaPasza]]*$P$4)-Tabela1[[#This Row],[WydatekNaKury]]</f>
        <v>101.92</v>
      </c>
      <c r="L39">
        <f>Tabela1[[#This Row],[DziennyZysk]]+L38</f>
        <v>2267.1999999999998</v>
      </c>
      <c r="M39">
        <f>Tabela1[[#This Row],[ZjedzonaPasza]]*$P$4+Tabela1[[#This Row],[DokupienieKur]]</f>
        <v>74.48</v>
      </c>
      <c r="N39">
        <f>Tabela1[[#This Row],[SprzedarzJajek]]</f>
        <v>176.4</v>
      </c>
    </row>
    <row r="40" spans="1:14" x14ac:dyDescent="0.25">
      <c r="A40">
        <v>39</v>
      </c>
      <c r="B40" t="s">
        <v>5</v>
      </c>
      <c r="C40">
        <f>INT(C39+H39-G39)</f>
        <v>196</v>
      </c>
      <c r="D40">
        <f>IF(Tabela1[[#This Row],[DzieńTyg]]&lt;&gt;"Niedziela",Tabela1[[#This Row],[IlośćKur]]*1,0)</f>
        <v>196</v>
      </c>
      <c r="E40">
        <f>IF(Tabela1[[#This Row],[DzieńTyg]]&lt;&gt;"Niedziela",Tabela1[[#This Row],[ZniesioneJajka ]]*$P$6,0)</f>
        <v>176.4</v>
      </c>
      <c r="F40">
        <f>$P$2*Tabela1[[#This Row],[IlośćKur]]</f>
        <v>39.200000000000003</v>
      </c>
      <c r="G40">
        <f>IF(MOD(Tabela1[[#This Row],[Dzień]],2)&lt;&gt;0,2,0)</f>
        <v>2</v>
      </c>
      <c r="H40">
        <f>IF(MOD(Tabela1[[#This Row],[Dzień]],30)=0,Tabela1[[#This Row],[IlośćKur]]*20%,0)</f>
        <v>0</v>
      </c>
      <c r="I40">
        <f>Tabela1[[#This Row],[IlośćKur]]+Tabela1[[#This Row],[DokupienieKur]]-Tabela1[[#This Row],[AtakLisa]]</f>
        <v>194</v>
      </c>
      <c r="J40">
        <f>Tabela1[[#This Row],[DokupienieKur]]*18</f>
        <v>0</v>
      </c>
      <c r="K40">
        <f>Tabela1[[#This Row],[SprzedarzJajek]]-(Tabela1[[#This Row],[ZjedzonaPasza]]*$P$4)-Tabela1[[#This Row],[WydatekNaKury]]</f>
        <v>101.92</v>
      </c>
      <c r="L40">
        <f>Tabela1[[#This Row],[DziennyZysk]]+L39</f>
        <v>2369.12</v>
      </c>
      <c r="M40">
        <f>Tabela1[[#This Row],[ZjedzonaPasza]]*$P$4+Tabela1[[#This Row],[DokupienieKur]]</f>
        <v>74.48</v>
      </c>
      <c r="N40">
        <f>Tabela1[[#This Row],[SprzedarzJajek]]</f>
        <v>176.4</v>
      </c>
    </row>
    <row r="41" spans="1:14" x14ac:dyDescent="0.25">
      <c r="A41">
        <v>40</v>
      </c>
      <c r="B41" t="s">
        <v>6</v>
      </c>
      <c r="C41">
        <f>INT(C40+H40-G40)</f>
        <v>194</v>
      </c>
      <c r="D41">
        <f>IF(Tabela1[[#This Row],[DzieńTyg]]&lt;&gt;"Niedziela",Tabela1[[#This Row],[IlośćKur]]*1,0)</f>
        <v>194</v>
      </c>
      <c r="E41">
        <f>IF(Tabela1[[#This Row],[DzieńTyg]]&lt;&gt;"Niedziela",Tabela1[[#This Row],[ZniesioneJajka ]]*$P$6,0)</f>
        <v>174.6</v>
      </c>
      <c r="F41">
        <f>$P$2*Tabela1[[#This Row],[IlośćKur]]</f>
        <v>38.800000000000004</v>
      </c>
      <c r="G41">
        <f>IF(MOD(Tabela1[[#This Row],[Dzień]],2)&lt;&gt;0,2,0)</f>
        <v>0</v>
      </c>
      <c r="H41">
        <f>IF(MOD(Tabela1[[#This Row],[Dzień]],30)=0,Tabela1[[#This Row],[IlośćKur]]*20%,0)</f>
        <v>0</v>
      </c>
      <c r="I41">
        <f>Tabela1[[#This Row],[IlośćKur]]+Tabela1[[#This Row],[DokupienieKur]]-Tabela1[[#This Row],[AtakLisa]]</f>
        <v>194</v>
      </c>
      <c r="J41">
        <f>Tabela1[[#This Row],[DokupienieKur]]*18</f>
        <v>0</v>
      </c>
      <c r="K41">
        <f>Tabela1[[#This Row],[SprzedarzJajek]]-(Tabela1[[#This Row],[ZjedzonaPasza]]*$P$4)-Tabela1[[#This Row],[WydatekNaKury]]</f>
        <v>100.88</v>
      </c>
      <c r="L41">
        <f>Tabela1[[#This Row],[DziennyZysk]]+L40</f>
        <v>2470</v>
      </c>
      <c r="M41">
        <f>Tabela1[[#This Row],[ZjedzonaPasza]]*$P$4+Tabela1[[#This Row],[DokupienieKur]]</f>
        <v>73.72</v>
      </c>
      <c r="N41">
        <f>Tabela1[[#This Row],[SprzedarzJajek]]</f>
        <v>174.6</v>
      </c>
    </row>
    <row r="42" spans="1:14" x14ac:dyDescent="0.25">
      <c r="A42">
        <v>41</v>
      </c>
      <c r="B42" t="s">
        <v>7</v>
      </c>
      <c r="C42">
        <f>INT(C41+H41-G41)</f>
        <v>194</v>
      </c>
      <c r="D42">
        <f>IF(Tabela1[[#This Row],[DzieńTyg]]&lt;&gt;"Niedziela",Tabela1[[#This Row],[IlośćKur]]*1,0)</f>
        <v>194</v>
      </c>
      <c r="E42">
        <f>IF(Tabela1[[#This Row],[DzieńTyg]]&lt;&gt;"Niedziela",Tabela1[[#This Row],[ZniesioneJajka ]]*$P$6,0)</f>
        <v>174.6</v>
      </c>
      <c r="F42">
        <f>$P$2*Tabela1[[#This Row],[IlośćKur]]</f>
        <v>38.800000000000004</v>
      </c>
      <c r="G42">
        <f>IF(MOD(Tabela1[[#This Row],[Dzień]],2)&lt;&gt;0,2,0)</f>
        <v>2</v>
      </c>
      <c r="H42">
        <f>IF(MOD(Tabela1[[#This Row],[Dzień]],30)=0,Tabela1[[#This Row],[IlośćKur]]*20%,0)</f>
        <v>0</v>
      </c>
      <c r="I42">
        <f>Tabela1[[#This Row],[IlośćKur]]+Tabela1[[#This Row],[DokupienieKur]]-Tabela1[[#This Row],[AtakLisa]]</f>
        <v>192</v>
      </c>
      <c r="J42">
        <f>Tabela1[[#This Row],[DokupienieKur]]*18</f>
        <v>0</v>
      </c>
      <c r="K42">
        <f>Tabela1[[#This Row],[SprzedarzJajek]]-(Tabela1[[#This Row],[ZjedzonaPasza]]*$P$4)-Tabela1[[#This Row],[WydatekNaKury]]</f>
        <v>100.88</v>
      </c>
      <c r="L42">
        <f>Tabela1[[#This Row],[DziennyZysk]]+L41</f>
        <v>2570.88</v>
      </c>
      <c r="M42">
        <f>Tabela1[[#This Row],[ZjedzonaPasza]]*$P$4+Tabela1[[#This Row],[DokupienieKur]]</f>
        <v>73.72</v>
      </c>
      <c r="N42">
        <f>Tabela1[[#This Row],[SprzedarzJajek]]</f>
        <v>174.6</v>
      </c>
    </row>
    <row r="43" spans="1:14" x14ac:dyDescent="0.25">
      <c r="A43">
        <v>42</v>
      </c>
      <c r="B43" t="s">
        <v>8</v>
      </c>
      <c r="C43">
        <f>INT(C42+H42-G42)</f>
        <v>192</v>
      </c>
      <c r="D43">
        <f>IF(Tabela1[[#This Row],[DzieńTyg]]&lt;&gt;"Niedziela",Tabela1[[#This Row],[IlośćKur]]*1,0)</f>
        <v>0</v>
      </c>
      <c r="E43">
        <f>IF(Tabela1[[#This Row],[DzieńTyg]]&lt;&gt;"Niedziela",Tabela1[[#This Row],[ZniesioneJajka ]]*$P$6,0)</f>
        <v>0</v>
      </c>
      <c r="F43">
        <f>$P$2*Tabela1[[#This Row],[IlośćKur]]</f>
        <v>38.400000000000006</v>
      </c>
      <c r="G43">
        <f>IF(MOD(Tabela1[[#This Row],[Dzień]],2)&lt;&gt;0,2,0)</f>
        <v>0</v>
      </c>
      <c r="H43">
        <f>IF(MOD(Tabela1[[#This Row],[Dzień]],30)=0,Tabela1[[#This Row],[IlośćKur]]*20%,0)</f>
        <v>0</v>
      </c>
      <c r="I43">
        <f>Tabela1[[#This Row],[IlośćKur]]+Tabela1[[#This Row],[DokupienieKur]]-Tabela1[[#This Row],[AtakLisa]]</f>
        <v>192</v>
      </c>
      <c r="J43">
        <f>Tabela1[[#This Row],[DokupienieKur]]*18</f>
        <v>0</v>
      </c>
      <c r="K43">
        <f>Tabela1[[#This Row],[SprzedarzJajek]]-(Tabela1[[#This Row],[ZjedzonaPasza]]*$P$4)-Tabela1[[#This Row],[WydatekNaKury]]</f>
        <v>-72.960000000000008</v>
      </c>
      <c r="L43">
        <f>Tabela1[[#This Row],[DziennyZysk]]+L42</f>
        <v>2497.92</v>
      </c>
      <c r="M43">
        <f>Tabela1[[#This Row],[ZjedzonaPasza]]*$P$4+Tabela1[[#This Row],[DokupienieKur]]</f>
        <v>72.960000000000008</v>
      </c>
      <c r="N43">
        <f>Tabela1[[#This Row],[SprzedarzJajek]]</f>
        <v>0</v>
      </c>
    </row>
    <row r="44" spans="1:14" x14ac:dyDescent="0.25">
      <c r="A44">
        <v>43</v>
      </c>
      <c r="B44" t="s">
        <v>2</v>
      </c>
      <c r="C44">
        <f>INT(C43+H43-G43)</f>
        <v>192</v>
      </c>
      <c r="D44">
        <f>IF(Tabela1[[#This Row],[DzieńTyg]]&lt;&gt;"Niedziela",Tabela1[[#This Row],[IlośćKur]]*1,0)</f>
        <v>192</v>
      </c>
      <c r="E44">
        <f>IF(Tabela1[[#This Row],[DzieńTyg]]&lt;&gt;"Niedziela",Tabela1[[#This Row],[ZniesioneJajka ]]*$P$6,0)</f>
        <v>172.8</v>
      </c>
      <c r="F44">
        <f>$P$2*Tabela1[[#This Row],[IlośćKur]]</f>
        <v>38.400000000000006</v>
      </c>
      <c r="G44">
        <f>IF(MOD(Tabela1[[#This Row],[Dzień]],2)&lt;&gt;0,2,0)</f>
        <v>2</v>
      </c>
      <c r="H44">
        <f>IF(MOD(Tabela1[[#This Row],[Dzień]],30)=0,Tabela1[[#This Row],[IlośćKur]]*20%,0)</f>
        <v>0</v>
      </c>
      <c r="I44">
        <f>Tabela1[[#This Row],[IlośćKur]]+Tabela1[[#This Row],[DokupienieKur]]-Tabela1[[#This Row],[AtakLisa]]</f>
        <v>190</v>
      </c>
      <c r="J44">
        <f>Tabela1[[#This Row],[DokupienieKur]]*18</f>
        <v>0</v>
      </c>
      <c r="K44">
        <f>Tabela1[[#This Row],[SprzedarzJajek]]-(Tabela1[[#This Row],[ZjedzonaPasza]]*$P$4)-Tabela1[[#This Row],[WydatekNaKury]]</f>
        <v>99.84</v>
      </c>
      <c r="L44">
        <f>Tabela1[[#This Row],[DziennyZysk]]+L43</f>
        <v>2597.7600000000002</v>
      </c>
      <c r="M44">
        <f>Tabela1[[#This Row],[ZjedzonaPasza]]*$P$4+Tabela1[[#This Row],[DokupienieKur]]</f>
        <v>72.960000000000008</v>
      </c>
      <c r="N44">
        <f>Tabela1[[#This Row],[SprzedarzJajek]]</f>
        <v>172.8</v>
      </c>
    </row>
    <row r="45" spans="1:14" x14ac:dyDescent="0.25">
      <c r="A45">
        <v>44</v>
      </c>
      <c r="B45" t="s">
        <v>3</v>
      </c>
      <c r="C45">
        <f>INT(C44+H44-G44)</f>
        <v>190</v>
      </c>
      <c r="D45">
        <f>IF(Tabela1[[#This Row],[DzieńTyg]]&lt;&gt;"Niedziela",Tabela1[[#This Row],[IlośćKur]]*1,0)</f>
        <v>190</v>
      </c>
      <c r="E45">
        <f>IF(Tabela1[[#This Row],[DzieńTyg]]&lt;&gt;"Niedziela",Tabela1[[#This Row],[ZniesioneJajka ]]*$P$6,0)</f>
        <v>171</v>
      </c>
      <c r="F45">
        <f>$P$2*Tabela1[[#This Row],[IlośćKur]]</f>
        <v>38</v>
      </c>
      <c r="G45">
        <f>IF(MOD(Tabela1[[#This Row],[Dzień]],2)&lt;&gt;0,2,0)</f>
        <v>0</v>
      </c>
      <c r="H45">
        <f>IF(MOD(Tabela1[[#This Row],[Dzień]],30)=0,Tabela1[[#This Row],[IlośćKur]]*20%,0)</f>
        <v>0</v>
      </c>
      <c r="I45">
        <f>Tabela1[[#This Row],[IlośćKur]]+Tabela1[[#This Row],[DokupienieKur]]-Tabela1[[#This Row],[AtakLisa]]</f>
        <v>190</v>
      </c>
      <c r="J45">
        <f>Tabela1[[#This Row],[DokupienieKur]]*18</f>
        <v>0</v>
      </c>
      <c r="K45">
        <f>Tabela1[[#This Row],[SprzedarzJajek]]-(Tabela1[[#This Row],[ZjedzonaPasza]]*$P$4)-Tabela1[[#This Row],[WydatekNaKury]]</f>
        <v>98.8</v>
      </c>
      <c r="L45">
        <f>Tabela1[[#This Row],[DziennyZysk]]+L44</f>
        <v>2696.5600000000004</v>
      </c>
      <c r="M45">
        <f>Tabela1[[#This Row],[ZjedzonaPasza]]*$P$4+Tabela1[[#This Row],[DokupienieKur]]</f>
        <v>72.2</v>
      </c>
      <c r="N45">
        <f>Tabela1[[#This Row],[SprzedarzJajek]]</f>
        <v>171</v>
      </c>
    </row>
    <row r="46" spans="1:14" x14ac:dyDescent="0.25">
      <c r="A46">
        <v>45</v>
      </c>
      <c r="B46" t="s">
        <v>4</v>
      </c>
      <c r="C46">
        <f>INT(C45+H45-G45)</f>
        <v>190</v>
      </c>
      <c r="D46">
        <f>IF(Tabela1[[#This Row],[DzieńTyg]]&lt;&gt;"Niedziela",Tabela1[[#This Row],[IlośćKur]]*1,0)</f>
        <v>190</v>
      </c>
      <c r="E46">
        <f>IF(Tabela1[[#This Row],[DzieńTyg]]&lt;&gt;"Niedziela",Tabela1[[#This Row],[ZniesioneJajka ]]*$P$6,0)</f>
        <v>171</v>
      </c>
      <c r="F46">
        <f>$P$2*Tabela1[[#This Row],[IlośćKur]]</f>
        <v>38</v>
      </c>
      <c r="G46">
        <f>IF(MOD(Tabela1[[#This Row],[Dzień]],2)&lt;&gt;0,2,0)</f>
        <v>2</v>
      </c>
      <c r="H46">
        <f>IF(MOD(Tabela1[[#This Row],[Dzień]],30)=0,Tabela1[[#This Row],[IlośćKur]]*20%,0)</f>
        <v>0</v>
      </c>
      <c r="I46">
        <f>Tabela1[[#This Row],[IlośćKur]]+Tabela1[[#This Row],[DokupienieKur]]-Tabela1[[#This Row],[AtakLisa]]</f>
        <v>188</v>
      </c>
      <c r="J46">
        <f>Tabela1[[#This Row],[DokupienieKur]]*18</f>
        <v>0</v>
      </c>
      <c r="K46">
        <f>Tabela1[[#This Row],[SprzedarzJajek]]-(Tabela1[[#This Row],[ZjedzonaPasza]]*$P$4)-Tabela1[[#This Row],[WydatekNaKury]]</f>
        <v>98.8</v>
      </c>
      <c r="L46">
        <f>Tabela1[[#This Row],[DziennyZysk]]+L45</f>
        <v>2795.3600000000006</v>
      </c>
      <c r="M46">
        <f>Tabela1[[#This Row],[ZjedzonaPasza]]*$P$4+Tabela1[[#This Row],[DokupienieKur]]</f>
        <v>72.2</v>
      </c>
      <c r="N46">
        <f>Tabela1[[#This Row],[SprzedarzJajek]]</f>
        <v>171</v>
      </c>
    </row>
    <row r="47" spans="1:14" x14ac:dyDescent="0.25">
      <c r="A47">
        <v>46</v>
      </c>
      <c r="B47" t="s">
        <v>5</v>
      </c>
      <c r="C47">
        <f>INT(C46+H46-G46)</f>
        <v>188</v>
      </c>
      <c r="D47">
        <f>IF(Tabela1[[#This Row],[DzieńTyg]]&lt;&gt;"Niedziela",Tabela1[[#This Row],[IlośćKur]]*1,0)</f>
        <v>188</v>
      </c>
      <c r="E47">
        <f>IF(Tabela1[[#This Row],[DzieńTyg]]&lt;&gt;"Niedziela",Tabela1[[#This Row],[ZniesioneJajka ]]*$P$6,0)</f>
        <v>169.20000000000002</v>
      </c>
      <c r="F47">
        <f>$P$2*Tabela1[[#This Row],[IlośćKur]]</f>
        <v>37.6</v>
      </c>
      <c r="G47">
        <f>IF(MOD(Tabela1[[#This Row],[Dzień]],2)&lt;&gt;0,2,0)</f>
        <v>0</v>
      </c>
      <c r="H47">
        <f>IF(MOD(Tabela1[[#This Row],[Dzień]],30)=0,Tabela1[[#This Row],[IlośćKur]]*20%,0)</f>
        <v>0</v>
      </c>
      <c r="I47">
        <f>Tabela1[[#This Row],[IlośćKur]]+Tabela1[[#This Row],[DokupienieKur]]-Tabela1[[#This Row],[AtakLisa]]</f>
        <v>188</v>
      </c>
      <c r="J47">
        <f>Tabela1[[#This Row],[DokupienieKur]]*18</f>
        <v>0</v>
      </c>
      <c r="K47">
        <f>Tabela1[[#This Row],[SprzedarzJajek]]-(Tabela1[[#This Row],[ZjedzonaPasza]]*$P$4)-Tabela1[[#This Row],[WydatekNaKury]]</f>
        <v>97.760000000000019</v>
      </c>
      <c r="L47">
        <f>Tabela1[[#This Row],[DziennyZysk]]+L46</f>
        <v>2893.1200000000008</v>
      </c>
      <c r="M47">
        <f>Tabela1[[#This Row],[ZjedzonaPasza]]*$P$4+Tabela1[[#This Row],[DokupienieKur]]</f>
        <v>71.44</v>
      </c>
      <c r="N47">
        <f>Tabela1[[#This Row],[SprzedarzJajek]]</f>
        <v>169.20000000000002</v>
      </c>
    </row>
    <row r="48" spans="1:14" x14ac:dyDescent="0.25">
      <c r="A48">
        <v>47</v>
      </c>
      <c r="B48" t="s">
        <v>6</v>
      </c>
      <c r="C48">
        <f>INT(C47+H47-G47)</f>
        <v>188</v>
      </c>
      <c r="D48">
        <f>IF(Tabela1[[#This Row],[DzieńTyg]]&lt;&gt;"Niedziela",Tabela1[[#This Row],[IlośćKur]]*1,0)</f>
        <v>188</v>
      </c>
      <c r="E48">
        <f>IF(Tabela1[[#This Row],[DzieńTyg]]&lt;&gt;"Niedziela",Tabela1[[#This Row],[ZniesioneJajka ]]*$P$6,0)</f>
        <v>169.20000000000002</v>
      </c>
      <c r="F48">
        <f>$P$2*Tabela1[[#This Row],[IlośćKur]]</f>
        <v>37.6</v>
      </c>
      <c r="G48">
        <f>IF(MOD(Tabela1[[#This Row],[Dzień]],2)&lt;&gt;0,2,0)</f>
        <v>2</v>
      </c>
      <c r="H48">
        <f>IF(MOD(Tabela1[[#This Row],[Dzień]],30)=0,Tabela1[[#This Row],[IlośćKur]]*20%,0)</f>
        <v>0</v>
      </c>
      <c r="I48">
        <f>Tabela1[[#This Row],[IlośćKur]]+Tabela1[[#This Row],[DokupienieKur]]-Tabela1[[#This Row],[AtakLisa]]</f>
        <v>186</v>
      </c>
      <c r="J48">
        <f>Tabela1[[#This Row],[DokupienieKur]]*18</f>
        <v>0</v>
      </c>
      <c r="K48">
        <f>Tabela1[[#This Row],[SprzedarzJajek]]-(Tabela1[[#This Row],[ZjedzonaPasza]]*$P$4)-Tabela1[[#This Row],[WydatekNaKury]]</f>
        <v>97.760000000000019</v>
      </c>
      <c r="L48">
        <f>Tabela1[[#This Row],[DziennyZysk]]+L47</f>
        <v>2990.880000000001</v>
      </c>
      <c r="M48">
        <f>Tabela1[[#This Row],[ZjedzonaPasza]]*$P$4+Tabela1[[#This Row],[DokupienieKur]]</f>
        <v>71.44</v>
      </c>
      <c r="N48">
        <f>Tabela1[[#This Row],[SprzedarzJajek]]</f>
        <v>169.20000000000002</v>
      </c>
    </row>
    <row r="49" spans="1:14" x14ac:dyDescent="0.25">
      <c r="A49">
        <v>48</v>
      </c>
      <c r="B49" t="s">
        <v>7</v>
      </c>
      <c r="C49">
        <f>INT(C48+H48-G48)</f>
        <v>186</v>
      </c>
      <c r="D49">
        <f>IF(Tabela1[[#This Row],[DzieńTyg]]&lt;&gt;"Niedziela",Tabela1[[#This Row],[IlośćKur]]*1,0)</f>
        <v>186</v>
      </c>
      <c r="E49">
        <f>IF(Tabela1[[#This Row],[DzieńTyg]]&lt;&gt;"Niedziela",Tabela1[[#This Row],[ZniesioneJajka ]]*$P$6,0)</f>
        <v>167.4</v>
      </c>
      <c r="F49">
        <f>$P$2*Tabela1[[#This Row],[IlośćKur]]</f>
        <v>37.200000000000003</v>
      </c>
      <c r="G49">
        <f>IF(MOD(Tabela1[[#This Row],[Dzień]],2)&lt;&gt;0,2,0)</f>
        <v>0</v>
      </c>
      <c r="H49">
        <f>IF(MOD(Tabela1[[#This Row],[Dzień]],30)=0,Tabela1[[#This Row],[IlośćKur]]*20%,0)</f>
        <v>0</v>
      </c>
      <c r="I49">
        <f>Tabela1[[#This Row],[IlośćKur]]+Tabela1[[#This Row],[DokupienieKur]]-Tabela1[[#This Row],[AtakLisa]]</f>
        <v>186</v>
      </c>
      <c r="J49">
        <f>Tabela1[[#This Row],[DokupienieKur]]*18</f>
        <v>0</v>
      </c>
      <c r="K49">
        <f>Tabela1[[#This Row],[SprzedarzJajek]]-(Tabela1[[#This Row],[ZjedzonaPasza]]*$P$4)-Tabela1[[#This Row],[WydatekNaKury]]</f>
        <v>96.72</v>
      </c>
      <c r="L49">
        <f>Tabela1[[#This Row],[DziennyZysk]]+L48</f>
        <v>3087.6000000000008</v>
      </c>
      <c r="M49">
        <f>Tabela1[[#This Row],[ZjedzonaPasza]]*$P$4+Tabela1[[#This Row],[DokupienieKur]]</f>
        <v>70.680000000000007</v>
      </c>
      <c r="N49">
        <f>Tabela1[[#This Row],[SprzedarzJajek]]</f>
        <v>167.4</v>
      </c>
    </row>
    <row r="50" spans="1:14" x14ac:dyDescent="0.25">
      <c r="A50">
        <v>49</v>
      </c>
      <c r="B50" t="s">
        <v>8</v>
      </c>
      <c r="C50">
        <f>INT(C49+H49-G49)</f>
        <v>186</v>
      </c>
      <c r="D50">
        <f>IF(Tabela1[[#This Row],[DzieńTyg]]&lt;&gt;"Niedziela",Tabela1[[#This Row],[IlośćKur]]*1,0)</f>
        <v>0</v>
      </c>
      <c r="E50">
        <f>IF(Tabela1[[#This Row],[DzieńTyg]]&lt;&gt;"Niedziela",Tabela1[[#This Row],[ZniesioneJajka ]]*$P$6,0)</f>
        <v>0</v>
      </c>
      <c r="F50">
        <f>$P$2*Tabela1[[#This Row],[IlośćKur]]</f>
        <v>37.200000000000003</v>
      </c>
      <c r="G50">
        <f>IF(MOD(Tabela1[[#This Row],[Dzień]],2)&lt;&gt;0,2,0)</f>
        <v>2</v>
      </c>
      <c r="H50">
        <f>IF(MOD(Tabela1[[#This Row],[Dzień]],30)=0,Tabela1[[#This Row],[IlośćKur]]*20%,0)</f>
        <v>0</v>
      </c>
      <c r="I50">
        <f>Tabela1[[#This Row],[IlośćKur]]+Tabela1[[#This Row],[DokupienieKur]]-Tabela1[[#This Row],[AtakLisa]]</f>
        <v>184</v>
      </c>
      <c r="J50">
        <f>Tabela1[[#This Row],[DokupienieKur]]*18</f>
        <v>0</v>
      </c>
      <c r="K50">
        <f>Tabela1[[#This Row],[SprzedarzJajek]]-(Tabela1[[#This Row],[ZjedzonaPasza]]*$P$4)-Tabela1[[#This Row],[WydatekNaKury]]</f>
        <v>-70.680000000000007</v>
      </c>
      <c r="L50">
        <f>Tabela1[[#This Row],[DziennyZysk]]+L49</f>
        <v>3016.920000000001</v>
      </c>
      <c r="M50">
        <f>Tabela1[[#This Row],[ZjedzonaPasza]]*$P$4+Tabela1[[#This Row],[DokupienieKur]]</f>
        <v>70.680000000000007</v>
      </c>
      <c r="N50">
        <f>Tabela1[[#This Row],[SprzedarzJajek]]</f>
        <v>0</v>
      </c>
    </row>
    <row r="51" spans="1:14" x14ac:dyDescent="0.25">
      <c r="A51">
        <v>50</v>
      </c>
      <c r="B51" t="s">
        <v>2</v>
      </c>
      <c r="C51">
        <f>INT(C50+H50-G50)</f>
        <v>184</v>
      </c>
      <c r="D51">
        <f>IF(Tabela1[[#This Row],[DzieńTyg]]&lt;&gt;"Niedziela",Tabela1[[#This Row],[IlośćKur]]*1,0)</f>
        <v>184</v>
      </c>
      <c r="E51">
        <f>IF(Tabela1[[#This Row],[DzieńTyg]]&lt;&gt;"Niedziela",Tabela1[[#This Row],[ZniesioneJajka ]]*$P$6,0)</f>
        <v>165.6</v>
      </c>
      <c r="F51">
        <f>$P$2*Tabela1[[#This Row],[IlośćKur]]</f>
        <v>36.800000000000004</v>
      </c>
      <c r="G51">
        <f>IF(MOD(Tabela1[[#This Row],[Dzień]],2)&lt;&gt;0,2,0)</f>
        <v>0</v>
      </c>
      <c r="H51">
        <f>IF(MOD(Tabela1[[#This Row],[Dzień]],30)=0,Tabela1[[#This Row],[IlośćKur]]*20%,0)</f>
        <v>0</v>
      </c>
      <c r="I51">
        <f>Tabela1[[#This Row],[IlośćKur]]+Tabela1[[#This Row],[DokupienieKur]]-Tabela1[[#This Row],[AtakLisa]]</f>
        <v>184</v>
      </c>
      <c r="J51">
        <f>Tabela1[[#This Row],[DokupienieKur]]*18</f>
        <v>0</v>
      </c>
      <c r="K51">
        <f>Tabela1[[#This Row],[SprzedarzJajek]]-(Tabela1[[#This Row],[ZjedzonaPasza]]*$P$4)-Tabela1[[#This Row],[WydatekNaKury]]</f>
        <v>95.679999999999993</v>
      </c>
      <c r="L51">
        <f>Tabela1[[#This Row],[DziennyZysk]]+L50</f>
        <v>3112.6000000000008</v>
      </c>
      <c r="M51">
        <f>Tabela1[[#This Row],[ZjedzonaPasza]]*$P$4+Tabela1[[#This Row],[DokupienieKur]]</f>
        <v>69.92</v>
      </c>
      <c r="N51">
        <f>Tabela1[[#This Row],[SprzedarzJajek]]</f>
        <v>165.6</v>
      </c>
    </row>
    <row r="52" spans="1:14" x14ac:dyDescent="0.25">
      <c r="A52">
        <v>51</v>
      </c>
      <c r="B52" t="s">
        <v>3</v>
      </c>
      <c r="C52">
        <f>INT(C51+H51-G51)</f>
        <v>184</v>
      </c>
      <c r="D52">
        <f>IF(Tabela1[[#This Row],[DzieńTyg]]&lt;&gt;"Niedziela",Tabela1[[#This Row],[IlośćKur]]*1,0)</f>
        <v>184</v>
      </c>
      <c r="E52">
        <f>IF(Tabela1[[#This Row],[DzieńTyg]]&lt;&gt;"Niedziela",Tabela1[[#This Row],[ZniesioneJajka ]]*$P$6,0)</f>
        <v>165.6</v>
      </c>
      <c r="F52">
        <f>$P$2*Tabela1[[#This Row],[IlośćKur]]</f>
        <v>36.800000000000004</v>
      </c>
      <c r="G52">
        <f>IF(MOD(Tabela1[[#This Row],[Dzień]],2)&lt;&gt;0,2,0)</f>
        <v>2</v>
      </c>
      <c r="H52">
        <f>IF(MOD(Tabela1[[#This Row],[Dzień]],30)=0,Tabela1[[#This Row],[IlośćKur]]*20%,0)</f>
        <v>0</v>
      </c>
      <c r="I52">
        <f>Tabela1[[#This Row],[IlośćKur]]+Tabela1[[#This Row],[DokupienieKur]]-Tabela1[[#This Row],[AtakLisa]]</f>
        <v>182</v>
      </c>
      <c r="J52">
        <f>Tabela1[[#This Row],[DokupienieKur]]*18</f>
        <v>0</v>
      </c>
      <c r="K52">
        <f>Tabela1[[#This Row],[SprzedarzJajek]]-(Tabela1[[#This Row],[ZjedzonaPasza]]*$P$4)-Tabela1[[#This Row],[WydatekNaKury]]</f>
        <v>95.679999999999993</v>
      </c>
      <c r="L52">
        <f>Tabela1[[#This Row],[DziennyZysk]]+L51</f>
        <v>3208.2800000000007</v>
      </c>
      <c r="M52">
        <f>Tabela1[[#This Row],[ZjedzonaPasza]]*$P$4+Tabela1[[#This Row],[DokupienieKur]]</f>
        <v>69.92</v>
      </c>
      <c r="N52">
        <f>Tabela1[[#This Row],[SprzedarzJajek]]</f>
        <v>165.6</v>
      </c>
    </row>
    <row r="53" spans="1:14" x14ac:dyDescent="0.25">
      <c r="A53">
        <v>52</v>
      </c>
      <c r="B53" t="s">
        <v>4</v>
      </c>
      <c r="C53">
        <f>INT(C52+H52-G52)</f>
        <v>182</v>
      </c>
      <c r="D53">
        <f>IF(Tabela1[[#This Row],[DzieńTyg]]&lt;&gt;"Niedziela",Tabela1[[#This Row],[IlośćKur]]*1,0)</f>
        <v>182</v>
      </c>
      <c r="E53">
        <f>IF(Tabela1[[#This Row],[DzieńTyg]]&lt;&gt;"Niedziela",Tabela1[[#This Row],[ZniesioneJajka ]]*$P$6,0)</f>
        <v>163.80000000000001</v>
      </c>
      <c r="F53">
        <f>$P$2*Tabela1[[#This Row],[IlośćKur]]</f>
        <v>36.4</v>
      </c>
      <c r="G53">
        <f>IF(MOD(Tabela1[[#This Row],[Dzień]],2)&lt;&gt;0,2,0)</f>
        <v>0</v>
      </c>
      <c r="H53">
        <f>IF(MOD(Tabela1[[#This Row],[Dzień]],30)=0,Tabela1[[#This Row],[IlośćKur]]*20%,0)</f>
        <v>0</v>
      </c>
      <c r="I53">
        <f>Tabela1[[#This Row],[IlośćKur]]+Tabela1[[#This Row],[DokupienieKur]]-Tabela1[[#This Row],[AtakLisa]]</f>
        <v>182</v>
      </c>
      <c r="J53">
        <f>Tabela1[[#This Row],[DokupienieKur]]*18</f>
        <v>0</v>
      </c>
      <c r="K53">
        <f>Tabela1[[#This Row],[SprzedarzJajek]]-(Tabela1[[#This Row],[ZjedzonaPasza]]*$P$4)-Tabela1[[#This Row],[WydatekNaKury]]</f>
        <v>94.640000000000015</v>
      </c>
      <c r="L53">
        <f>Tabela1[[#This Row],[DziennyZysk]]+L52</f>
        <v>3302.9200000000005</v>
      </c>
      <c r="M53">
        <f>Tabela1[[#This Row],[ZjedzonaPasza]]*$P$4+Tabela1[[#This Row],[DokupienieKur]]</f>
        <v>69.16</v>
      </c>
      <c r="N53">
        <f>Tabela1[[#This Row],[SprzedarzJajek]]</f>
        <v>163.80000000000001</v>
      </c>
    </row>
    <row r="54" spans="1:14" x14ac:dyDescent="0.25">
      <c r="A54">
        <v>53</v>
      </c>
      <c r="B54" t="s">
        <v>5</v>
      </c>
      <c r="C54">
        <f>INT(C53+H53-G53)</f>
        <v>182</v>
      </c>
      <c r="D54">
        <f>IF(Tabela1[[#This Row],[DzieńTyg]]&lt;&gt;"Niedziela",Tabela1[[#This Row],[IlośćKur]]*1,0)</f>
        <v>182</v>
      </c>
      <c r="E54">
        <f>IF(Tabela1[[#This Row],[DzieńTyg]]&lt;&gt;"Niedziela",Tabela1[[#This Row],[ZniesioneJajka ]]*$P$6,0)</f>
        <v>163.80000000000001</v>
      </c>
      <c r="F54">
        <f>$P$2*Tabela1[[#This Row],[IlośćKur]]</f>
        <v>36.4</v>
      </c>
      <c r="G54">
        <f>IF(MOD(Tabela1[[#This Row],[Dzień]],2)&lt;&gt;0,2,0)</f>
        <v>2</v>
      </c>
      <c r="H54">
        <f>IF(MOD(Tabela1[[#This Row],[Dzień]],30)=0,Tabela1[[#This Row],[IlośćKur]]*20%,0)</f>
        <v>0</v>
      </c>
      <c r="I54">
        <f>Tabela1[[#This Row],[IlośćKur]]+Tabela1[[#This Row],[DokupienieKur]]-Tabela1[[#This Row],[AtakLisa]]</f>
        <v>180</v>
      </c>
      <c r="J54">
        <f>Tabela1[[#This Row],[DokupienieKur]]*18</f>
        <v>0</v>
      </c>
      <c r="K54">
        <f>Tabela1[[#This Row],[SprzedarzJajek]]-(Tabela1[[#This Row],[ZjedzonaPasza]]*$P$4)-Tabela1[[#This Row],[WydatekNaKury]]</f>
        <v>94.640000000000015</v>
      </c>
      <c r="L54">
        <f>Tabela1[[#This Row],[DziennyZysk]]+L53</f>
        <v>3397.5600000000004</v>
      </c>
      <c r="M54">
        <f>Tabela1[[#This Row],[ZjedzonaPasza]]*$P$4+Tabela1[[#This Row],[DokupienieKur]]</f>
        <v>69.16</v>
      </c>
      <c r="N54">
        <f>Tabela1[[#This Row],[SprzedarzJajek]]</f>
        <v>163.80000000000001</v>
      </c>
    </row>
    <row r="55" spans="1:14" x14ac:dyDescent="0.25">
      <c r="A55">
        <v>54</v>
      </c>
      <c r="B55" t="s">
        <v>6</v>
      </c>
      <c r="C55">
        <f>INT(C54+H54-G54)</f>
        <v>180</v>
      </c>
      <c r="D55">
        <f>IF(Tabela1[[#This Row],[DzieńTyg]]&lt;&gt;"Niedziela",Tabela1[[#This Row],[IlośćKur]]*1,0)</f>
        <v>180</v>
      </c>
      <c r="E55">
        <f>IF(Tabela1[[#This Row],[DzieńTyg]]&lt;&gt;"Niedziela",Tabela1[[#This Row],[ZniesioneJajka ]]*$P$6,0)</f>
        <v>162</v>
      </c>
      <c r="F55">
        <f>$P$2*Tabela1[[#This Row],[IlośćKur]]</f>
        <v>36</v>
      </c>
      <c r="G55">
        <f>IF(MOD(Tabela1[[#This Row],[Dzień]],2)&lt;&gt;0,2,0)</f>
        <v>0</v>
      </c>
      <c r="H55">
        <f>IF(MOD(Tabela1[[#This Row],[Dzień]],30)=0,Tabela1[[#This Row],[IlośćKur]]*20%,0)</f>
        <v>0</v>
      </c>
      <c r="I55">
        <f>Tabela1[[#This Row],[IlośćKur]]+Tabela1[[#This Row],[DokupienieKur]]-Tabela1[[#This Row],[AtakLisa]]</f>
        <v>180</v>
      </c>
      <c r="J55">
        <f>Tabela1[[#This Row],[DokupienieKur]]*18</f>
        <v>0</v>
      </c>
      <c r="K55">
        <f>Tabela1[[#This Row],[SprzedarzJajek]]-(Tabela1[[#This Row],[ZjedzonaPasza]]*$P$4)-Tabela1[[#This Row],[WydatekNaKury]]</f>
        <v>93.600000000000009</v>
      </c>
      <c r="L55">
        <f>Tabela1[[#This Row],[DziennyZysk]]+L54</f>
        <v>3491.1600000000003</v>
      </c>
      <c r="M55">
        <f>Tabela1[[#This Row],[ZjedzonaPasza]]*$P$4+Tabela1[[#This Row],[DokupienieKur]]</f>
        <v>68.399999999999991</v>
      </c>
      <c r="N55">
        <f>Tabela1[[#This Row],[SprzedarzJajek]]</f>
        <v>162</v>
      </c>
    </row>
    <row r="56" spans="1:14" x14ac:dyDescent="0.25">
      <c r="A56">
        <v>55</v>
      </c>
      <c r="B56" t="s">
        <v>7</v>
      </c>
      <c r="C56">
        <f>INT(C55+H55-G55)</f>
        <v>180</v>
      </c>
      <c r="D56">
        <f>IF(Tabela1[[#This Row],[DzieńTyg]]&lt;&gt;"Niedziela",Tabela1[[#This Row],[IlośćKur]]*1,0)</f>
        <v>180</v>
      </c>
      <c r="E56">
        <f>IF(Tabela1[[#This Row],[DzieńTyg]]&lt;&gt;"Niedziela",Tabela1[[#This Row],[ZniesioneJajka ]]*$P$6,0)</f>
        <v>162</v>
      </c>
      <c r="F56">
        <f>$P$2*Tabela1[[#This Row],[IlośćKur]]</f>
        <v>36</v>
      </c>
      <c r="G56">
        <f>IF(MOD(Tabela1[[#This Row],[Dzień]],2)&lt;&gt;0,2,0)</f>
        <v>2</v>
      </c>
      <c r="H56">
        <f>IF(MOD(Tabela1[[#This Row],[Dzień]],30)=0,Tabela1[[#This Row],[IlośćKur]]*20%,0)</f>
        <v>0</v>
      </c>
      <c r="I56">
        <f>Tabela1[[#This Row],[IlośćKur]]+Tabela1[[#This Row],[DokupienieKur]]-Tabela1[[#This Row],[AtakLisa]]</f>
        <v>178</v>
      </c>
      <c r="J56">
        <f>Tabela1[[#This Row],[DokupienieKur]]*18</f>
        <v>0</v>
      </c>
      <c r="K56">
        <f>Tabela1[[#This Row],[SprzedarzJajek]]-(Tabela1[[#This Row],[ZjedzonaPasza]]*$P$4)-Tabela1[[#This Row],[WydatekNaKury]]</f>
        <v>93.600000000000009</v>
      </c>
      <c r="L56">
        <f>Tabela1[[#This Row],[DziennyZysk]]+L55</f>
        <v>3584.76</v>
      </c>
      <c r="M56">
        <f>Tabela1[[#This Row],[ZjedzonaPasza]]*$P$4+Tabela1[[#This Row],[DokupienieKur]]</f>
        <v>68.399999999999991</v>
      </c>
      <c r="N56">
        <f>Tabela1[[#This Row],[SprzedarzJajek]]</f>
        <v>162</v>
      </c>
    </row>
    <row r="57" spans="1:14" x14ac:dyDescent="0.25">
      <c r="A57">
        <v>56</v>
      </c>
      <c r="B57" t="s">
        <v>8</v>
      </c>
      <c r="C57">
        <f>INT(C56+H56-G56)</f>
        <v>178</v>
      </c>
      <c r="D57">
        <f>IF(Tabela1[[#This Row],[DzieńTyg]]&lt;&gt;"Niedziela",Tabela1[[#This Row],[IlośćKur]]*1,0)</f>
        <v>0</v>
      </c>
      <c r="E57">
        <f>IF(Tabela1[[#This Row],[DzieńTyg]]&lt;&gt;"Niedziela",Tabela1[[#This Row],[ZniesioneJajka ]]*$P$6,0)</f>
        <v>0</v>
      </c>
      <c r="F57">
        <f>$P$2*Tabela1[[#This Row],[IlośćKur]]</f>
        <v>35.6</v>
      </c>
      <c r="G57">
        <f>IF(MOD(Tabela1[[#This Row],[Dzień]],2)&lt;&gt;0,2,0)</f>
        <v>0</v>
      </c>
      <c r="H57">
        <f>IF(MOD(Tabela1[[#This Row],[Dzień]],30)=0,Tabela1[[#This Row],[IlośćKur]]*20%,0)</f>
        <v>0</v>
      </c>
      <c r="I57">
        <f>Tabela1[[#This Row],[IlośćKur]]+Tabela1[[#This Row],[DokupienieKur]]-Tabela1[[#This Row],[AtakLisa]]</f>
        <v>178</v>
      </c>
      <c r="J57">
        <f>Tabela1[[#This Row],[DokupienieKur]]*18</f>
        <v>0</v>
      </c>
      <c r="K57">
        <f>Tabela1[[#This Row],[SprzedarzJajek]]-(Tabela1[[#This Row],[ZjedzonaPasza]]*$P$4)-Tabela1[[#This Row],[WydatekNaKury]]</f>
        <v>-67.64</v>
      </c>
      <c r="L57">
        <f>Tabela1[[#This Row],[DziennyZysk]]+L56</f>
        <v>3517.1200000000003</v>
      </c>
      <c r="M57">
        <f>Tabela1[[#This Row],[ZjedzonaPasza]]*$P$4+Tabela1[[#This Row],[DokupienieKur]]</f>
        <v>67.64</v>
      </c>
      <c r="N57">
        <f>Tabela1[[#This Row],[SprzedarzJajek]]</f>
        <v>0</v>
      </c>
    </row>
    <row r="58" spans="1:14" x14ac:dyDescent="0.25">
      <c r="A58">
        <v>57</v>
      </c>
      <c r="B58" t="s">
        <v>2</v>
      </c>
      <c r="C58">
        <f>INT(C57+H57-G57)</f>
        <v>178</v>
      </c>
      <c r="D58">
        <f>IF(Tabela1[[#This Row],[DzieńTyg]]&lt;&gt;"Niedziela",Tabela1[[#This Row],[IlośćKur]]*1,0)</f>
        <v>178</v>
      </c>
      <c r="E58">
        <f>IF(Tabela1[[#This Row],[DzieńTyg]]&lt;&gt;"Niedziela",Tabela1[[#This Row],[ZniesioneJajka ]]*$P$6,0)</f>
        <v>160.20000000000002</v>
      </c>
      <c r="F58">
        <f>$P$2*Tabela1[[#This Row],[IlośćKur]]</f>
        <v>35.6</v>
      </c>
      <c r="G58">
        <f>IF(MOD(Tabela1[[#This Row],[Dzień]],2)&lt;&gt;0,2,0)</f>
        <v>2</v>
      </c>
      <c r="H58">
        <f>IF(MOD(Tabela1[[#This Row],[Dzień]],30)=0,Tabela1[[#This Row],[IlośćKur]]*20%,0)</f>
        <v>0</v>
      </c>
      <c r="I58">
        <f>Tabela1[[#This Row],[IlośćKur]]+Tabela1[[#This Row],[DokupienieKur]]-Tabela1[[#This Row],[AtakLisa]]</f>
        <v>176</v>
      </c>
      <c r="J58">
        <f>Tabela1[[#This Row],[DokupienieKur]]*18</f>
        <v>0</v>
      </c>
      <c r="K58">
        <f>Tabela1[[#This Row],[SprzedarzJajek]]-(Tabela1[[#This Row],[ZjedzonaPasza]]*$P$4)-Tabela1[[#This Row],[WydatekNaKury]]</f>
        <v>92.560000000000016</v>
      </c>
      <c r="L58">
        <f>Tabela1[[#This Row],[DziennyZysk]]+L57</f>
        <v>3609.6800000000003</v>
      </c>
      <c r="M58">
        <f>Tabela1[[#This Row],[ZjedzonaPasza]]*$P$4+Tabela1[[#This Row],[DokupienieKur]]</f>
        <v>67.64</v>
      </c>
      <c r="N58">
        <f>Tabela1[[#This Row],[SprzedarzJajek]]</f>
        <v>160.20000000000002</v>
      </c>
    </row>
    <row r="59" spans="1:14" x14ac:dyDescent="0.25">
      <c r="A59">
        <v>58</v>
      </c>
      <c r="B59" t="s">
        <v>3</v>
      </c>
      <c r="C59">
        <f>INT(C58+H58-G58)</f>
        <v>176</v>
      </c>
      <c r="D59">
        <f>IF(Tabela1[[#This Row],[DzieńTyg]]&lt;&gt;"Niedziela",Tabela1[[#This Row],[IlośćKur]]*1,0)</f>
        <v>176</v>
      </c>
      <c r="E59">
        <f>IF(Tabela1[[#This Row],[DzieńTyg]]&lt;&gt;"Niedziela",Tabela1[[#This Row],[ZniesioneJajka ]]*$P$6,0)</f>
        <v>158.4</v>
      </c>
      <c r="F59">
        <f>$P$2*Tabela1[[#This Row],[IlośćKur]]</f>
        <v>35.200000000000003</v>
      </c>
      <c r="G59">
        <f>IF(MOD(Tabela1[[#This Row],[Dzień]],2)&lt;&gt;0,2,0)</f>
        <v>0</v>
      </c>
      <c r="H59">
        <f>IF(MOD(Tabela1[[#This Row],[Dzień]],30)=0,Tabela1[[#This Row],[IlośćKur]]*20%,0)</f>
        <v>0</v>
      </c>
      <c r="I59">
        <f>Tabela1[[#This Row],[IlośćKur]]+Tabela1[[#This Row],[DokupienieKur]]-Tabela1[[#This Row],[AtakLisa]]</f>
        <v>176</v>
      </c>
      <c r="J59">
        <f>Tabela1[[#This Row],[DokupienieKur]]*18</f>
        <v>0</v>
      </c>
      <c r="K59">
        <f>Tabela1[[#This Row],[SprzedarzJajek]]-(Tabela1[[#This Row],[ZjedzonaPasza]]*$P$4)-Tabela1[[#This Row],[WydatekNaKury]]</f>
        <v>91.52000000000001</v>
      </c>
      <c r="L59">
        <f>Tabela1[[#This Row],[DziennyZysk]]+L58</f>
        <v>3701.2000000000003</v>
      </c>
      <c r="M59">
        <f>Tabela1[[#This Row],[ZjedzonaPasza]]*$P$4+Tabela1[[#This Row],[DokupienieKur]]</f>
        <v>66.88</v>
      </c>
      <c r="N59">
        <f>Tabela1[[#This Row],[SprzedarzJajek]]</f>
        <v>158.4</v>
      </c>
    </row>
    <row r="60" spans="1:14" x14ac:dyDescent="0.25">
      <c r="A60">
        <v>59</v>
      </c>
      <c r="B60" t="s">
        <v>4</v>
      </c>
      <c r="C60">
        <f>INT(C59+H59-G59)</f>
        <v>176</v>
      </c>
      <c r="D60">
        <f>IF(Tabela1[[#This Row],[DzieńTyg]]&lt;&gt;"Niedziela",Tabela1[[#This Row],[IlośćKur]]*1,0)</f>
        <v>176</v>
      </c>
      <c r="E60">
        <f>IF(Tabela1[[#This Row],[DzieńTyg]]&lt;&gt;"Niedziela",Tabela1[[#This Row],[ZniesioneJajka ]]*$P$6,0)</f>
        <v>158.4</v>
      </c>
      <c r="F60">
        <f>$P$2*Tabela1[[#This Row],[IlośćKur]]</f>
        <v>35.200000000000003</v>
      </c>
      <c r="G60">
        <f>IF(MOD(Tabela1[[#This Row],[Dzień]],2)&lt;&gt;0,2,0)</f>
        <v>2</v>
      </c>
      <c r="H60">
        <f>IF(MOD(Tabela1[[#This Row],[Dzień]],30)=0,Tabela1[[#This Row],[IlośćKur]]*20%,0)</f>
        <v>0</v>
      </c>
      <c r="I60">
        <f>Tabela1[[#This Row],[IlośćKur]]+Tabela1[[#This Row],[DokupienieKur]]-Tabela1[[#This Row],[AtakLisa]]</f>
        <v>174</v>
      </c>
      <c r="J60">
        <f>Tabela1[[#This Row],[DokupienieKur]]*18</f>
        <v>0</v>
      </c>
      <c r="K60">
        <f>Tabela1[[#This Row],[SprzedarzJajek]]-(Tabela1[[#This Row],[ZjedzonaPasza]]*$P$4)-Tabela1[[#This Row],[WydatekNaKury]]</f>
        <v>91.52000000000001</v>
      </c>
      <c r="L60">
        <f>Tabela1[[#This Row],[DziennyZysk]]+L59</f>
        <v>3792.7200000000003</v>
      </c>
      <c r="M60">
        <f>Tabela1[[#This Row],[ZjedzonaPasza]]*$P$4+Tabela1[[#This Row],[DokupienieKur]]</f>
        <v>66.88</v>
      </c>
      <c r="N60">
        <f>Tabela1[[#This Row],[SprzedarzJajek]]</f>
        <v>158.4</v>
      </c>
    </row>
    <row r="61" spans="1:14" x14ac:dyDescent="0.25">
      <c r="A61">
        <v>60</v>
      </c>
      <c r="B61" t="s">
        <v>5</v>
      </c>
      <c r="C61">
        <f>INT(C60+H60-G60)</f>
        <v>174</v>
      </c>
      <c r="D61">
        <f>IF(Tabela1[[#This Row],[DzieńTyg]]&lt;&gt;"Niedziela",Tabela1[[#This Row],[IlośćKur]]*1,0)</f>
        <v>174</v>
      </c>
      <c r="E61">
        <f>IF(Tabela1[[#This Row],[DzieńTyg]]&lt;&gt;"Niedziela",Tabela1[[#This Row],[ZniesioneJajka ]]*$P$6,0)</f>
        <v>156.6</v>
      </c>
      <c r="F61">
        <f>$P$2*Tabela1[[#This Row],[IlośćKur]]</f>
        <v>34.800000000000004</v>
      </c>
      <c r="G61">
        <f>IF(MOD(Tabela1[[#This Row],[Dzień]],2)&lt;&gt;0,2,0)</f>
        <v>0</v>
      </c>
      <c r="H61">
        <f>INT(IF(MOD(Tabela1[[#This Row],[Dzień]],30)=0,Tabela1[[#This Row],[IlośćKur]]*20%,0))</f>
        <v>34</v>
      </c>
      <c r="I61">
        <f>Tabela1[[#This Row],[IlośćKur]]+Tabela1[[#This Row],[DokupienieKur]]-Tabela1[[#This Row],[AtakLisa]]</f>
        <v>208</v>
      </c>
      <c r="J61">
        <f>Tabela1[[#This Row],[DokupienieKur]]*18</f>
        <v>612</v>
      </c>
      <c r="K61">
        <f>Tabela1[[#This Row],[SprzedarzJajek]]-(Tabela1[[#This Row],[ZjedzonaPasza]]*$P$4)-Tabela1[[#This Row],[WydatekNaKury]]</f>
        <v>-521.52</v>
      </c>
      <c r="L61">
        <f>Tabela1[[#This Row],[DziennyZysk]]+L60</f>
        <v>3271.2000000000003</v>
      </c>
      <c r="M61">
        <f>Tabela1[[#This Row],[ZjedzonaPasza]]*$P$4+Tabela1[[#This Row],[DokupienieKur]]</f>
        <v>100.12</v>
      </c>
      <c r="N61">
        <f>Tabela1[[#This Row],[SprzedarzJajek]]</f>
        <v>156.6</v>
      </c>
    </row>
    <row r="62" spans="1:14" x14ac:dyDescent="0.25">
      <c r="A62">
        <v>61</v>
      </c>
      <c r="B62" t="s">
        <v>6</v>
      </c>
      <c r="C62">
        <f>INT(C61+H61-G61)</f>
        <v>208</v>
      </c>
      <c r="D62">
        <f>IF(Tabela1[[#This Row],[DzieńTyg]]&lt;&gt;"Niedziela",Tabela1[[#This Row],[IlośćKur]]*1,0)</f>
        <v>208</v>
      </c>
      <c r="E62">
        <f>IF(Tabela1[[#This Row],[DzieńTyg]]&lt;&gt;"Niedziela",Tabela1[[#This Row],[ZniesioneJajka ]]*$P$6,0)</f>
        <v>187.20000000000002</v>
      </c>
      <c r="F62">
        <f>$P$2*Tabela1[[#This Row],[IlośćKur]]</f>
        <v>41.6</v>
      </c>
      <c r="G62">
        <f>IF(MOD(Tabela1[[#This Row],[Dzień]],2)&lt;&gt;0,2,0)</f>
        <v>2</v>
      </c>
      <c r="H62">
        <f>INT(IF(MOD(Tabela1[[#This Row],[Dzień]],30)=0,Tabela1[[#This Row],[IlośćKur]]*20%,0))</f>
        <v>0</v>
      </c>
      <c r="I62">
        <f>Tabela1[[#This Row],[IlośćKur]]+Tabela1[[#This Row],[DokupienieKur]]-Tabela1[[#This Row],[AtakLisa]]</f>
        <v>206</v>
      </c>
      <c r="J62">
        <f>Tabela1[[#This Row],[DokupienieKur]]*18</f>
        <v>0</v>
      </c>
      <c r="K62">
        <f>Tabela1[[#This Row],[SprzedarzJajek]]-(Tabela1[[#This Row],[ZjedzonaPasza]]*$P$4)-Tabela1[[#This Row],[WydatekNaKury]]</f>
        <v>108.16000000000003</v>
      </c>
      <c r="L62">
        <f>Tabela1[[#This Row],[DziennyZysk]]+L61</f>
        <v>3379.36</v>
      </c>
      <c r="M62">
        <f>Tabela1[[#This Row],[ZjedzonaPasza]]*$P$4+Tabela1[[#This Row],[DokupienieKur]]</f>
        <v>79.039999999999992</v>
      </c>
      <c r="N62">
        <f>Tabela1[[#This Row],[SprzedarzJajek]]</f>
        <v>187.20000000000002</v>
      </c>
    </row>
    <row r="63" spans="1:14" x14ac:dyDescent="0.25">
      <c r="A63">
        <v>62</v>
      </c>
      <c r="B63" t="s">
        <v>7</v>
      </c>
      <c r="C63">
        <f>INT(C62+H62-G62)</f>
        <v>206</v>
      </c>
      <c r="D63">
        <f>IF(Tabela1[[#This Row],[DzieńTyg]]&lt;&gt;"Niedziela",Tabela1[[#This Row],[IlośćKur]]*1,0)</f>
        <v>206</v>
      </c>
      <c r="E63">
        <f>IF(Tabela1[[#This Row],[DzieńTyg]]&lt;&gt;"Niedziela",Tabela1[[#This Row],[ZniesioneJajka ]]*$P$6,0)</f>
        <v>185.4</v>
      </c>
      <c r="F63">
        <f>$P$2*Tabela1[[#This Row],[IlośćKur]]</f>
        <v>41.2</v>
      </c>
      <c r="G63">
        <f>IF(MOD(Tabela1[[#This Row],[Dzień]],2)&lt;&gt;0,2,0)</f>
        <v>0</v>
      </c>
      <c r="H63">
        <f>INT(IF(MOD(Tabela1[[#This Row],[Dzień]],30)=0,Tabela1[[#This Row],[IlośćKur]]*20%,0))</f>
        <v>0</v>
      </c>
      <c r="I63">
        <f>Tabela1[[#This Row],[IlośćKur]]+Tabela1[[#This Row],[DokupienieKur]]-Tabela1[[#This Row],[AtakLisa]]</f>
        <v>206</v>
      </c>
      <c r="J63">
        <f>Tabela1[[#This Row],[DokupienieKur]]*18</f>
        <v>0</v>
      </c>
      <c r="K63">
        <f>Tabela1[[#This Row],[SprzedarzJajek]]-(Tabela1[[#This Row],[ZjedzonaPasza]]*$P$4)-Tabela1[[#This Row],[WydatekNaKury]]</f>
        <v>107.12</v>
      </c>
      <c r="L63">
        <f>Tabela1[[#This Row],[DziennyZysk]]+L62</f>
        <v>3486.48</v>
      </c>
      <c r="M63">
        <f>Tabela1[[#This Row],[ZjedzonaPasza]]*$P$4+Tabela1[[#This Row],[DokupienieKur]]</f>
        <v>78.28</v>
      </c>
      <c r="N63">
        <f>Tabela1[[#This Row],[SprzedarzJajek]]</f>
        <v>185.4</v>
      </c>
    </row>
    <row r="64" spans="1:14" x14ac:dyDescent="0.25">
      <c r="A64">
        <v>63</v>
      </c>
      <c r="B64" t="s">
        <v>8</v>
      </c>
      <c r="C64">
        <f>INT(C63+H63-G63)</f>
        <v>206</v>
      </c>
      <c r="D64">
        <f>IF(Tabela1[[#This Row],[DzieńTyg]]&lt;&gt;"Niedziela",Tabela1[[#This Row],[IlośćKur]]*1,0)</f>
        <v>0</v>
      </c>
      <c r="E64">
        <f>IF(Tabela1[[#This Row],[DzieńTyg]]&lt;&gt;"Niedziela",Tabela1[[#This Row],[ZniesioneJajka ]]*$P$6,0)</f>
        <v>0</v>
      </c>
      <c r="F64">
        <f>$P$2*Tabela1[[#This Row],[IlośćKur]]</f>
        <v>41.2</v>
      </c>
      <c r="G64">
        <f>IF(MOD(Tabela1[[#This Row],[Dzień]],2)&lt;&gt;0,2,0)</f>
        <v>2</v>
      </c>
      <c r="H64">
        <f>INT(IF(MOD(Tabela1[[#This Row],[Dzień]],30)=0,Tabela1[[#This Row],[IlośćKur]]*20%,0))</f>
        <v>0</v>
      </c>
      <c r="I64">
        <f>Tabela1[[#This Row],[IlośćKur]]+Tabela1[[#This Row],[DokupienieKur]]-Tabela1[[#This Row],[AtakLisa]]</f>
        <v>204</v>
      </c>
      <c r="J64">
        <f>Tabela1[[#This Row],[DokupienieKur]]*18</f>
        <v>0</v>
      </c>
      <c r="K64">
        <f>Tabela1[[#This Row],[SprzedarzJajek]]-(Tabela1[[#This Row],[ZjedzonaPasza]]*$P$4)-Tabela1[[#This Row],[WydatekNaKury]]</f>
        <v>-78.28</v>
      </c>
      <c r="L64">
        <f>Tabela1[[#This Row],[DziennyZysk]]+L63</f>
        <v>3408.2</v>
      </c>
      <c r="M64">
        <f>Tabela1[[#This Row],[ZjedzonaPasza]]*$P$4+Tabela1[[#This Row],[DokupienieKur]]</f>
        <v>78.28</v>
      </c>
      <c r="N64">
        <f>Tabela1[[#This Row],[SprzedarzJajek]]</f>
        <v>0</v>
      </c>
    </row>
    <row r="65" spans="1:14" x14ac:dyDescent="0.25">
      <c r="A65">
        <v>64</v>
      </c>
      <c r="B65" t="s">
        <v>2</v>
      </c>
      <c r="C65">
        <f>INT(C64+H64-G64)</f>
        <v>204</v>
      </c>
      <c r="D65">
        <f>IF(Tabela1[[#This Row],[DzieńTyg]]&lt;&gt;"Niedziela",Tabela1[[#This Row],[IlośćKur]]*1,0)</f>
        <v>204</v>
      </c>
      <c r="E65">
        <f>IF(Tabela1[[#This Row],[DzieńTyg]]&lt;&gt;"Niedziela",Tabela1[[#This Row],[ZniesioneJajka ]]*$P$6,0)</f>
        <v>183.6</v>
      </c>
      <c r="F65">
        <f>$P$2*Tabela1[[#This Row],[IlośćKur]]</f>
        <v>40.800000000000004</v>
      </c>
      <c r="G65">
        <f>IF(MOD(Tabela1[[#This Row],[Dzień]],2)&lt;&gt;0,2,0)</f>
        <v>0</v>
      </c>
      <c r="H65">
        <f>INT(IF(MOD(Tabela1[[#This Row],[Dzień]],30)=0,Tabela1[[#This Row],[IlośćKur]]*20%,0))</f>
        <v>0</v>
      </c>
      <c r="I65">
        <f>Tabela1[[#This Row],[IlośćKur]]+Tabela1[[#This Row],[DokupienieKur]]-Tabela1[[#This Row],[AtakLisa]]</f>
        <v>204</v>
      </c>
      <c r="J65">
        <f>Tabela1[[#This Row],[DokupienieKur]]*18</f>
        <v>0</v>
      </c>
      <c r="K65">
        <f>Tabela1[[#This Row],[SprzedarzJajek]]-(Tabela1[[#This Row],[ZjedzonaPasza]]*$P$4)-Tabela1[[#This Row],[WydatekNaKury]]</f>
        <v>106.07999999999998</v>
      </c>
      <c r="L65">
        <f>Tabela1[[#This Row],[DziennyZysk]]+L64</f>
        <v>3514.2799999999997</v>
      </c>
      <c r="M65">
        <f>Tabela1[[#This Row],[ZjedzonaPasza]]*$P$4+Tabela1[[#This Row],[DokupienieKur]]</f>
        <v>77.52000000000001</v>
      </c>
      <c r="N65">
        <f>Tabela1[[#This Row],[SprzedarzJajek]]</f>
        <v>183.6</v>
      </c>
    </row>
    <row r="66" spans="1:14" x14ac:dyDescent="0.25">
      <c r="A66">
        <v>65</v>
      </c>
      <c r="B66" t="s">
        <v>3</v>
      </c>
      <c r="C66">
        <f>INT(C65+H65-G65)</f>
        <v>204</v>
      </c>
      <c r="D66">
        <f>IF(Tabela1[[#This Row],[DzieńTyg]]&lt;&gt;"Niedziela",Tabela1[[#This Row],[IlośćKur]]*1,0)</f>
        <v>204</v>
      </c>
      <c r="E66">
        <f>IF(Tabela1[[#This Row],[DzieńTyg]]&lt;&gt;"Niedziela",Tabela1[[#This Row],[ZniesioneJajka ]]*$P$6,0)</f>
        <v>183.6</v>
      </c>
      <c r="F66">
        <f>$P$2*Tabela1[[#This Row],[IlośćKur]]</f>
        <v>40.800000000000004</v>
      </c>
      <c r="G66">
        <f>IF(MOD(Tabela1[[#This Row],[Dzień]],2)&lt;&gt;0,2,0)</f>
        <v>2</v>
      </c>
      <c r="H66">
        <f>INT(IF(MOD(Tabela1[[#This Row],[Dzień]],30)=0,Tabela1[[#This Row],[IlośćKur]]*20%,0))</f>
        <v>0</v>
      </c>
      <c r="I66">
        <f>Tabela1[[#This Row],[IlośćKur]]+Tabela1[[#This Row],[DokupienieKur]]-Tabela1[[#This Row],[AtakLisa]]</f>
        <v>202</v>
      </c>
      <c r="J66">
        <f>Tabela1[[#This Row],[DokupienieKur]]*18</f>
        <v>0</v>
      </c>
      <c r="K66">
        <f>Tabela1[[#This Row],[SprzedarzJajek]]-(Tabela1[[#This Row],[ZjedzonaPasza]]*$P$4)-Tabela1[[#This Row],[WydatekNaKury]]</f>
        <v>106.07999999999998</v>
      </c>
      <c r="L66">
        <f>Tabela1[[#This Row],[DziennyZysk]]+L65</f>
        <v>3620.3599999999997</v>
      </c>
      <c r="M66">
        <f>Tabela1[[#This Row],[ZjedzonaPasza]]*$P$4+Tabela1[[#This Row],[DokupienieKur]]</f>
        <v>77.52000000000001</v>
      </c>
      <c r="N66">
        <f>Tabela1[[#This Row],[SprzedarzJajek]]</f>
        <v>183.6</v>
      </c>
    </row>
    <row r="67" spans="1:14" x14ac:dyDescent="0.25">
      <c r="A67">
        <v>66</v>
      </c>
      <c r="B67" t="s">
        <v>4</v>
      </c>
      <c r="C67">
        <f>INT(C66+H66-G66)</f>
        <v>202</v>
      </c>
      <c r="D67">
        <f>IF(Tabela1[[#This Row],[DzieńTyg]]&lt;&gt;"Niedziela",Tabela1[[#This Row],[IlośćKur]]*1,0)</f>
        <v>202</v>
      </c>
      <c r="E67">
        <f>IF(Tabela1[[#This Row],[DzieńTyg]]&lt;&gt;"Niedziela",Tabela1[[#This Row],[ZniesioneJajka ]]*$P$6,0)</f>
        <v>181.8</v>
      </c>
      <c r="F67">
        <f>$P$2*Tabela1[[#This Row],[IlośćKur]]</f>
        <v>40.400000000000006</v>
      </c>
      <c r="G67">
        <f>IF(MOD(Tabela1[[#This Row],[Dzień]],2)&lt;&gt;0,2,0)</f>
        <v>0</v>
      </c>
      <c r="H67">
        <f>INT(IF(MOD(Tabela1[[#This Row],[Dzień]],30)=0,Tabela1[[#This Row],[IlośćKur]]*20%,0))</f>
        <v>0</v>
      </c>
      <c r="I67">
        <f>Tabela1[[#This Row],[IlośćKur]]+Tabela1[[#This Row],[DokupienieKur]]-Tabela1[[#This Row],[AtakLisa]]</f>
        <v>202</v>
      </c>
      <c r="J67">
        <f>Tabela1[[#This Row],[DokupienieKur]]*18</f>
        <v>0</v>
      </c>
      <c r="K67">
        <f>Tabela1[[#This Row],[SprzedarzJajek]]-(Tabela1[[#This Row],[ZjedzonaPasza]]*$P$4)-Tabela1[[#This Row],[WydatekNaKury]]</f>
        <v>105.04</v>
      </c>
      <c r="L67">
        <f>Tabela1[[#This Row],[DziennyZysk]]+L66</f>
        <v>3725.3999999999996</v>
      </c>
      <c r="M67">
        <f>Tabela1[[#This Row],[ZjedzonaPasza]]*$P$4+Tabela1[[#This Row],[DokupienieKur]]</f>
        <v>76.760000000000005</v>
      </c>
      <c r="N67">
        <f>Tabela1[[#This Row],[SprzedarzJajek]]</f>
        <v>181.8</v>
      </c>
    </row>
    <row r="68" spans="1:14" x14ac:dyDescent="0.25">
      <c r="A68">
        <v>67</v>
      </c>
      <c r="B68" t="s">
        <v>5</v>
      </c>
      <c r="C68">
        <f>INT(C67+H67-G67)</f>
        <v>202</v>
      </c>
      <c r="D68">
        <f>IF(Tabela1[[#This Row],[DzieńTyg]]&lt;&gt;"Niedziela",Tabela1[[#This Row],[IlośćKur]]*1,0)</f>
        <v>202</v>
      </c>
      <c r="E68">
        <f>IF(Tabela1[[#This Row],[DzieńTyg]]&lt;&gt;"Niedziela",Tabela1[[#This Row],[ZniesioneJajka ]]*$P$6,0)</f>
        <v>181.8</v>
      </c>
      <c r="F68">
        <f>$P$2*Tabela1[[#This Row],[IlośćKur]]</f>
        <v>40.400000000000006</v>
      </c>
      <c r="G68">
        <f>IF(MOD(Tabela1[[#This Row],[Dzień]],2)&lt;&gt;0,2,0)</f>
        <v>2</v>
      </c>
      <c r="H68">
        <f>INT(IF(MOD(Tabela1[[#This Row],[Dzień]],30)=0,Tabela1[[#This Row],[IlośćKur]]*20%,0))</f>
        <v>0</v>
      </c>
      <c r="I68">
        <f>Tabela1[[#This Row],[IlośćKur]]+Tabela1[[#This Row],[DokupienieKur]]-Tabela1[[#This Row],[AtakLisa]]</f>
        <v>200</v>
      </c>
      <c r="J68">
        <f>Tabela1[[#This Row],[DokupienieKur]]*18</f>
        <v>0</v>
      </c>
      <c r="K68">
        <f>Tabela1[[#This Row],[SprzedarzJajek]]-(Tabela1[[#This Row],[ZjedzonaPasza]]*$P$4)-Tabela1[[#This Row],[WydatekNaKury]]</f>
        <v>105.04</v>
      </c>
      <c r="L68">
        <f>Tabela1[[#This Row],[DziennyZysk]]+L67</f>
        <v>3830.4399999999996</v>
      </c>
      <c r="M68">
        <f>Tabela1[[#This Row],[ZjedzonaPasza]]*$P$4+Tabela1[[#This Row],[DokupienieKur]]</f>
        <v>76.760000000000005</v>
      </c>
      <c r="N68">
        <f>Tabela1[[#This Row],[SprzedarzJajek]]</f>
        <v>181.8</v>
      </c>
    </row>
    <row r="69" spans="1:14" x14ac:dyDescent="0.25">
      <c r="A69">
        <v>68</v>
      </c>
      <c r="B69" t="s">
        <v>6</v>
      </c>
      <c r="C69">
        <f>INT(C68+H68-G68)</f>
        <v>200</v>
      </c>
      <c r="D69">
        <f>IF(Tabela1[[#This Row],[DzieńTyg]]&lt;&gt;"Niedziela",Tabela1[[#This Row],[IlośćKur]]*1,0)</f>
        <v>200</v>
      </c>
      <c r="E69">
        <f>IF(Tabela1[[#This Row],[DzieńTyg]]&lt;&gt;"Niedziela",Tabela1[[#This Row],[ZniesioneJajka ]]*$P$6,0)</f>
        <v>180</v>
      </c>
      <c r="F69">
        <f>$P$2*Tabela1[[#This Row],[IlośćKur]]</f>
        <v>40</v>
      </c>
      <c r="G69">
        <f>IF(MOD(Tabela1[[#This Row],[Dzień]],2)&lt;&gt;0,2,0)</f>
        <v>0</v>
      </c>
      <c r="H69">
        <f>INT(IF(MOD(Tabela1[[#This Row],[Dzień]],30)=0,Tabela1[[#This Row],[IlośćKur]]*20%,0))</f>
        <v>0</v>
      </c>
      <c r="I69">
        <f>Tabela1[[#This Row],[IlośćKur]]+Tabela1[[#This Row],[DokupienieKur]]-Tabela1[[#This Row],[AtakLisa]]</f>
        <v>200</v>
      </c>
      <c r="J69">
        <f>Tabela1[[#This Row],[DokupienieKur]]*18</f>
        <v>0</v>
      </c>
      <c r="K69">
        <f>Tabela1[[#This Row],[SprzedarzJajek]]-(Tabela1[[#This Row],[ZjedzonaPasza]]*$P$4)-Tabela1[[#This Row],[WydatekNaKury]]</f>
        <v>104</v>
      </c>
      <c r="L69">
        <f>Tabela1[[#This Row],[DziennyZysk]]+L68</f>
        <v>3934.4399999999996</v>
      </c>
      <c r="M69">
        <f>Tabela1[[#This Row],[ZjedzonaPasza]]*$P$4+Tabela1[[#This Row],[DokupienieKur]]</f>
        <v>76</v>
      </c>
      <c r="N69">
        <f>Tabela1[[#This Row],[SprzedarzJajek]]</f>
        <v>180</v>
      </c>
    </row>
    <row r="70" spans="1:14" x14ac:dyDescent="0.25">
      <c r="A70">
        <v>69</v>
      </c>
      <c r="B70" t="s">
        <v>7</v>
      </c>
      <c r="C70">
        <f>INT(C69+H69-G69)</f>
        <v>200</v>
      </c>
      <c r="D70">
        <f>IF(Tabela1[[#This Row],[DzieńTyg]]&lt;&gt;"Niedziela",Tabela1[[#This Row],[IlośćKur]]*1,0)</f>
        <v>200</v>
      </c>
      <c r="E70">
        <f>IF(Tabela1[[#This Row],[DzieńTyg]]&lt;&gt;"Niedziela",Tabela1[[#This Row],[ZniesioneJajka ]]*$P$6,0)</f>
        <v>180</v>
      </c>
      <c r="F70">
        <f>$P$2*Tabela1[[#This Row],[IlośćKur]]</f>
        <v>40</v>
      </c>
      <c r="G70">
        <f>IF(MOD(Tabela1[[#This Row],[Dzień]],2)&lt;&gt;0,2,0)</f>
        <v>2</v>
      </c>
      <c r="H70">
        <f>INT(IF(MOD(Tabela1[[#This Row],[Dzień]],30)=0,Tabela1[[#This Row],[IlośćKur]]*20%,0))</f>
        <v>0</v>
      </c>
      <c r="I70">
        <f>Tabela1[[#This Row],[IlośćKur]]+Tabela1[[#This Row],[DokupienieKur]]-Tabela1[[#This Row],[AtakLisa]]</f>
        <v>198</v>
      </c>
      <c r="J70">
        <f>Tabela1[[#This Row],[DokupienieKur]]*18</f>
        <v>0</v>
      </c>
      <c r="K70">
        <f>Tabela1[[#This Row],[SprzedarzJajek]]-(Tabela1[[#This Row],[ZjedzonaPasza]]*$P$4)-Tabela1[[#This Row],[WydatekNaKury]]</f>
        <v>104</v>
      </c>
      <c r="L70">
        <f>Tabela1[[#This Row],[DziennyZysk]]+L69</f>
        <v>4038.4399999999996</v>
      </c>
      <c r="M70">
        <f>Tabela1[[#This Row],[ZjedzonaPasza]]*$P$4+Tabela1[[#This Row],[DokupienieKur]]</f>
        <v>76</v>
      </c>
      <c r="N70">
        <f>Tabela1[[#This Row],[SprzedarzJajek]]</f>
        <v>180</v>
      </c>
    </row>
    <row r="71" spans="1:14" x14ac:dyDescent="0.25">
      <c r="A71">
        <v>70</v>
      </c>
      <c r="B71" t="s">
        <v>8</v>
      </c>
      <c r="C71">
        <f>INT(C70+H70-G70)</f>
        <v>198</v>
      </c>
      <c r="D71">
        <f>IF(Tabela1[[#This Row],[DzieńTyg]]&lt;&gt;"Niedziela",Tabela1[[#This Row],[IlośćKur]]*1,0)</f>
        <v>0</v>
      </c>
      <c r="E71">
        <f>IF(Tabela1[[#This Row],[DzieńTyg]]&lt;&gt;"Niedziela",Tabela1[[#This Row],[ZniesioneJajka ]]*$P$6,0)</f>
        <v>0</v>
      </c>
      <c r="F71">
        <f>$P$2*Tabela1[[#This Row],[IlośćKur]]</f>
        <v>39.6</v>
      </c>
      <c r="G71">
        <f>IF(MOD(Tabela1[[#This Row],[Dzień]],2)&lt;&gt;0,2,0)</f>
        <v>0</v>
      </c>
      <c r="H71">
        <f>INT(IF(MOD(Tabela1[[#This Row],[Dzień]],30)=0,Tabela1[[#This Row],[IlośćKur]]*20%,0))</f>
        <v>0</v>
      </c>
      <c r="I71">
        <f>Tabela1[[#This Row],[IlośćKur]]+Tabela1[[#This Row],[DokupienieKur]]-Tabela1[[#This Row],[AtakLisa]]</f>
        <v>198</v>
      </c>
      <c r="J71">
        <f>Tabela1[[#This Row],[DokupienieKur]]*18</f>
        <v>0</v>
      </c>
      <c r="K71">
        <f>Tabela1[[#This Row],[SprzedarzJajek]]-(Tabela1[[#This Row],[ZjedzonaPasza]]*$P$4)-Tabela1[[#This Row],[WydatekNaKury]]</f>
        <v>-75.239999999999995</v>
      </c>
      <c r="L71">
        <f>Tabela1[[#This Row],[DziennyZysk]]+L70</f>
        <v>3963.2</v>
      </c>
      <c r="M71">
        <f>Tabela1[[#This Row],[ZjedzonaPasza]]*$P$4+Tabela1[[#This Row],[DokupienieKur]]</f>
        <v>75.239999999999995</v>
      </c>
      <c r="N71">
        <f>Tabela1[[#This Row],[SprzedarzJajek]]</f>
        <v>0</v>
      </c>
    </row>
    <row r="72" spans="1:14" x14ac:dyDescent="0.25">
      <c r="A72">
        <v>71</v>
      </c>
      <c r="B72" t="s">
        <v>2</v>
      </c>
      <c r="C72">
        <f>INT(C71+H71-G71)</f>
        <v>198</v>
      </c>
      <c r="D72">
        <f>IF(Tabela1[[#This Row],[DzieńTyg]]&lt;&gt;"Niedziela",Tabela1[[#This Row],[IlośćKur]]*1,0)</f>
        <v>198</v>
      </c>
      <c r="E72">
        <f>IF(Tabela1[[#This Row],[DzieńTyg]]&lt;&gt;"Niedziela",Tabela1[[#This Row],[ZniesioneJajka ]]*$P$6,0)</f>
        <v>178.20000000000002</v>
      </c>
      <c r="F72">
        <f>$P$2*Tabela1[[#This Row],[IlośćKur]]</f>
        <v>39.6</v>
      </c>
      <c r="G72">
        <f>IF(MOD(Tabela1[[#This Row],[Dzień]],2)&lt;&gt;0,2,0)</f>
        <v>2</v>
      </c>
      <c r="H72">
        <f>INT(IF(MOD(Tabela1[[#This Row],[Dzień]],30)=0,Tabela1[[#This Row],[IlośćKur]]*20%,0))</f>
        <v>0</v>
      </c>
      <c r="I72">
        <f>Tabela1[[#This Row],[IlośćKur]]+Tabela1[[#This Row],[DokupienieKur]]-Tabela1[[#This Row],[AtakLisa]]</f>
        <v>196</v>
      </c>
      <c r="J72">
        <f>Tabela1[[#This Row],[DokupienieKur]]*18</f>
        <v>0</v>
      </c>
      <c r="K72">
        <f>Tabela1[[#This Row],[SprzedarzJajek]]-(Tabela1[[#This Row],[ZjedzonaPasza]]*$P$4)-Tabela1[[#This Row],[WydatekNaKury]]</f>
        <v>102.96000000000002</v>
      </c>
      <c r="L72">
        <f>Tabela1[[#This Row],[DziennyZysk]]+L71</f>
        <v>4066.16</v>
      </c>
      <c r="M72">
        <f>Tabela1[[#This Row],[ZjedzonaPasza]]*$P$4+Tabela1[[#This Row],[DokupienieKur]]</f>
        <v>75.239999999999995</v>
      </c>
      <c r="N72">
        <f>Tabela1[[#This Row],[SprzedarzJajek]]</f>
        <v>178.20000000000002</v>
      </c>
    </row>
    <row r="73" spans="1:14" x14ac:dyDescent="0.25">
      <c r="A73">
        <v>72</v>
      </c>
      <c r="B73" t="s">
        <v>3</v>
      </c>
      <c r="C73">
        <f>INT(C72+H72-G72)</f>
        <v>196</v>
      </c>
      <c r="D73">
        <f>IF(Tabela1[[#This Row],[DzieńTyg]]&lt;&gt;"Niedziela",Tabela1[[#This Row],[IlośćKur]]*1,0)</f>
        <v>196</v>
      </c>
      <c r="E73">
        <f>IF(Tabela1[[#This Row],[DzieńTyg]]&lt;&gt;"Niedziela",Tabela1[[#This Row],[ZniesioneJajka ]]*$P$6,0)</f>
        <v>176.4</v>
      </c>
      <c r="F73">
        <f>$P$2*Tabela1[[#This Row],[IlośćKur]]</f>
        <v>39.200000000000003</v>
      </c>
      <c r="G73">
        <f>IF(MOD(Tabela1[[#This Row],[Dzień]],2)&lt;&gt;0,2,0)</f>
        <v>0</v>
      </c>
      <c r="H73">
        <f>INT(IF(MOD(Tabela1[[#This Row],[Dzień]],30)=0,Tabela1[[#This Row],[IlośćKur]]*20%,0))</f>
        <v>0</v>
      </c>
      <c r="I73">
        <f>Tabela1[[#This Row],[IlośćKur]]+Tabela1[[#This Row],[DokupienieKur]]-Tabela1[[#This Row],[AtakLisa]]</f>
        <v>196</v>
      </c>
      <c r="J73">
        <f>Tabela1[[#This Row],[DokupienieKur]]*18</f>
        <v>0</v>
      </c>
      <c r="K73">
        <f>Tabela1[[#This Row],[SprzedarzJajek]]-(Tabela1[[#This Row],[ZjedzonaPasza]]*$P$4)-Tabela1[[#This Row],[WydatekNaKury]]</f>
        <v>101.92</v>
      </c>
      <c r="L73">
        <f>Tabela1[[#This Row],[DziennyZysk]]+L72</f>
        <v>4168.08</v>
      </c>
      <c r="M73">
        <f>Tabela1[[#This Row],[ZjedzonaPasza]]*$P$4+Tabela1[[#This Row],[DokupienieKur]]</f>
        <v>74.48</v>
      </c>
      <c r="N73">
        <f>Tabela1[[#This Row],[SprzedarzJajek]]</f>
        <v>176.4</v>
      </c>
    </row>
    <row r="74" spans="1:14" x14ac:dyDescent="0.25">
      <c r="A74">
        <v>73</v>
      </c>
      <c r="B74" t="s">
        <v>4</v>
      </c>
      <c r="C74">
        <f>INT(C73+H73-G73)</f>
        <v>196</v>
      </c>
      <c r="D74">
        <f>IF(Tabela1[[#This Row],[DzieńTyg]]&lt;&gt;"Niedziela",Tabela1[[#This Row],[IlośćKur]]*1,0)</f>
        <v>196</v>
      </c>
      <c r="E74">
        <f>IF(Tabela1[[#This Row],[DzieńTyg]]&lt;&gt;"Niedziela",Tabela1[[#This Row],[ZniesioneJajka ]]*$P$6,0)</f>
        <v>176.4</v>
      </c>
      <c r="F74">
        <f>$P$2*Tabela1[[#This Row],[IlośćKur]]</f>
        <v>39.200000000000003</v>
      </c>
      <c r="G74">
        <f>IF(MOD(Tabela1[[#This Row],[Dzień]],2)&lt;&gt;0,2,0)</f>
        <v>2</v>
      </c>
      <c r="H74">
        <f>INT(IF(MOD(Tabela1[[#This Row],[Dzień]],30)=0,Tabela1[[#This Row],[IlośćKur]]*20%,0))</f>
        <v>0</v>
      </c>
      <c r="I74">
        <f>Tabela1[[#This Row],[IlośćKur]]+Tabela1[[#This Row],[DokupienieKur]]-Tabela1[[#This Row],[AtakLisa]]</f>
        <v>194</v>
      </c>
      <c r="J74">
        <f>Tabela1[[#This Row],[DokupienieKur]]*18</f>
        <v>0</v>
      </c>
      <c r="K74">
        <f>Tabela1[[#This Row],[SprzedarzJajek]]-(Tabela1[[#This Row],[ZjedzonaPasza]]*$P$4)-Tabela1[[#This Row],[WydatekNaKury]]</f>
        <v>101.92</v>
      </c>
      <c r="L74">
        <f>Tabela1[[#This Row],[DziennyZysk]]+L73</f>
        <v>4270</v>
      </c>
      <c r="M74">
        <f>Tabela1[[#This Row],[ZjedzonaPasza]]*$P$4+Tabela1[[#This Row],[DokupienieKur]]</f>
        <v>74.48</v>
      </c>
      <c r="N74">
        <f>Tabela1[[#This Row],[SprzedarzJajek]]</f>
        <v>176.4</v>
      </c>
    </row>
    <row r="75" spans="1:14" x14ac:dyDescent="0.25">
      <c r="A75">
        <v>74</v>
      </c>
      <c r="B75" t="s">
        <v>5</v>
      </c>
      <c r="C75">
        <f>INT(C74+H74-G74)</f>
        <v>194</v>
      </c>
      <c r="D75">
        <f>IF(Tabela1[[#This Row],[DzieńTyg]]&lt;&gt;"Niedziela",Tabela1[[#This Row],[IlośćKur]]*1,0)</f>
        <v>194</v>
      </c>
      <c r="E75">
        <f>IF(Tabela1[[#This Row],[DzieńTyg]]&lt;&gt;"Niedziela",Tabela1[[#This Row],[ZniesioneJajka ]]*$P$6,0)</f>
        <v>174.6</v>
      </c>
      <c r="F75">
        <f>$P$2*Tabela1[[#This Row],[IlośćKur]]</f>
        <v>38.800000000000004</v>
      </c>
      <c r="G75">
        <f>IF(MOD(Tabela1[[#This Row],[Dzień]],2)&lt;&gt;0,2,0)</f>
        <v>0</v>
      </c>
      <c r="H75">
        <f>INT(IF(MOD(Tabela1[[#This Row],[Dzień]],30)=0,Tabela1[[#This Row],[IlośćKur]]*20%,0))</f>
        <v>0</v>
      </c>
      <c r="I75">
        <f>Tabela1[[#This Row],[IlośćKur]]+Tabela1[[#This Row],[DokupienieKur]]-Tabela1[[#This Row],[AtakLisa]]</f>
        <v>194</v>
      </c>
      <c r="J75">
        <f>Tabela1[[#This Row],[DokupienieKur]]*18</f>
        <v>0</v>
      </c>
      <c r="K75">
        <f>Tabela1[[#This Row],[SprzedarzJajek]]-(Tabela1[[#This Row],[ZjedzonaPasza]]*$P$4)-Tabela1[[#This Row],[WydatekNaKury]]</f>
        <v>100.88</v>
      </c>
      <c r="L75">
        <f>Tabela1[[#This Row],[DziennyZysk]]+L74</f>
        <v>4370.88</v>
      </c>
      <c r="M75">
        <f>Tabela1[[#This Row],[ZjedzonaPasza]]*$P$4+Tabela1[[#This Row],[DokupienieKur]]</f>
        <v>73.72</v>
      </c>
      <c r="N75">
        <f>Tabela1[[#This Row],[SprzedarzJajek]]</f>
        <v>174.6</v>
      </c>
    </row>
    <row r="76" spans="1:14" x14ac:dyDescent="0.25">
      <c r="A76">
        <v>75</v>
      </c>
      <c r="B76" t="s">
        <v>6</v>
      </c>
      <c r="C76">
        <f>INT(C75+H75-G75)</f>
        <v>194</v>
      </c>
      <c r="D76">
        <f>IF(Tabela1[[#This Row],[DzieńTyg]]&lt;&gt;"Niedziela",Tabela1[[#This Row],[IlośćKur]]*1,0)</f>
        <v>194</v>
      </c>
      <c r="E76">
        <f>IF(Tabela1[[#This Row],[DzieńTyg]]&lt;&gt;"Niedziela",Tabela1[[#This Row],[ZniesioneJajka ]]*$P$6,0)</f>
        <v>174.6</v>
      </c>
      <c r="F76">
        <f>$P$2*Tabela1[[#This Row],[IlośćKur]]</f>
        <v>38.800000000000004</v>
      </c>
      <c r="G76">
        <f>IF(MOD(Tabela1[[#This Row],[Dzień]],2)&lt;&gt;0,2,0)</f>
        <v>2</v>
      </c>
      <c r="H76">
        <f>INT(IF(MOD(Tabela1[[#This Row],[Dzień]],30)=0,Tabela1[[#This Row],[IlośćKur]]*20%,0))</f>
        <v>0</v>
      </c>
      <c r="I76">
        <f>Tabela1[[#This Row],[IlośćKur]]+Tabela1[[#This Row],[DokupienieKur]]-Tabela1[[#This Row],[AtakLisa]]</f>
        <v>192</v>
      </c>
      <c r="J76">
        <f>Tabela1[[#This Row],[DokupienieKur]]*18</f>
        <v>0</v>
      </c>
      <c r="K76">
        <f>Tabela1[[#This Row],[SprzedarzJajek]]-(Tabela1[[#This Row],[ZjedzonaPasza]]*$P$4)-Tabela1[[#This Row],[WydatekNaKury]]</f>
        <v>100.88</v>
      </c>
      <c r="L76">
        <f>Tabela1[[#This Row],[DziennyZysk]]+L75</f>
        <v>4471.76</v>
      </c>
      <c r="M76">
        <f>Tabela1[[#This Row],[ZjedzonaPasza]]*$P$4+Tabela1[[#This Row],[DokupienieKur]]</f>
        <v>73.72</v>
      </c>
      <c r="N76">
        <f>Tabela1[[#This Row],[SprzedarzJajek]]</f>
        <v>174.6</v>
      </c>
    </row>
    <row r="77" spans="1:14" x14ac:dyDescent="0.25">
      <c r="A77">
        <v>76</v>
      </c>
      <c r="B77" t="s">
        <v>7</v>
      </c>
      <c r="C77">
        <f>INT(C76+H76-G76)</f>
        <v>192</v>
      </c>
      <c r="D77">
        <f>IF(Tabela1[[#This Row],[DzieńTyg]]&lt;&gt;"Niedziela",Tabela1[[#This Row],[IlośćKur]]*1,0)</f>
        <v>192</v>
      </c>
      <c r="E77">
        <f>IF(Tabela1[[#This Row],[DzieńTyg]]&lt;&gt;"Niedziela",Tabela1[[#This Row],[ZniesioneJajka ]]*$P$6,0)</f>
        <v>172.8</v>
      </c>
      <c r="F77">
        <f>$P$2*Tabela1[[#This Row],[IlośćKur]]</f>
        <v>38.400000000000006</v>
      </c>
      <c r="G77">
        <f>IF(MOD(Tabela1[[#This Row],[Dzień]],2)&lt;&gt;0,2,0)</f>
        <v>0</v>
      </c>
      <c r="H77">
        <f>INT(IF(MOD(Tabela1[[#This Row],[Dzień]],30)=0,Tabela1[[#This Row],[IlośćKur]]*20%,0))</f>
        <v>0</v>
      </c>
      <c r="I77">
        <f>Tabela1[[#This Row],[IlośćKur]]+Tabela1[[#This Row],[DokupienieKur]]-Tabela1[[#This Row],[AtakLisa]]</f>
        <v>192</v>
      </c>
      <c r="J77">
        <f>Tabela1[[#This Row],[DokupienieKur]]*18</f>
        <v>0</v>
      </c>
      <c r="K77">
        <f>Tabela1[[#This Row],[SprzedarzJajek]]-(Tabela1[[#This Row],[ZjedzonaPasza]]*$P$4)-Tabela1[[#This Row],[WydatekNaKury]]</f>
        <v>99.84</v>
      </c>
      <c r="L77">
        <f>Tabela1[[#This Row],[DziennyZysk]]+L76</f>
        <v>4571.6000000000004</v>
      </c>
      <c r="M77">
        <f>Tabela1[[#This Row],[ZjedzonaPasza]]*$P$4+Tabela1[[#This Row],[DokupienieKur]]</f>
        <v>72.960000000000008</v>
      </c>
      <c r="N77">
        <f>Tabela1[[#This Row],[SprzedarzJajek]]</f>
        <v>172.8</v>
      </c>
    </row>
    <row r="78" spans="1:14" x14ac:dyDescent="0.25">
      <c r="A78">
        <v>77</v>
      </c>
      <c r="B78" t="s">
        <v>8</v>
      </c>
      <c r="C78">
        <f>INT(C77+H77-G77)</f>
        <v>192</v>
      </c>
      <c r="D78">
        <f>IF(Tabela1[[#This Row],[DzieńTyg]]&lt;&gt;"Niedziela",Tabela1[[#This Row],[IlośćKur]]*1,0)</f>
        <v>0</v>
      </c>
      <c r="E78">
        <f>IF(Tabela1[[#This Row],[DzieńTyg]]&lt;&gt;"Niedziela",Tabela1[[#This Row],[ZniesioneJajka ]]*$P$6,0)</f>
        <v>0</v>
      </c>
      <c r="F78">
        <f>$P$2*Tabela1[[#This Row],[IlośćKur]]</f>
        <v>38.400000000000006</v>
      </c>
      <c r="G78">
        <f>IF(MOD(Tabela1[[#This Row],[Dzień]],2)&lt;&gt;0,2,0)</f>
        <v>2</v>
      </c>
      <c r="H78">
        <f>INT(IF(MOD(Tabela1[[#This Row],[Dzień]],30)=0,Tabela1[[#This Row],[IlośćKur]]*20%,0))</f>
        <v>0</v>
      </c>
      <c r="I78">
        <f>Tabela1[[#This Row],[IlośćKur]]+Tabela1[[#This Row],[DokupienieKur]]-Tabela1[[#This Row],[AtakLisa]]</f>
        <v>190</v>
      </c>
      <c r="J78">
        <f>Tabela1[[#This Row],[DokupienieKur]]*18</f>
        <v>0</v>
      </c>
      <c r="K78">
        <f>Tabela1[[#This Row],[SprzedarzJajek]]-(Tabela1[[#This Row],[ZjedzonaPasza]]*$P$4)-Tabela1[[#This Row],[WydatekNaKury]]</f>
        <v>-72.960000000000008</v>
      </c>
      <c r="L78">
        <f>Tabela1[[#This Row],[DziennyZysk]]+L77</f>
        <v>4498.6400000000003</v>
      </c>
      <c r="M78">
        <f>Tabela1[[#This Row],[ZjedzonaPasza]]*$P$4+Tabela1[[#This Row],[DokupienieKur]]</f>
        <v>72.960000000000008</v>
      </c>
      <c r="N78">
        <f>Tabela1[[#This Row],[SprzedarzJajek]]</f>
        <v>0</v>
      </c>
    </row>
    <row r="79" spans="1:14" x14ac:dyDescent="0.25">
      <c r="A79">
        <v>78</v>
      </c>
      <c r="B79" t="s">
        <v>2</v>
      </c>
      <c r="C79">
        <f>INT(C78+H78-G78)</f>
        <v>190</v>
      </c>
      <c r="D79">
        <f>IF(Tabela1[[#This Row],[DzieńTyg]]&lt;&gt;"Niedziela",Tabela1[[#This Row],[IlośćKur]]*1,0)</f>
        <v>190</v>
      </c>
      <c r="E79">
        <f>IF(Tabela1[[#This Row],[DzieńTyg]]&lt;&gt;"Niedziela",Tabela1[[#This Row],[ZniesioneJajka ]]*$P$6,0)</f>
        <v>171</v>
      </c>
      <c r="F79">
        <f>$P$2*Tabela1[[#This Row],[IlośćKur]]</f>
        <v>38</v>
      </c>
      <c r="G79">
        <f>IF(MOD(Tabela1[[#This Row],[Dzień]],2)&lt;&gt;0,2,0)</f>
        <v>0</v>
      </c>
      <c r="H79">
        <f>INT(IF(MOD(Tabela1[[#This Row],[Dzień]],30)=0,Tabela1[[#This Row],[IlośćKur]]*20%,0))</f>
        <v>0</v>
      </c>
      <c r="I79">
        <f>Tabela1[[#This Row],[IlośćKur]]+Tabela1[[#This Row],[DokupienieKur]]-Tabela1[[#This Row],[AtakLisa]]</f>
        <v>190</v>
      </c>
      <c r="J79">
        <f>Tabela1[[#This Row],[DokupienieKur]]*18</f>
        <v>0</v>
      </c>
      <c r="K79">
        <f>Tabela1[[#This Row],[SprzedarzJajek]]-(Tabela1[[#This Row],[ZjedzonaPasza]]*$P$4)-Tabela1[[#This Row],[WydatekNaKury]]</f>
        <v>98.8</v>
      </c>
      <c r="L79">
        <f>Tabela1[[#This Row],[DziennyZysk]]+L78</f>
        <v>4597.4400000000005</v>
      </c>
      <c r="M79">
        <f>Tabela1[[#This Row],[ZjedzonaPasza]]*$P$4+Tabela1[[#This Row],[DokupienieKur]]</f>
        <v>72.2</v>
      </c>
      <c r="N79">
        <f>Tabela1[[#This Row],[SprzedarzJajek]]</f>
        <v>171</v>
      </c>
    </row>
    <row r="80" spans="1:14" x14ac:dyDescent="0.25">
      <c r="A80">
        <v>79</v>
      </c>
      <c r="B80" t="s">
        <v>3</v>
      </c>
      <c r="C80">
        <f>INT(C79+H79-G79)</f>
        <v>190</v>
      </c>
      <c r="D80">
        <f>IF(Tabela1[[#This Row],[DzieńTyg]]&lt;&gt;"Niedziela",Tabela1[[#This Row],[IlośćKur]]*1,0)</f>
        <v>190</v>
      </c>
      <c r="E80">
        <f>IF(Tabela1[[#This Row],[DzieńTyg]]&lt;&gt;"Niedziela",Tabela1[[#This Row],[ZniesioneJajka ]]*$P$6,0)</f>
        <v>171</v>
      </c>
      <c r="F80">
        <f>$P$2*Tabela1[[#This Row],[IlośćKur]]</f>
        <v>38</v>
      </c>
      <c r="G80">
        <f>IF(MOD(Tabela1[[#This Row],[Dzień]],2)&lt;&gt;0,2,0)</f>
        <v>2</v>
      </c>
      <c r="H80">
        <f>INT(IF(MOD(Tabela1[[#This Row],[Dzień]],30)=0,Tabela1[[#This Row],[IlośćKur]]*20%,0))</f>
        <v>0</v>
      </c>
      <c r="I80">
        <f>Tabela1[[#This Row],[IlośćKur]]+Tabela1[[#This Row],[DokupienieKur]]-Tabela1[[#This Row],[AtakLisa]]</f>
        <v>188</v>
      </c>
      <c r="J80">
        <f>Tabela1[[#This Row],[DokupienieKur]]*18</f>
        <v>0</v>
      </c>
      <c r="K80">
        <f>Tabela1[[#This Row],[SprzedarzJajek]]-(Tabela1[[#This Row],[ZjedzonaPasza]]*$P$4)-Tabela1[[#This Row],[WydatekNaKury]]</f>
        <v>98.8</v>
      </c>
      <c r="L80">
        <f>Tabela1[[#This Row],[DziennyZysk]]+L79</f>
        <v>4696.2400000000007</v>
      </c>
      <c r="M80">
        <f>Tabela1[[#This Row],[ZjedzonaPasza]]*$P$4+Tabela1[[#This Row],[DokupienieKur]]</f>
        <v>72.2</v>
      </c>
      <c r="N80">
        <f>Tabela1[[#This Row],[SprzedarzJajek]]</f>
        <v>171</v>
      </c>
    </row>
    <row r="81" spans="1:14" x14ac:dyDescent="0.25">
      <c r="A81">
        <v>80</v>
      </c>
      <c r="B81" t="s">
        <v>4</v>
      </c>
      <c r="C81">
        <f>INT(C80+H80-G80)</f>
        <v>188</v>
      </c>
      <c r="D81">
        <f>IF(Tabela1[[#This Row],[DzieńTyg]]&lt;&gt;"Niedziela",Tabela1[[#This Row],[IlośćKur]]*1,0)</f>
        <v>188</v>
      </c>
      <c r="E81">
        <f>IF(Tabela1[[#This Row],[DzieńTyg]]&lt;&gt;"Niedziela",Tabela1[[#This Row],[ZniesioneJajka ]]*$P$6,0)</f>
        <v>169.20000000000002</v>
      </c>
      <c r="F81">
        <f>$P$2*Tabela1[[#This Row],[IlośćKur]]</f>
        <v>37.6</v>
      </c>
      <c r="G81">
        <f>IF(MOD(Tabela1[[#This Row],[Dzień]],2)&lt;&gt;0,2,0)</f>
        <v>0</v>
      </c>
      <c r="H81">
        <f>INT(IF(MOD(Tabela1[[#This Row],[Dzień]],30)=0,Tabela1[[#This Row],[IlośćKur]]*20%,0))</f>
        <v>0</v>
      </c>
      <c r="I81">
        <f>Tabela1[[#This Row],[IlośćKur]]+Tabela1[[#This Row],[DokupienieKur]]-Tabela1[[#This Row],[AtakLisa]]</f>
        <v>188</v>
      </c>
      <c r="J81">
        <f>Tabela1[[#This Row],[DokupienieKur]]*18</f>
        <v>0</v>
      </c>
      <c r="K81">
        <f>Tabela1[[#This Row],[SprzedarzJajek]]-(Tabela1[[#This Row],[ZjedzonaPasza]]*$P$4)-Tabela1[[#This Row],[WydatekNaKury]]</f>
        <v>97.760000000000019</v>
      </c>
      <c r="L81">
        <f>Tabela1[[#This Row],[DziennyZysk]]+L80</f>
        <v>4794.0000000000009</v>
      </c>
      <c r="M81">
        <f>Tabela1[[#This Row],[ZjedzonaPasza]]*$P$4+Tabela1[[#This Row],[DokupienieKur]]</f>
        <v>71.44</v>
      </c>
      <c r="N81">
        <f>Tabela1[[#This Row],[SprzedarzJajek]]</f>
        <v>169.20000000000002</v>
      </c>
    </row>
    <row r="82" spans="1:14" x14ac:dyDescent="0.25">
      <c r="A82">
        <v>81</v>
      </c>
      <c r="B82" t="s">
        <v>5</v>
      </c>
      <c r="C82">
        <f>INT(C81+H81-G81)</f>
        <v>188</v>
      </c>
      <c r="D82">
        <f>IF(Tabela1[[#This Row],[DzieńTyg]]&lt;&gt;"Niedziela",Tabela1[[#This Row],[IlośćKur]]*1,0)</f>
        <v>188</v>
      </c>
      <c r="E82">
        <f>IF(Tabela1[[#This Row],[DzieńTyg]]&lt;&gt;"Niedziela",Tabela1[[#This Row],[ZniesioneJajka ]]*$P$6,0)</f>
        <v>169.20000000000002</v>
      </c>
      <c r="F82">
        <f>$P$2*Tabela1[[#This Row],[IlośćKur]]</f>
        <v>37.6</v>
      </c>
      <c r="G82">
        <f>IF(MOD(Tabela1[[#This Row],[Dzień]],2)&lt;&gt;0,2,0)</f>
        <v>2</v>
      </c>
      <c r="H82">
        <f>INT(IF(MOD(Tabela1[[#This Row],[Dzień]],30)=0,Tabela1[[#This Row],[IlośćKur]]*20%,0))</f>
        <v>0</v>
      </c>
      <c r="I82">
        <f>Tabela1[[#This Row],[IlośćKur]]+Tabela1[[#This Row],[DokupienieKur]]-Tabela1[[#This Row],[AtakLisa]]</f>
        <v>186</v>
      </c>
      <c r="J82">
        <f>Tabela1[[#This Row],[DokupienieKur]]*18</f>
        <v>0</v>
      </c>
      <c r="K82">
        <f>Tabela1[[#This Row],[SprzedarzJajek]]-(Tabela1[[#This Row],[ZjedzonaPasza]]*$P$4)-Tabela1[[#This Row],[WydatekNaKury]]</f>
        <v>97.760000000000019</v>
      </c>
      <c r="L82">
        <f>Tabela1[[#This Row],[DziennyZysk]]+L81</f>
        <v>4891.7600000000011</v>
      </c>
      <c r="M82">
        <f>Tabela1[[#This Row],[ZjedzonaPasza]]*$P$4+Tabela1[[#This Row],[DokupienieKur]]</f>
        <v>71.44</v>
      </c>
      <c r="N82">
        <f>Tabela1[[#This Row],[SprzedarzJajek]]</f>
        <v>169.20000000000002</v>
      </c>
    </row>
    <row r="83" spans="1:14" x14ac:dyDescent="0.25">
      <c r="A83">
        <v>82</v>
      </c>
      <c r="B83" t="s">
        <v>6</v>
      </c>
      <c r="C83">
        <f>INT(C82+H82-G82)</f>
        <v>186</v>
      </c>
      <c r="D83">
        <f>IF(Tabela1[[#This Row],[DzieńTyg]]&lt;&gt;"Niedziela",Tabela1[[#This Row],[IlośćKur]]*1,0)</f>
        <v>186</v>
      </c>
      <c r="E83">
        <f>IF(Tabela1[[#This Row],[DzieńTyg]]&lt;&gt;"Niedziela",Tabela1[[#This Row],[ZniesioneJajka ]]*$P$6,0)</f>
        <v>167.4</v>
      </c>
      <c r="F83">
        <f>$P$2*Tabela1[[#This Row],[IlośćKur]]</f>
        <v>37.200000000000003</v>
      </c>
      <c r="G83">
        <f>IF(MOD(Tabela1[[#This Row],[Dzień]],2)&lt;&gt;0,2,0)</f>
        <v>0</v>
      </c>
      <c r="H83">
        <f>INT(IF(MOD(Tabela1[[#This Row],[Dzień]],30)=0,Tabela1[[#This Row],[IlośćKur]]*20%,0))</f>
        <v>0</v>
      </c>
      <c r="I83">
        <f>Tabela1[[#This Row],[IlośćKur]]+Tabela1[[#This Row],[DokupienieKur]]-Tabela1[[#This Row],[AtakLisa]]</f>
        <v>186</v>
      </c>
      <c r="J83">
        <f>Tabela1[[#This Row],[DokupienieKur]]*18</f>
        <v>0</v>
      </c>
      <c r="K83">
        <f>Tabela1[[#This Row],[SprzedarzJajek]]-(Tabela1[[#This Row],[ZjedzonaPasza]]*$P$4)-Tabela1[[#This Row],[WydatekNaKury]]</f>
        <v>96.72</v>
      </c>
      <c r="L83">
        <f>Tabela1[[#This Row],[DziennyZysk]]+L82</f>
        <v>4988.4800000000014</v>
      </c>
      <c r="M83">
        <f>Tabela1[[#This Row],[ZjedzonaPasza]]*$P$4+Tabela1[[#This Row],[DokupienieKur]]</f>
        <v>70.680000000000007</v>
      </c>
      <c r="N83">
        <f>Tabela1[[#This Row],[SprzedarzJajek]]</f>
        <v>167.4</v>
      </c>
    </row>
    <row r="84" spans="1:14" x14ac:dyDescent="0.25">
      <c r="A84">
        <v>83</v>
      </c>
      <c r="B84" t="s">
        <v>7</v>
      </c>
      <c r="C84">
        <f>INT(C83+H83-G83)</f>
        <v>186</v>
      </c>
      <c r="D84">
        <f>IF(Tabela1[[#This Row],[DzieńTyg]]&lt;&gt;"Niedziela",Tabela1[[#This Row],[IlośćKur]]*1,0)</f>
        <v>186</v>
      </c>
      <c r="E84">
        <f>IF(Tabela1[[#This Row],[DzieńTyg]]&lt;&gt;"Niedziela",Tabela1[[#This Row],[ZniesioneJajka ]]*$P$6,0)</f>
        <v>167.4</v>
      </c>
      <c r="F84">
        <f>$P$2*Tabela1[[#This Row],[IlośćKur]]</f>
        <v>37.200000000000003</v>
      </c>
      <c r="G84">
        <f>IF(MOD(Tabela1[[#This Row],[Dzień]],2)&lt;&gt;0,2,0)</f>
        <v>2</v>
      </c>
      <c r="H84">
        <f>INT(IF(MOD(Tabela1[[#This Row],[Dzień]],30)=0,Tabela1[[#This Row],[IlośćKur]]*20%,0))</f>
        <v>0</v>
      </c>
      <c r="I84">
        <f>Tabela1[[#This Row],[IlośćKur]]+Tabela1[[#This Row],[DokupienieKur]]-Tabela1[[#This Row],[AtakLisa]]</f>
        <v>184</v>
      </c>
      <c r="J84">
        <f>Tabela1[[#This Row],[DokupienieKur]]*18</f>
        <v>0</v>
      </c>
      <c r="K84">
        <f>Tabela1[[#This Row],[SprzedarzJajek]]-(Tabela1[[#This Row],[ZjedzonaPasza]]*$P$4)-Tabela1[[#This Row],[WydatekNaKury]]</f>
        <v>96.72</v>
      </c>
      <c r="L84">
        <f>Tabela1[[#This Row],[DziennyZysk]]+L83</f>
        <v>5085.2000000000016</v>
      </c>
      <c r="M84">
        <f>Tabela1[[#This Row],[ZjedzonaPasza]]*$P$4+Tabela1[[#This Row],[DokupienieKur]]</f>
        <v>70.680000000000007</v>
      </c>
      <c r="N84">
        <f>Tabela1[[#This Row],[SprzedarzJajek]]</f>
        <v>167.4</v>
      </c>
    </row>
    <row r="85" spans="1:14" x14ac:dyDescent="0.25">
      <c r="A85">
        <v>84</v>
      </c>
      <c r="B85" t="s">
        <v>8</v>
      </c>
      <c r="C85">
        <f>INT(C84+H84-G84)</f>
        <v>184</v>
      </c>
      <c r="D85">
        <f>IF(Tabela1[[#This Row],[DzieńTyg]]&lt;&gt;"Niedziela",Tabela1[[#This Row],[IlośćKur]]*1,0)</f>
        <v>0</v>
      </c>
      <c r="E85">
        <f>IF(Tabela1[[#This Row],[DzieńTyg]]&lt;&gt;"Niedziela",Tabela1[[#This Row],[ZniesioneJajka ]]*$P$6,0)</f>
        <v>0</v>
      </c>
      <c r="F85">
        <f>$P$2*Tabela1[[#This Row],[IlośćKur]]</f>
        <v>36.800000000000004</v>
      </c>
      <c r="G85">
        <f>IF(MOD(Tabela1[[#This Row],[Dzień]],2)&lt;&gt;0,2,0)</f>
        <v>0</v>
      </c>
      <c r="H85">
        <f>INT(IF(MOD(Tabela1[[#This Row],[Dzień]],30)=0,Tabela1[[#This Row],[IlośćKur]]*20%,0))</f>
        <v>0</v>
      </c>
      <c r="I85">
        <f>Tabela1[[#This Row],[IlośćKur]]+Tabela1[[#This Row],[DokupienieKur]]-Tabela1[[#This Row],[AtakLisa]]</f>
        <v>184</v>
      </c>
      <c r="J85">
        <f>Tabela1[[#This Row],[DokupienieKur]]*18</f>
        <v>0</v>
      </c>
      <c r="K85">
        <f>Tabela1[[#This Row],[SprzedarzJajek]]-(Tabela1[[#This Row],[ZjedzonaPasza]]*$P$4)-Tabela1[[#This Row],[WydatekNaKury]]</f>
        <v>-69.92</v>
      </c>
      <c r="L85">
        <f>Tabela1[[#This Row],[DziennyZysk]]+L84</f>
        <v>5015.2800000000016</v>
      </c>
      <c r="M85">
        <f>Tabela1[[#This Row],[ZjedzonaPasza]]*$P$4+Tabela1[[#This Row],[DokupienieKur]]</f>
        <v>69.92</v>
      </c>
      <c r="N85">
        <f>Tabela1[[#This Row],[SprzedarzJajek]]</f>
        <v>0</v>
      </c>
    </row>
    <row r="86" spans="1:14" x14ac:dyDescent="0.25">
      <c r="A86">
        <v>85</v>
      </c>
      <c r="B86" t="s">
        <v>2</v>
      </c>
      <c r="C86">
        <f>INT(C85+H85-G85)</f>
        <v>184</v>
      </c>
      <c r="D86">
        <f>IF(Tabela1[[#This Row],[DzieńTyg]]&lt;&gt;"Niedziela",Tabela1[[#This Row],[IlośćKur]]*1,0)</f>
        <v>184</v>
      </c>
      <c r="E86">
        <f>IF(Tabela1[[#This Row],[DzieńTyg]]&lt;&gt;"Niedziela",Tabela1[[#This Row],[ZniesioneJajka ]]*$P$6,0)</f>
        <v>165.6</v>
      </c>
      <c r="F86">
        <f>$P$2*Tabela1[[#This Row],[IlośćKur]]</f>
        <v>36.800000000000004</v>
      </c>
      <c r="G86">
        <f>IF(MOD(Tabela1[[#This Row],[Dzień]],2)&lt;&gt;0,2,0)</f>
        <v>2</v>
      </c>
      <c r="H86">
        <f>INT(IF(MOD(Tabela1[[#This Row],[Dzień]],30)=0,Tabela1[[#This Row],[IlośćKur]]*20%,0))</f>
        <v>0</v>
      </c>
      <c r="I86">
        <f>Tabela1[[#This Row],[IlośćKur]]+Tabela1[[#This Row],[DokupienieKur]]-Tabela1[[#This Row],[AtakLisa]]</f>
        <v>182</v>
      </c>
      <c r="J86">
        <f>Tabela1[[#This Row],[DokupienieKur]]*18</f>
        <v>0</v>
      </c>
      <c r="K86">
        <f>Tabela1[[#This Row],[SprzedarzJajek]]-(Tabela1[[#This Row],[ZjedzonaPasza]]*$P$4)-Tabela1[[#This Row],[WydatekNaKury]]</f>
        <v>95.679999999999993</v>
      </c>
      <c r="L86">
        <f>Tabela1[[#This Row],[DziennyZysk]]+L85</f>
        <v>5110.9600000000019</v>
      </c>
      <c r="M86">
        <f>Tabela1[[#This Row],[ZjedzonaPasza]]*$P$4+Tabela1[[#This Row],[DokupienieKur]]</f>
        <v>69.92</v>
      </c>
      <c r="N86">
        <f>Tabela1[[#This Row],[SprzedarzJajek]]</f>
        <v>165.6</v>
      </c>
    </row>
    <row r="87" spans="1:14" x14ac:dyDescent="0.25">
      <c r="A87">
        <v>86</v>
      </c>
      <c r="B87" t="s">
        <v>3</v>
      </c>
      <c r="C87">
        <f>INT(C86+H86-G86)</f>
        <v>182</v>
      </c>
      <c r="D87">
        <f>IF(Tabela1[[#This Row],[DzieńTyg]]&lt;&gt;"Niedziela",Tabela1[[#This Row],[IlośćKur]]*1,0)</f>
        <v>182</v>
      </c>
      <c r="E87">
        <f>IF(Tabela1[[#This Row],[DzieńTyg]]&lt;&gt;"Niedziela",Tabela1[[#This Row],[ZniesioneJajka ]]*$P$6,0)</f>
        <v>163.80000000000001</v>
      </c>
      <c r="F87">
        <f>$P$2*Tabela1[[#This Row],[IlośćKur]]</f>
        <v>36.4</v>
      </c>
      <c r="G87">
        <f>IF(MOD(Tabela1[[#This Row],[Dzień]],2)&lt;&gt;0,2,0)</f>
        <v>0</v>
      </c>
      <c r="H87">
        <f>INT(IF(MOD(Tabela1[[#This Row],[Dzień]],30)=0,Tabela1[[#This Row],[IlośćKur]]*20%,0))</f>
        <v>0</v>
      </c>
      <c r="I87">
        <f>Tabela1[[#This Row],[IlośćKur]]+Tabela1[[#This Row],[DokupienieKur]]-Tabela1[[#This Row],[AtakLisa]]</f>
        <v>182</v>
      </c>
      <c r="J87">
        <f>Tabela1[[#This Row],[DokupienieKur]]*18</f>
        <v>0</v>
      </c>
      <c r="K87">
        <f>Tabela1[[#This Row],[SprzedarzJajek]]-(Tabela1[[#This Row],[ZjedzonaPasza]]*$P$4)-Tabela1[[#This Row],[WydatekNaKury]]</f>
        <v>94.640000000000015</v>
      </c>
      <c r="L87">
        <f>Tabela1[[#This Row],[DziennyZysk]]+L86</f>
        <v>5205.6000000000022</v>
      </c>
      <c r="M87">
        <f>Tabela1[[#This Row],[ZjedzonaPasza]]*$P$4+Tabela1[[#This Row],[DokupienieKur]]</f>
        <v>69.16</v>
      </c>
      <c r="N87">
        <f>Tabela1[[#This Row],[SprzedarzJajek]]</f>
        <v>163.80000000000001</v>
      </c>
    </row>
    <row r="88" spans="1:14" x14ac:dyDescent="0.25">
      <c r="A88">
        <v>87</v>
      </c>
      <c r="B88" t="s">
        <v>4</v>
      </c>
      <c r="C88">
        <f>INT(C87+H87-G87)</f>
        <v>182</v>
      </c>
      <c r="D88">
        <f>IF(Tabela1[[#This Row],[DzieńTyg]]&lt;&gt;"Niedziela",Tabela1[[#This Row],[IlośćKur]]*1,0)</f>
        <v>182</v>
      </c>
      <c r="E88">
        <f>IF(Tabela1[[#This Row],[DzieńTyg]]&lt;&gt;"Niedziela",Tabela1[[#This Row],[ZniesioneJajka ]]*$P$6,0)</f>
        <v>163.80000000000001</v>
      </c>
      <c r="F88">
        <f>$P$2*Tabela1[[#This Row],[IlośćKur]]</f>
        <v>36.4</v>
      </c>
      <c r="G88">
        <f>IF(MOD(Tabela1[[#This Row],[Dzień]],2)&lt;&gt;0,2,0)</f>
        <v>2</v>
      </c>
      <c r="H88">
        <f>INT(IF(MOD(Tabela1[[#This Row],[Dzień]],30)=0,Tabela1[[#This Row],[IlośćKur]]*20%,0))</f>
        <v>0</v>
      </c>
      <c r="I88">
        <f>Tabela1[[#This Row],[IlośćKur]]+Tabela1[[#This Row],[DokupienieKur]]-Tabela1[[#This Row],[AtakLisa]]</f>
        <v>180</v>
      </c>
      <c r="J88">
        <f>Tabela1[[#This Row],[DokupienieKur]]*18</f>
        <v>0</v>
      </c>
      <c r="K88">
        <f>Tabela1[[#This Row],[SprzedarzJajek]]-(Tabela1[[#This Row],[ZjedzonaPasza]]*$P$4)-Tabela1[[#This Row],[WydatekNaKury]]</f>
        <v>94.640000000000015</v>
      </c>
      <c r="L88">
        <f>Tabela1[[#This Row],[DziennyZysk]]+L87</f>
        <v>5300.2400000000025</v>
      </c>
      <c r="M88">
        <f>Tabela1[[#This Row],[ZjedzonaPasza]]*$P$4+Tabela1[[#This Row],[DokupienieKur]]</f>
        <v>69.16</v>
      </c>
      <c r="N88">
        <f>Tabela1[[#This Row],[SprzedarzJajek]]</f>
        <v>163.80000000000001</v>
      </c>
    </row>
    <row r="89" spans="1:14" x14ac:dyDescent="0.25">
      <c r="A89">
        <v>88</v>
      </c>
      <c r="B89" t="s">
        <v>5</v>
      </c>
      <c r="C89">
        <f>INT(C88+H88-G88)</f>
        <v>180</v>
      </c>
      <c r="D89">
        <f>IF(Tabela1[[#This Row],[DzieńTyg]]&lt;&gt;"Niedziela",Tabela1[[#This Row],[IlośćKur]]*1,0)</f>
        <v>180</v>
      </c>
      <c r="E89">
        <f>IF(Tabela1[[#This Row],[DzieńTyg]]&lt;&gt;"Niedziela",Tabela1[[#This Row],[ZniesioneJajka ]]*$P$6,0)</f>
        <v>162</v>
      </c>
      <c r="F89">
        <f>$P$2*Tabela1[[#This Row],[IlośćKur]]</f>
        <v>36</v>
      </c>
      <c r="G89">
        <f>IF(MOD(Tabela1[[#This Row],[Dzień]],2)&lt;&gt;0,2,0)</f>
        <v>0</v>
      </c>
      <c r="H89">
        <f>INT(IF(MOD(Tabela1[[#This Row],[Dzień]],30)=0,Tabela1[[#This Row],[IlośćKur]]*20%,0))</f>
        <v>0</v>
      </c>
      <c r="I89">
        <f>Tabela1[[#This Row],[IlośćKur]]+Tabela1[[#This Row],[DokupienieKur]]-Tabela1[[#This Row],[AtakLisa]]</f>
        <v>180</v>
      </c>
      <c r="J89">
        <f>Tabela1[[#This Row],[DokupienieKur]]*18</f>
        <v>0</v>
      </c>
      <c r="K89">
        <f>Tabela1[[#This Row],[SprzedarzJajek]]-(Tabela1[[#This Row],[ZjedzonaPasza]]*$P$4)-Tabela1[[#This Row],[WydatekNaKury]]</f>
        <v>93.600000000000009</v>
      </c>
      <c r="L89">
        <f>Tabela1[[#This Row],[DziennyZysk]]+L88</f>
        <v>5393.8400000000029</v>
      </c>
      <c r="M89">
        <f>Tabela1[[#This Row],[ZjedzonaPasza]]*$P$4+Tabela1[[#This Row],[DokupienieKur]]</f>
        <v>68.399999999999991</v>
      </c>
      <c r="N89">
        <f>Tabela1[[#This Row],[SprzedarzJajek]]</f>
        <v>162</v>
      </c>
    </row>
    <row r="90" spans="1:14" x14ac:dyDescent="0.25">
      <c r="A90">
        <v>89</v>
      </c>
      <c r="B90" t="s">
        <v>6</v>
      </c>
      <c r="C90">
        <f>INT(C89+H89-G89)</f>
        <v>180</v>
      </c>
      <c r="D90">
        <f>IF(Tabela1[[#This Row],[DzieńTyg]]&lt;&gt;"Niedziela",Tabela1[[#This Row],[IlośćKur]]*1,0)</f>
        <v>180</v>
      </c>
      <c r="E90">
        <f>IF(Tabela1[[#This Row],[DzieńTyg]]&lt;&gt;"Niedziela",Tabela1[[#This Row],[ZniesioneJajka ]]*$P$6,0)</f>
        <v>162</v>
      </c>
      <c r="F90">
        <f>$P$2*Tabela1[[#This Row],[IlośćKur]]</f>
        <v>36</v>
      </c>
      <c r="G90">
        <f>IF(MOD(Tabela1[[#This Row],[Dzień]],2)&lt;&gt;0,2,0)</f>
        <v>2</v>
      </c>
      <c r="H90">
        <f>INT(IF(MOD(Tabela1[[#This Row],[Dzień]],30)=0,Tabela1[[#This Row],[IlośćKur]]*20%,0))</f>
        <v>0</v>
      </c>
      <c r="I90">
        <f>Tabela1[[#This Row],[IlośćKur]]+Tabela1[[#This Row],[DokupienieKur]]-Tabela1[[#This Row],[AtakLisa]]</f>
        <v>178</v>
      </c>
      <c r="J90">
        <f>Tabela1[[#This Row],[DokupienieKur]]*18</f>
        <v>0</v>
      </c>
      <c r="K90">
        <f>Tabela1[[#This Row],[SprzedarzJajek]]-(Tabela1[[#This Row],[ZjedzonaPasza]]*$P$4)-Tabela1[[#This Row],[WydatekNaKury]]</f>
        <v>93.600000000000009</v>
      </c>
      <c r="L90">
        <f>Tabela1[[#This Row],[DziennyZysk]]+L89</f>
        <v>5487.4400000000032</v>
      </c>
      <c r="M90">
        <f>Tabela1[[#This Row],[ZjedzonaPasza]]*$P$4+Tabela1[[#This Row],[DokupienieKur]]</f>
        <v>68.399999999999991</v>
      </c>
      <c r="N90">
        <f>Tabela1[[#This Row],[SprzedarzJajek]]</f>
        <v>162</v>
      </c>
    </row>
    <row r="91" spans="1:14" x14ac:dyDescent="0.25">
      <c r="A91">
        <v>90</v>
      </c>
      <c r="B91" t="s">
        <v>7</v>
      </c>
      <c r="C91">
        <f>INT(C90+H90-G90)</f>
        <v>178</v>
      </c>
      <c r="D91">
        <f>IF(Tabela1[[#This Row],[DzieńTyg]]&lt;&gt;"Niedziela",Tabela1[[#This Row],[IlośćKur]]*1,0)</f>
        <v>178</v>
      </c>
      <c r="E91">
        <f>IF(Tabela1[[#This Row],[DzieńTyg]]&lt;&gt;"Niedziela",Tabela1[[#This Row],[ZniesioneJajka ]]*$P$6,0)</f>
        <v>160.20000000000002</v>
      </c>
      <c r="F91">
        <f>$P$2*Tabela1[[#This Row],[IlośćKur]]</f>
        <v>35.6</v>
      </c>
      <c r="G91">
        <f>IF(MOD(Tabela1[[#This Row],[Dzień]],2)&lt;&gt;0,2,0)</f>
        <v>0</v>
      </c>
      <c r="H91">
        <f>INT(IF(MOD(Tabela1[[#This Row],[Dzień]],30)=0,Tabela1[[#This Row],[IlośćKur]]*20%,0))</f>
        <v>35</v>
      </c>
      <c r="I91">
        <f>Tabela1[[#This Row],[IlośćKur]]+Tabela1[[#This Row],[DokupienieKur]]-Tabela1[[#This Row],[AtakLisa]]</f>
        <v>213</v>
      </c>
      <c r="J91">
        <f>Tabela1[[#This Row],[DokupienieKur]]*18</f>
        <v>630</v>
      </c>
      <c r="K91">
        <f>Tabela1[[#This Row],[SprzedarzJajek]]-(Tabela1[[#This Row],[ZjedzonaPasza]]*$P$4)-Tabela1[[#This Row],[WydatekNaKury]]</f>
        <v>-537.43999999999994</v>
      </c>
      <c r="L91">
        <f>Tabela1[[#This Row],[DziennyZysk]]+L90</f>
        <v>4950.0000000000036</v>
      </c>
      <c r="M91">
        <f>Tabela1[[#This Row],[ZjedzonaPasza]]*$P$4+Tabela1[[#This Row],[DokupienieKur]]</f>
        <v>102.64</v>
      </c>
      <c r="N91">
        <f>Tabela1[[#This Row],[SprzedarzJajek]]</f>
        <v>160.20000000000002</v>
      </c>
    </row>
    <row r="92" spans="1:14" x14ac:dyDescent="0.25">
      <c r="A92">
        <v>91</v>
      </c>
      <c r="B92" t="s">
        <v>8</v>
      </c>
      <c r="C92">
        <f>INT(C91+H91-G91)</f>
        <v>213</v>
      </c>
      <c r="D92">
        <f>IF(Tabela1[[#This Row],[DzieńTyg]]&lt;&gt;"Niedziela",Tabela1[[#This Row],[IlośćKur]]*1,0)</f>
        <v>0</v>
      </c>
      <c r="E92">
        <f>IF(Tabela1[[#This Row],[DzieńTyg]]&lt;&gt;"Niedziela",Tabela1[[#This Row],[ZniesioneJajka ]]*$P$6,0)</f>
        <v>0</v>
      </c>
      <c r="F92">
        <f>$P$2*Tabela1[[#This Row],[IlośćKur]]</f>
        <v>42.6</v>
      </c>
      <c r="G92">
        <f>IF(MOD(Tabela1[[#This Row],[Dzień]],2)&lt;&gt;0,2,0)</f>
        <v>2</v>
      </c>
      <c r="H92">
        <f>INT(IF(MOD(Tabela1[[#This Row],[Dzień]],30)=0,Tabela1[[#This Row],[IlośćKur]]*20%,0))</f>
        <v>0</v>
      </c>
      <c r="I92">
        <f>Tabela1[[#This Row],[IlośćKur]]+Tabela1[[#This Row],[DokupienieKur]]-Tabela1[[#This Row],[AtakLisa]]</f>
        <v>211</v>
      </c>
      <c r="J92">
        <f>Tabela1[[#This Row],[DokupienieKur]]*18</f>
        <v>0</v>
      </c>
      <c r="K92">
        <f>Tabela1[[#This Row],[SprzedarzJajek]]-(Tabela1[[#This Row],[ZjedzonaPasza]]*$P$4)-Tabela1[[#This Row],[WydatekNaKury]]</f>
        <v>-80.94</v>
      </c>
      <c r="L92">
        <f>Tabela1[[#This Row],[DziennyZysk]]+L91</f>
        <v>4869.060000000004</v>
      </c>
      <c r="M92">
        <f>Tabela1[[#This Row],[ZjedzonaPasza]]*$P$4+Tabela1[[#This Row],[DokupienieKur]]</f>
        <v>80.94</v>
      </c>
      <c r="N92">
        <f>Tabela1[[#This Row],[SprzedarzJajek]]</f>
        <v>0</v>
      </c>
    </row>
    <row r="93" spans="1:14" x14ac:dyDescent="0.25">
      <c r="A93">
        <v>92</v>
      </c>
      <c r="B93" t="s">
        <v>2</v>
      </c>
      <c r="C93">
        <f>INT(C92+H92-G92)</f>
        <v>211</v>
      </c>
      <c r="D93">
        <f>IF(Tabela1[[#This Row],[DzieńTyg]]&lt;&gt;"Niedziela",Tabela1[[#This Row],[IlośćKur]]*1,0)</f>
        <v>211</v>
      </c>
      <c r="E93">
        <f>IF(Tabela1[[#This Row],[DzieńTyg]]&lt;&gt;"Niedziela",Tabela1[[#This Row],[ZniesioneJajka ]]*$P$6,0)</f>
        <v>189.9</v>
      </c>
      <c r="F93">
        <f>$P$2*Tabela1[[#This Row],[IlośćKur]]</f>
        <v>42.2</v>
      </c>
      <c r="G93">
        <f>IF(MOD(Tabela1[[#This Row],[Dzień]],2)&lt;&gt;0,2,0)</f>
        <v>0</v>
      </c>
      <c r="H93">
        <f>INT(IF(MOD(Tabela1[[#This Row],[Dzień]],30)=0,Tabela1[[#This Row],[IlośćKur]]*20%,0))</f>
        <v>0</v>
      </c>
      <c r="I93">
        <f>Tabela1[[#This Row],[IlośćKur]]+Tabela1[[#This Row],[DokupienieKur]]-Tabela1[[#This Row],[AtakLisa]]</f>
        <v>211</v>
      </c>
      <c r="J93">
        <f>Tabela1[[#This Row],[DokupienieKur]]*18</f>
        <v>0</v>
      </c>
      <c r="K93">
        <f>Tabela1[[#This Row],[SprzedarzJajek]]-(Tabela1[[#This Row],[ZjedzonaPasza]]*$P$4)-Tabela1[[#This Row],[WydatekNaKury]]</f>
        <v>109.72</v>
      </c>
      <c r="L93">
        <f>Tabela1[[#This Row],[DziennyZysk]]+L92</f>
        <v>4978.7800000000043</v>
      </c>
      <c r="M93">
        <f>Tabela1[[#This Row],[ZjedzonaPasza]]*$P$4+Tabela1[[#This Row],[DokupienieKur]]</f>
        <v>80.180000000000007</v>
      </c>
      <c r="N93">
        <f>Tabela1[[#This Row],[SprzedarzJajek]]</f>
        <v>189.9</v>
      </c>
    </row>
    <row r="94" spans="1:14" x14ac:dyDescent="0.25">
      <c r="A94">
        <v>93</v>
      </c>
      <c r="B94" t="s">
        <v>3</v>
      </c>
      <c r="C94">
        <f>INT(C93+H93-G93)</f>
        <v>211</v>
      </c>
      <c r="D94">
        <f>IF(Tabela1[[#This Row],[DzieńTyg]]&lt;&gt;"Niedziela",Tabela1[[#This Row],[IlośćKur]]*1,0)</f>
        <v>211</v>
      </c>
      <c r="E94">
        <f>IF(Tabela1[[#This Row],[DzieńTyg]]&lt;&gt;"Niedziela",Tabela1[[#This Row],[ZniesioneJajka ]]*$P$6,0)</f>
        <v>189.9</v>
      </c>
      <c r="F94">
        <f>$P$2*Tabela1[[#This Row],[IlośćKur]]</f>
        <v>42.2</v>
      </c>
      <c r="G94">
        <f>IF(MOD(Tabela1[[#This Row],[Dzień]],2)&lt;&gt;0,2,0)</f>
        <v>2</v>
      </c>
      <c r="H94">
        <f>INT(IF(MOD(Tabela1[[#This Row],[Dzień]],30)=0,Tabela1[[#This Row],[IlośćKur]]*20%,0))</f>
        <v>0</v>
      </c>
      <c r="I94">
        <f>Tabela1[[#This Row],[IlośćKur]]+Tabela1[[#This Row],[DokupienieKur]]-Tabela1[[#This Row],[AtakLisa]]</f>
        <v>209</v>
      </c>
      <c r="J94">
        <f>Tabela1[[#This Row],[DokupienieKur]]*18</f>
        <v>0</v>
      </c>
      <c r="K94">
        <f>Tabela1[[#This Row],[SprzedarzJajek]]-(Tabela1[[#This Row],[ZjedzonaPasza]]*$P$4)-Tabela1[[#This Row],[WydatekNaKury]]</f>
        <v>109.72</v>
      </c>
      <c r="L94">
        <f>Tabela1[[#This Row],[DziennyZysk]]+L93</f>
        <v>5088.5000000000045</v>
      </c>
      <c r="M94">
        <f>Tabela1[[#This Row],[ZjedzonaPasza]]*$P$4+Tabela1[[#This Row],[DokupienieKur]]</f>
        <v>80.180000000000007</v>
      </c>
      <c r="N94">
        <f>Tabela1[[#This Row],[SprzedarzJajek]]</f>
        <v>189.9</v>
      </c>
    </row>
    <row r="95" spans="1:14" x14ac:dyDescent="0.25">
      <c r="A95">
        <v>94</v>
      </c>
      <c r="B95" t="s">
        <v>4</v>
      </c>
      <c r="C95">
        <f>INT(C94+H94-G94)</f>
        <v>209</v>
      </c>
      <c r="D95">
        <f>IF(Tabela1[[#This Row],[DzieńTyg]]&lt;&gt;"Niedziela",Tabela1[[#This Row],[IlośćKur]]*1,0)</f>
        <v>209</v>
      </c>
      <c r="E95">
        <f>IF(Tabela1[[#This Row],[DzieńTyg]]&lt;&gt;"Niedziela",Tabela1[[#This Row],[ZniesioneJajka ]]*$P$6,0)</f>
        <v>188.1</v>
      </c>
      <c r="F95">
        <f>$P$2*Tabela1[[#This Row],[IlośćKur]]</f>
        <v>41.800000000000004</v>
      </c>
      <c r="G95">
        <f>IF(MOD(Tabela1[[#This Row],[Dzień]],2)&lt;&gt;0,2,0)</f>
        <v>0</v>
      </c>
      <c r="H95">
        <f>INT(IF(MOD(Tabela1[[#This Row],[Dzień]],30)=0,Tabela1[[#This Row],[IlośćKur]]*20%,0))</f>
        <v>0</v>
      </c>
      <c r="I95">
        <f>Tabela1[[#This Row],[IlośćKur]]+Tabela1[[#This Row],[DokupienieKur]]-Tabela1[[#This Row],[AtakLisa]]</f>
        <v>209</v>
      </c>
      <c r="J95">
        <f>Tabela1[[#This Row],[DokupienieKur]]*18</f>
        <v>0</v>
      </c>
      <c r="K95">
        <f>Tabela1[[#This Row],[SprzedarzJajek]]-(Tabela1[[#This Row],[ZjedzonaPasza]]*$P$4)-Tabela1[[#This Row],[WydatekNaKury]]</f>
        <v>108.67999999999999</v>
      </c>
      <c r="L95">
        <f>Tabela1[[#This Row],[DziennyZysk]]+L94</f>
        <v>5197.1800000000048</v>
      </c>
      <c r="M95">
        <f>Tabela1[[#This Row],[ZjedzonaPasza]]*$P$4+Tabela1[[#This Row],[DokupienieKur]]</f>
        <v>79.42</v>
      </c>
      <c r="N95">
        <f>Tabela1[[#This Row],[SprzedarzJajek]]</f>
        <v>188.1</v>
      </c>
    </row>
    <row r="96" spans="1:14" x14ac:dyDescent="0.25">
      <c r="A96">
        <v>95</v>
      </c>
      <c r="B96" t="s">
        <v>5</v>
      </c>
      <c r="C96">
        <f>INT(C95+H95-G95)</f>
        <v>209</v>
      </c>
      <c r="D96">
        <f>IF(Tabela1[[#This Row],[DzieńTyg]]&lt;&gt;"Niedziela",Tabela1[[#This Row],[IlośćKur]]*1,0)</f>
        <v>209</v>
      </c>
      <c r="E96">
        <f>IF(Tabela1[[#This Row],[DzieńTyg]]&lt;&gt;"Niedziela",Tabela1[[#This Row],[ZniesioneJajka ]]*$P$6,0)</f>
        <v>188.1</v>
      </c>
      <c r="F96">
        <f>$P$2*Tabela1[[#This Row],[IlośćKur]]</f>
        <v>41.800000000000004</v>
      </c>
      <c r="G96">
        <f>IF(MOD(Tabela1[[#This Row],[Dzień]],2)&lt;&gt;0,2,0)</f>
        <v>2</v>
      </c>
      <c r="H96">
        <f>INT(IF(MOD(Tabela1[[#This Row],[Dzień]],30)=0,Tabela1[[#This Row],[IlośćKur]]*20%,0))</f>
        <v>0</v>
      </c>
      <c r="I96">
        <f>Tabela1[[#This Row],[IlośćKur]]+Tabela1[[#This Row],[DokupienieKur]]-Tabela1[[#This Row],[AtakLisa]]</f>
        <v>207</v>
      </c>
      <c r="J96">
        <f>Tabela1[[#This Row],[DokupienieKur]]*18</f>
        <v>0</v>
      </c>
      <c r="K96">
        <f>Tabela1[[#This Row],[SprzedarzJajek]]-(Tabela1[[#This Row],[ZjedzonaPasza]]*$P$4)-Tabela1[[#This Row],[WydatekNaKury]]</f>
        <v>108.67999999999999</v>
      </c>
      <c r="L96">
        <f>Tabela1[[#This Row],[DziennyZysk]]+L95</f>
        <v>5305.8600000000051</v>
      </c>
      <c r="M96">
        <f>Tabela1[[#This Row],[ZjedzonaPasza]]*$P$4+Tabela1[[#This Row],[DokupienieKur]]</f>
        <v>79.42</v>
      </c>
      <c r="N96">
        <f>Tabela1[[#This Row],[SprzedarzJajek]]</f>
        <v>188.1</v>
      </c>
    </row>
    <row r="97" spans="1:14" x14ac:dyDescent="0.25">
      <c r="A97">
        <v>96</v>
      </c>
      <c r="B97" t="s">
        <v>6</v>
      </c>
      <c r="C97">
        <f>INT(C96+H96-G96)</f>
        <v>207</v>
      </c>
      <c r="D97">
        <f>IF(Tabela1[[#This Row],[DzieńTyg]]&lt;&gt;"Niedziela",Tabela1[[#This Row],[IlośćKur]]*1,0)</f>
        <v>207</v>
      </c>
      <c r="E97">
        <f>IF(Tabela1[[#This Row],[DzieńTyg]]&lt;&gt;"Niedziela",Tabela1[[#This Row],[ZniesioneJajka ]]*$P$6,0)</f>
        <v>186.3</v>
      </c>
      <c r="F97">
        <f>$P$2*Tabela1[[#This Row],[IlośćKur]]</f>
        <v>41.400000000000006</v>
      </c>
      <c r="G97">
        <f>IF(MOD(Tabela1[[#This Row],[Dzień]],2)&lt;&gt;0,2,0)</f>
        <v>0</v>
      </c>
      <c r="H97">
        <f>INT(IF(MOD(Tabela1[[#This Row],[Dzień]],30)=0,Tabela1[[#This Row],[IlośćKur]]*20%,0))</f>
        <v>0</v>
      </c>
      <c r="I97">
        <f>Tabela1[[#This Row],[IlośćKur]]+Tabela1[[#This Row],[DokupienieKur]]-Tabela1[[#This Row],[AtakLisa]]</f>
        <v>207</v>
      </c>
      <c r="J97">
        <f>Tabela1[[#This Row],[DokupienieKur]]*18</f>
        <v>0</v>
      </c>
      <c r="K97">
        <f>Tabela1[[#This Row],[SprzedarzJajek]]-(Tabela1[[#This Row],[ZjedzonaPasza]]*$P$4)-Tabela1[[#This Row],[WydatekNaKury]]</f>
        <v>107.64</v>
      </c>
      <c r="L97">
        <f>Tabela1[[#This Row],[DziennyZysk]]+L96</f>
        <v>5413.5000000000055</v>
      </c>
      <c r="M97">
        <f>Tabela1[[#This Row],[ZjedzonaPasza]]*$P$4+Tabela1[[#This Row],[DokupienieKur]]</f>
        <v>78.660000000000011</v>
      </c>
      <c r="N97">
        <f>Tabela1[[#This Row],[SprzedarzJajek]]</f>
        <v>186.3</v>
      </c>
    </row>
    <row r="98" spans="1:14" x14ac:dyDescent="0.25">
      <c r="A98">
        <v>97</v>
      </c>
      <c r="B98" t="s">
        <v>7</v>
      </c>
      <c r="C98">
        <f>INT(C97+H97-G97)</f>
        <v>207</v>
      </c>
      <c r="D98">
        <f>IF(Tabela1[[#This Row],[DzieńTyg]]&lt;&gt;"Niedziela",Tabela1[[#This Row],[IlośćKur]]*1,0)</f>
        <v>207</v>
      </c>
      <c r="E98">
        <f>IF(Tabela1[[#This Row],[DzieńTyg]]&lt;&gt;"Niedziela",Tabela1[[#This Row],[ZniesioneJajka ]]*$P$6,0)</f>
        <v>186.3</v>
      </c>
      <c r="F98">
        <f>$P$2*Tabela1[[#This Row],[IlośćKur]]</f>
        <v>41.400000000000006</v>
      </c>
      <c r="G98">
        <f>IF(MOD(Tabela1[[#This Row],[Dzień]],2)&lt;&gt;0,2,0)</f>
        <v>2</v>
      </c>
      <c r="H98">
        <f>INT(IF(MOD(Tabela1[[#This Row],[Dzień]],30)=0,Tabela1[[#This Row],[IlośćKur]]*20%,0))</f>
        <v>0</v>
      </c>
      <c r="I98">
        <f>Tabela1[[#This Row],[IlośćKur]]+Tabela1[[#This Row],[DokupienieKur]]-Tabela1[[#This Row],[AtakLisa]]</f>
        <v>205</v>
      </c>
      <c r="J98">
        <f>Tabela1[[#This Row],[DokupienieKur]]*18</f>
        <v>0</v>
      </c>
      <c r="K98">
        <f>Tabela1[[#This Row],[SprzedarzJajek]]-(Tabela1[[#This Row],[ZjedzonaPasza]]*$P$4)-Tabela1[[#This Row],[WydatekNaKury]]</f>
        <v>107.64</v>
      </c>
      <c r="L98">
        <f>Tabela1[[#This Row],[DziennyZysk]]+L97</f>
        <v>5521.1400000000058</v>
      </c>
      <c r="M98">
        <f>Tabela1[[#This Row],[ZjedzonaPasza]]*$P$4+Tabela1[[#This Row],[DokupienieKur]]</f>
        <v>78.660000000000011</v>
      </c>
      <c r="N98">
        <f>Tabela1[[#This Row],[SprzedarzJajek]]</f>
        <v>186.3</v>
      </c>
    </row>
    <row r="99" spans="1:14" x14ac:dyDescent="0.25">
      <c r="A99">
        <v>98</v>
      </c>
      <c r="B99" t="s">
        <v>8</v>
      </c>
      <c r="C99">
        <f>INT(C98+H98-G98)</f>
        <v>205</v>
      </c>
      <c r="D99">
        <f>IF(Tabela1[[#This Row],[DzieńTyg]]&lt;&gt;"Niedziela",Tabela1[[#This Row],[IlośćKur]]*1,0)</f>
        <v>0</v>
      </c>
      <c r="E99">
        <f>IF(Tabela1[[#This Row],[DzieńTyg]]&lt;&gt;"Niedziela",Tabela1[[#This Row],[ZniesioneJajka ]]*$P$6,0)</f>
        <v>0</v>
      </c>
      <c r="F99">
        <f>$P$2*Tabela1[[#This Row],[IlośćKur]]</f>
        <v>41</v>
      </c>
      <c r="G99">
        <f>IF(MOD(Tabela1[[#This Row],[Dzień]],2)&lt;&gt;0,2,0)</f>
        <v>0</v>
      </c>
      <c r="H99">
        <f>INT(IF(MOD(Tabela1[[#This Row],[Dzień]],30)=0,Tabela1[[#This Row],[IlośćKur]]*20%,0))</f>
        <v>0</v>
      </c>
      <c r="I99">
        <f>Tabela1[[#This Row],[IlośćKur]]+Tabela1[[#This Row],[DokupienieKur]]-Tabela1[[#This Row],[AtakLisa]]</f>
        <v>205</v>
      </c>
      <c r="J99">
        <f>Tabela1[[#This Row],[DokupienieKur]]*18</f>
        <v>0</v>
      </c>
      <c r="K99">
        <f>Tabela1[[#This Row],[SprzedarzJajek]]-(Tabela1[[#This Row],[ZjedzonaPasza]]*$P$4)-Tabela1[[#This Row],[WydatekNaKury]]</f>
        <v>-77.899999999999991</v>
      </c>
      <c r="L99">
        <f>Tabela1[[#This Row],[DziennyZysk]]+L98</f>
        <v>5443.2400000000061</v>
      </c>
      <c r="M99">
        <f>Tabela1[[#This Row],[ZjedzonaPasza]]*$P$4+Tabela1[[#This Row],[DokupienieKur]]</f>
        <v>77.899999999999991</v>
      </c>
      <c r="N99">
        <f>Tabela1[[#This Row],[SprzedarzJajek]]</f>
        <v>0</v>
      </c>
    </row>
    <row r="100" spans="1:14" x14ac:dyDescent="0.25">
      <c r="A100">
        <v>99</v>
      </c>
      <c r="B100" t="s">
        <v>2</v>
      </c>
      <c r="C100">
        <f>INT(C99+H99-G99)</f>
        <v>205</v>
      </c>
      <c r="D100">
        <f>IF(Tabela1[[#This Row],[DzieńTyg]]&lt;&gt;"Niedziela",Tabela1[[#This Row],[IlośćKur]]*1,0)</f>
        <v>205</v>
      </c>
      <c r="E100">
        <f>IF(Tabela1[[#This Row],[DzieńTyg]]&lt;&gt;"Niedziela",Tabela1[[#This Row],[ZniesioneJajka ]]*$P$6,0)</f>
        <v>184.5</v>
      </c>
      <c r="F100">
        <f>$P$2*Tabela1[[#This Row],[IlośćKur]]</f>
        <v>41</v>
      </c>
      <c r="G100">
        <f>IF(MOD(Tabela1[[#This Row],[Dzień]],2)&lt;&gt;0,2,0)</f>
        <v>2</v>
      </c>
      <c r="H100">
        <f>INT(IF(MOD(Tabela1[[#This Row],[Dzień]],30)=0,Tabela1[[#This Row],[IlośćKur]]*20%,0))</f>
        <v>0</v>
      </c>
      <c r="I100">
        <f>Tabela1[[#This Row],[IlośćKur]]+Tabela1[[#This Row],[DokupienieKur]]-Tabela1[[#This Row],[AtakLisa]]</f>
        <v>203</v>
      </c>
      <c r="J100">
        <f>Tabela1[[#This Row],[DokupienieKur]]*18</f>
        <v>0</v>
      </c>
      <c r="K100">
        <f>Tabela1[[#This Row],[SprzedarzJajek]]-(Tabela1[[#This Row],[ZjedzonaPasza]]*$P$4)-Tabela1[[#This Row],[WydatekNaKury]]</f>
        <v>106.60000000000001</v>
      </c>
      <c r="L100">
        <f>Tabela1[[#This Row],[DziennyZysk]]+L99</f>
        <v>5549.8400000000065</v>
      </c>
      <c r="M100">
        <f>Tabela1[[#This Row],[ZjedzonaPasza]]*$P$4+Tabela1[[#This Row],[DokupienieKur]]</f>
        <v>77.899999999999991</v>
      </c>
      <c r="N100">
        <f>Tabela1[[#This Row],[SprzedarzJajek]]</f>
        <v>184.5</v>
      </c>
    </row>
    <row r="101" spans="1:14" x14ac:dyDescent="0.25">
      <c r="A101">
        <v>100</v>
      </c>
      <c r="B101" t="s">
        <v>3</v>
      </c>
      <c r="C101">
        <f>INT(C100+H100-G100)</f>
        <v>203</v>
      </c>
      <c r="D101">
        <f>IF(Tabela1[[#This Row],[DzieńTyg]]&lt;&gt;"Niedziela",Tabela1[[#This Row],[IlośćKur]]*1,0)</f>
        <v>203</v>
      </c>
      <c r="E101">
        <f>IF(Tabela1[[#This Row],[DzieńTyg]]&lt;&gt;"Niedziela",Tabela1[[#This Row],[ZniesioneJajka ]]*$P$6,0)</f>
        <v>182.70000000000002</v>
      </c>
      <c r="F101">
        <f>$P$2*Tabela1[[#This Row],[IlośćKur]]</f>
        <v>40.6</v>
      </c>
      <c r="G101">
        <f>IF(MOD(Tabela1[[#This Row],[Dzień]],2)&lt;&gt;0,2,0)</f>
        <v>0</v>
      </c>
      <c r="H101">
        <f>INT(IF(MOD(Tabela1[[#This Row],[Dzień]],30)=0,Tabela1[[#This Row],[IlośćKur]]*20%,0))</f>
        <v>0</v>
      </c>
      <c r="I101">
        <f>Tabela1[[#This Row],[IlośćKur]]+Tabela1[[#This Row],[DokupienieKur]]-Tabela1[[#This Row],[AtakLisa]]</f>
        <v>203</v>
      </c>
      <c r="J101">
        <f>Tabela1[[#This Row],[DokupienieKur]]*18</f>
        <v>0</v>
      </c>
      <c r="K101">
        <f>Tabela1[[#This Row],[SprzedarzJajek]]-(Tabela1[[#This Row],[ZjedzonaPasza]]*$P$4)-Tabela1[[#This Row],[WydatekNaKury]]</f>
        <v>105.56000000000002</v>
      </c>
      <c r="L101">
        <f>Tabela1[[#This Row],[DziennyZysk]]+L100</f>
        <v>5655.4000000000069</v>
      </c>
      <c r="M101">
        <f>Tabela1[[#This Row],[ZjedzonaPasza]]*$P$4+Tabela1[[#This Row],[DokupienieKur]]</f>
        <v>77.14</v>
      </c>
      <c r="N101">
        <f>Tabela1[[#This Row],[SprzedarzJajek]]</f>
        <v>182.70000000000002</v>
      </c>
    </row>
    <row r="102" spans="1:14" x14ac:dyDescent="0.25">
      <c r="A102">
        <v>101</v>
      </c>
      <c r="B102" t="s">
        <v>4</v>
      </c>
      <c r="C102">
        <f>INT(C101+H101-G101)</f>
        <v>203</v>
      </c>
      <c r="D102">
        <f>IF(Tabela1[[#This Row],[DzieńTyg]]&lt;&gt;"Niedziela",Tabela1[[#This Row],[IlośćKur]]*1,0)</f>
        <v>203</v>
      </c>
      <c r="E102">
        <f>IF(Tabela1[[#This Row],[DzieńTyg]]&lt;&gt;"Niedziela",Tabela1[[#This Row],[ZniesioneJajka ]]*$P$6,0)</f>
        <v>182.70000000000002</v>
      </c>
      <c r="F102">
        <f>$P$2*Tabela1[[#This Row],[IlośćKur]]</f>
        <v>40.6</v>
      </c>
      <c r="G102">
        <f>IF(MOD(Tabela1[[#This Row],[Dzień]],2)&lt;&gt;0,2,0)</f>
        <v>2</v>
      </c>
      <c r="H102">
        <f>INT(IF(MOD(Tabela1[[#This Row],[Dzień]],30)=0,Tabela1[[#This Row],[IlośćKur]]*20%,0))</f>
        <v>0</v>
      </c>
      <c r="I102">
        <f>Tabela1[[#This Row],[IlośćKur]]+Tabela1[[#This Row],[DokupienieKur]]-Tabela1[[#This Row],[AtakLisa]]</f>
        <v>201</v>
      </c>
      <c r="J102">
        <f>Tabela1[[#This Row],[DokupienieKur]]*18</f>
        <v>0</v>
      </c>
      <c r="K102">
        <f>Tabela1[[#This Row],[SprzedarzJajek]]-(Tabela1[[#This Row],[ZjedzonaPasza]]*$P$4)-Tabela1[[#This Row],[WydatekNaKury]]</f>
        <v>105.56000000000002</v>
      </c>
      <c r="L102">
        <f>Tabela1[[#This Row],[DziennyZysk]]+L101</f>
        <v>5760.9600000000073</v>
      </c>
      <c r="M102">
        <f>Tabela1[[#This Row],[ZjedzonaPasza]]*$P$4+Tabela1[[#This Row],[DokupienieKur]]</f>
        <v>77.14</v>
      </c>
      <c r="N102">
        <f>Tabela1[[#This Row],[SprzedarzJajek]]</f>
        <v>182.70000000000002</v>
      </c>
    </row>
    <row r="103" spans="1:14" x14ac:dyDescent="0.25">
      <c r="A103">
        <v>102</v>
      </c>
      <c r="B103" t="s">
        <v>5</v>
      </c>
      <c r="C103">
        <f>INT(C102+H102-G102)</f>
        <v>201</v>
      </c>
      <c r="D103">
        <f>IF(Tabela1[[#This Row],[DzieńTyg]]&lt;&gt;"Niedziela",Tabela1[[#This Row],[IlośćKur]]*1,0)</f>
        <v>201</v>
      </c>
      <c r="E103">
        <f>IF(Tabela1[[#This Row],[DzieńTyg]]&lt;&gt;"Niedziela",Tabela1[[#This Row],[ZniesioneJajka ]]*$P$6,0)</f>
        <v>180.9</v>
      </c>
      <c r="F103">
        <f>$P$2*Tabela1[[#This Row],[IlośćKur]]</f>
        <v>40.200000000000003</v>
      </c>
      <c r="G103">
        <f>IF(MOD(Tabela1[[#This Row],[Dzień]],2)&lt;&gt;0,2,0)</f>
        <v>0</v>
      </c>
      <c r="H103">
        <f>INT(IF(MOD(Tabela1[[#This Row],[Dzień]],30)=0,Tabela1[[#This Row],[IlośćKur]]*20%,0))</f>
        <v>0</v>
      </c>
      <c r="I103">
        <f>Tabela1[[#This Row],[IlośćKur]]+Tabela1[[#This Row],[DokupienieKur]]-Tabela1[[#This Row],[AtakLisa]]</f>
        <v>201</v>
      </c>
      <c r="J103">
        <f>Tabela1[[#This Row],[DokupienieKur]]*18</f>
        <v>0</v>
      </c>
      <c r="K103">
        <f>Tabela1[[#This Row],[SprzedarzJajek]]-(Tabela1[[#This Row],[ZjedzonaPasza]]*$P$4)-Tabela1[[#This Row],[WydatekNaKury]]</f>
        <v>104.52000000000001</v>
      </c>
      <c r="L103">
        <f>Tabela1[[#This Row],[DziennyZysk]]+L102</f>
        <v>5865.4800000000077</v>
      </c>
      <c r="M103">
        <f>Tabela1[[#This Row],[ZjedzonaPasza]]*$P$4+Tabela1[[#This Row],[DokupienieKur]]</f>
        <v>76.38</v>
      </c>
      <c r="N103">
        <f>Tabela1[[#This Row],[SprzedarzJajek]]</f>
        <v>180.9</v>
      </c>
    </row>
    <row r="104" spans="1:14" x14ac:dyDescent="0.25">
      <c r="A104">
        <v>103</v>
      </c>
      <c r="B104" t="s">
        <v>6</v>
      </c>
      <c r="C104">
        <f>INT(C103+H103-G103)</f>
        <v>201</v>
      </c>
      <c r="D104">
        <f>IF(Tabela1[[#This Row],[DzieńTyg]]&lt;&gt;"Niedziela",Tabela1[[#This Row],[IlośćKur]]*1,0)</f>
        <v>201</v>
      </c>
      <c r="E104">
        <f>IF(Tabela1[[#This Row],[DzieńTyg]]&lt;&gt;"Niedziela",Tabela1[[#This Row],[ZniesioneJajka ]]*$P$6,0)</f>
        <v>180.9</v>
      </c>
      <c r="F104">
        <f>$P$2*Tabela1[[#This Row],[IlośćKur]]</f>
        <v>40.200000000000003</v>
      </c>
      <c r="G104">
        <f>IF(MOD(Tabela1[[#This Row],[Dzień]],2)&lt;&gt;0,2,0)</f>
        <v>2</v>
      </c>
      <c r="H104">
        <f>INT(IF(MOD(Tabela1[[#This Row],[Dzień]],30)=0,Tabela1[[#This Row],[IlośćKur]]*20%,0))</f>
        <v>0</v>
      </c>
      <c r="I104">
        <f>Tabela1[[#This Row],[IlośćKur]]+Tabela1[[#This Row],[DokupienieKur]]-Tabela1[[#This Row],[AtakLisa]]</f>
        <v>199</v>
      </c>
      <c r="J104">
        <f>Tabela1[[#This Row],[DokupienieKur]]*18</f>
        <v>0</v>
      </c>
      <c r="K104">
        <f>Tabela1[[#This Row],[SprzedarzJajek]]-(Tabela1[[#This Row],[ZjedzonaPasza]]*$P$4)-Tabela1[[#This Row],[WydatekNaKury]]</f>
        <v>104.52000000000001</v>
      </c>
      <c r="L104">
        <f>Tabela1[[#This Row],[DziennyZysk]]+L103</f>
        <v>5970.0000000000082</v>
      </c>
      <c r="M104">
        <f>Tabela1[[#This Row],[ZjedzonaPasza]]*$P$4+Tabela1[[#This Row],[DokupienieKur]]</f>
        <v>76.38</v>
      </c>
      <c r="N104">
        <f>Tabela1[[#This Row],[SprzedarzJajek]]</f>
        <v>180.9</v>
      </c>
    </row>
    <row r="105" spans="1:14" x14ac:dyDescent="0.25">
      <c r="A105">
        <v>104</v>
      </c>
      <c r="B105" t="s">
        <v>7</v>
      </c>
      <c r="C105">
        <f>INT(C104+H104-G104)</f>
        <v>199</v>
      </c>
      <c r="D105">
        <f>IF(Tabela1[[#This Row],[DzieńTyg]]&lt;&gt;"Niedziela",Tabela1[[#This Row],[IlośćKur]]*1,0)</f>
        <v>199</v>
      </c>
      <c r="E105">
        <f>IF(Tabela1[[#This Row],[DzieńTyg]]&lt;&gt;"Niedziela",Tabela1[[#This Row],[ZniesioneJajka ]]*$P$6,0)</f>
        <v>179.1</v>
      </c>
      <c r="F105">
        <f>$P$2*Tabela1[[#This Row],[IlośćKur]]</f>
        <v>39.800000000000004</v>
      </c>
      <c r="G105">
        <f>IF(MOD(Tabela1[[#This Row],[Dzień]],2)&lt;&gt;0,2,0)</f>
        <v>0</v>
      </c>
      <c r="H105">
        <f>INT(IF(MOD(Tabela1[[#This Row],[Dzień]],30)=0,Tabela1[[#This Row],[IlośćKur]]*20%,0))</f>
        <v>0</v>
      </c>
      <c r="I105">
        <f>Tabela1[[#This Row],[IlośćKur]]+Tabela1[[#This Row],[DokupienieKur]]-Tabela1[[#This Row],[AtakLisa]]</f>
        <v>199</v>
      </c>
      <c r="J105">
        <f>Tabela1[[#This Row],[DokupienieKur]]*18</f>
        <v>0</v>
      </c>
      <c r="K105">
        <f>Tabela1[[#This Row],[SprzedarzJajek]]-(Tabela1[[#This Row],[ZjedzonaPasza]]*$P$4)-Tabela1[[#This Row],[WydatekNaKury]]</f>
        <v>103.47999999999999</v>
      </c>
      <c r="L105">
        <f>Tabela1[[#This Row],[DziennyZysk]]+L104</f>
        <v>6073.4800000000077</v>
      </c>
      <c r="M105">
        <f>Tabela1[[#This Row],[ZjedzonaPasza]]*$P$4+Tabela1[[#This Row],[DokupienieKur]]</f>
        <v>75.62</v>
      </c>
      <c r="N105">
        <f>Tabela1[[#This Row],[SprzedarzJajek]]</f>
        <v>179.1</v>
      </c>
    </row>
    <row r="106" spans="1:14" x14ac:dyDescent="0.25">
      <c r="A106">
        <v>105</v>
      </c>
      <c r="B106" t="s">
        <v>8</v>
      </c>
      <c r="C106">
        <f>INT(C105+H105-G105)</f>
        <v>199</v>
      </c>
      <c r="D106">
        <f>IF(Tabela1[[#This Row],[DzieńTyg]]&lt;&gt;"Niedziela",Tabela1[[#This Row],[IlośćKur]]*1,0)</f>
        <v>0</v>
      </c>
      <c r="E106">
        <f>IF(Tabela1[[#This Row],[DzieńTyg]]&lt;&gt;"Niedziela",Tabela1[[#This Row],[ZniesioneJajka ]]*$P$6,0)</f>
        <v>0</v>
      </c>
      <c r="F106">
        <f>$P$2*Tabela1[[#This Row],[IlośćKur]]</f>
        <v>39.800000000000004</v>
      </c>
      <c r="G106">
        <f>IF(MOD(Tabela1[[#This Row],[Dzień]],2)&lt;&gt;0,2,0)</f>
        <v>2</v>
      </c>
      <c r="H106">
        <f>INT(IF(MOD(Tabela1[[#This Row],[Dzień]],30)=0,Tabela1[[#This Row],[IlośćKur]]*20%,0))</f>
        <v>0</v>
      </c>
      <c r="I106">
        <f>Tabela1[[#This Row],[IlośćKur]]+Tabela1[[#This Row],[DokupienieKur]]-Tabela1[[#This Row],[AtakLisa]]</f>
        <v>197</v>
      </c>
      <c r="J106">
        <f>Tabela1[[#This Row],[DokupienieKur]]*18</f>
        <v>0</v>
      </c>
      <c r="K106">
        <f>Tabela1[[#This Row],[SprzedarzJajek]]-(Tabela1[[#This Row],[ZjedzonaPasza]]*$P$4)-Tabela1[[#This Row],[WydatekNaKury]]</f>
        <v>-75.62</v>
      </c>
      <c r="L106">
        <f>Tabela1[[#This Row],[DziennyZysk]]+L105</f>
        <v>5997.8600000000079</v>
      </c>
      <c r="M106">
        <f>Tabela1[[#This Row],[ZjedzonaPasza]]*$P$4+Tabela1[[#This Row],[DokupienieKur]]</f>
        <v>75.62</v>
      </c>
      <c r="N106">
        <f>Tabela1[[#This Row],[SprzedarzJajek]]</f>
        <v>0</v>
      </c>
    </row>
    <row r="107" spans="1:14" x14ac:dyDescent="0.25">
      <c r="A107">
        <v>106</v>
      </c>
      <c r="B107" t="s">
        <v>2</v>
      </c>
      <c r="C107">
        <f>INT(C106+H106-G106)</f>
        <v>197</v>
      </c>
      <c r="D107">
        <f>IF(Tabela1[[#This Row],[DzieńTyg]]&lt;&gt;"Niedziela",Tabela1[[#This Row],[IlośćKur]]*1,0)</f>
        <v>197</v>
      </c>
      <c r="E107">
        <f>IF(Tabela1[[#This Row],[DzieńTyg]]&lt;&gt;"Niedziela",Tabela1[[#This Row],[ZniesioneJajka ]]*$P$6,0)</f>
        <v>177.3</v>
      </c>
      <c r="F107">
        <f>$P$2*Tabela1[[#This Row],[IlośćKur]]</f>
        <v>39.400000000000006</v>
      </c>
      <c r="G107">
        <f>IF(MOD(Tabela1[[#This Row],[Dzień]],2)&lt;&gt;0,2,0)</f>
        <v>0</v>
      </c>
      <c r="H107">
        <f>INT(IF(MOD(Tabela1[[#This Row],[Dzień]],30)=0,Tabela1[[#This Row],[IlośćKur]]*20%,0))</f>
        <v>0</v>
      </c>
      <c r="I107">
        <f>Tabela1[[#This Row],[IlośćKur]]+Tabela1[[#This Row],[DokupienieKur]]-Tabela1[[#This Row],[AtakLisa]]</f>
        <v>197</v>
      </c>
      <c r="J107">
        <f>Tabela1[[#This Row],[DokupienieKur]]*18</f>
        <v>0</v>
      </c>
      <c r="K107">
        <f>Tabela1[[#This Row],[SprzedarzJajek]]-(Tabela1[[#This Row],[ZjedzonaPasza]]*$P$4)-Tabela1[[#This Row],[WydatekNaKury]]</f>
        <v>102.44</v>
      </c>
      <c r="L107">
        <f>Tabela1[[#This Row],[DziennyZysk]]+L106</f>
        <v>6100.3000000000075</v>
      </c>
      <c r="M107">
        <f>Tabela1[[#This Row],[ZjedzonaPasza]]*$P$4+Tabela1[[#This Row],[DokupienieKur]]</f>
        <v>74.860000000000014</v>
      </c>
      <c r="N107">
        <f>Tabela1[[#This Row],[SprzedarzJajek]]</f>
        <v>177.3</v>
      </c>
    </row>
    <row r="108" spans="1:14" x14ac:dyDescent="0.25">
      <c r="A108">
        <v>107</v>
      </c>
      <c r="B108" t="s">
        <v>3</v>
      </c>
      <c r="C108">
        <f>INT(C107+H107-G107)</f>
        <v>197</v>
      </c>
      <c r="D108">
        <f>IF(Tabela1[[#This Row],[DzieńTyg]]&lt;&gt;"Niedziela",Tabela1[[#This Row],[IlośćKur]]*1,0)</f>
        <v>197</v>
      </c>
      <c r="E108">
        <f>IF(Tabela1[[#This Row],[DzieńTyg]]&lt;&gt;"Niedziela",Tabela1[[#This Row],[ZniesioneJajka ]]*$P$6,0)</f>
        <v>177.3</v>
      </c>
      <c r="F108">
        <f>$P$2*Tabela1[[#This Row],[IlośćKur]]</f>
        <v>39.400000000000006</v>
      </c>
      <c r="G108">
        <f>IF(MOD(Tabela1[[#This Row],[Dzień]],2)&lt;&gt;0,2,0)</f>
        <v>2</v>
      </c>
      <c r="H108">
        <f>INT(IF(MOD(Tabela1[[#This Row],[Dzień]],30)=0,Tabela1[[#This Row],[IlośćKur]]*20%,0))</f>
        <v>0</v>
      </c>
      <c r="I108">
        <f>Tabela1[[#This Row],[IlośćKur]]+Tabela1[[#This Row],[DokupienieKur]]-Tabela1[[#This Row],[AtakLisa]]</f>
        <v>195</v>
      </c>
      <c r="J108">
        <f>Tabela1[[#This Row],[DokupienieKur]]*18</f>
        <v>0</v>
      </c>
      <c r="K108">
        <f>Tabela1[[#This Row],[SprzedarzJajek]]-(Tabela1[[#This Row],[ZjedzonaPasza]]*$P$4)-Tabela1[[#This Row],[WydatekNaKury]]</f>
        <v>102.44</v>
      </c>
      <c r="L108">
        <f>Tabela1[[#This Row],[DziennyZysk]]+L107</f>
        <v>6202.7400000000071</v>
      </c>
      <c r="M108">
        <f>Tabela1[[#This Row],[ZjedzonaPasza]]*$P$4+Tabela1[[#This Row],[DokupienieKur]]</f>
        <v>74.860000000000014</v>
      </c>
      <c r="N108">
        <f>Tabela1[[#This Row],[SprzedarzJajek]]</f>
        <v>177.3</v>
      </c>
    </row>
    <row r="109" spans="1:14" x14ac:dyDescent="0.25">
      <c r="A109">
        <v>108</v>
      </c>
      <c r="B109" t="s">
        <v>4</v>
      </c>
      <c r="C109">
        <f>INT(C108+H108-G108)</f>
        <v>195</v>
      </c>
      <c r="D109">
        <f>IF(Tabela1[[#This Row],[DzieńTyg]]&lt;&gt;"Niedziela",Tabela1[[#This Row],[IlośćKur]]*1,0)</f>
        <v>195</v>
      </c>
      <c r="E109">
        <f>IF(Tabela1[[#This Row],[DzieńTyg]]&lt;&gt;"Niedziela",Tabela1[[#This Row],[ZniesioneJajka ]]*$P$6,0)</f>
        <v>175.5</v>
      </c>
      <c r="F109">
        <f>$P$2*Tabela1[[#This Row],[IlośćKur]]</f>
        <v>39</v>
      </c>
      <c r="G109">
        <f>IF(MOD(Tabela1[[#This Row],[Dzień]],2)&lt;&gt;0,2,0)</f>
        <v>0</v>
      </c>
      <c r="H109">
        <f>INT(IF(MOD(Tabela1[[#This Row],[Dzień]],30)=0,Tabela1[[#This Row],[IlośćKur]]*20%,0))</f>
        <v>0</v>
      </c>
      <c r="I109">
        <f>Tabela1[[#This Row],[IlośćKur]]+Tabela1[[#This Row],[DokupienieKur]]-Tabela1[[#This Row],[AtakLisa]]</f>
        <v>195</v>
      </c>
      <c r="J109">
        <f>Tabela1[[#This Row],[DokupienieKur]]*18</f>
        <v>0</v>
      </c>
      <c r="K109">
        <f>Tabela1[[#This Row],[SprzedarzJajek]]-(Tabela1[[#This Row],[ZjedzonaPasza]]*$P$4)-Tabela1[[#This Row],[WydatekNaKury]]</f>
        <v>101.4</v>
      </c>
      <c r="L109">
        <f>Tabela1[[#This Row],[DziennyZysk]]+L108</f>
        <v>6304.1400000000067</v>
      </c>
      <c r="M109">
        <f>Tabela1[[#This Row],[ZjedzonaPasza]]*$P$4+Tabela1[[#This Row],[DokupienieKur]]</f>
        <v>74.099999999999994</v>
      </c>
      <c r="N109">
        <f>Tabela1[[#This Row],[SprzedarzJajek]]</f>
        <v>175.5</v>
      </c>
    </row>
    <row r="110" spans="1:14" x14ac:dyDescent="0.25">
      <c r="A110">
        <v>109</v>
      </c>
      <c r="B110" t="s">
        <v>5</v>
      </c>
      <c r="C110">
        <f>INT(C109+H109-G109)</f>
        <v>195</v>
      </c>
      <c r="D110">
        <f>IF(Tabela1[[#This Row],[DzieńTyg]]&lt;&gt;"Niedziela",Tabela1[[#This Row],[IlośćKur]]*1,0)</f>
        <v>195</v>
      </c>
      <c r="E110">
        <f>IF(Tabela1[[#This Row],[DzieńTyg]]&lt;&gt;"Niedziela",Tabela1[[#This Row],[ZniesioneJajka ]]*$P$6,0)</f>
        <v>175.5</v>
      </c>
      <c r="F110">
        <f>$P$2*Tabela1[[#This Row],[IlośćKur]]</f>
        <v>39</v>
      </c>
      <c r="G110">
        <f>IF(MOD(Tabela1[[#This Row],[Dzień]],2)&lt;&gt;0,2,0)</f>
        <v>2</v>
      </c>
      <c r="H110">
        <f>INT(IF(MOD(Tabela1[[#This Row],[Dzień]],30)=0,Tabela1[[#This Row],[IlośćKur]]*20%,0))</f>
        <v>0</v>
      </c>
      <c r="I110">
        <f>Tabela1[[#This Row],[IlośćKur]]+Tabela1[[#This Row],[DokupienieKur]]-Tabela1[[#This Row],[AtakLisa]]</f>
        <v>193</v>
      </c>
      <c r="J110">
        <f>Tabela1[[#This Row],[DokupienieKur]]*18</f>
        <v>0</v>
      </c>
      <c r="K110">
        <f>Tabela1[[#This Row],[SprzedarzJajek]]-(Tabela1[[#This Row],[ZjedzonaPasza]]*$P$4)-Tabela1[[#This Row],[WydatekNaKury]]</f>
        <v>101.4</v>
      </c>
      <c r="L110">
        <f>Tabela1[[#This Row],[DziennyZysk]]+L109</f>
        <v>6405.5400000000063</v>
      </c>
      <c r="M110">
        <f>Tabela1[[#This Row],[ZjedzonaPasza]]*$P$4+Tabela1[[#This Row],[DokupienieKur]]</f>
        <v>74.099999999999994</v>
      </c>
      <c r="N110">
        <f>Tabela1[[#This Row],[SprzedarzJajek]]</f>
        <v>175.5</v>
      </c>
    </row>
    <row r="111" spans="1:14" x14ac:dyDescent="0.25">
      <c r="A111">
        <v>110</v>
      </c>
      <c r="B111" t="s">
        <v>6</v>
      </c>
      <c r="C111">
        <f>INT(C110+H110-G110)</f>
        <v>193</v>
      </c>
      <c r="D111">
        <f>IF(Tabela1[[#This Row],[DzieńTyg]]&lt;&gt;"Niedziela",Tabela1[[#This Row],[IlośćKur]]*1,0)</f>
        <v>193</v>
      </c>
      <c r="E111">
        <f>IF(Tabela1[[#This Row],[DzieńTyg]]&lt;&gt;"Niedziela",Tabela1[[#This Row],[ZniesioneJajka ]]*$P$6,0)</f>
        <v>173.70000000000002</v>
      </c>
      <c r="F111">
        <f>$P$2*Tabela1[[#This Row],[IlośćKur]]</f>
        <v>38.6</v>
      </c>
      <c r="G111">
        <f>IF(MOD(Tabela1[[#This Row],[Dzień]],2)&lt;&gt;0,2,0)</f>
        <v>0</v>
      </c>
      <c r="H111">
        <f>INT(IF(MOD(Tabela1[[#This Row],[Dzień]],30)=0,Tabela1[[#This Row],[IlośćKur]]*20%,0))</f>
        <v>0</v>
      </c>
      <c r="I111">
        <f>Tabela1[[#This Row],[IlośćKur]]+Tabela1[[#This Row],[DokupienieKur]]-Tabela1[[#This Row],[AtakLisa]]</f>
        <v>193</v>
      </c>
      <c r="J111">
        <f>Tabela1[[#This Row],[DokupienieKur]]*18</f>
        <v>0</v>
      </c>
      <c r="K111">
        <f>Tabela1[[#This Row],[SprzedarzJajek]]-(Tabela1[[#This Row],[ZjedzonaPasza]]*$P$4)-Tabela1[[#This Row],[WydatekNaKury]]</f>
        <v>100.36000000000001</v>
      </c>
      <c r="L111">
        <f>Tabela1[[#This Row],[DziennyZysk]]+L110</f>
        <v>6505.900000000006</v>
      </c>
      <c r="M111">
        <f>Tabela1[[#This Row],[ZjedzonaPasza]]*$P$4+Tabela1[[#This Row],[DokupienieKur]]</f>
        <v>73.34</v>
      </c>
      <c r="N111">
        <f>Tabela1[[#This Row],[SprzedarzJajek]]</f>
        <v>173.70000000000002</v>
      </c>
    </row>
    <row r="112" spans="1:14" x14ac:dyDescent="0.25">
      <c r="A112">
        <v>111</v>
      </c>
      <c r="B112" t="s">
        <v>7</v>
      </c>
      <c r="C112">
        <f>INT(C111+H111-G111)</f>
        <v>193</v>
      </c>
      <c r="D112">
        <f>IF(Tabela1[[#This Row],[DzieńTyg]]&lt;&gt;"Niedziela",Tabela1[[#This Row],[IlośćKur]]*1,0)</f>
        <v>193</v>
      </c>
      <c r="E112">
        <f>IF(Tabela1[[#This Row],[DzieńTyg]]&lt;&gt;"Niedziela",Tabela1[[#This Row],[ZniesioneJajka ]]*$P$6,0)</f>
        <v>173.70000000000002</v>
      </c>
      <c r="F112">
        <f>$P$2*Tabela1[[#This Row],[IlośćKur]]</f>
        <v>38.6</v>
      </c>
      <c r="G112">
        <f>IF(MOD(Tabela1[[#This Row],[Dzień]],2)&lt;&gt;0,2,0)</f>
        <v>2</v>
      </c>
      <c r="H112">
        <f>INT(IF(MOD(Tabela1[[#This Row],[Dzień]],30)=0,Tabela1[[#This Row],[IlośćKur]]*20%,0))</f>
        <v>0</v>
      </c>
      <c r="I112">
        <f>Tabela1[[#This Row],[IlośćKur]]+Tabela1[[#This Row],[DokupienieKur]]-Tabela1[[#This Row],[AtakLisa]]</f>
        <v>191</v>
      </c>
      <c r="J112">
        <f>Tabela1[[#This Row],[DokupienieKur]]*18</f>
        <v>0</v>
      </c>
      <c r="K112">
        <f>Tabela1[[#This Row],[SprzedarzJajek]]-(Tabela1[[#This Row],[ZjedzonaPasza]]*$P$4)-Tabela1[[#This Row],[WydatekNaKury]]</f>
        <v>100.36000000000001</v>
      </c>
      <c r="L112">
        <f>Tabela1[[#This Row],[DziennyZysk]]+L111</f>
        <v>6606.2600000000057</v>
      </c>
      <c r="M112">
        <f>Tabela1[[#This Row],[ZjedzonaPasza]]*$P$4+Tabela1[[#This Row],[DokupienieKur]]</f>
        <v>73.34</v>
      </c>
      <c r="N112">
        <f>Tabela1[[#This Row],[SprzedarzJajek]]</f>
        <v>173.70000000000002</v>
      </c>
    </row>
    <row r="113" spans="1:14" x14ac:dyDescent="0.25">
      <c r="A113">
        <v>112</v>
      </c>
      <c r="B113" t="s">
        <v>8</v>
      </c>
      <c r="C113">
        <f>INT(C112+H112-G112)</f>
        <v>191</v>
      </c>
      <c r="D113">
        <f>IF(Tabela1[[#This Row],[DzieńTyg]]&lt;&gt;"Niedziela",Tabela1[[#This Row],[IlośćKur]]*1,0)</f>
        <v>0</v>
      </c>
      <c r="E113">
        <f>IF(Tabela1[[#This Row],[DzieńTyg]]&lt;&gt;"Niedziela",Tabela1[[#This Row],[ZniesioneJajka ]]*$P$6,0)</f>
        <v>0</v>
      </c>
      <c r="F113">
        <f>$P$2*Tabela1[[#This Row],[IlośćKur]]</f>
        <v>38.200000000000003</v>
      </c>
      <c r="G113">
        <f>IF(MOD(Tabela1[[#This Row],[Dzień]],2)&lt;&gt;0,2,0)</f>
        <v>0</v>
      </c>
      <c r="H113">
        <f>INT(IF(MOD(Tabela1[[#This Row],[Dzień]],30)=0,Tabela1[[#This Row],[IlośćKur]]*20%,0))</f>
        <v>0</v>
      </c>
      <c r="I113">
        <f>Tabela1[[#This Row],[IlośćKur]]+Tabela1[[#This Row],[DokupienieKur]]-Tabela1[[#This Row],[AtakLisa]]</f>
        <v>191</v>
      </c>
      <c r="J113">
        <f>Tabela1[[#This Row],[DokupienieKur]]*18</f>
        <v>0</v>
      </c>
      <c r="K113">
        <f>Tabela1[[#This Row],[SprzedarzJajek]]-(Tabela1[[#This Row],[ZjedzonaPasza]]*$P$4)-Tabela1[[#This Row],[WydatekNaKury]]</f>
        <v>-72.58</v>
      </c>
      <c r="L113">
        <f>Tabela1[[#This Row],[DziennyZysk]]+L112</f>
        <v>6533.6800000000057</v>
      </c>
      <c r="M113">
        <f>Tabela1[[#This Row],[ZjedzonaPasza]]*$P$4+Tabela1[[#This Row],[DokupienieKur]]</f>
        <v>72.58</v>
      </c>
      <c r="N113">
        <f>Tabela1[[#This Row],[SprzedarzJajek]]</f>
        <v>0</v>
      </c>
    </row>
    <row r="114" spans="1:14" x14ac:dyDescent="0.25">
      <c r="A114">
        <v>113</v>
      </c>
      <c r="B114" t="s">
        <v>2</v>
      </c>
      <c r="C114">
        <f>INT(C113+H113-G113)</f>
        <v>191</v>
      </c>
      <c r="D114">
        <f>IF(Tabela1[[#This Row],[DzieńTyg]]&lt;&gt;"Niedziela",Tabela1[[#This Row],[IlośćKur]]*1,0)</f>
        <v>191</v>
      </c>
      <c r="E114">
        <f>IF(Tabela1[[#This Row],[DzieńTyg]]&lt;&gt;"Niedziela",Tabela1[[#This Row],[ZniesioneJajka ]]*$P$6,0)</f>
        <v>171.9</v>
      </c>
      <c r="F114">
        <f>$P$2*Tabela1[[#This Row],[IlośćKur]]</f>
        <v>38.200000000000003</v>
      </c>
      <c r="G114">
        <f>IF(MOD(Tabela1[[#This Row],[Dzień]],2)&lt;&gt;0,2,0)</f>
        <v>2</v>
      </c>
      <c r="H114">
        <f>INT(IF(MOD(Tabela1[[#This Row],[Dzień]],30)=0,Tabela1[[#This Row],[IlośćKur]]*20%,0))</f>
        <v>0</v>
      </c>
      <c r="I114">
        <f>Tabela1[[#This Row],[IlośćKur]]+Tabela1[[#This Row],[DokupienieKur]]-Tabela1[[#This Row],[AtakLisa]]</f>
        <v>189</v>
      </c>
      <c r="J114">
        <f>Tabela1[[#This Row],[DokupienieKur]]*18</f>
        <v>0</v>
      </c>
      <c r="K114">
        <f>Tabela1[[#This Row],[SprzedarzJajek]]-(Tabela1[[#This Row],[ZjedzonaPasza]]*$P$4)-Tabela1[[#This Row],[WydatekNaKury]]</f>
        <v>99.320000000000007</v>
      </c>
      <c r="L114">
        <f>Tabela1[[#This Row],[DziennyZysk]]+L113</f>
        <v>6633.0000000000055</v>
      </c>
      <c r="M114">
        <f>Tabela1[[#This Row],[ZjedzonaPasza]]*$P$4+Tabela1[[#This Row],[DokupienieKur]]</f>
        <v>72.58</v>
      </c>
      <c r="N114">
        <f>Tabela1[[#This Row],[SprzedarzJajek]]</f>
        <v>171.9</v>
      </c>
    </row>
    <row r="115" spans="1:14" x14ac:dyDescent="0.25">
      <c r="A115">
        <v>114</v>
      </c>
      <c r="B115" t="s">
        <v>3</v>
      </c>
      <c r="C115">
        <f>INT(C114+H114-G114)</f>
        <v>189</v>
      </c>
      <c r="D115">
        <f>IF(Tabela1[[#This Row],[DzieńTyg]]&lt;&gt;"Niedziela",Tabela1[[#This Row],[IlośćKur]]*1,0)</f>
        <v>189</v>
      </c>
      <c r="E115">
        <f>IF(Tabela1[[#This Row],[DzieńTyg]]&lt;&gt;"Niedziela",Tabela1[[#This Row],[ZniesioneJajka ]]*$P$6,0)</f>
        <v>170.1</v>
      </c>
      <c r="F115">
        <f>$P$2*Tabela1[[#This Row],[IlośćKur]]</f>
        <v>37.800000000000004</v>
      </c>
      <c r="G115">
        <f>IF(MOD(Tabela1[[#This Row],[Dzień]],2)&lt;&gt;0,2,0)</f>
        <v>0</v>
      </c>
      <c r="H115">
        <f>INT(IF(MOD(Tabela1[[#This Row],[Dzień]],30)=0,Tabela1[[#This Row],[IlośćKur]]*20%,0))</f>
        <v>0</v>
      </c>
      <c r="I115">
        <f>Tabela1[[#This Row],[IlośćKur]]+Tabela1[[#This Row],[DokupienieKur]]-Tabela1[[#This Row],[AtakLisa]]</f>
        <v>189</v>
      </c>
      <c r="J115">
        <f>Tabela1[[#This Row],[DokupienieKur]]*18</f>
        <v>0</v>
      </c>
      <c r="K115">
        <f>Tabela1[[#This Row],[SprzedarzJajek]]-(Tabela1[[#This Row],[ZjedzonaPasza]]*$P$4)-Tabela1[[#This Row],[WydatekNaKury]]</f>
        <v>98.279999999999987</v>
      </c>
      <c r="L115">
        <f>Tabela1[[#This Row],[DziennyZysk]]+L114</f>
        <v>6731.2800000000052</v>
      </c>
      <c r="M115">
        <f>Tabela1[[#This Row],[ZjedzonaPasza]]*$P$4+Tabela1[[#This Row],[DokupienieKur]]</f>
        <v>71.820000000000007</v>
      </c>
      <c r="N115">
        <f>Tabela1[[#This Row],[SprzedarzJajek]]</f>
        <v>170.1</v>
      </c>
    </row>
    <row r="116" spans="1:14" x14ac:dyDescent="0.25">
      <c r="A116">
        <v>115</v>
      </c>
      <c r="B116" t="s">
        <v>4</v>
      </c>
      <c r="C116">
        <f>INT(C115+H115-G115)</f>
        <v>189</v>
      </c>
      <c r="D116">
        <f>IF(Tabela1[[#This Row],[DzieńTyg]]&lt;&gt;"Niedziela",Tabela1[[#This Row],[IlośćKur]]*1,0)</f>
        <v>189</v>
      </c>
      <c r="E116">
        <f>IF(Tabela1[[#This Row],[DzieńTyg]]&lt;&gt;"Niedziela",Tabela1[[#This Row],[ZniesioneJajka ]]*$P$6,0)</f>
        <v>170.1</v>
      </c>
      <c r="F116">
        <f>$P$2*Tabela1[[#This Row],[IlośćKur]]</f>
        <v>37.800000000000004</v>
      </c>
      <c r="G116">
        <f>IF(MOD(Tabela1[[#This Row],[Dzień]],2)&lt;&gt;0,2,0)</f>
        <v>2</v>
      </c>
      <c r="H116">
        <f>INT(IF(MOD(Tabela1[[#This Row],[Dzień]],30)=0,Tabela1[[#This Row],[IlośćKur]]*20%,0))</f>
        <v>0</v>
      </c>
      <c r="I116">
        <f>Tabela1[[#This Row],[IlośćKur]]+Tabela1[[#This Row],[DokupienieKur]]-Tabela1[[#This Row],[AtakLisa]]</f>
        <v>187</v>
      </c>
      <c r="J116">
        <f>Tabela1[[#This Row],[DokupienieKur]]*18</f>
        <v>0</v>
      </c>
      <c r="K116">
        <f>Tabela1[[#This Row],[SprzedarzJajek]]-(Tabela1[[#This Row],[ZjedzonaPasza]]*$P$4)-Tabela1[[#This Row],[WydatekNaKury]]</f>
        <v>98.279999999999987</v>
      </c>
      <c r="L116">
        <f>Tabela1[[#This Row],[DziennyZysk]]+L115</f>
        <v>6829.5600000000049</v>
      </c>
      <c r="M116">
        <f>Tabela1[[#This Row],[ZjedzonaPasza]]*$P$4+Tabela1[[#This Row],[DokupienieKur]]</f>
        <v>71.820000000000007</v>
      </c>
      <c r="N116">
        <f>Tabela1[[#This Row],[SprzedarzJajek]]</f>
        <v>170.1</v>
      </c>
    </row>
    <row r="117" spans="1:14" x14ac:dyDescent="0.25">
      <c r="A117">
        <v>116</v>
      </c>
      <c r="B117" t="s">
        <v>5</v>
      </c>
      <c r="C117">
        <f>INT(C116+H116-G116)</f>
        <v>187</v>
      </c>
      <c r="D117">
        <f>IF(Tabela1[[#This Row],[DzieńTyg]]&lt;&gt;"Niedziela",Tabela1[[#This Row],[IlośćKur]]*1,0)</f>
        <v>187</v>
      </c>
      <c r="E117">
        <f>IF(Tabela1[[#This Row],[DzieńTyg]]&lt;&gt;"Niedziela",Tabela1[[#This Row],[ZniesioneJajka ]]*$P$6,0)</f>
        <v>168.3</v>
      </c>
      <c r="F117">
        <f>$P$2*Tabela1[[#This Row],[IlośćKur]]</f>
        <v>37.4</v>
      </c>
      <c r="G117">
        <f>IF(MOD(Tabela1[[#This Row],[Dzień]],2)&lt;&gt;0,2,0)</f>
        <v>0</v>
      </c>
      <c r="H117">
        <f>INT(IF(MOD(Tabela1[[#This Row],[Dzień]],30)=0,Tabela1[[#This Row],[IlośćKur]]*20%,0))</f>
        <v>0</v>
      </c>
      <c r="I117">
        <f>Tabela1[[#This Row],[IlośćKur]]+Tabela1[[#This Row],[DokupienieKur]]-Tabela1[[#This Row],[AtakLisa]]</f>
        <v>187</v>
      </c>
      <c r="J117">
        <f>Tabela1[[#This Row],[DokupienieKur]]*18</f>
        <v>0</v>
      </c>
      <c r="K117">
        <f>Tabela1[[#This Row],[SprzedarzJajek]]-(Tabela1[[#This Row],[ZjedzonaPasza]]*$P$4)-Tabela1[[#This Row],[WydatekNaKury]]</f>
        <v>97.240000000000023</v>
      </c>
      <c r="L117">
        <f>Tabela1[[#This Row],[DziennyZysk]]+L116</f>
        <v>6926.8000000000047</v>
      </c>
      <c r="M117">
        <f>Tabela1[[#This Row],[ZjedzonaPasza]]*$P$4+Tabela1[[#This Row],[DokupienieKur]]</f>
        <v>71.059999999999988</v>
      </c>
      <c r="N117">
        <f>Tabela1[[#This Row],[SprzedarzJajek]]</f>
        <v>168.3</v>
      </c>
    </row>
    <row r="118" spans="1:14" x14ac:dyDescent="0.25">
      <c r="A118">
        <v>117</v>
      </c>
      <c r="B118" t="s">
        <v>6</v>
      </c>
      <c r="C118">
        <f>INT(C117+H117-G117)</f>
        <v>187</v>
      </c>
      <c r="D118">
        <f>IF(Tabela1[[#This Row],[DzieńTyg]]&lt;&gt;"Niedziela",Tabela1[[#This Row],[IlośćKur]]*1,0)</f>
        <v>187</v>
      </c>
      <c r="E118">
        <f>IF(Tabela1[[#This Row],[DzieńTyg]]&lt;&gt;"Niedziela",Tabela1[[#This Row],[ZniesioneJajka ]]*$P$6,0)</f>
        <v>168.3</v>
      </c>
      <c r="F118">
        <f>$P$2*Tabela1[[#This Row],[IlośćKur]]</f>
        <v>37.4</v>
      </c>
      <c r="G118">
        <f>IF(MOD(Tabela1[[#This Row],[Dzień]],2)&lt;&gt;0,2,0)</f>
        <v>2</v>
      </c>
      <c r="H118">
        <f>INT(IF(MOD(Tabela1[[#This Row],[Dzień]],30)=0,Tabela1[[#This Row],[IlośćKur]]*20%,0))</f>
        <v>0</v>
      </c>
      <c r="I118">
        <f>Tabela1[[#This Row],[IlośćKur]]+Tabela1[[#This Row],[DokupienieKur]]-Tabela1[[#This Row],[AtakLisa]]</f>
        <v>185</v>
      </c>
      <c r="J118">
        <f>Tabela1[[#This Row],[DokupienieKur]]*18</f>
        <v>0</v>
      </c>
      <c r="K118">
        <f>Tabela1[[#This Row],[SprzedarzJajek]]-(Tabela1[[#This Row],[ZjedzonaPasza]]*$P$4)-Tabela1[[#This Row],[WydatekNaKury]]</f>
        <v>97.240000000000023</v>
      </c>
      <c r="L118">
        <f>Tabela1[[#This Row],[DziennyZysk]]+L117</f>
        <v>7024.0400000000045</v>
      </c>
      <c r="M118">
        <f>Tabela1[[#This Row],[ZjedzonaPasza]]*$P$4+Tabela1[[#This Row],[DokupienieKur]]</f>
        <v>71.059999999999988</v>
      </c>
      <c r="N118">
        <f>Tabela1[[#This Row],[SprzedarzJajek]]</f>
        <v>168.3</v>
      </c>
    </row>
    <row r="119" spans="1:14" x14ac:dyDescent="0.25">
      <c r="A119">
        <v>118</v>
      </c>
      <c r="B119" t="s">
        <v>7</v>
      </c>
      <c r="C119">
        <f>INT(C118+H118-G118)</f>
        <v>185</v>
      </c>
      <c r="D119">
        <f>IF(Tabela1[[#This Row],[DzieńTyg]]&lt;&gt;"Niedziela",Tabela1[[#This Row],[IlośćKur]]*1,0)</f>
        <v>185</v>
      </c>
      <c r="E119">
        <f>IF(Tabela1[[#This Row],[DzieńTyg]]&lt;&gt;"Niedziela",Tabela1[[#This Row],[ZniesioneJajka ]]*$P$6,0)</f>
        <v>166.5</v>
      </c>
      <c r="F119">
        <f>$P$2*Tabela1[[#This Row],[IlośćKur]]</f>
        <v>37</v>
      </c>
      <c r="G119">
        <f>IF(MOD(Tabela1[[#This Row],[Dzień]],2)&lt;&gt;0,2,0)</f>
        <v>0</v>
      </c>
      <c r="H119">
        <f>INT(IF(MOD(Tabela1[[#This Row],[Dzień]],30)=0,Tabela1[[#This Row],[IlośćKur]]*20%,0))</f>
        <v>0</v>
      </c>
      <c r="I119">
        <f>Tabela1[[#This Row],[IlośćKur]]+Tabela1[[#This Row],[DokupienieKur]]-Tabela1[[#This Row],[AtakLisa]]</f>
        <v>185</v>
      </c>
      <c r="J119">
        <f>Tabela1[[#This Row],[DokupienieKur]]*18</f>
        <v>0</v>
      </c>
      <c r="K119">
        <f>Tabela1[[#This Row],[SprzedarzJajek]]-(Tabela1[[#This Row],[ZjedzonaPasza]]*$P$4)-Tabela1[[#This Row],[WydatekNaKury]]</f>
        <v>96.2</v>
      </c>
      <c r="L119">
        <f>Tabela1[[#This Row],[DziennyZysk]]+L118</f>
        <v>7120.2400000000043</v>
      </c>
      <c r="M119">
        <f>Tabela1[[#This Row],[ZjedzonaPasza]]*$P$4+Tabela1[[#This Row],[DokupienieKur]]</f>
        <v>70.3</v>
      </c>
      <c r="N119">
        <f>Tabela1[[#This Row],[SprzedarzJajek]]</f>
        <v>166.5</v>
      </c>
    </row>
    <row r="120" spans="1:14" x14ac:dyDescent="0.25">
      <c r="A120">
        <v>119</v>
      </c>
      <c r="B120" t="s">
        <v>8</v>
      </c>
      <c r="C120">
        <f>INT(C119+H119-G119)</f>
        <v>185</v>
      </c>
      <c r="D120">
        <f>IF(Tabela1[[#This Row],[DzieńTyg]]&lt;&gt;"Niedziela",Tabela1[[#This Row],[IlośćKur]]*1,0)</f>
        <v>0</v>
      </c>
      <c r="E120">
        <f>IF(Tabela1[[#This Row],[DzieńTyg]]&lt;&gt;"Niedziela",Tabela1[[#This Row],[ZniesioneJajka ]]*$P$6,0)</f>
        <v>0</v>
      </c>
      <c r="F120">
        <f>$P$2*Tabela1[[#This Row],[IlośćKur]]</f>
        <v>37</v>
      </c>
      <c r="G120">
        <f>IF(MOD(Tabela1[[#This Row],[Dzień]],2)&lt;&gt;0,2,0)</f>
        <v>2</v>
      </c>
      <c r="H120">
        <f>INT(IF(MOD(Tabela1[[#This Row],[Dzień]],30)=0,Tabela1[[#This Row],[IlośćKur]]*20%,0))</f>
        <v>0</v>
      </c>
      <c r="I120">
        <f>Tabela1[[#This Row],[IlośćKur]]+Tabela1[[#This Row],[DokupienieKur]]-Tabela1[[#This Row],[AtakLisa]]</f>
        <v>183</v>
      </c>
      <c r="J120">
        <f>Tabela1[[#This Row],[DokupienieKur]]*18</f>
        <v>0</v>
      </c>
      <c r="K120">
        <f>Tabela1[[#This Row],[SprzedarzJajek]]-(Tabela1[[#This Row],[ZjedzonaPasza]]*$P$4)-Tabela1[[#This Row],[WydatekNaKury]]</f>
        <v>-70.3</v>
      </c>
      <c r="L120">
        <f>Tabela1[[#This Row],[DziennyZysk]]+L119</f>
        <v>7049.9400000000041</v>
      </c>
      <c r="M120">
        <f>Tabela1[[#This Row],[ZjedzonaPasza]]*$P$4+Tabela1[[#This Row],[DokupienieKur]]</f>
        <v>70.3</v>
      </c>
      <c r="N120">
        <f>Tabela1[[#This Row],[SprzedarzJajek]]</f>
        <v>0</v>
      </c>
    </row>
    <row r="121" spans="1:14" x14ac:dyDescent="0.25">
      <c r="A121">
        <v>120</v>
      </c>
      <c r="B121" t="s">
        <v>2</v>
      </c>
      <c r="C121">
        <f>INT(C120+H120-G120)</f>
        <v>183</v>
      </c>
      <c r="D121">
        <f>IF(Tabela1[[#This Row],[DzieńTyg]]&lt;&gt;"Niedziela",Tabela1[[#This Row],[IlośćKur]]*1,0)</f>
        <v>183</v>
      </c>
      <c r="E121">
        <f>IF(Tabela1[[#This Row],[DzieńTyg]]&lt;&gt;"Niedziela",Tabela1[[#This Row],[ZniesioneJajka ]]*$P$6,0)</f>
        <v>164.70000000000002</v>
      </c>
      <c r="F121">
        <f>$P$2*Tabela1[[#This Row],[IlośćKur]]</f>
        <v>36.6</v>
      </c>
      <c r="G121">
        <f>IF(MOD(Tabela1[[#This Row],[Dzień]],2)&lt;&gt;0,2,0)</f>
        <v>0</v>
      </c>
      <c r="H121">
        <f>INT(IF(MOD(Tabela1[[#This Row],[Dzień]],30)=0,Tabela1[[#This Row],[IlośćKur]]*20%,0))</f>
        <v>36</v>
      </c>
      <c r="I121">
        <f>Tabela1[[#This Row],[IlośćKur]]+Tabela1[[#This Row],[DokupienieKur]]-Tabela1[[#This Row],[AtakLisa]]</f>
        <v>219</v>
      </c>
      <c r="J121">
        <f>Tabela1[[#This Row],[DokupienieKur]]*18</f>
        <v>648</v>
      </c>
      <c r="K121">
        <f>Tabela1[[#This Row],[SprzedarzJajek]]-(Tabela1[[#This Row],[ZjedzonaPasza]]*$P$4)-Tabela1[[#This Row],[WydatekNaKury]]</f>
        <v>-552.84</v>
      </c>
      <c r="L121">
        <f>Tabela1[[#This Row],[DziennyZysk]]+L120</f>
        <v>6497.100000000004</v>
      </c>
      <c r="M121">
        <f>Tabela1[[#This Row],[ZjedzonaPasza]]*$P$4+Tabela1[[#This Row],[DokupienieKur]]</f>
        <v>105.54</v>
      </c>
      <c r="N121">
        <f>Tabela1[[#This Row],[SprzedarzJajek]]</f>
        <v>164.70000000000002</v>
      </c>
    </row>
    <row r="122" spans="1:14" x14ac:dyDescent="0.25">
      <c r="A122">
        <v>121</v>
      </c>
      <c r="B122" t="s">
        <v>3</v>
      </c>
      <c r="C122">
        <f>INT(C121+H121-G121)</f>
        <v>219</v>
      </c>
      <c r="D122">
        <f>IF(Tabela1[[#This Row],[DzieńTyg]]&lt;&gt;"Niedziela",Tabela1[[#This Row],[IlośćKur]]*1,0)</f>
        <v>219</v>
      </c>
      <c r="E122">
        <f>IF(Tabela1[[#This Row],[DzieńTyg]]&lt;&gt;"Niedziela",Tabela1[[#This Row],[ZniesioneJajka ]]*$P$6,0)</f>
        <v>197.1</v>
      </c>
      <c r="F122">
        <f>$P$2*Tabela1[[#This Row],[IlośćKur]]</f>
        <v>43.800000000000004</v>
      </c>
      <c r="G122">
        <f>IF(MOD(Tabela1[[#This Row],[Dzień]],2)&lt;&gt;0,2,0)</f>
        <v>2</v>
      </c>
      <c r="H122">
        <f>INT(IF(MOD(Tabela1[[#This Row],[Dzień]],30)=0,Tabela1[[#This Row],[IlośćKur]]*20%,0))</f>
        <v>0</v>
      </c>
      <c r="I122">
        <f>Tabela1[[#This Row],[IlośćKur]]+Tabela1[[#This Row],[DokupienieKur]]-Tabela1[[#This Row],[AtakLisa]]</f>
        <v>217</v>
      </c>
      <c r="J122">
        <f>Tabela1[[#This Row],[DokupienieKur]]*18</f>
        <v>0</v>
      </c>
      <c r="K122">
        <f>Tabela1[[#This Row],[SprzedarzJajek]]-(Tabela1[[#This Row],[ZjedzonaPasza]]*$P$4)-Tabela1[[#This Row],[WydatekNaKury]]</f>
        <v>113.88</v>
      </c>
      <c r="L122">
        <f>Tabela1[[#This Row],[DziennyZysk]]+L121</f>
        <v>6610.9800000000041</v>
      </c>
      <c r="M122">
        <f>Tabela1[[#This Row],[ZjedzonaPasza]]*$P$4+Tabela1[[#This Row],[DokupienieKur]]</f>
        <v>83.22</v>
      </c>
      <c r="N122">
        <f>Tabela1[[#This Row],[SprzedarzJajek]]</f>
        <v>197.1</v>
      </c>
    </row>
    <row r="123" spans="1:14" x14ac:dyDescent="0.25">
      <c r="A123">
        <v>122</v>
      </c>
      <c r="B123" t="s">
        <v>4</v>
      </c>
      <c r="C123">
        <f>INT(C122+H122-G122)</f>
        <v>217</v>
      </c>
      <c r="D123">
        <f>IF(Tabela1[[#This Row],[DzieńTyg]]&lt;&gt;"Niedziela",Tabela1[[#This Row],[IlośćKur]]*1,0)</f>
        <v>217</v>
      </c>
      <c r="E123">
        <f>IF(Tabela1[[#This Row],[DzieńTyg]]&lt;&gt;"Niedziela",Tabela1[[#This Row],[ZniesioneJajka ]]*$P$6,0)</f>
        <v>195.3</v>
      </c>
      <c r="F123">
        <f>$P$2*Tabela1[[#This Row],[IlośćKur]]</f>
        <v>43.400000000000006</v>
      </c>
      <c r="G123">
        <f>IF(MOD(Tabela1[[#This Row],[Dzień]],2)&lt;&gt;0,2,0)</f>
        <v>0</v>
      </c>
      <c r="H123">
        <f>INT(IF(MOD(Tabela1[[#This Row],[Dzień]],30)=0,Tabela1[[#This Row],[IlośćKur]]*20%,0))</f>
        <v>0</v>
      </c>
      <c r="I123">
        <f>Tabela1[[#This Row],[IlośćKur]]+Tabela1[[#This Row],[DokupienieKur]]-Tabela1[[#This Row],[AtakLisa]]</f>
        <v>217</v>
      </c>
      <c r="J123">
        <f>Tabela1[[#This Row],[DokupienieKur]]*18</f>
        <v>0</v>
      </c>
      <c r="K123">
        <f>Tabela1[[#This Row],[SprzedarzJajek]]-(Tabela1[[#This Row],[ZjedzonaPasza]]*$P$4)-Tabela1[[#This Row],[WydatekNaKury]]</f>
        <v>112.84</v>
      </c>
      <c r="L123">
        <f>Tabela1[[#This Row],[DziennyZysk]]+L122</f>
        <v>6723.8200000000043</v>
      </c>
      <c r="M123">
        <f>Tabela1[[#This Row],[ZjedzonaPasza]]*$P$4+Tabela1[[#This Row],[DokupienieKur]]</f>
        <v>82.460000000000008</v>
      </c>
      <c r="N123">
        <f>Tabela1[[#This Row],[SprzedarzJajek]]</f>
        <v>195.3</v>
      </c>
    </row>
    <row r="124" spans="1:14" x14ac:dyDescent="0.25">
      <c r="A124">
        <v>123</v>
      </c>
      <c r="B124" t="s">
        <v>5</v>
      </c>
      <c r="C124">
        <f>INT(C123+H123-G123)</f>
        <v>217</v>
      </c>
      <c r="D124">
        <f>IF(Tabela1[[#This Row],[DzieńTyg]]&lt;&gt;"Niedziela",Tabela1[[#This Row],[IlośćKur]]*1,0)</f>
        <v>217</v>
      </c>
      <c r="E124">
        <f>IF(Tabela1[[#This Row],[DzieńTyg]]&lt;&gt;"Niedziela",Tabela1[[#This Row],[ZniesioneJajka ]]*$P$6,0)</f>
        <v>195.3</v>
      </c>
      <c r="F124">
        <f>$P$2*Tabela1[[#This Row],[IlośćKur]]</f>
        <v>43.400000000000006</v>
      </c>
      <c r="G124">
        <f>IF(MOD(Tabela1[[#This Row],[Dzień]],2)&lt;&gt;0,2,0)</f>
        <v>2</v>
      </c>
      <c r="H124">
        <f>INT(IF(MOD(Tabela1[[#This Row],[Dzień]],30)=0,Tabela1[[#This Row],[IlośćKur]]*20%,0))</f>
        <v>0</v>
      </c>
      <c r="I124">
        <f>Tabela1[[#This Row],[IlośćKur]]+Tabela1[[#This Row],[DokupienieKur]]-Tabela1[[#This Row],[AtakLisa]]</f>
        <v>215</v>
      </c>
      <c r="J124">
        <f>Tabela1[[#This Row],[DokupienieKur]]*18</f>
        <v>0</v>
      </c>
      <c r="K124">
        <f>Tabela1[[#This Row],[SprzedarzJajek]]-(Tabela1[[#This Row],[ZjedzonaPasza]]*$P$4)-Tabela1[[#This Row],[WydatekNaKury]]</f>
        <v>112.84</v>
      </c>
      <c r="L124">
        <f>Tabela1[[#This Row],[DziennyZysk]]+L123</f>
        <v>6836.6600000000044</v>
      </c>
      <c r="M124">
        <f>Tabela1[[#This Row],[ZjedzonaPasza]]*$P$4+Tabela1[[#This Row],[DokupienieKur]]</f>
        <v>82.460000000000008</v>
      </c>
      <c r="N124">
        <f>Tabela1[[#This Row],[SprzedarzJajek]]</f>
        <v>195.3</v>
      </c>
    </row>
    <row r="125" spans="1:14" x14ac:dyDescent="0.25">
      <c r="A125">
        <v>124</v>
      </c>
      <c r="B125" t="s">
        <v>6</v>
      </c>
      <c r="C125">
        <f>INT(C124+H124-G124)</f>
        <v>215</v>
      </c>
      <c r="D125">
        <f>IF(Tabela1[[#This Row],[DzieńTyg]]&lt;&gt;"Niedziela",Tabela1[[#This Row],[IlośćKur]]*1,0)</f>
        <v>215</v>
      </c>
      <c r="E125">
        <f>IF(Tabela1[[#This Row],[DzieńTyg]]&lt;&gt;"Niedziela",Tabela1[[#This Row],[ZniesioneJajka ]]*$P$6,0)</f>
        <v>193.5</v>
      </c>
      <c r="F125">
        <f>$P$2*Tabela1[[#This Row],[IlośćKur]]</f>
        <v>43</v>
      </c>
      <c r="G125">
        <f>IF(MOD(Tabela1[[#This Row],[Dzień]],2)&lt;&gt;0,2,0)</f>
        <v>0</v>
      </c>
      <c r="H125">
        <f>INT(IF(MOD(Tabela1[[#This Row],[Dzień]],30)=0,Tabela1[[#This Row],[IlośćKur]]*20%,0))</f>
        <v>0</v>
      </c>
      <c r="I125">
        <f>Tabela1[[#This Row],[IlośćKur]]+Tabela1[[#This Row],[DokupienieKur]]-Tabela1[[#This Row],[AtakLisa]]</f>
        <v>215</v>
      </c>
      <c r="J125">
        <f>Tabela1[[#This Row],[DokupienieKur]]*18</f>
        <v>0</v>
      </c>
      <c r="K125">
        <f>Tabela1[[#This Row],[SprzedarzJajek]]-(Tabela1[[#This Row],[ZjedzonaPasza]]*$P$4)-Tabela1[[#This Row],[WydatekNaKury]]</f>
        <v>111.8</v>
      </c>
      <c r="L125">
        <f>Tabela1[[#This Row],[DziennyZysk]]+L124</f>
        <v>6948.4600000000046</v>
      </c>
      <c r="M125">
        <f>Tabela1[[#This Row],[ZjedzonaPasza]]*$P$4+Tabela1[[#This Row],[DokupienieKur]]</f>
        <v>81.7</v>
      </c>
      <c r="N125">
        <f>Tabela1[[#This Row],[SprzedarzJajek]]</f>
        <v>193.5</v>
      </c>
    </row>
    <row r="126" spans="1:14" x14ac:dyDescent="0.25">
      <c r="A126">
        <v>125</v>
      </c>
      <c r="B126" t="s">
        <v>7</v>
      </c>
      <c r="C126">
        <f>INT(C125+H125-G125)</f>
        <v>215</v>
      </c>
      <c r="D126">
        <f>IF(Tabela1[[#This Row],[DzieńTyg]]&lt;&gt;"Niedziela",Tabela1[[#This Row],[IlośćKur]]*1,0)</f>
        <v>215</v>
      </c>
      <c r="E126">
        <f>IF(Tabela1[[#This Row],[DzieńTyg]]&lt;&gt;"Niedziela",Tabela1[[#This Row],[ZniesioneJajka ]]*$P$6,0)</f>
        <v>193.5</v>
      </c>
      <c r="F126">
        <f>$P$2*Tabela1[[#This Row],[IlośćKur]]</f>
        <v>43</v>
      </c>
      <c r="G126">
        <f>IF(MOD(Tabela1[[#This Row],[Dzień]],2)&lt;&gt;0,2,0)</f>
        <v>2</v>
      </c>
      <c r="H126">
        <f>INT(IF(MOD(Tabela1[[#This Row],[Dzień]],30)=0,Tabela1[[#This Row],[IlośćKur]]*20%,0))</f>
        <v>0</v>
      </c>
      <c r="I126">
        <f>Tabela1[[#This Row],[IlośćKur]]+Tabela1[[#This Row],[DokupienieKur]]-Tabela1[[#This Row],[AtakLisa]]</f>
        <v>213</v>
      </c>
      <c r="J126">
        <f>Tabela1[[#This Row],[DokupienieKur]]*18</f>
        <v>0</v>
      </c>
      <c r="K126">
        <f>Tabela1[[#This Row],[SprzedarzJajek]]-(Tabela1[[#This Row],[ZjedzonaPasza]]*$P$4)-Tabela1[[#This Row],[WydatekNaKury]]</f>
        <v>111.8</v>
      </c>
      <c r="L126">
        <f>Tabela1[[#This Row],[DziennyZysk]]+L125</f>
        <v>7060.2600000000048</v>
      </c>
      <c r="M126">
        <f>Tabela1[[#This Row],[ZjedzonaPasza]]*$P$4+Tabela1[[#This Row],[DokupienieKur]]</f>
        <v>81.7</v>
      </c>
      <c r="N126">
        <f>Tabela1[[#This Row],[SprzedarzJajek]]</f>
        <v>193.5</v>
      </c>
    </row>
    <row r="127" spans="1:14" x14ac:dyDescent="0.25">
      <c r="A127">
        <v>126</v>
      </c>
      <c r="B127" t="s">
        <v>8</v>
      </c>
      <c r="C127">
        <f>INT(C126+H126-G126)</f>
        <v>213</v>
      </c>
      <c r="D127">
        <f>IF(Tabela1[[#This Row],[DzieńTyg]]&lt;&gt;"Niedziela",Tabela1[[#This Row],[IlośćKur]]*1,0)</f>
        <v>0</v>
      </c>
      <c r="E127">
        <f>IF(Tabela1[[#This Row],[DzieńTyg]]&lt;&gt;"Niedziela",Tabela1[[#This Row],[ZniesioneJajka ]]*$P$6,0)</f>
        <v>0</v>
      </c>
      <c r="F127">
        <f>$P$2*Tabela1[[#This Row],[IlośćKur]]</f>
        <v>42.6</v>
      </c>
      <c r="G127">
        <f>IF(MOD(Tabela1[[#This Row],[Dzień]],2)&lt;&gt;0,2,0)</f>
        <v>0</v>
      </c>
      <c r="H127">
        <f>INT(IF(MOD(Tabela1[[#This Row],[Dzień]],30)=0,Tabela1[[#This Row],[IlośćKur]]*20%,0))</f>
        <v>0</v>
      </c>
      <c r="I127">
        <f>Tabela1[[#This Row],[IlośćKur]]+Tabela1[[#This Row],[DokupienieKur]]-Tabela1[[#This Row],[AtakLisa]]</f>
        <v>213</v>
      </c>
      <c r="J127">
        <f>Tabela1[[#This Row],[DokupienieKur]]*18</f>
        <v>0</v>
      </c>
      <c r="K127">
        <f>Tabela1[[#This Row],[SprzedarzJajek]]-(Tabela1[[#This Row],[ZjedzonaPasza]]*$P$4)-Tabela1[[#This Row],[WydatekNaKury]]</f>
        <v>-80.94</v>
      </c>
      <c r="L127">
        <f>Tabela1[[#This Row],[DziennyZysk]]+L126</f>
        <v>6979.3200000000052</v>
      </c>
      <c r="M127">
        <f>Tabela1[[#This Row],[ZjedzonaPasza]]*$P$4+Tabela1[[#This Row],[DokupienieKur]]</f>
        <v>80.94</v>
      </c>
      <c r="N127">
        <f>Tabela1[[#This Row],[SprzedarzJajek]]</f>
        <v>0</v>
      </c>
    </row>
    <row r="128" spans="1:14" x14ac:dyDescent="0.25">
      <c r="A128">
        <v>127</v>
      </c>
      <c r="B128" t="s">
        <v>2</v>
      </c>
      <c r="C128">
        <f>INT(C127+H127-G127)</f>
        <v>213</v>
      </c>
      <c r="D128">
        <f>IF(Tabela1[[#This Row],[DzieńTyg]]&lt;&gt;"Niedziela",Tabela1[[#This Row],[IlośćKur]]*1,0)</f>
        <v>213</v>
      </c>
      <c r="E128">
        <f>IF(Tabela1[[#This Row],[DzieńTyg]]&lt;&gt;"Niedziela",Tabela1[[#This Row],[ZniesioneJajka ]]*$P$6,0)</f>
        <v>191.70000000000002</v>
      </c>
      <c r="F128">
        <f>$P$2*Tabela1[[#This Row],[IlośćKur]]</f>
        <v>42.6</v>
      </c>
      <c r="G128">
        <f>IF(MOD(Tabela1[[#This Row],[Dzień]],2)&lt;&gt;0,2,0)</f>
        <v>2</v>
      </c>
      <c r="H128">
        <f>INT(IF(MOD(Tabela1[[#This Row],[Dzień]],30)=0,Tabela1[[#This Row],[IlośćKur]]*20%,0))</f>
        <v>0</v>
      </c>
      <c r="I128">
        <f>Tabela1[[#This Row],[IlośćKur]]+Tabela1[[#This Row],[DokupienieKur]]-Tabela1[[#This Row],[AtakLisa]]</f>
        <v>211</v>
      </c>
      <c r="J128">
        <f>Tabela1[[#This Row],[DokupienieKur]]*18</f>
        <v>0</v>
      </c>
      <c r="K128">
        <f>Tabela1[[#This Row],[SprzedarzJajek]]-(Tabela1[[#This Row],[ZjedzonaPasza]]*$P$4)-Tabela1[[#This Row],[WydatekNaKury]]</f>
        <v>110.76000000000002</v>
      </c>
      <c r="L128">
        <f>Tabela1[[#This Row],[DziennyZysk]]+L127</f>
        <v>7090.0800000000054</v>
      </c>
      <c r="M128">
        <f>Tabela1[[#This Row],[ZjedzonaPasza]]*$P$4+Tabela1[[#This Row],[DokupienieKur]]</f>
        <v>80.94</v>
      </c>
      <c r="N128">
        <f>Tabela1[[#This Row],[SprzedarzJajek]]</f>
        <v>191.70000000000002</v>
      </c>
    </row>
    <row r="129" spans="1:14" x14ac:dyDescent="0.25">
      <c r="A129">
        <v>128</v>
      </c>
      <c r="B129" t="s">
        <v>3</v>
      </c>
      <c r="C129">
        <f>INT(C128+H128-G128)</f>
        <v>211</v>
      </c>
      <c r="D129">
        <f>IF(Tabela1[[#This Row],[DzieńTyg]]&lt;&gt;"Niedziela",Tabela1[[#This Row],[IlośćKur]]*1,0)</f>
        <v>211</v>
      </c>
      <c r="E129">
        <f>IF(Tabela1[[#This Row],[DzieńTyg]]&lt;&gt;"Niedziela",Tabela1[[#This Row],[ZniesioneJajka ]]*$P$6,0)</f>
        <v>189.9</v>
      </c>
      <c r="F129">
        <f>$P$2*Tabela1[[#This Row],[IlośćKur]]</f>
        <v>42.2</v>
      </c>
      <c r="G129">
        <f>IF(MOD(Tabela1[[#This Row],[Dzień]],2)&lt;&gt;0,2,0)</f>
        <v>0</v>
      </c>
      <c r="H129">
        <f>INT(IF(MOD(Tabela1[[#This Row],[Dzień]],30)=0,Tabela1[[#This Row],[IlośćKur]]*20%,0))</f>
        <v>0</v>
      </c>
      <c r="I129">
        <f>Tabela1[[#This Row],[IlośćKur]]+Tabela1[[#This Row],[DokupienieKur]]-Tabela1[[#This Row],[AtakLisa]]</f>
        <v>211</v>
      </c>
      <c r="J129">
        <f>Tabela1[[#This Row],[DokupienieKur]]*18</f>
        <v>0</v>
      </c>
      <c r="K129">
        <f>Tabela1[[#This Row],[SprzedarzJajek]]-(Tabela1[[#This Row],[ZjedzonaPasza]]*$P$4)-Tabela1[[#This Row],[WydatekNaKury]]</f>
        <v>109.72</v>
      </c>
      <c r="L129">
        <f>Tabela1[[#This Row],[DziennyZysk]]+L128</f>
        <v>7199.8000000000056</v>
      </c>
      <c r="M129">
        <f>Tabela1[[#This Row],[ZjedzonaPasza]]*$P$4+Tabela1[[#This Row],[DokupienieKur]]</f>
        <v>80.180000000000007</v>
      </c>
      <c r="N129">
        <f>Tabela1[[#This Row],[SprzedarzJajek]]</f>
        <v>189.9</v>
      </c>
    </row>
    <row r="130" spans="1:14" x14ac:dyDescent="0.25">
      <c r="A130">
        <v>129</v>
      </c>
      <c r="B130" t="s">
        <v>4</v>
      </c>
      <c r="C130">
        <f>INT(C129+H129-G129)</f>
        <v>211</v>
      </c>
      <c r="D130">
        <f>IF(Tabela1[[#This Row],[DzieńTyg]]&lt;&gt;"Niedziela",Tabela1[[#This Row],[IlośćKur]]*1,0)</f>
        <v>211</v>
      </c>
      <c r="E130">
        <f>IF(Tabela1[[#This Row],[DzieńTyg]]&lt;&gt;"Niedziela",Tabela1[[#This Row],[ZniesioneJajka ]]*$P$6,0)</f>
        <v>189.9</v>
      </c>
      <c r="F130">
        <f>$P$2*Tabela1[[#This Row],[IlośćKur]]</f>
        <v>42.2</v>
      </c>
      <c r="G130">
        <f>IF(MOD(Tabela1[[#This Row],[Dzień]],2)&lt;&gt;0,2,0)</f>
        <v>2</v>
      </c>
      <c r="H130">
        <f>INT(IF(MOD(Tabela1[[#This Row],[Dzień]],30)=0,Tabela1[[#This Row],[IlośćKur]]*20%,0))</f>
        <v>0</v>
      </c>
      <c r="I130">
        <f>Tabela1[[#This Row],[IlośćKur]]+Tabela1[[#This Row],[DokupienieKur]]-Tabela1[[#This Row],[AtakLisa]]</f>
        <v>209</v>
      </c>
      <c r="J130">
        <f>Tabela1[[#This Row],[DokupienieKur]]*18</f>
        <v>0</v>
      </c>
      <c r="K130">
        <f>Tabela1[[#This Row],[SprzedarzJajek]]-(Tabela1[[#This Row],[ZjedzonaPasza]]*$P$4)-Tabela1[[#This Row],[WydatekNaKury]]</f>
        <v>109.72</v>
      </c>
      <c r="L130">
        <f>Tabela1[[#This Row],[DziennyZysk]]+L129</f>
        <v>7309.5200000000059</v>
      </c>
      <c r="M130">
        <f>Tabela1[[#This Row],[ZjedzonaPasza]]*$P$4+Tabela1[[#This Row],[DokupienieKur]]</f>
        <v>80.180000000000007</v>
      </c>
      <c r="N130">
        <f>Tabela1[[#This Row],[SprzedarzJajek]]</f>
        <v>189.9</v>
      </c>
    </row>
    <row r="131" spans="1:14" x14ac:dyDescent="0.25">
      <c r="A131">
        <v>130</v>
      </c>
      <c r="B131" t="s">
        <v>5</v>
      </c>
      <c r="C131">
        <f>INT(C130+H130-G130)</f>
        <v>209</v>
      </c>
      <c r="D131">
        <f>IF(Tabela1[[#This Row],[DzieńTyg]]&lt;&gt;"Niedziela",Tabela1[[#This Row],[IlośćKur]]*1,0)</f>
        <v>209</v>
      </c>
      <c r="E131">
        <f>IF(Tabela1[[#This Row],[DzieńTyg]]&lt;&gt;"Niedziela",Tabela1[[#This Row],[ZniesioneJajka ]]*$P$6,0)</f>
        <v>188.1</v>
      </c>
      <c r="F131">
        <f>$P$2*Tabela1[[#This Row],[IlośćKur]]</f>
        <v>41.800000000000004</v>
      </c>
      <c r="G131">
        <f>IF(MOD(Tabela1[[#This Row],[Dzień]],2)&lt;&gt;0,2,0)</f>
        <v>0</v>
      </c>
      <c r="H131">
        <f>INT(IF(MOD(Tabela1[[#This Row],[Dzień]],30)=0,Tabela1[[#This Row],[IlośćKur]]*20%,0))</f>
        <v>0</v>
      </c>
      <c r="I131">
        <f>Tabela1[[#This Row],[IlośćKur]]+Tabela1[[#This Row],[DokupienieKur]]-Tabela1[[#This Row],[AtakLisa]]</f>
        <v>209</v>
      </c>
      <c r="J131">
        <f>Tabela1[[#This Row],[DokupienieKur]]*18</f>
        <v>0</v>
      </c>
      <c r="K131">
        <f>Tabela1[[#This Row],[SprzedarzJajek]]-(Tabela1[[#This Row],[ZjedzonaPasza]]*$P$4)-Tabela1[[#This Row],[WydatekNaKury]]</f>
        <v>108.67999999999999</v>
      </c>
      <c r="L131">
        <f>Tabela1[[#This Row],[DziennyZysk]]+L130</f>
        <v>7418.2000000000062</v>
      </c>
      <c r="M131">
        <f>Tabela1[[#This Row],[ZjedzonaPasza]]*$P$4+Tabela1[[#This Row],[DokupienieKur]]</f>
        <v>79.42</v>
      </c>
      <c r="N131">
        <f>Tabela1[[#This Row],[SprzedarzJajek]]</f>
        <v>188.1</v>
      </c>
    </row>
    <row r="132" spans="1:14" x14ac:dyDescent="0.25">
      <c r="A132">
        <v>131</v>
      </c>
      <c r="B132" t="s">
        <v>6</v>
      </c>
      <c r="C132">
        <f>INT(C131+H131-G131)</f>
        <v>209</v>
      </c>
      <c r="D132">
        <f>IF(Tabela1[[#This Row],[DzieńTyg]]&lt;&gt;"Niedziela",Tabela1[[#This Row],[IlośćKur]]*1,0)</f>
        <v>209</v>
      </c>
      <c r="E132">
        <f>IF(Tabela1[[#This Row],[DzieńTyg]]&lt;&gt;"Niedziela",Tabela1[[#This Row],[ZniesioneJajka ]]*$P$6,0)</f>
        <v>188.1</v>
      </c>
      <c r="F132">
        <f>$P$2*Tabela1[[#This Row],[IlośćKur]]</f>
        <v>41.800000000000004</v>
      </c>
      <c r="G132">
        <f>IF(MOD(Tabela1[[#This Row],[Dzień]],2)&lt;&gt;0,2,0)</f>
        <v>2</v>
      </c>
      <c r="H132">
        <f>INT(IF(MOD(Tabela1[[#This Row],[Dzień]],30)=0,Tabela1[[#This Row],[IlośćKur]]*20%,0))</f>
        <v>0</v>
      </c>
      <c r="I132">
        <f>Tabela1[[#This Row],[IlośćKur]]+Tabela1[[#This Row],[DokupienieKur]]-Tabela1[[#This Row],[AtakLisa]]</f>
        <v>207</v>
      </c>
      <c r="J132">
        <f>Tabela1[[#This Row],[DokupienieKur]]*18</f>
        <v>0</v>
      </c>
      <c r="K132">
        <f>Tabela1[[#This Row],[SprzedarzJajek]]-(Tabela1[[#This Row],[ZjedzonaPasza]]*$P$4)-Tabela1[[#This Row],[WydatekNaKury]]</f>
        <v>108.67999999999999</v>
      </c>
      <c r="L132">
        <f>Tabela1[[#This Row],[DziennyZysk]]+L131</f>
        <v>7526.8800000000065</v>
      </c>
      <c r="M132">
        <f>Tabela1[[#This Row],[ZjedzonaPasza]]*$P$4+Tabela1[[#This Row],[DokupienieKur]]</f>
        <v>79.42</v>
      </c>
      <c r="N132">
        <f>Tabela1[[#This Row],[SprzedarzJajek]]</f>
        <v>188.1</v>
      </c>
    </row>
    <row r="133" spans="1:14" x14ac:dyDescent="0.25">
      <c r="A133">
        <v>132</v>
      </c>
      <c r="B133" t="s">
        <v>7</v>
      </c>
      <c r="C133">
        <f>INT(C132+H132-G132)</f>
        <v>207</v>
      </c>
      <c r="D133">
        <f>IF(Tabela1[[#This Row],[DzieńTyg]]&lt;&gt;"Niedziela",Tabela1[[#This Row],[IlośćKur]]*1,0)</f>
        <v>207</v>
      </c>
      <c r="E133">
        <f>IF(Tabela1[[#This Row],[DzieńTyg]]&lt;&gt;"Niedziela",Tabela1[[#This Row],[ZniesioneJajka ]]*$P$6,0)</f>
        <v>186.3</v>
      </c>
      <c r="F133">
        <f>$P$2*Tabela1[[#This Row],[IlośćKur]]</f>
        <v>41.400000000000006</v>
      </c>
      <c r="G133">
        <f>IF(MOD(Tabela1[[#This Row],[Dzień]],2)&lt;&gt;0,2,0)</f>
        <v>0</v>
      </c>
      <c r="H133">
        <f>INT(IF(MOD(Tabela1[[#This Row],[Dzień]],30)=0,Tabela1[[#This Row],[IlośćKur]]*20%,0))</f>
        <v>0</v>
      </c>
      <c r="I133">
        <f>Tabela1[[#This Row],[IlośćKur]]+Tabela1[[#This Row],[DokupienieKur]]-Tabela1[[#This Row],[AtakLisa]]</f>
        <v>207</v>
      </c>
      <c r="J133">
        <f>Tabela1[[#This Row],[DokupienieKur]]*18</f>
        <v>0</v>
      </c>
      <c r="K133">
        <f>Tabela1[[#This Row],[SprzedarzJajek]]-(Tabela1[[#This Row],[ZjedzonaPasza]]*$P$4)-Tabela1[[#This Row],[WydatekNaKury]]</f>
        <v>107.64</v>
      </c>
      <c r="L133">
        <f>Tabela1[[#This Row],[DziennyZysk]]+L132</f>
        <v>7634.5200000000068</v>
      </c>
      <c r="M133">
        <f>Tabela1[[#This Row],[ZjedzonaPasza]]*$P$4+Tabela1[[#This Row],[DokupienieKur]]</f>
        <v>78.660000000000011</v>
      </c>
      <c r="N133">
        <f>Tabela1[[#This Row],[SprzedarzJajek]]</f>
        <v>186.3</v>
      </c>
    </row>
    <row r="134" spans="1:14" x14ac:dyDescent="0.25">
      <c r="A134">
        <v>133</v>
      </c>
      <c r="B134" t="s">
        <v>8</v>
      </c>
      <c r="C134">
        <f>INT(C133+H133-G133)</f>
        <v>207</v>
      </c>
      <c r="D134">
        <f>IF(Tabela1[[#This Row],[DzieńTyg]]&lt;&gt;"Niedziela",Tabela1[[#This Row],[IlośćKur]]*1,0)</f>
        <v>0</v>
      </c>
      <c r="E134">
        <f>IF(Tabela1[[#This Row],[DzieńTyg]]&lt;&gt;"Niedziela",Tabela1[[#This Row],[ZniesioneJajka ]]*$P$6,0)</f>
        <v>0</v>
      </c>
      <c r="F134">
        <f>$P$2*Tabela1[[#This Row],[IlośćKur]]</f>
        <v>41.400000000000006</v>
      </c>
      <c r="G134">
        <f>IF(MOD(Tabela1[[#This Row],[Dzień]],2)&lt;&gt;0,2,0)</f>
        <v>2</v>
      </c>
      <c r="H134">
        <f>INT(IF(MOD(Tabela1[[#This Row],[Dzień]],30)=0,Tabela1[[#This Row],[IlośćKur]]*20%,0))</f>
        <v>0</v>
      </c>
      <c r="I134">
        <f>Tabela1[[#This Row],[IlośćKur]]+Tabela1[[#This Row],[DokupienieKur]]-Tabela1[[#This Row],[AtakLisa]]</f>
        <v>205</v>
      </c>
      <c r="J134">
        <f>Tabela1[[#This Row],[DokupienieKur]]*18</f>
        <v>0</v>
      </c>
      <c r="K134">
        <f>Tabela1[[#This Row],[SprzedarzJajek]]-(Tabela1[[#This Row],[ZjedzonaPasza]]*$P$4)-Tabela1[[#This Row],[WydatekNaKury]]</f>
        <v>-78.660000000000011</v>
      </c>
      <c r="L134">
        <f>Tabela1[[#This Row],[DziennyZysk]]+L133</f>
        <v>7555.8600000000069</v>
      </c>
      <c r="M134">
        <f>Tabela1[[#This Row],[ZjedzonaPasza]]*$P$4+Tabela1[[#This Row],[DokupienieKur]]</f>
        <v>78.660000000000011</v>
      </c>
      <c r="N134">
        <f>Tabela1[[#This Row],[SprzedarzJajek]]</f>
        <v>0</v>
      </c>
    </row>
    <row r="135" spans="1:14" x14ac:dyDescent="0.25">
      <c r="A135">
        <v>134</v>
      </c>
      <c r="B135" t="s">
        <v>2</v>
      </c>
      <c r="C135">
        <f>INT(C134+H134-G134)</f>
        <v>205</v>
      </c>
      <c r="D135">
        <f>IF(Tabela1[[#This Row],[DzieńTyg]]&lt;&gt;"Niedziela",Tabela1[[#This Row],[IlośćKur]]*1,0)</f>
        <v>205</v>
      </c>
      <c r="E135">
        <f>IF(Tabela1[[#This Row],[DzieńTyg]]&lt;&gt;"Niedziela",Tabela1[[#This Row],[ZniesioneJajka ]]*$P$6,0)</f>
        <v>184.5</v>
      </c>
      <c r="F135">
        <f>$P$2*Tabela1[[#This Row],[IlośćKur]]</f>
        <v>41</v>
      </c>
      <c r="G135">
        <f>IF(MOD(Tabela1[[#This Row],[Dzień]],2)&lt;&gt;0,2,0)</f>
        <v>0</v>
      </c>
      <c r="H135">
        <f>INT(IF(MOD(Tabela1[[#This Row],[Dzień]],30)=0,Tabela1[[#This Row],[IlośćKur]]*20%,0))</f>
        <v>0</v>
      </c>
      <c r="I135">
        <f>Tabela1[[#This Row],[IlośćKur]]+Tabela1[[#This Row],[DokupienieKur]]-Tabela1[[#This Row],[AtakLisa]]</f>
        <v>205</v>
      </c>
      <c r="J135">
        <f>Tabela1[[#This Row],[DokupienieKur]]*18</f>
        <v>0</v>
      </c>
      <c r="K135">
        <f>Tabela1[[#This Row],[SprzedarzJajek]]-(Tabela1[[#This Row],[ZjedzonaPasza]]*$P$4)-Tabela1[[#This Row],[WydatekNaKury]]</f>
        <v>106.60000000000001</v>
      </c>
      <c r="L135">
        <f>Tabela1[[#This Row],[DziennyZysk]]+L134</f>
        <v>7662.4600000000073</v>
      </c>
      <c r="M135">
        <f>Tabela1[[#This Row],[ZjedzonaPasza]]*$P$4+Tabela1[[#This Row],[DokupienieKur]]</f>
        <v>77.899999999999991</v>
      </c>
      <c r="N135">
        <f>Tabela1[[#This Row],[SprzedarzJajek]]</f>
        <v>184.5</v>
      </c>
    </row>
    <row r="136" spans="1:14" x14ac:dyDescent="0.25">
      <c r="A136">
        <v>135</v>
      </c>
      <c r="B136" t="s">
        <v>3</v>
      </c>
      <c r="C136">
        <f>INT(C135+H135-G135)</f>
        <v>205</v>
      </c>
      <c r="D136">
        <f>IF(Tabela1[[#This Row],[DzieńTyg]]&lt;&gt;"Niedziela",Tabela1[[#This Row],[IlośćKur]]*1,0)</f>
        <v>205</v>
      </c>
      <c r="E136">
        <f>IF(Tabela1[[#This Row],[DzieńTyg]]&lt;&gt;"Niedziela",Tabela1[[#This Row],[ZniesioneJajka ]]*$P$6,0)</f>
        <v>184.5</v>
      </c>
      <c r="F136">
        <f>$P$2*Tabela1[[#This Row],[IlośćKur]]</f>
        <v>41</v>
      </c>
      <c r="G136">
        <f>IF(MOD(Tabela1[[#This Row],[Dzień]],2)&lt;&gt;0,2,0)</f>
        <v>2</v>
      </c>
      <c r="H136">
        <f>INT(IF(MOD(Tabela1[[#This Row],[Dzień]],30)=0,Tabela1[[#This Row],[IlośćKur]]*20%,0))</f>
        <v>0</v>
      </c>
      <c r="I136">
        <f>Tabela1[[#This Row],[IlośćKur]]+Tabela1[[#This Row],[DokupienieKur]]-Tabela1[[#This Row],[AtakLisa]]</f>
        <v>203</v>
      </c>
      <c r="J136">
        <f>Tabela1[[#This Row],[DokupienieKur]]*18</f>
        <v>0</v>
      </c>
      <c r="K136">
        <f>Tabela1[[#This Row],[SprzedarzJajek]]-(Tabela1[[#This Row],[ZjedzonaPasza]]*$P$4)-Tabela1[[#This Row],[WydatekNaKury]]</f>
        <v>106.60000000000001</v>
      </c>
      <c r="L136">
        <f>Tabela1[[#This Row],[DziennyZysk]]+L135</f>
        <v>7769.0600000000077</v>
      </c>
      <c r="M136">
        <f>Tabela1[[#This Row],[ZjedzonaPasza]]*$P$4+Tabela1[[#This Row],[DokupienieKur]]</f>
        <v>77.899999999999991</v>
      </c>
      <c r="N136">
        <f>Tabela1[[#This Row],[SprzedarzJajek]]</f>
        <v>184.5</v>
      </c>
    </row>
    <row r="137" spans="1:14" x14ac:dyDescent="0.25">
      <c r="A137">
        <v>136</v>
      </c>
      <c r="B137" t="s">
        <v>4</v>
      </c>
      <c r="C137">
        <f>INT(C136+H136-G136)</f>
        <v>203</v>
      </c>
      <c r="D137">
        <f>IF(Tabela1[[#This Row],[DzieńTyg]]&lt;&gt;"Niedziela",Tabela1[[#This Row],[IlośćKur]]*1,0)</f>
        <v>203</v>
      </c>
      <c r="E137">
        <f>IF(Tabela1[[#This Row],[DzieńTyg]]&lt;&gt;"Niedziela",Tabela1[[#This Row],[ZniesioneJajka ]]*$P$6,0)</f>
        <v>182.70000000000002</v>
      </c>
      <c r="F137">
        <f>$P$2*Tabela1[[#This Row],[IlośćKur]]</f>
        <v>40.6</v>
      </c>
      <c r="G137">
        <f>IF(MOD(Tabela1[[#This Row],[Dzień]],2)&lt;&gt;0,2,0)</f>
        <v>0</v>
      </c>
      <c r="H137">
        <f>INT(IF(MOD(Tabela1[[#This Row],[Dzień]],30)=0,Tabela1[[#This Row],[IlośćKur]]*20%,0))</f>
        <v>0</v>
      </c>
      <c r="I137">
        <f>Tabela1[[#This Row],[IlośćKur]]+Tabela1[[#This Row],[DokupienieKur]]-Tabela1[[#This Row],[AtakLisa]]</f>
        <v>203</v>
      </c>
      <c r="J137">
        <f>Tabela1[[#This Row],[DokupienieKur]]*18</f>
        <v>0</v>
      </c>
      <c r="K137">
        <f>Tabela1[[#This Row],[SprzedarzJajek]]-(Tabela1[[#This Row],[ZjedzonaPasza]]*$P$4)-Tabela1[[#This Row],[WydatekNaKury]]</f>
        <v>105.56000000000002</v>
      </c>
      <c r="L137">
        <f>Tabela1[[#This Row],[DziennyZysk]]+L136</f>
        <v>7874.6200000000081</v>
      </c>
      <c r="M137">
        <f>Tabela1[[#This Row],[ZjedzonaPasza]]*$P$4+Tabela1[[#This Row],[DokupienieKur]]</f>
        <v>77.14</v>
      </c>
      <c r="N137">
        <f>Tabela1[[#This Row],[SprzedarzJajek]]</f>
        <v>182.70000000000002</v>
      </c>
    </row>
    <row r="138" spans="1:14" x14ac:dyDescent="0.25">
      <c r="A138">
        <v>137</v>
      </c>
      <c r="B138" t="s">
        <v>5</v>
      </c>
      <c r="C138">
        <f>INT(C137+H137-G137)</f>
        <v>203</v>
      </c>
      <c r="D138">
        <f>IF(Tabela1[[#This Row],[DzieńTyg]]&lt;&gt;"Niedziela",Tabela1[[#This Row],[IlośćKur]]*1,0)</f>
        <v>203</v>
      </c>
      <c r="E138">
        <f>IF(Tabela1[[#This Row],[DzieńTyg]]&lt;&gt;"Niedziela",Tabela1[[#This Row],[ZniesioneJajka ]]*$P$6,0)</f>
        <v>182.70000000000002</v>
      </c>
      <c r="F138">
        <f>$P$2*Tabela1[[#This Row],[IlośćKur]]</f>
        <v>40.6</v>
      </c>
      <c r="G138">
        <f>IF(MOD(Tabela1[[#This Row],[Dzień]],2)&lt;&gt;0,2,0)</f>
        <v>2</v>
      </c>
      <c r="H138">
        <f>INT(IF(MOD(Tabela1[[#This Row],[Dzień]],30)=0,Tabela1[[#This Row],[IlośćKur]]*20%,0))</f>
        <v>0</v>
      </c>
      <c r="I138">
        <f>Tabela1[[#This Row],[IlośćKur]]+Tabela1[[#This Row],[DokupienieKur]]-Tabela1[[#This Row],[AtakLisa]]</f>
        <v>201</v>
      </c>
      <c r="J138">
        <f>Tabela1[[#This Row],[DokupienieKur]]*18</f>
        <v>0</v>
      </c>
      <c r="K138">
        <f>Tabela1[[#This Row],[SprzedarzJajek]]-(Tabela1[[#This Row],[ZjedzonaPasza]]*$P$4)-Tabela1[[#This Row],[WydatekNaKury]]</f>
        <v>105.56000000000002</v>
      </c>
      <c r="L138">
        <f>Tabela1[[#This Row],[DziennyZysk]]+L137</f>
        <v>7980.1800000000085</v>
      </c>
      <c r="M138">
        <f>Tabela1[[#This Row],[ZjedzonaPasza]]*$P$4+Tabela1[[#This Row],[DokupienieKur]]</f>
        <v>77.14</v>
      </c>
      <c r="N138">
        <f>Tabela1[[#This Row],[SprzedarzJajek]]</f>
        <v>182.70000000000002</v>
      </c>
    </row>
    <row r="139" spans="1:14" x14ac:dyDescent="0.25">
      <c r="A139">
        <v>138</v>
      </c>
      <c r="B139" t="s">
        <v>6</v>
      </c>
      <c r="C139">
        <f>INT(C138+H138-G138)</f>
        <v>201</v>
      </c>
      <c r="D139">
        <f>IF(Tabela1[[#This Row],[DzieńTyg]]&lt;&gt;"Niedziela",Tabela1[[#This Row],[IlośćKur]]*1,0)</f>
        <v>201</v>
      </c>
      <c r="E139">
        <f>IF(Tabela1[[#This Row],[DzieńTyg]]&lt;&gt;"Niedziela",Tabela1[[#This Row],[ZniesioneJajka ]]*$P$6,0)</f>
        <v>180.9</v>
      </c>
      <c r="F139">
        <f>$P$2*Tabela1[[#This Row],[IlośćKur]]</f>
        <v>40.200000000000003</v>
      </c>
      <c r="G139">
        <f>IF(MOD(Tabela1[[#This Row],[Dzień]],2)&lt;&gt;0,2,0)</f>
        <v>0</v>
      </c>
      <c r="H139">
        <f>INT(IF(MOD(Tabela1[[#This Row],[Dzień]],30)=0,Tabela1[[#This Row],[IlośćKur]]*20%,0))</f>
        <v>0</v>
      </c>
      <c r="I139">
        <f>Tabela1[[#This Row],[IlośćKur]]+Tabela1[[#This Row],[DokupienieKur]]-Tabela1[[#This Row],[AtakLisa]]</f>
        <v>201</v>
      </c>
      <c r="J139">
        <f>Tabela1[[#This Row],[DokupienieKur]]*18</f>
        <v>0</v>
      </c>
      <c r="K139">
        <f>Tabela1[[#This Row],[SprzedarzJajek]]-(Tabela1[[#This Row],[ZjedzonaPasza]]*$P$4)-Tabela1[[#This Row],[WydatekNaKury]]</f>
        <v>104.52000000000001</v>
      </c>
      <c r="L139">
        <f>Tabela1[[#This Row],[DziennyZysk]]+L138</f>
        <v>8084.7000000000089</v>
      </c>
      <c r="M139">
        <f>Tabela1[[#This Row],[ZjedzonaPasza]]*$P$4+Tabela1[[#This Row],[DokupienieKur]]</f>
        <v>76.38</v>
      </c>
      <c r="N139">
        <f>Tabela1[[#This Row],[SprzedarzJajek]]</f>
        <v>180.9</v>
      </c>
    </row>
    <row r="140" spans="1:14" x14ac:dyDescent="0.25">
      <c r="A140">
        <v>139</v>
      </c>
      <c r="B140" t="s">
        <v>7</v>
      </c>
      <c r="C140">
        <f>INT(C139+H139-G139)</f>
        <v>201</v>
      </c>
      <c r="D140">
        <f>IF(Tabela1[[#This Row],[DzieńTyg]]&lt;&gt;"Niedziela",Tabela1[[#This Row],[IlośćKur]]*1,0)</f>
        <v>201</v>
      </c>
      <c r="E140">
        <f>IF(Tabela1[[#This Row],[DzieńTyg]]&lt;&gt;"Niedziela",Tabela1[[#This Row],[ZniesioneJajka ]]*$P$6,0)</f>
        <v>180.9</v>
      </c>
      <c r="F140">
        <f>$P$2*Tabela1[[#This Row],[IlośćKur]]</f>
        <v>40.200000000000003</v>
      </c>
      <c r="G140">
        <f>IF(MOD(Tabela1[[#This Row],[Dzień]],2)&lt;&gt;0,2,0)</f>
        <v>2</v>
      </c>
      <c r="H140">
        <f>INT(IF(MOD(Tabela1[[#This Row],[Dzień]],30)=0,Tabela1[[#This Row],[IlośćKur]]*20%,0))</f>
        <v>0</v>
      </c>
      <c r="I140">
        <f>Tabela1[[#This Row],[IlośćKur]]+Tabela1[[#This Row],[DokupienieKur]]-Tabela1[[#This Row],[AtakLisa]]</f>
        <v>199</v>
      </c>
      <c r="J140">
        <f>Tabela1[[#This Row],[DokupienieKur]]*18</f>
        <v>0</v>
      </c>
      <c r="K140">
        <f>Tabela1[[#This Row],[SprzedarzJajek]]-(Tabela1[[#This Row],[ZjedzonaPasza]]*$P$4)-Tabela1[[#This Row],[WydatekNaKury]]</f>
        <v>104.52000000000001</v>
      </c>
      <c r="L140">
        <f>Tabela1[[#This Row],[DziennyZysk]]+L139</f>
        <v>8189.2200000000093</v>
      </c>
      <c r="M140">
        <f>Tabela1[[#This Row],[ZjedzonaPasza]]*$P$4+Tabela1[[#This Row],[DokupienieKur]]</f>
        <v>76.38</v>
      </c>
      <c r="N140">
        <f>Tabela1[[#This Row],[SprzedarzJajek]]</f>
        <v>180.9</v>
      </c>
    </row>
    <row r="141" spans="1:14" x14ac:dyDescent="0.25">
      <c r="A141">
        <v>140</v>
      </c>
      <c r="B141" t="s">
        <v>8</v>
      </c>
      <c r="C141">
        <f>INT(C140+H140-G140)</f>
        <v>199</v>
      </c>
      <c r="D141">
        <f>IF(Tabela1[[#This Row],[DzieńTyg]]&lt;&gt;"Niedziela",Tabela1[[#This Row],[IlośćKur]]*1,0)</f>
        <v>0</v>
      </c>
      <c r="E141">
        <f>IF(Tabela1[[#This Row],[DzieńTyg]]&lt;&gt;"Niedziela",Tabela1[[#This Row],[ZniesioneJajka ]]*$P$6,0)</f>
        <v>0</v>
      </c>
      <c r="F141">
        <f>$P$2*Tabela1[[#This Row],[IlośćKur]]</f>
        <v>39.800000000000004</v>
      </c>
      <c r="G141">
        <f>IF(MOD(Tabela1[[#This Row],[Dzień]],2)&lt;&gt;0,2,0)</f>
        <v>0</v>
      </c>
      <c r="H141">
        <f>INT(IF(MOD(Tabela1[[#This Row],[Dzień]],30)=0,Tabela1[[#This Row],[IlośćKur]]*20%,0))</f>
        <v>0</v>
      </c>
      <c r="I141">
        <f>Tabela1[[#This Row],[IlośćKur]]+Tabela1[[#This Row],[DokupienieKur]]-Tabela1[[#This Row],[AtakLisa]]</f>
        <v>199</v>
      </c>
      <c r="J141">
        <f>Tabela1[[#This Row],[DokupienieKur]]*18</f>
        <v>0</v>
      </c>
      <c r="K141">
        <f>Tabela1[[#This Row],[SprzedarzJajek]]-(Tabela1[[#This Row],[ZjedzonaPasza]]*$P$4)-Tabela1[[#This Row],[WydatekNaKury]]</f>
        <v>-75.62</v>
      </c>
      <c r="L141">
        <f>Tabela1[[#This Row],[DziennyZysk]]+L140</f>
        <v>8113.6000000000095</v>
      </c>
      <c r="M141">
        <f>Tabela1[[#This Row],[ZjedzonaPasza]]*$P$4+Tabela1[[#This Row],[DokupienieKur]]</f>
        <v>75.62</v>
      </c>
      <c r="N141">
        <f>Tabela1[[#This Row],[SprzedarzJajek]]</f>
        <v>0</v>
      </c>
    </row>
    <row r="142" spans="1:14" x14ac:dyDescent="0.25">
      <c r="A142">
        <v>141</v>
      </c>
      <c r="B142" t="s">
        <v>2</v>
      </c>
      <c r="C142">
        <f>INT(C141+H141-G141)</f>
        <v>199</v>
      </c>
      <c r="D142">
        <f>IF(Tabela1[[#This Row],[DzieńTyg]]&lt;&gt;"Niedziela",Tabela1[[#This Row],[IlośćKur]]*1,0)</f>
        <v>199</v>
      </c>
      <c r="E142">
        <f>IF(Tabela1[[#This Row],[DzieńTyg]]&lt;&gt;"Niedziela",Tabela1[[#This Row],[ZniesioneJajka ]]*$P$6,0)</f>
        <v>179.1</v>
      </c>
      <c r="F142">
        <f>$P$2*Tabela1[[#This Row],[IlośćKur]]</f>
        <v>39.800000000000004</v>
      </c>
      <c r="G142">
        <f>IF(MOD(Tabela1[[#This Row],[Dzień]],2)&lt;&gt;0,2,0)</f>
        <v>2</v>
      </c>
      <c r="H142">
        <f>INT(IF(MOD(Tabela1[[#This Row],[Dzień]],30)=0,Tabela1[[#This Row],[IlośćKur]]*20%,0))</f>
        <v>0</v>
      </c>
      <c r="I142">
        <f>Tabela1[[#This Row],[IlośćKur]]+Tabela1[[#This Row],[DokupienieKur]]-Tabela1[[#This Row],[AtakLisa]]</f>
        <v>197</v>
      </c>
      <c r="J142">
        <f>Tabela1[[#This Row],[DokupienieKur]]*18</f>
        <v>0</v>
      </c>
      <c r="K142">
        <f>Tabela1[[#This Row],[SprzedarzJajek]]-(Tabela1[[#This Row],[ZjedzonaPasza]]*$P$4)-Tabela1[[#This Row],[WydatekNaKury]]</f>
        <v>103.47999999999999</v>
      </c>
      <c r="L142">
        <f>Tabela1[[#This Row],[DziennyZysk]]+L141</f>
        <v>8217.080000000009</v>
      </c>
      <c r="M142">
        <f>Tabela1[[#This Row],[ZjedzonaPasza]]*$P$4+Tabela1[[#This Row],[DokupienieKur]]</f>
        <v>75.62</v>
      </c>
      <c r="N142">
        <f>Tabela1[[#This Row],[SprzedarzJajek]]</f>
        <v>179.1</v>
      </c>
    </row>
    <row r="143" spans="1:14" x14ac:dyDescent="0.25">
      <c r="A143">
        <v>142</v>
      </c>
      <c r="B143" t="s">
        <v>3</v>
      </c>
      <c r="C143">
        <f>INT(C142+H142-G142)</f>
        <v>197</v>
      </c>
      <c r="D143">
        <f>IF(Tabela1[[#This Row],[DzieńTyg]]&lt;&gt;"Niedziela",Tabela1[[#This Row],[IlośćKur]]*1,0)</f>
        <v>197</v>
      </c>
      <c r="E143">
        <f>IF(Tabela1[[#This Row],[DzieńTyg]]&lt;&gt;"Niedziela",Tabela1[[#This Row],[ZniesioneJajka ]]*$P$6,0)</f>
        <v>177.3</v>
      </c>
      <c r="F143">
        <f>$P$2*Tabela1[[#This Row],[IlośćKur]]</f>
        <v>39.400000000000006</v>
      </c>
      <c r="G143">
        <f>IF(MOD(Tabela1[[#This Row],[Dzień]],2)&lt;&gt;0,2,0)</f>
        <v>0</v>
      </c>
      <c r="H143">
        <f>INT(IF(MOD(Tabela1[[#This Row],[Dzień]],30)=0,Tabela1[[#This Row],[IlośćKur]]*20%,0))</f>
        <v>0</v>
      </c>
      <c r="I143">
        <f>Tabela1[[#This Row],[IlośćKur]]+Tabela1[[#This Row],[DokupienieKur]]-Tabela1[[#This Row],[AtakLisa]]</f>
        <v>197</v>
      </c>
      <c r="J143">
        <f>Tabela1[[#This Row],[DokupienieKur]]*18</f>
        <v>0</v>
      </c>
      <c r="K143">
        <f>Tabela1[[#This Row],[SprzedarzJajek]]-(Tabela1[[#This Row],[ZjedzonaPasza]]*$P$4)-Tabela1[[#This Row],[WydatekNaKury]]</f>
        <v>102.44</v>
      </c>
      <c r="L143">
        <f>Tabela1[[#This Row],[DziennyZysk]]+L142</f>
        <v>8319.5200000000095</v>
      </c>
      <c r="M143">
        <f>Tabela1[[#This Row],[ZjedzonaPasza]]*$P$4+Tabela1[[#This Row],[DokupienieKur]]</f>
        <v>74.860000000000014</v>
      </c>
      <c r="N143">
        <f>Tabela1[[#This Row],[SprzedarzJajek]]</f>
        <v>177.3</v>
      </c>
    </row>
    <row r="144" spans="1:14" x14ac:dyDescent="0.25">
      <c r="A144">
        <v>143</v>
      </c>
      <c r="B144" t="s">
        <v>4</v>
      </c>
      <c r="C144">
        <f>INT(C143+H143-G143)</f>
        <v>197</v>
      </c>
      <c r="D144">
        <f>IF(Tabela1[[#This Row],[DzieńTyg]]&lt;&gt;"Niedziela",Tabela1[[#This Row],[IlośćKur]]*1,0)</f>
        <v>197</v>
      </c>
      <c r="E144">
        <f>IF(Tabela1[[#This Row],[DzieńTyg]]&lt;&gt;"Niedziela",Tabela1[[#This Row],[ZniesioneJajka ]]*$P$6,0)</f>
        <v>177.3</v>
      </c>
      <c r="F144">
        <f>$P$2*Tabela1[[#This Row],[IlośćKur]]</f>
        <v>39.400000000000006</v>
      </c>
      <c r="G144">
        <f>IF(MOD(Tabela1[[#This Row],[Dzień]],2)&lt;&gt;0,2,0)</f>
        <v>2</v>
      </c>
      <c r="H144">
        <f>INT(IF(MOD(Tabela1[[#This Row],[Dzień]],30)=0,Tabela1[[#This Row],[IlośćKur]]*20%,0))</f>
        <v>0</v>
      </c>
      <c r="I144">
        <f>Tabela1[[#This Row],[IlośćKur]]+Tabela1[[#This Row],[DokupienieKur]]-Tabela1[[#This Row],[AtakLisa]]</f>
        <v>195</v>
      </c>
      <c r="J144">
        <f>Tabela1[[#This Row],[DokupienieKur]]*18</f>
        <v>0</v>
      </c>
      <c r="K144">
        <f>Tabela1[[#This Row],[SprzedarzJajek]]-(Tabela1[[#This Row],[ZjedzonaPasza]]*$P$4)-Tabela1[[#This Row],[WydatekNaKury]]</f>
        <v>102.44</v>
      </c>
      <c r="L144">
        <f>Tabela1[[#This Row],[DziennyZysk]]+L143</f>
        <v>8421.96000000001</v>
      </c>
      <c r="M144">
        <f>Tabela1[[#This Row],[ZjedzonaPasza]]*$P$4+Tabela1[[#This Row],[DokupienieKur]]</f>
        <v>74.860000000000014</v>
      </c>
      <c r="N144">
        <f>Tabela1[[#This Row],[SprzedarzJajek]]</f>
        <v>177.3</v>
      </c>
    </row>
    <row r="145" spans="1:14" x14ac:dyDescent="0.25">
      <c r="A145">
        <v>144</v>
      </c>
      <c r="B145" t="s">
        <v>5</v>
      </c>
      <c r="C145">
        <f>INT(C144+H144-G144)</f>
        <v>195</v>
      </c>
      <c r="D145">
        <f>IF(Tabela1[[#This Row],[DzieńTyg]]&lt;&gt;"Niedziela",Tabela1[[#This Row],[IlośćKur]]*1,0)</f>
        <v>195</v>
      </c>
      <c r="E145">
        <f>IF(Tabela1[[#This Row],[DzieńTyg]]&lt;&gt;"Niedziela",Tabela1[[#This Row],[ZniesioneJajka ]]*$P$6,0)</f>
        <v>175.5</v>
      </c>
      <c r="F145">
        <f>$P$2*Tabela1[[#This Row],[IlośćKur]]</f>
        <v>39</v>
      </c>
      <c r="G145">
        <f>IF(MOD(Tabela1[[#This Row],[Dzień]],2)&lt;&gt;0,2,0)</f>
        <v>0</v>
      </c>
      <c r="H145">
        <f>INT(IF(MOD(Tabela1[[#This Row],[Dzień]],30)=0,Tabela1[[#This Row],[IlośćKur]]*20%,0))</f>
        <v>0</v>
      </c>
      <c r="I145">
        <f>Tabela1[[#This Row],[IlośćKur]]+Tabela1[[#This Row],[DokupienieKur]]-Tabela1[[#This Row],[AtakLisa]]</f>
        <v>195</v>
      </c>
      <c r="J145">
        <f>Tabela1[[#This Row],[DokupienieKur]]*18</f>
        <v>0</v>
      </c>
      <c r="K145">
        <f>Tabela1[[#This Row],[SprzedarzJajek]]-(Tabela1[[#This Row],[ZjedzonaPasza]]*$P$4)-Tabela1[[#This Row],[WydatekNaKury]]</f>
        <v>101.4</v>
      </c>
      <c r="L145">
        <f>Tabela1[[#This Row],[DziennyZysk]]+L144</f>
        <v>8523.3600000000097</v>
      </c>
      <c r="M145">
        <f>Tabela1[[#This Row],[ZjedzonaPasza]]*$P$4+Tabela1[[#This Row],[DokupienieKur]]</f>
        <v>74.099999999999994</v>
      </c>
      <c r="N145">
        <f>Tabela1[[#This Row],[SprzedarzJajek]]</f>
        <v>175.5</v>
      </c>
    </row>
    <row r="146" spans="1:14" x14ac:dyDescent="0.25">
      <c r="A146">
        <v>145</v>
      </c>
      <c r="B146" t="s">
        <v>6</v>
      </c>
      <c r="C146">
        <f>INT(C145+H145-G145)</f>
        <v>195</v>
      </c>
      <c r="D146">
        <f>IF(Tabela1[[#This Row],[DzieńTyg]]&lt;&gt;"Niedziela",Tabela1[[#This Row],[IlośćKur]]*1,0)</f>
        <v>195</v>
      </c>
      <c r="E146">
        <f>IF(Tabela1[[#This Row],[DzieńTyg]]&lt;&gt;"Niedziela",Tabela1[[#This Row],[ZniesioneJajka ]]*$P$6,0)</f>
        <v>175.5</v>
      </c>
      <c r="F146">
        <f>$P$2*Tabela1[[#This Row],[IlośćKur]]</f>
        <v>39</v>
      </c>
      <c r="G146">
        <f>IF(MOD(Tabela1[[#This Row],[Dzień]],2)&lt;&gt;0,2,0)</f>
        <v>2</v>
      </c>
      <c r="H146">
        <f>INT(IF(MOD(Tabela1[[#This Row],[Dzień]],30)=0,Tabela1[[#This Row],[IlośćKur]]*20%,0))</f>
        <v>0</v>
      </c>
      <c r="I146">
        <f>Tabela1[[#This Row],[IlośćKur]]+Tabela1[[#This Row],[DokupienieKur]]-Tabela1[[#This Row],[AtakLisa]]</f>
        <v>193</v>
      </c>
      <c r="J146">
        <f>Tabela1[[#This Row],[DokupienieKur]]*18</f>
        <v>0</v>
      </c>
      <c r="K146">
        <f>Tabela1[[#This Row],[SprzedarzJajek]]-(Tabela1[[#This Row],[ZjedzonaPasza]]*$P$4)-Tabela1[[#This Row],[WydatekNaKury]]</f>
        <v>101.4</v>
      </c>
      <c r="L146">
        <f>Tabela1[[#This Row],[DziennyZysk]]+L145</f>
        <v>8624.7600000000093</v>
      </c>
      <c r="M146">
        <f>Tabela1[[#This Row],[ZjedzonaPasza]]*$P$4+Tabela1[[#This Row],[DokupienieKur]]</f>
        <v>74.099999999999994</v>
      </c>
      <c r="N146">
        <f>Tabela1[[#This Row],[SprzedarzJajek]]</f>
        <v>175.5</v>
      </c>
    </row>
    <row r="147" spans="1:14" x14ac:dyDescent="0.25">
      <c r="A147">
        <v>146</v>
      </c>
      <c r="B147" t="s">
        <v>7</v>
      </c>
      <c r="C147">
        <f>INT(C146+H146-G146)</f>
        <v>193</v>
      </c>
      <c r="D147">
        <f>IF(Tabela1[[#This Row],[DzieńTyg]]&lt;&gt;"Niedziela",Tabela1[[#This Row],[IlośćKur]]*1,0)</f>
        <v>193</v>
      </c>
      <c r="E147">
        <f>IF(Tabela1[[#This Row],[DzieńTyg]]&lt;&gt;"Niedziela",Tabela1[[#This Row],[ZniesioneJajka ]]*$P$6,0)</f>
        <v>173.70000000000002</v>
      </c>
      <c r="F147">
        <f>$P$2*Tabela1[[#This Row],[IlośćKur]]</f>
        <v>38.6</v>
      </c>
      <c r="G147">
        <f>IF(MOD(Tabela1[[#This Row],[Dzień]],2)&lt;&gt;0,2,0)</f>
        <v>0</v>
      </c>
      <c r="H147">
        <f>INT(IF(MOD(Tabela1[[#This Row],[Dzień]],30)=0,Tabela1[[#This Row],[IlośćKur]]*20%,0))</f>
        <v>0</v>
      </c>
      <c r="I147">
        <f>Tabela1[[#This Row],[IlośćKur]]+Tabela1[[#This Row],[DokupienieKur]]-Tabela1[[#This Row],[AtakLisa]]</f>
        <v>193</v>
      </c>
      <c r="J147">
        <f>Tabela1[[#This Row],[DokupienieKur]]*18</f>
        <v>0</v>
      </c>
      <c r="K147">
        <f>Tabela1[[#This Row],[SprzedarzJajek]]-(Tabela1[[#This Row],[ZjedzonaPasza]]*$P$4)-Tabela1[[#This Row],[WydatekNaKury]]</f>
        <v>100.36000000000001</v>
      </c>
      <c r="L147">
        <f>Tabela1[[#This Row],[DziennyZysk]]+L146</f>
        <v>8725.1200000000099</v>
      </c>
      <c r="M147">
        <f>Tabela1[[#This Row],[ZjedzonaPasza]]*$P$4+Tabela1[[#This Row],[DokupienieKur]]</f>
        <v>73.34</v>
      </c>
      <c r="N147">
        <f>Tabela1[[#This Row],[SprzedarzJajek]]</f>
        <v>173.70000000000002</v>
      </c>
    </row>
    <row r="148" spans="1:14" x14ac:dyDescent="0.25">
      <c r="A148">
        <v>147</v>
      </c>
      <c r="B148" t="s">
        <v>8</v>
      </c>
      <c r="C148">
        <f>INT(C147+H147-G147)</f>
        <v>193</v>
      </c>
      <c r="D148">
        <f>IF(Tabela1[[#This Row],[DzieńTyg]]&lt;&gt;"Niedziela",Tabela1[[#This Row],[IlośćKur]]*1,0)</f>
        <v>0</v>
      </c>
      <c r="E148">
        <f>IF(Tabela1[[#This Row],[DzieńTyg]]&lt;&gt;"Niedziela",Tabela1[[#This Row],[ZniesioneJajka ]]*$P$6,0)</f>
        <v>0</v>
      </c>
      <c r="F148">
        <f>$P$2*Tabela1[[#This Row],[IlośćKur]]</f>
        <v>38.6</v>
      </c>
      <c r="G148">
        <f>IF(MOD(Tabela1[[#This Row],[Dzień]],2)&lt;&gt;0,2,0)</f>
        <v>2</v>
      </c>
      <c r="H148">
        <f>INT(IF(MOD(Tabela1[[#This Row],[Dzień]],30)=0,Tabela1[[#This Row],[IlośćKur]]*20%,0))</f>
        <v>0</v>
      </c>
      <c r="I148">
        <f>Tabela1[[#This Row],[IlośćKur]]+Tabela1[[#This Row],[DokupienieKur]]-Tabela1[[#This Row],[AtakLisa]]</f>
        <v>191</v>
      </c>
      <c r="J148">
        <f>Tabela1[[#This Row],[DokupienieKur]]*18</f>
        <v>0</v>
      </c>
      <c r="K148">
        <f>Tabela1[[#This Row],[SprzedarzJajek]]-(Tabela1[[#This Row],[ZjedzonaPasza]]*$P$4)-Tabela1[[#This Row],[WydatekNaKury]]</f>
        <v>-73.34</v>
      </c>
      <c r="L148">
        <f>Tabela1[[#This Row],[DziennyZysk]]+L147</f>
        <v>8651.7800000000097</v>
      </c>
      <c r="M148">
        <f>Tabela1[[#This Row],[ZjedzonaPasza]]*$P$4+Tabela1[[#This Row],[DokupienieKur]]</f>
        <v>73.34</v>
      </c>
      <c r="N148">
        <f>Tabela1[[#This Row],[SprzedarzJajek]]</f>
        <v>0</v>
      </c>
    </row>
    <row r="149" spans="1:14" x14ac:dyDescent="0.25">
      <c r="A149">
        <v>148</v>
      </c>
      <c r="B149" t="s">
        <v>2</v>
      </c>
      <c r="C149">
        <f>INT(C148+H148-G148)</f>
        <v>191</v>
      </c>
      <c r="D149">
        <f>IF(Tabela1[[#This Row],[DzieńTyg]]&lt;&gt;"Niedziela",Tabela1[[#This Row],[IlośćKur]]*1,0)</f>
        <v>191</v>
      </c>
      <c r="E149">
        <f>IF(Tabela1[[#This Row],[DzieńTyg]]&lt;&gt;"Niedziela",Tabela1[[#This Row],[ZniesioneJajka ]]*$P$6,0)</f>
        <v>171.9</v>
      </c>
      <c r="F149">
        <f>$P$2*Tabela1[[#This Row],[IlośćKur]]</f>
        <v>38.200000000000003</v>
      </c>
      <c r="G149">
        <f>IF(MOD(Tabela1[[#This Row],[Dzień]],2)&lt;&gt;0,2,0)</f>
        <v>0</v>
      </c>
      <c r="H149">
        <f>INT(IF(MOD(Tabela1[[#This Row],[Dzień]],30)=0,Tabela1[[#This Row],[IlośćKur]]*20%,0))</f>
        <v>0</v>
      </c>
      <c r="I149">
        <f>Tabela1[[#This Row],[IlośćKur]]+Tabela1[[#This Row],[DokupienieKur]]-Tabela1[[#This Row],[AtakLisa]]</f>
        <v>191</v>
      </c>
      <c r="J149">
        <f>Tabela1[[#This Row],[DokupienieKur]]*18</f>
        <v>0</v>
      </c>
      <c r="K149">
        <f>Tabela1[[#This Row],[SprzedarzJajek]]-(Tabela1[[#This Row],[ZjedzonaPasza]]*$P$4)-Tabela1[[#This Row],[WydatekNaKury]]</f>
        <v>99.320000000000007</v>
      </c>
      <c r="L149">
        <f>Tabela1[[#This Row],[DziennyZysk]]+L148</f>
        <v>8751.1000000000095</v>
      </c>
      <c r="M149">
        <f>Tabela1[[#This Row],[ZjedzonaPasza]]*$P$4+Tabela1[[#This Row],[DokupienieKur]]</f>
        <v>72.58</v>
      </c>
      <c r="N149">
        <f>Tabela1[[#This Row],[SprzedarzJajek]]</f>
        <v>171.9</v>
      </c>
    </row>
    <row r="150" spans="1:14" x14ac:dyDescent="0.25">
      <c r="A150">
        <v>149</v>
      </c>
      <c r="B150" t="s">
        <v>3</v>
      </c>
      <c r="C150">
        <f>INT(C149+H149-G149)</f>
        <v>191</v>
      </c>
      <c r="D150">
        <f>IF(Tabela1[[#This Row],[DzieńTyg]]&lt;&gt;"Niedziela",Tabela1[[#This Row],[IlośćKur]]*1,0)</f>
        <v>191</v>
      </c>
      <c r="E150">
        <f>IF(Tabela1[[#This Row],[DzieńTyg]]&lt;&gt;"Niedziela",Tabela1[[#This Row],[ZniesioneJajka ]]*$P$6,0)</f>
        <v>171.9</v>
      </c>
      <c r="F150">
        <f>$P$2*Tabela1[[#This Row],[IlośćKur]]</f>
        <v>38.200000000000003</v>
      </c>
      <c r="G150">
        <f>IF(MOD(Tabela1[[#This Row],[Dzień]],2)&lt;&gt;0,2,0)</f>
        <v>2</v>
      </c>
      <c r="H150">
        <f>INT(IF(MOD(Tabela1[[#This Row],[Dzień]],30)=0,Tabela1[[#This Row],[IlośćKur]]*20%,0))</f>
        <v>0</v>
      </c>
      <c r="I150">
        <f>Tabela1[[#This Row],[IlośćKur]]+Tabela1[[#This Row],[DokupienieKur]]-Tabela1[[#This Row],[AtakLisa]]</f>
        <v>189</v>
      </c>
      <c r="J150">
        <f>Tabela1[[#This Row],[DokupienieKur]]*18</f>
        <v>0</v>
      </c>
      <c r="K150">
        <f>Tabela1[[#This Row],[SprzedarzJajek]]-(Tabela1[[#This Row],[ZjedzonaPasza]]*$P$4)-Tabela1[[#This Row],[WydatekNaKury]]</f>
        <v>99.320000000000007</v>
      </c>
      <c r="L150">
        <f>Tabela1[[#This Row],[DziennyZysk]]+L149</f>
        <v>8850.4200000000092</v>
      </c>
      <c r="M150">
        <f>Tabela1[[#This Row],[ZjedzonaPasza]]*$P$4+Tabela1[[#This Row],[DokupienieKur]]</f>
        <v>72.58</v>
      </c>
      <c r="N150">
        <f>Tabela1[[#This Row],[SprzedarzJajek]]</f>
        <v>171.9</v>
      </c>
    </row>
    <row r="151" spans="1:14" x14ac:dyDescent="0.25">
      <c r="A151">
        <v>150</v>
      </c>
      <c r="B151" t="s">
        <v>4</v>
      </c>
      <c r="C151">
        <f>INT(C150+H150-G150)</f>
        <v>189</v>
      </c>
      <c r="D151">
        <f>IF(Tabela1[[#This Row],[DzieńTyg]]&lt;&gt;"Niedziela",Tabela1[[#This Row],[IlośćKur]]*1,0)</f>
        <v>189</v>
      </c>
      <c r="E151">
        <f>IF(Tabela1[[#This Row],[DzieńTyg]]&lt;&gt;"Niedziela",Tabela1[[#This Row],[ZniesioneJajka ]]*$P$6,0)</f>
        <v>170.1</v>
      </c>
      <c r="F151">
        <f>$P$2*Tabela1[[#This Row],[IlośćKur]]</f>
        <v>37.800000000000004</v>
      </c>
      <c r="G151">
        <f>IF(MOD(Tabela1[[#This Row],[Dzień]],2)&lt;&gt;0,2,0)</f>
        <v>0</v>
      </c>
      <c r="H151">
        <f>INT(IF(MOD(Tabela1[[#This Row],[Dzień]],30)=0,Tabela1[[#This Row],[IlośćKur]]*20%,0))</f>
        <v>37</v>
      </c>
      <c r="I151">
        <f>Tabela1[[#This Row],[IlośćKur]]+Tabela1[[#This Row],[DokupienieKur]]-Tabela1[[#This Row],[AtakLisa]]</f>
        <v>226</v>
      </c>
      <c r="J151">
        <f>Tabela1[[#This Row],[DokupienieKur]]*18</f>
        <v>666</v>
      </c>
      <c r="K151">
        <f>Tabela1[[#This Row],[SprzedarzJajek]]-(Tabela1[[#This Row],[ZjedzonaPasza]]*$P$4)-Tabela1[[#This Row],[WydatekNaKury]]</f>
        <v>-567.72</v>
      </c>
      <c r="L151">
        <f>Tabela1[[#This Row],[DziennyZysk]]+L150</f>
        <v>8282.7000000000098</v>
      </c>
      <c r="M151">
        <f>Tabela1[[#This Row],[ZjedzonaPasza]]*$P$4+Tabela1[[#This Row],[DokupienieKur]]</f>
        <v>108.82000000000001</v>
      </c>
      <c r="N151">
        <f>Tabela1[[#This Row],[SprzedarzJajek]]</f>
        <v>170.1</v>
      </c>
    </row>
    <row r="152" spans="1:14" x14ac:dyDescent="0.25">
      <c r="A152">
        <v>151</v>
      </c>
      <c r="B152" t="s">
        <v>5</v>
      </c>
      <c r="C152">
        <f>INT(C151+H151-G151)</f>
        <v>226</v>
      </c>
      <c r="D152">
        <f>IF(Tabela1[[#This Row],[DzieńTyg]]&lt;&gt;"Niedziela",Tabela1[[#This Row],[IlośćKur]]*1,0)</f>
        <v>226</v>
      </c>
      <c r="E152">
        <f>IF(Tabela1[[#This Row],[DzieńTyg]]&lt;&gt;"Niedziela",Tabela1[[#This Row],[ZniesioneJajka ]]*$P$6,0)</f>
        <v>203.4</v>
      </c>
      <c r="F152">
        <f>$P$2*Tabela1[[#This Row],[IlośćKur]]</f>
        <v>45.2</v>
      </c>
      <c r="G152">
        <f>IF(MOD(Tabela1[[#This Row],[Dzień]],2)&lt;&gt;0,2,0)</f>
        <v>2</v>
      </c>
      <c r="H152">
        <f>INT(IF(MOD(Tabela1[[#This Row],[Dzień]],30)=0,Tabela1[[#This Row],[IlośćKur]]*20%,0))</f>
        <v>0</v>
      </c>
      <c r="I152">
        <f>Tabela1[[#This Row],[IlośćKur]]+Tabela1[[#This Row],[DokupienieKur]]-Tabela1[[#This Row],[AtakLisa]]</f>
        <v>224</v>
      </c>
      <c r="J152">
        <f>Tabela1[[#This Row],[DokupienieKur]]*18</f>
        <v>0</v>
      </c>
      <c r="K152">
        <f>Tabela1[[#This Row],[SprzedarzJajek]]-(Tabela1[[#This Row],[ZjedzonaPasza]]*$P$4)-Tabela1[[#This Row],[WydatekNaKury]]</f>
        <v>117.52000000000001</v>
      </c>
      <c r="L152">
        <f>Tabela1[[#This Row],[DziennyZysk]]+L151</f>
        <v>8400.2200000000103</v>
      </c>
      <c r="M152">
        <f>Tabela1[[#This Row],[ZjedzonaPasza]]*$P$4+Tabela1[[#This Row],[DokupienieKur]]</f>
        <v>85.88</v>
      </c>
      <c r="N152">
        <f>Tabela1[[#This Row],[SprzedarzJajek]]</f>
        <v>203.4</v>
      </c>
    </row>
    <row r="153" spans="1:14" x14ac:dyDescent="0.25">
      <c r="A153">
        <v>152</v>
      </c>
      <c r="B153" t="s">
        <v>6</v>
      </c>
      <c r="C153">
        <f>INT(C152+H152-G152)</f>
        <v>224</v>
      </c>
      <c r="D153">
        <f>IF(Tabela1[[#This Row],[DzieńTyg]]&lt;&gt;"Niedziela",Tabela1[[#This Row],[IlośćKur]]*1,0)</f>
        <v>224</v>
      </c>
      <c r="E153">
        <f>IF(Tabela1[[#This Row],[DzieńTyg]]&lt;&gt;"Niedziela",Tabela1[[#This Row],[ZniesioneJajka ]]*$P$6,0)</f>
        <v>201.6</v>
      </c>
      <c r="F153">
        <f>$P$2*Tabela1[[#This Row],[IlośćKur]]</f>
        <v>44.800000000000004</v>
      </c>
      <c r="G153">
        <f>IF(MOD(Tabela1[[#This Row],[Dzień]],2)&lt;&gt;0,2,0)</f>
        <v>0</v>
      </c>
      <c r="H153">
        <f>INT(IF(MOD(Tabela1[[#This Row],[Dzień]],30)=0,Tabela1[[#This Row],[IlośćKur]]*20%,0))</f>
        <v>0</v>
      </c>
      <c r="I153">
        <f>Tabela1[[#This Row],[IlośćKur]]+Tabela1[[#This Row],[DokupienieKur]]-Tabela1[[#This Row],[AtakLisa]]</f>
        <v>224</v>
      </c>
      <c r="J153">
        <f>Tabela1[[#This Row],[DokupienieKur]]*18</f>
        <v>0</v>
      </c>
      <c r="K153">
        <f>Tabela1[[#This Row],[SprzedarzJajek]]-(Tabela1[[#This Row],[ZjedzonaPasza]]*$P$4)-Tabela1[[#This Row],[WydatekNaKury]]</f>
        <v>116.47999999999999</v>
      </c>
      <c r="L153">
        <f>Tabela1[[#This Row],[DziennyZysk]]+L152</f>
        <v>8516.7000000000098</v>
      </c>
      <c r="M153">
        <f>Tabela1[[#This Row],[ZjedzonaPasza]]*$P$4+Tabela1[[#This Row],[DokupienieKur]]</f>
        <v>85.12</v>
      </c>
      <c r="N153">
        <f>Tabela1[[#This Row],[SprzedarzJajek]]</f>
        <v>201.6</v>
      </c>
    </row>
    <row r="154" spans="1:14" x14ac:dyDescent="0.25">
      <c r="A154">
        <v>153</v>
      </c>
      <c r="B154" t="s">
        <v>7</v>
      </c>
      <c r="C154">
        <f>INT(C153+H153-G153)</f>
        <v>224</v>
      </c>
      <c r="D154">
        <f>IF(Tabela1[[#This Row],[DzieńTyg]]&lt;&gt;"Niedziela",Tabela1[[#This Row],[IlośćKur]]*1,0)</f>
        <v>224</v>
      </c>
      <c r="E154">
        <f>IF(Tabela1[[#This Row],[DzieńTyg]]&lt;&gt;"Niedziela",Tabela1[[#This Row],[ZniesioneJajka ]]*$P$6,0)</f>
        <v>201.6</v>
      </c>
      <c r="F154">
        <f>$P$2*Tabela1[[#This Row],[IlośćKur]]</f>
        <v>44.800000000000004</v>
      </c>
      <c r="G154">
        <f>IF(MOD(Tabela1[[#This Row],[Dzień]],2)&lt;&gt;0,2,0)</f>
        <v>2</v>
      </c>
      <c r="H154">
        <f>INT(IF(MOD(Tabela1[[#This Row],[Dzień]],30)=0,Tabela1[[#This Row],[IlośćKur]]*20%,0))</f>
        <v>0</v>
      </c>
      <c r="I154">
        <f>Tabela1[[#This Row],[IlośćKur]]+Tabela1[[#This Row],[DokupienieKur]]-Tabela1[[#This Row],[AtakLisa]]</f>
        <v>222</v>
      </c>
      <c r="J154">
        <f>Tabela1[[#This Row],[DokupienieKur]]*18</f>
        <v>0</v>
      </c>
      <c r="K154">
        <f>Tabela1[[#This Row],[SprzedarzJajek]]-(Tabela1[[#This Row],[ZjedzonaPasza]]*$P$4)-Tabela1[[#This Row],[WydatekNaKury]]</f>
        <v>116.47999999999999</v>
      </c>
      <c r="L154">
        <f>Tabela1[[#This Row],[DziennyZysk]]+L153</f>
        <v>8633.1800000000094</v>
      </c>
      <c r="M154">
        <f>Tabela1[[#This Row],[ZjedzonaPasza]]*$P$4+Tabela1[[#This Row],[DokupienieKur]]</f>
        <v>85.12</v>
      </c>
      <c r="N154">
        <f>Tabela1[[#This Row],[SprzedarzJajek]]</f>
        <v>201.6</v>
      </c>
    </row>
    <row r="155" spans="1:14" x14ac:dyDescent="0.25">
      <c r="A155">
        <v>154</v>
      </c>
      <c r="B155" t="s">
        <v>8</v>
      </c>
      <c r="C155">
        <f>INT(C154+H154-G154)</f>
        <v>222</v>
      </c>
      <c r="D155">
        <f>IF(Tabela1[[#This Row],[DzieńTyg]]&lt;&gt;"Niedziela",Tabela1[[#This Row],[IlośćKur]]*1,0)</f>
        <v>0</v>
      </c>
      <c r="E155">
        <f>IF(Tabela1[[#This Row],[DzieńTyg]]&lt;&gt;"Niedziela",Tabela1[[#This Row],[ZniesioneJajka ]]*$P$6,0)</f>
        <v>0</v>
      </c>
      <c r="F155">
        <f>$P$2*Tabela1[[#This Row],[IlośćKur]]</f>
        <v>44.400000000000006</v>
      </c>
      <c r="G155">
        <f>IF(MOD(Tabela1[[#This Row],[Dzień]],2)&lt;&gt;0,2,0)</f>
        <v>0</v>
      </c>
      <c r="H155">
        <f>INT(IF(MOD(Tabela1[[#This Row],[Dzień]],30)=0,Tabela1[[#This Row],[IlośćKur]]*20%,0))</f>
        <v>0</v>
      </c>
      <c r="I155">
        <f>Tabela1[[#This Row],[IlośćKur]]+Tabela1[[#This Row],[DokupienieKur]]-Tabela1[[#This Row],[AtakLisa]]</f>
        <v>222</v>
      </c>
      <c r="J155">
        <f>Tabela1[[#This Row],[DokupienieKur]]*18</f>
        <v>0</v>
      </c>
      <c r="K155">
        <f>Tabela1[[#This Row],[SprzedarzJajek]]-(Tabela1[[#This Row],[ZjedzonaPasza]]*$P$4)-Tabela1[[#This Row],[WydatekNaKury]]</f>
        <v>-84.360000000000014</v>
      </c>
      <c r="L155">
        <f>Tabela1[[#This Row],[DziennyZysk]]+L154</f>
        <v>8548.8200000000088</v>
      </c>
      <c r="M155">
        <f>Tabela1[[#This Row],[ZjedzonaPasza]]*$P$4+Tabela1[[#This Row],[DokupienieKur]]</f>
        <v>84.360000000000014</v>
      </c>
      <c r="N155">
        <f>Tabela1[[#This Row],[SprzedarzJajek]]</f>
        <v>0</v>
      </c>
    </row>
    <row r="156" spans="1:14" x14ac:dyDescent="0.25">
      <c r="A156">
        <v>155</v>
      </c>
      <c r="B156" t="s">
        <v>2</v>
      </c>
      <c r="C156">
        <f>INT(C155+H155-G155)</f>
        <v>222</v>
      </c>
      <c r="D156">
        <f>IF(Tabela1[[#This Row],[DzieńTyg]]&lt;&gt;"Niedziela",Tabela1[[#This Row],[IlośćKur]]*1,0)</f>
        <v>222</v>
      </c>
      <c r="E156">
        <f>IF(Tabela1[[#This Row],[DzieńTyg]]&lt;&gt;"Niedziela",Tabela1[[#This Row],[ZniesioneJajka ]]*$P$6,0)</f>
        <v>199.8</v>
      </c>
      <c r="F156">
        <f>$P$2*Tabela1[[#This Row],[IlośćKur]]</f>
        <v>44.400000000000006</v>
      </c>
      <c r="G156">
        <f>IF(MOD(Tabela1[[#This Row],[Dzień]],2)&lt;&gt;0,2,0)</f>
        <v>2</v>
      </c>
      <c r="H156">
        <f>INT(IF(MOD(Tabela1[[#This Row],[Dzień]],30)=0,Tabela1[[#This Row],[IlośćKur]]*20%,0))</f>
        <v>0</v>
      </c>
      <c r="I156">
        <f>Tabela1[[#This Row],[IlośćKur]]+Tabela1[[#This Row],[DokupienieKur]]-Tabela1[[#This Row],[AtakLisa]]</f>
        <v>220</v>
      </c>
      <c r="J156">
        <f>Tabela1[[#This Row],[DokupienieKur]]*18</f>
        <v>0</v>
      </c>
      <c r="K156">
        <f>Tabela1[[#This Row],[SprzedarzJajek]]-(Tabela1[[#This Row],[ZjedzonaPasza]]*$P$4)-Tabela1[[#This Row],[WydatekNaKury]]</f>
        <v>115.44</v>
      </c>
      <c r="L156">
        <f>Tabela1[[#This Row],[DziennyZysk]]+L155</f>
        <v>8664.2600000000093</v>
      </c>
      <c r="M156">
        <f>Tabela1[[#This Row],[ZjedzonaPasza]]*$P$4+Tabela1[[#This Row],[DokupienieKur]]</f>
        <v>84.360000000000014</v>
      </c>
      <c r="N156">
        <f>Tabela1[[#This Row],[SprzedarzJajek]]</f>
        <v>199.8</v>
      </c>
    </row>
    <row r="157" spans="1:14" x14ac:dyDescent="0.25">
      <c r="A157">
        <v>156</v>
      </c>
      <c r="B157" t="s">
        <v>3</v>
      </c>
      <c r="C157">
        <f>INT(C156+H156-G156)</f>
        <v>220</v>
      </c>
      <c r="D157">
        <f>IF(Tabela1[[#This Row],[DzieńTyg]]&lt;&gt;"Niedziela",Tabela1[[#This Row],[IlośćKur]]*1,0)</f>
        <v>220</v>
      </c>
      <c r="E157">
        <f>IF(Tabela1[[#This Row],[DzieńTyg]]&lt;&gt;"Niedziela",Tabela1[[#This Row],[ZniesioneJajka ]]*$P$6,0)</f>
        <v>198</v>
      </c>
      <c r="F157">
        <f>$P$2*Tabela1[[#This Row],[IlośćKur]]</f>
        <v>44</v>
      </c>
      <c r="G157">
        <f>IF(MOD(Tabela1[[#This Row],[Dzień]],2)&lt;&gt;0,2,0)</f>
        <v>0</v>
      </c>
      <c r="H157">
        <f>INT(IF(MOD(Tabela1[[#This Row],[Dzień]],30)=0,Tabela1[[#This Row],[IlośćKur]]*20%,0))</f>
        <v>0</v>
      </c>
      <c r="I157">
        <f>Tabela1[[#This Row],[IlośćKur]]+Tabela1[[#This Row],[DokupienieKur]]-Tabela1[[#This Row],[AtakLisa]]</f>
        <v>220</v>
      </c>
      <c r="J157">
        <f>Tabela1[[#This Row],[DokupienieKur]]*18</f>
        <v>0</v>
      </c>
      <c r="K157">
        <f>Tabela1[[#This Row],[SprzedarzJajek]]-(Tabela1[[#This Row],[ZjedzonaPasza]]*$P$4)-Tabela1[[#This Row],[WydatekNaKury]]</f>
        <v>114.4</v>
      </c>
      <c r="L157">
        <f>Tabela1[[#This Row],[DziennyZysk]]+L156</f>
        <v>8778.6600000000089</v>
      </c>
      <c r="M157">
        <f>Tabela1[[#This Row],[ZjedzonaPasza]]*$P$4+Tabela1[[#This Row],[DokupienieKur]]</f>
        <v>83.6</v>
      </c>
      <c r="N157">
        <f>Tabela1[[#This Row],[SprzedarzJajek]]</f>
        <v>198</v>
      </c>
    </row>
    <row r="158" spans="1:14" x14ac:dyDescent="0.25">
      <c r="A158">
        <v>157</v>
      </c>
      <c r="B158" t="s">
        <v>4</v>
      </c>
      <c r="C158">
        <f>INT(C157+H157-G157)</f>
        <v>220</v>
      </c>
      <c r="D158">
        <f>IF(Tabela1[[#This Row],[DzieńTyg]]&lt;&gt;"Niedziela",Tabela1[[#This Row],[IlośćKur]]*1,0)</f>
        <v>220</v>
      </c>
      <c r="E158">
        <f>IF(Tabela1[[#This Row],[DzieńTyg]]&lt;&gt;"Niedziela",Tabela1[[#This Row],[ZniesioneJajka ]]*$P$6,0)</f>
        <v>198</v>
      </c>
      <c r="F158">
        <f>$P$2*Tabela1[[#This Row],[IlośćKur]]</f>
        <v>44</v>
      </c>
      <c r="G158">
        <f>IF(MOD(Tabela1[[#This Row],[Dzień]],2)&lt;&gt;0,2,0)</f>
        <v>2</v>
      </c>
      <c r="H158">
        <f>INT(IF(MOD(Tabela1[[#This Row],[Dzień]],30)=0,Tabela1[[#This Row],[IlośćKur]]*20%,0))</f>
        <v>0</v>
      </c>
      <c r="I158">
        <f>Tabela1[[#This Row],[IlośćKur]]+Tabela1[[#This Row],[DokupienieKur]]-Tabela1[[#This Row],[AtakLisa]]</f>
        <v>218</v>
      </c>
      <c r="J158">
        <f>Tabela1[[#This Row],[DokupienieKur]]*18</f>
        <v>0</v>
      </c>
      <c r="K158">
        <f>Tabela1[[#This Row],[SprzedarzJajek]]-(Tabela1[[#This Row],[ZjedzonaPasza]]*$P$4)-Tabela1[[#This Row],[WydatekNaKury]]</f>
        <v>114.4</v>
      </c>
      <c r="L158">
        <f>Tabela1[[#This Row],[DziennyZysk]]+L157</f>
        <v>8893.0600000000086</v>
      </c>
      <c r="M158">
        <f>Tabela1[[#This Row],[ZjedzonaPasza]]*$P$4+Tabela1[[#This Row],[DokupienieKur]]</f>
        <v>83.6</v>
      </c>
      <c r="N158">
        <f>Tabela1[[#This Row],[SprzedarzJajek]]</f>
        <v>198</v>
      </c>
    </row>
    <row r="159" spans="1:14" x14ac:dyDescent="0.25">
      <c r="A159">
        <v>158</v>
      </c>
      <c r="B159" t="s">
        <v>5</v>
      </c>
      <c r="C159">
        <f>INT(C158+H158-G158)</f>
        <v>218</v>
      </c>
      <c r="D159">
        <f>IF(Tabela1[[#This Row],[DzieńTyg]]&lt;&gt;"Niedziela",Tabela1[[#This Row],[IlośćKur]]*1,0)</f>
        <v>218</v>
      </c>
      <c r="E159">
        <f>IF(Tabela1[[#This Row],[DzieńTyg]]&lt;&gt;"Niedziela",Tabela1[[#This Row],[ZniesioneJajka ]]*$P$6,0)</f>
        <v>196.20000000000002</v>
      </c>
      <c r="F159">
        <f>$P$2*Tabela1[[#This Row],[IlośćKur]]</f>
        <v>43.6</v>
      </c>
      <c r="G159">
        <f>IF(MOD(Tabela1[[#This Row],[Dzień]],2)&lt;&gt;0,2,0)</f>
        <v>0</v>
      </c>
      <c r="H159">
        <f>INT(IF(MOD(Tabela1[[#This Row],[Dzień]],30)=0,Tabela1[[#This Row],[IlośćKur]]*20%,0))</f>
        <v>0</v>
      </c>
      <c r="I159">
        <f>Tabela1[[#This Row],[IlośćKur]]+Tabela1[[#This Row],[DokupienieKur]]-Tabela1[[#This Row],[AtakLisa]]</f>
        <v>218</v>
      </c>
      <c r="J159">
        <f>Tabela1[[#This Row],[DokupienieKur]]*18</f>
        <v>0</v>
      </c>
      <c r="K159">
        <f>Tabela1[[#This Row],[SprzedarzJajek]]-(Tabela1[[#This Row],[ZjedzonaPasza]]*$P$4)-Tabela1[[#This Row],[WydatekNaKury]]</f>
        <v>113.36000000000001</v>
      </c>
      <c r="L159">
        <f>Tabela1[[#This Row],[DziennyZysk]]+L158</f>
        <v>9006.4200000000092</v>
      </c>
      <c r="M159">
        <f>Tabela1[[#This Row],[ZjedzonaPasza]]*$P$4+Tabela1[[#This Row],[DokupienieKur]]</f>
        <v>82.84</v>
      </c>
      <c r="N159">
        <f>Tabela1[[#This Row],[SprzedarzJajek]]</f>
        <v>196.20000000000002</v>
      </c>
    </row>
    <row r="160" spans="1:14" x14ac:dyDescent="0.25">
      <c r="A160">
        <v>159</v>
      </c>
      <c r="B160" t="s">
        <v>6</v>
      </c>
      <c r="C160">
        <f>INT(C159+H159-G159)</f>
        <v>218</v>
      </c>
      <c r="D160">
        <f>IF(Tabela1[[#This Row],[DzieńTyg]]&lt;&gt;"Niedziela",Tabela1[[#This Row],[IlośćKur]]*1,0)</f>
        <v>218</v>
      </c>
      <c r="E160">
        <f>IF(Tabela1[[#This Row],[DzieńTyg]]&lt;&gt;"Niedziela",Tabela1[[#This Row],[ZniesioneJajka ]]*$P$6,0)</f>
        <v>196.20000000000002</v>
      </c>
      <c r="F160">
        <f>$P$2*Tabela1[[#This Row],[IlośćKur]]</f>
        <v>43.6</v>
      </c>
      <c r="G160">
        <f>IF(MOD(Tabela1[[#This Row],[Dzień]],2)&lt;&gt;0,2,0)</f>
        <v>2</v>
      </c>
      <c r="H160">
        <f>INT(IF(MOD(Tabela1[[#This Row],[Dzień]],30)=0,Tabela1[[#This Row],[IlośćKur]]*20%,0))</f>
        <v>0</v>
      </c>
      <c r="I160">
        <f>Tabela1[[#This Row],[IlośćKur]]+Tabela1[[#This Row],[DokupienieKur]]-Tabela1[[#This Row],[AtakLisa]]</f>
        <v>216</v>
      </c>
      <c r="J160">
        <f>Tabela1[[#This Row],[DokupienieKur]]*18</f>
        <v>0</v>
      </c>
      <c r="K160">
        <f>Tabela1[[#This Row],[SprzedarzJajek]]-(Tabela1[[#This Row],[ZjedzonaPasza]]*$P$4)-Tabela1[[#This Row],[WydatekNaKury]]</f>
        <v>113.36000000000001</v>
      </c>
      <c r="L160">
        <f>Tabela1[[#This Row],[DziennyZysk]]+L159</f>
        <v>9119.7800000000097</v>
      </c>
      <c r="M160">
        <f>Tabela1[[#This Row],[ZjedzonaPasza]]*$P$4+Tabela1[[#This Row],[DokupienieKur]]</f>
        <v>82.84</v>
      </c>
      <c r="N160">
        <f>Tabela1[[#This Row],[SprzedarzJajek]]</f>
        <v>196.20000000000002</v>
      </c>
    </row>
    <row r="161" spans="1:14" x14ac:dyDescent="0.25">
      <c r="A161">
        <v>160</v>
      </c>
      <c r="B161" t="s">
        <v>7</v>
      </c>
      <c r="C161">
        <f>INT(C160+H160-G160)</f>
        <v>216</v>
      </c>
      <c r="D161">
        <f>IF(Tabela1[[#This Row],[DzieńTyg]]&lt;&gt;"Niedziela",Tabela1[[#This Row],[IlośćKur]]*1,0)</f>
        <v>216</v>
      </c>
      <c r="E161">
        <f>IF(Tabela1[[#This Row],[DzieńTyg]]&lt;&gt;"Niedziela",Tabela1[[#This Row],[ZniesioneJajka ]]*$P$6,0)</f>
        <v>194.4</v>
      </c>
      <c r="F161">
        <f>$P$2*Tabela1[[#This Row],[IlośćKur]]</f>
        <v>43.2</v>
      </c>
      <c r="G161">
        <f>IF(MOD(Tabela1[[#This Row],[Dzień]],2)&lt;&gt;0,2,0)</f>
        <v>0</v>
      </c>
      <c r="H161">
        <f>INT(IF(MOD(Tabela1[[#This Row],[Dzień]],30)=0,Tabela1[[#This Row],[IlośćKur]]*20%,0))</f>
        <v>0</v>
      </c>
      <c r="I161">
        <f>Tabela1[[#This Row],[IlośćKur]]+Tabela1[[#This Row],[DokupienieKur]]-Tabela1[[#This Row],[AtakLisa]]</f>
        <v>216</v>
      </c>
      <c r="J161">
        <f>Tabela1[[#This Row],[DokupienieKur]]*18</f>
        <v>0</v>
      </c>
      <c r="K161">
        <f>Tabela1[[#This Row],[SprzedarzJajek]]-(Tabela1[[#This Row],[ZjedzonaPasza]]*$P$4)-Tabela1[[#This Row],[WydatekNaKury]]</f>
        <v>112.32000000000001</v>
      </c>
      <c r="L161">
        <f>Tabela1[[#This Row],[DziennyZysk]]+L160</f>
        <v>9232.1000000000095</v>
      </c>
      <c r="M161">
        <f>Tabela1[[#This Row],[ZjedzonaPasza]]*$P$4+Tabela1[[#This Row],[DokupienieKur]]</f>
        <v>82.08</v>
      </c>
      <c r="N161">
        <f>Tabela1[[#This Row],[SprzedarzJajek]]</f>
        <v>194.4</v>
      </c>
    </row>
    <row r="162" spans="1:14" x14ac:dyDescent="0.25">
      <c r="A162">
        <v>161</v>
      </c>
      <c r="B162" t="s">
        <v>8</v>
      </c>
      <c r="C162">
        <f>INT(C161+H161-G161)</f>
        <v>216</v>
      </c>
      <c r="D162">
        <f>IF(Tabela1[[#This Row],[DzieńTyg]]&lt;&gt;"Niedziela",Tabela1[[#This Row],[IlośćKur]]*1,0)</f>
        <v>0</v>
      </c>
      <c r="E162">
        <f>IF(Tabela1[[#This Row],[DzieńTyg]]&lt;&gt;"Niedziela",Tabela1[[#This Row],[ZniesioneJajka ]]*$P$6,0)</f>
        <v>0</v>
      </c>
      <c r="F162">
        <f>$P$2*Tabela1[[#This Row],[IlośćKur]]</f>
        <v>43.2</v>
      </c>
      <c r="G162">
        <f>IF(MOD(Tabela1[[#This Row],[Dzień]],2)&lt;&gt;0,2,0)</f>
        <v>2</v>
      </c>
      <c r="H162">
        <f>INT(IF(MOD(Tabela1[[#This Row],[Dzień]],30)=0,Tabela1[[#This Row],[IlośćKur]]*20%,0))</f>
        <v>0</v>
      </c>
      <c r="I162">
        <f>Tabela1[[#This Row],[IlośćKur]]+Tabela1[[#This Row],[DokupienieKur]]-Tabela1[[#This Row],[AtakLisa]]</f>
        <v>214</v>
      </c>
      <c r="J162">
        <f>Tabela1[[#This Row],[DokupienieKur]]*18</f>
        <v>0</v>
      </c>
      <c r="K162">
        <f>Tabela1[[#This Row],[SprzedarzJajek]]-(Tabela1[[#This Row],[ZjedzonaPasza]]*$P$4)-Tabela1[[#This Row],[WydatekNaKury]]</f>
        <v>-82.08</v>
      </c>
      <c r="L162">
        <f>Tabela1[[#This Row],[DziennyZysk]]+L161</f>
        <v>9150.0200000000095</v>
      </c>
      <c r="M162">
        <f>Tabela1[[#This Row],[ZjedzonaPasza]]*$P$4+Tabela1[[#This Row],[DokupienieKur]]</f>
        <v>82.08</v>
      </c>
      <c r="N162">
        <f>Tabela1[[#This Row],[SprzedarzJajek]]</f>
        <v>0</v>
      </c>
    </row>
    <row r="163" spans="1:14" x14ac:dyDescent="0.25">
      <c r="A163">
        <v>162</v>
      </c>
      <c r="B163" t="s">
        <v>2</v>
      </c>
      <c r="C163">
        <f>INT(C162+H162-G162)</f>
        <v>214</v>
      </c>
      <c r="D163">
        <f>IF(Tabela1[[#This Row],[DzieńTyg]]&lt;&gt;"Niedziela",Tabela1[[#This Row],[IlośćKur]]*1,0)</f>
        <v>214</v>
      </c>
      <c r="E163">
        <f>IF(Tabela1[[#This Row],[DzieńTyg]]&lt;&gt;"Niedziela",Tabela1[[#This Row],[ZniesioneJajka ]]*$P$6,0)</f>
        <v>192.6</v>
      </c>
      <c r="F163">
        <f>$P$2*Tabela1[[#This Row],[IlośćKur]]</f>
        <v>42.800000000000004</v>
      </c>
      <c r="G163">
        <f>IF(MOD(Tabela1[[#This Row],[Dzień]],2)&lt;&gt;0,2,0)</f>
        <v>0</v>
      </c>
      <c r="H163">
        <f>INT(IF(MOD(Tabela1[[#This Row],[Dzień]],30)=0,Tabela1[[#This Row],[IlośćKur]]*20%,0))</f>
        <v>0</v>
      </c>
      <c r="I163">
        <f>Tabela1[[#This Row],[IlośćKur]]+Tabela1[[#This Row],[DokupienieKur]]-Tabela1[[#This Row],[AtakLisa]]</f>
        <v>214</v>
      </c>
      <c r="J163">
        <f>Tabela1[[#This Row],[DokupienieKur]]*18</f>
        <v>0</v>
      </c>
      <c r="K163">
        <f>Tabela1[[#This Row],[SprzedarzJajek]]-(Tabela1[[#This Row],[ZjedzonaPasza]]*$P$4)-Tabela1[[#This Row],[WydatekNaKury]]</f>
        <v>111.27999999999999</v>
      </c>
      <c r="L163">
        <f>Tabela1[[#This Row],[DziennyZysk]]+L162</f>
        <v>9261.3000000000102</v>
      </c>
      <c r="M163">
        <f>Tabela1[[#This Row],[ZjedzonaPasza]]*$P$4+Tabela1[[#This Row],[DokupienieKur]]</f>
        <v>81.320000000000007</v>
      </c>
      <c r="N163">
        <f>Tabela1[[#This Row],[SprzedarzJajek]]</f>
        <v>192.6</v>
      </c>
    </row>
    <row r="164" spans="1:14" x14ac:dyDescent="0.25">
      <c r="A164">
        <v>163</v>
      </c>
      <c r="B164" t="s">
        <v>3</v>
      </c>
      <c r="C164">
        <f>INT(C163+H163-G163)</f>
        <v>214</v>
      </c>
      <c r="D164">
        <f>IF(Tabela1[[#This Row],[DzieńTyg]]&lt;&gt;"Niedziela",Tabela1[[#This Row],[IlośćKur]]*1,0)</f>
        <v>214</v>
      </c>
      <c r="E164">
        <f>IF(Tabela1[[#This Row],[DzieńTyg]]&lt;&gt;"Niedziela",Tabela1[[#This Row],[ZniesioneJajka ]]*$P$6,0)</f>
        <v>192.6</v>
      </c>
      <c r="F164">
        <f>$P$2*Tabela1[[#This Row],[IlośćKur]]</f>
        <v>42.800000000000004</v>
      </c>
      <c r="G164">
        <f>IF(MOD(Tabela1[[#This Row],[Dzień]],2)&lt;&gt;0,2,0)</f>
        <v>2</v>
      </c>
      <c r="H164">
        <f>INT(IF(MOD(Tabela1[[#This Row],[Dzień]],30)=0,Tabela1[[#This Row],[IlośćKur]]*20%,0))</f>
        <v>0</v>
      </c>
      <c r="I164">
        <f>Tabela1[[#This Row],[IlośćKur]]+Tabela1[[#This Row],[DokupienieKur]]-Tabela1[[#This Row],[AtakLisa]]</f>
        <v>212</v>
      </c>
      <c r="J164">
        <f>Tabela1[[#This Row],[DokupienieKur]]*18</f>
        <v>0</v>
      </c>
      <c r="K164">
        <f>Tabela1[[#This Row],[SprzedarzJajek]]-(Tabela1[[#This Row],[ZjedzonaPasza]]*$P$4)-Tabela1[[#This Row],[WydatekNaKury]]</f>
        <v>111.27999999999999</v>
      </c>
      <c r="L164">
        <f>Tabela1[[#This Row],[DziennyZysk]]+L163</f>
        <v>9372.5800000000108</v>
      </c>
      <c r="M164">
        <f>Tabela1[[#This Row],[ZjedzonaPasza]]*$P$4+Tabela1[[#This Row],[DokupienieKur]]</f>
        <v>81.320000000000007</v>
      </c>
      <c r="N164">
        <f>Tabela1[[#This Row],[SprzedarzJajek]]</f>
        <v>192.6</v>
      </c>
    </row>
    <row r="165" spans="1:14" x14ac:dyDescent="0.25">
      <c r="A165">
        <v>164</v>
      </c>
      <c r="B165" t="s">
        <v>4</v>
      </c>
      <c r="C165">
        <f>INT(C164+H164-G164)</f>
        <v>212</v>
      </c>
      <c r="D165">
        <f>IF(Tabela1[[#This Row],[DzieńTyg]]&lt;&gt;"Niedziela",Tabela1[[#This Row],[IlośćKur]]*1,0)</f>
        <v>212</v>
      </c>
      <c r="E165">
        <f>IF(Tabela1[[#This Row],[DzieńTyg]]&lt;&gt;"Niedziela",Tabela1[[#This Row],[ZniesioneJajka ]]*$P$6,0)</f>
        <v>190.8</v>
      </c>
      <c r="F165">
        <f>$P$2*Tabela1[[#This Row],[IlośćKur]]</f>
        <v>42.400000000000006</v>
      </c>
      <c r="G165">
        <f>IF(MOD(Tabela1[[#This Row],[Dzień]],2)&lt;&gt;0,2,0)</f>
        <v>0</v>
      </c>
      <c r="H165">
        <f>INT(IF(MOD(Tabela1[[#This Row],[Dzień]],30)=0,Tabela1[[#This Row],[IlośćKur]]*20%,0))</f>
        <v>0</v>
      </c>
      <c r="I165">
        <f>Tabela1[[#This Row],[IlośćKur]]+Tabela1[[#This Row],[DokupienieKur]]-Tabela1[[#This Row],[AtakLisa]]</f>
        <v>212</v>
      </c>
      <c r="J165">
        <f>Tabela1[[#This Row],[DokupienieKur]]*18</f>
        <v>0</v>
      </c>
      <c r="K165">
        <f>Tabela1[[#This Row],[SprzedarzJajek]]-(Tabela1[[#This Row],[ZjedzonaPasza]]*$P$4)-Tabela1[[#This Row],[WydatekNaKury]]</f>
        <v>110.24000000000001</v>
      </c>
      <c r="L165">
        <f>Tabela1[[#This Row],[DziennyZysk]]+L164</f>
        <v>9482.8200000000106</v>
      </c>
      <c r="M165">
        <f>Tabela1[[#This Row],[ZjedzonaPasza]]*$P$4+Tabela1[[#This Row],[DokupienieKur]]</f>
        <v>80.56</v>
      </c>
      <c r="N165">
        <f>Tabela1[[#This Row],[SprzedarzJajek]]</f>
        <v>190.8</v>
      </c>
    </row>
    <row r="166" spans="1:14" x14ac:dyDescent="0.25">
      <c r="A166">
        <v>165</v>
      </c>
      <c r="B166" t="s">
        <v>5</v>
      </c>
      <c r="C166">
        <f>INT(C165+H165-G165)</f>
        <v>212</v>
      </c>
      <c r="D166">
        <f>IF(Tabela1[[#This Row],[DzieńTyg]]&lt;&gt;"Niedziela",Tabela1[[#This Row],[IlośćKur]]*1,0)</f>
        <v>212</v>
      </c>
      <c r="E166">
        <f>IF(Tabela1[[#This Row],[DzieńTyg]]&lt;&gt;"Niedziela",Tabela1[[#This Row],[ZniesioneJajka ]]*$P$6,0)</f>
        <v>190.8</v>
      </c>
      <c r="F166">
        <f>$P$2*Tabela1[[#This Row],[IlośćKur]]</f>
        <v>42.400000000000006</v>
      </c>
      <c r="G166">
        <f>IF(MOD(Tabela1[[#This Row],[Dzień]],2)&lt;&gt;0,2,0)</f>
        <v>2</v>
      </c>
      <c r="H166">
        <f>INT(IF(MOD(Tabela1[[#This Row],[Dzień]],30)=0,Tabela1[[#This Row],[IlośćKur]]*20%,0))</f>
        <v>0</v>
      </c>
      <c r="I166">
        <f>Tabela1[[#This Row],[IlośćKur]]+Tabela1[[#This Row],[DokupienieKur]]-Tabela1[[#This Row],[AtakLisa]]</f>
        <v>210</v>
      </c>
      <c r="J166">
        <f>Tabela1[[#This Row],[DokupienieKur]]*18</f>
        <v>0</v>
      </c>
      <c r="K166">
        <f>Tabela1[[#This Row],[SprzedarzJajek]]-(Tabela1[[#This Row],[ZjedzonaPasza]]*$P$4)-Tabela1[[#This Row],[WydatekNaKury]]</f>
        <v>110.24000000000001</v>
      </c>
      <c r="L166">
        <f>Tabela1[[#This Row],[DziennyZysk]]+L165</f>
        <v>9593.0600000000104</v>
      </c>
      <c r="M166">
        <f>Tabela1[[#This Row],[ZjedzonaPasza]]*$P$4+Tabela1[[#This Row],[DokupienieKur]]</f>
        <v>80.56</v>
      </c>
      <c r="N166">
        <f>Tabela1[[#This Row],[SprzedarzJajek]]</f>
        <v>190.8</v>
      </c>
    </row>
    <row r="167" spans="1:14" x14ac:dyDescent="0.25">
      <c r="A167">
        <v>166</v>
      </c>
      <c r="B167" t="s">
        <v>6</v>
      </c>
      <c r="C167">
        <f>INT(C166+H166-G166)</f>
        <v>210</v>
      </c>
      <c r="D167">
        <f>IF(Tabela1[[#This Row],[DzieńTyg]]&lt;&gt;"Niedziela",Tabela1[[#This Row],[IlośćKur]]*1,0)</f>
        <v>210</v>
      </c>
      <c r="E167">
        <f>IF(Tabela1[[#This Row],[DzieńTyg]]&lt;&gt;"Niedziela",Tabela1[[#This Row],[ZniesioneJajka ]]*$P$6,0)</f>
        <v>189</v>
      </c>
      <c r="F167">
        <f>$P$2*Tabela1[[#This Row],[IlośćKur]]</f>
        <v>42</v>
      </c>
      <c r="G167">
        <f>IF(MOD(Tabela1[[#This Row],[Dzień]],2)&lt;&gt;0,2,0)</f>
        <v>0</v>
      </c>
      <c r="H167">
        <f>INT(IF(MOD(Tabela1[[#This Row],[Dzień]],30)=0,Tabela1[[#This Row],[IlośćKur]]*20%,0))</f>
        <v>0</v>
      </c>
      <c r="I167">
        <f>Tabela1[[#This Row],[IlośćKur]]+Tabela1[[#This Row],[DokupienieKur]]-Tabela1[[#This Row],[AtakLisa]]</f>
        <v>210</v>
      </c>
      <c r="J167">
        <f>Tabela1[[#This Row],[DokupienieKur]]*18</f>
        <v>0</v>
      </c>
      <c r="K167">
        <f>Tabela1[[#This Row],[SprzedarzJajek]]-(Tabela1[[#This Row],[ZjedzonaPasza]]*$P$4)-Tabela1[[#This Row],[WydatekNaKury]]</f>
        <v>109.2</v>
      </c>
      <c r="L167">
        <f>Tabela1[[#This Row],[DziennyZysk]]+L166</f>
        <v>9702.2600000000111</v>
      </c>
      <c r="M167">
        <f>Tabela1[[#This Row],[ZjedzonaPasza]]*$P$4+Tabela1[[#This Row],[DokupienieKur]]</f>
        <v>79.8</v>
      </c>
      <c r="N167">
        <f>Tabela1[[#This Row],[SprzedarzJajek]]</f>
        <v>189</v>
      </c>
    </row>
    <row r="168" spans="1:14" x14ac:dyDescent="0.25">
      <c r="A168">
        <v>167</v>
      </c>
      <c r="B168" t="s">
        <v>7</v>
      </c>
      <c r="C168">
        <f>INT(C167+H167-G167)</f>
        <v>210</v>
      </c>
      <c r="D168">
        <f>IF(Tabela1[[#This Row],[DzieńTyg]]&lt;&gt;"Niedziela",Tabela1[[#This Row],[IlośćKur]]*1,0)</f>
        <v>210</v>
      </c>
      <c r="E168">
        <f>IF(Tabela1[[#This Row],[DzieńTyg]]&lt;&gt;"Niedziela",Tabela1[[#This Row],[ZniesioneJajka ]]*$P$6,0)</f>
        <v>189</v>
      </c>
      <c r="F168">
        <f>$P$2*Tabela1[[#This Row],[IlośćKur]]</f>
        <v>42</v>
      </c>
      <c r="G168">
        <f>IF(MOD(Tabela1[[#This Row],[Dzień]],2)&lt;&gt;0,2,0)</f>
        <v>2</v>
      </c>
      <c r="H168">
        <f>INT(IF(MOD(Tabela1[[#This Row],[Dzień]],30)=0,Tabela1[[#This Row],[IlośćKur]]*20%,0))</f>
        <v>0</v>
      </c>
      <c r="I168">
        <f>Tabela1[[#This Row],[IlośćKur]]+Tabela1[[#This Row],[DokupienieKur]]-Tabela1[[#This Row],[AtakLisa]]</f>
        <v>208</v>
      </c>
      <c r="J168">
        <f>Tabela1[[#This Row],[DokupienieKur]]*18</f>
        <v>0</v>
      </c>
      <c r="K168">
        <f>Tabela1[[#This Row],[SprzedarzJajek]]-(Tabela1[[#This Row],[ZjedzonaPasza]]*$P$4)-Tabela1[[#This Row],[WydatekNaKury]]</f>
        <v>109.2</v>
      </c>
      <c r="L168">
        <f>Tabela1[[#This Row],[DziennyZysk]]+L167</f>
        <v>9811.4600000000119</v>
      </c>
      <c r="M168">
        <f>Tabela1[[#This Row],[ZjedzonaPasza]]*$P$4+Tabela1[[#This Row],[DokupienieKur]]</f>
        <v>79.8</v>
      </c>
      <c r="N168">
        <f>Tabela1[[#This Row],[SprzedarzJajek]]</f>
        <v>189</v>
      </c>
    </row>
    <row r="169" spans="1:14" x14ac:dyDescent="0.25">
      <c r="A169">
        <v>168</v>
      </c>
      <c r="B169" t="s">
        <v>8</v>
      </c>
      <c r="C169">
        <f>INT(C168+H168-G168)</f>
        <v>208</v>
      </c>
      <c r="D169">
        <f>IF(Tabela1[[#This Row],[DzieńTyg]]&lt;&gt;"Niedziela",Tabela1[[#This Row],[IlośćKur]]*1,0)</f>
        <v>0</v>
      </c>
      <c r="E169">
        <f>IF(Tabela1[[#This Row],[DzieńTyg]]&lt;&gt;"Niedziela",Tabela1[[#This Row],[ZniesioneJajka ]]*$P$6,0)</f>
        <v>0</v>
      </c>
      <c r="F169">
        <f>$P$2*Tabela1[[#This Row],[IlośćKur]]</f>
        <v>41.6</v>
      </c>
      <c r="G169">
        <f>IF(MOD(Tabela1[[#This Row],[Dzień]],2)&lt;&gt;0,2,0)</f>
        <v>0</v>
      </c>
      <c r="H169">
        <f>INT(IF(MOD(Tabela1[[#This Row],[Dzień]],30)=0,Tabela1[[#This Row],[IlośćKur]]*20%,0))</f>
        <v>0</v>
      </c>
      <c r="I169">
        <f>Tabela1[[#This Row],[IlośćKur]]+Tabela1[[#This Row],[DokupienieKur]]-Tabela1[[#This Row],[AtakLisa]]</f>
        <v>208</v>
      </c>
      <c r="J169">
        <f>Tabela1[[#This Row],[DokupienieKur]]*18</f>
        <v>0</v>
      </c>
      <c r="K169">
        <f>Tabela1[[#This Row],[SprzedarzJajek]]-(Tabela1[[#This Row],[ZjedzonaPasza]]*$P$4)-Tabela1[[#This Row],[WydatekNaKury]]</f>
        <v>-79.039999999999992</v>
      </c>
      <c r="L169">
        <f>Tabela1[[#This Row],[DziennyZysk]]+L168</f>
        <v>9732.420000000011</v>
      </c>
      <c r="M169">
        <f>Tabela1[[#This Row],[ZjedzonaPasza]]*$P$4+Tabela1[[#This Row],[DokupienieKur]]</f>
        <v>79.039999999999992</v>
      </c>
      <c r="N169">
        <f>Tabela1[[#This Row],[SprzedarzJajek]]</f>
        <v>0</v>
      </c>
    </row>
    <row r="170" spans="1:14" x14ac:dyDescent="0.25">
      <c r="A170">
        <v>169</v>
      </c>
      <c r="B170" t="s">
        <v>2</v>
      </c>
      <c r="C170">
        <f>INT(C169+H169-G169)</f>
        <v>208</v>
      </c>
      <c r="D170">
        <f>IF(Tabela1[[#This Row],[DzieńTyg]]&lt;&gt;"Niedziela",Tabela1[[#This Row],[IlośćKur]]*1,0)</f>
        <v>208</v>
      </c>
      <c r="E170">
        <f>IF(Tabela1[[#This Row],[DzieńTyg]]&lt;&gt;"Niedziela",Tabela1[[#This Row],[ZniesioneJajka ]]*$P$6,0)</f>
        <v>187.20000000000002</v>
      </c>
      <c r="F170">
        <f>$P$2*Tabela1[[#This Row],[IlośćKur]]</f>
        <v>41.6</v>
      </c>
      <c r="G170">
        <f>IF(MOD(Tabela1[[#This Row],[Dzień]],2)&lt;&gt;0,2,0)</f>
        <v>2</v>
      </c>
      <c r="H170">
        <f>INT(IF(MOD(Tabela1[[#This Row],[Dzień]],30)=0,Tabela1[[#This Row],[IlośćKur]]*20%,0))</f>
        <v>0</v>
      </c>
      <c r="I170">
        <f>Tabela1[[#This Row],[IlośćKur]]+Tabela1[[#This Row],[DokupienieKur]]-Tabela1[[#This Row],[AtakLisa]]</f>
        <v>206</v>
      </c>
      <c r="J170">
        <f>Tabela1[[#This Row],[DokupienieKur]]*18</f>
        <v>0</v>
      </c>
      <c r="K170">
        <f>Tabela1[[#This Row],[SprzedarzJajek]]-(Tabela1[[#This Row],[ZjedzonaPasza]]*$P$4)-Tabela1[[#This Row],[WydatekNaKury]]</f>
        <v>108.16000000000003</v>
      </c>
      <c r="L170">
        <f>Tabela1[[#This Row],[DziennyZysk]]+L169</f>
        <v>9840.5800000000108</v>
      </c>
      <c r="M170">
        <f>Tabela1[[#This Row],[ZjedzonaPasza]]*$P$4+Tabela1[[#This Row],[DokupienieKur]]</f>
        <v>79.039999999999992</v>
      </c>
      <c r="N170">
        <f>Tabela1[[#This Row],[SprzedarzJajek]]</f>
        <v>187.20000000000002</v>
      </c>
    </row>
    <row r="171" spans="1:14" x14ac:dyDescent="0.25">
      <c r="A171">
        <v>170</v>
      </c>
      <c r="B171" t="s">
        <v>3</v>
      </c>
      <c r="C171">
        <f>INT(C170+H170-G170)</f>
        <v>206</v>
      </c>
      <c r="D171">
        <f>IF(Tabela1[[#This Row],[DzieńTyg]]&lt;&gt;"Niedziela",Tabela1[[#This Row],[IlośćKur]]*1,0)</f>
        <v>206</v>
      </c>
      <c r="E171">
        <f>IF(Tabela1[[#This Row],[DzieńTyg]]&lt;&gt;"Niedziela",Tabela1[[#This Row],[ZniesioneJajka ]]*$P$6,0)</f>
        <v>185.4</v>
      </c>
      <c r="F171">
        <f>$P$2*Tabela1[[#This Row],[IlośćKur]]</f>
        <v>41.2</v>
      </c>
      <c r="G171">
        <f>IF(MOD(Tabela1[[#This Row],[Dzień]],2)&lt;&gt;0,2,0)</f>
        <v>0</v>
      </c>
      <c r="H171">
        <f>INT(IF(MOD(Tabela1[[#This Row],[Dzień]],30)=0,Tabela1[[#This Row],[IlośćKur]]*20%,0))</f>
        <v>0</v>
      </c>
      <c r="I171">
        <f>Tabela1[[#This Row],[IlośćKur]]+Tabela1[[#This Row],[DokupienieKur]]-Tabela1[[#This Row],[AtakLisa]]</f>
        <v>206</v>
      </c>
      <c r="J171">
        <f>Tabela1[[#This Row],[DokupienieKur]]*18</f>
        <v>0</v>
      </c>
      <c r="K171">
        <f>Tabela1[[#This Row],[SprzedarzJajek]]-(Tabela1[[#This Row],[ZjedzonaPasza]]*$P$4)-Tabela1[[#This Row],[WydatekNaKury]]</f>
        <v>107.12</v>
      </c>
      <c r="L171">
        <f>Tabela1[[#This Row],[DziennyZysk]]+L170</f>
        <v>9947.7000000000116</v>
      </c>
      <c r="M171">
        <f>Tabela1[[#This Row],[ZjedzonaPasza]]*$P$4+Tabela1[[#This Row],[DokupienieKur]]</f>
        <v>78.28</v>
      </c>
      <c r="N171">
        <f>Tabela1[[#This Row],[SprzedarzJajek]]</f>
        <v>185.4</v>
      </c>
    </row>
    <row r="172" spans="1:14" x14ac:dyDescent="0.25">
      <c r="A172">
        <v>171</v>
      </c>
      <c r="B172" t="s">
        <v>4</v>
      </c>
      <c r="C172">
        <f>INT(C171+H171-G171)</f>
        <v>206</v>
      </c>
      <c r="D172">
        <f>IF(Tabela1[[#This Row],[DzieńTyg]]&lt;&gt;"Niedziela",Tabela1[[#This Row],[IlośćKur]]*1,0)</f>
        <v>206</v>
      </c>
      <c r="E172">
        <f>IF(Tabela1[[#This Row],[DzieńTyg]]&lt;&gt;"Niedziela",Tabela1[[#This Row],[ZniesioneJajka ]]*$P$6,0)</f>
        <v>185.4</v>
      </c>
      <c r="F172">
        <f>$P$2*Tabela1[[#This Row],[IlośćKur]]</f>
        <v>41.2</v>
      </c>
      <c r="G172">
        <f>IF(MOD(Tabela1[[#This Row],[Dzień]],2)&lt;&gt;0,2,0)</f>
        <v>2</v>
      </c>
      <c r="H172">
        <f>INT(IF(MOD(Tabela1[[#This Row],[Dzień]],30)=0,Tabela1[[#This Row],[IlośćKur]]*20%,0))</f>
        <v>0</v>
      </c>
      <c r="I172">
        <f>Tabela1[[#This Row],[IlośćKur]]+Tabela1[[#This Row],[DokupienieKur]]-Tabela1[[#This Row],[AtakLisa]]</f>
        <v>204</v>
      </c>
      <c r="J172">
        <f>Tabela1[[#This Row],[DokupienieKur]]*18</f>
        <v>0</v>
      </c>
      <c r="K172">
        <f>Tabela1[[#This Row],[SprzedarzJajek]]-(Tabela1[[#This Row],[ZjedzonaPasza]]*$P$4)-Tabela1[[#This Row],[WydatekNaKury]]</f>
        <v>107.12</v>
      </c>
      <c r="L172">
        <f>Tabela1[[#This Row],[DziennyZysk]]+L171</f>
        <v>10054.820000000012</v>
      </c>
      <c r="M172">
        <f>Tabela1[[#This Row],[ZjedzonaPasza]]*$P$4+Tabela1[[#This Row],[DokupienieKur]]</f>
        <v>78.28</v>
      </c>
      <c r="N172">
        <f>Tabela1[[#This Row],[SprzedarzJajek]]</f>
        <v>185.4</v>
      </c>
    </row>
    <row r="173" spans="1:14" x14ac:dyDescent="0.25">
      <c r="A173">
        <v>172</v>
      </c>
      <c r="B173" t="s">
        <v>5</v>
      </c>
      <c r="C173">
        <f>INT(C172+H172-G172)</f>
        <v>204</v>
      </c>
      <c r="D173">
        <f>IF(Tabela1[[#This Row],[DzieńTyg]]&lt;&gt;"Niedziela",Tabela1[[#This Row],[IlośćKur]]*1,0)</f>
        <v>204</v>
      </c>
      <c r="E173">
        <f>IF(Tabela1[[#This Row],[DzieńTyg]]&lt;&gt;"Niedziela",Tabela1[[#This Row],[ZniesioneJajka ]]*$P$6,0)</f>
        <v>183.6</v>
      </c>
      <c r="F173">
        <f>$P$2*Tabela1[[#This Row],[IlośćKur]]</f>
        <v>40.800000000000004</v>
      </c>
      <c r="G173">
        <f>IF(MOD(Tabela1[[#This Row],[Dzień]],2)&lt;&gt;0,2,0)</f>
        <v>0</v>
      </c>
      <c r="H173">
        <f>INT(IF(MOD(Tabela1[[#This Row],[Dzień]],30)=0,Tabela1[[#This Row],[IlośćKur]]*20%,0))</f>
        <v>0</v>
      </c>
      <c r="I173">
        <f>Tabela1[[#This Row],[IlośćKur]]+Tabela1[[#This Row],[DokupienieKur]]-Tabela1[[#This Row],[AtakLisa]]</f>
        <v>204</v>
      </c>
      <c r="J173">
        <f>Tabela1[[#This Row],[DokupienieKur]]*18</f>
        <v>0</v>
      </c>
      <c r="K173">
        <f>Tabela1[[#This Row],[SprzedarzJajek]]-(Tabela1[[#This Row],[ZjedzonaPasza]]*$P$4)-Tabela1[[#This Row],[WydatekNaKury]]</f>
        <v>106.07999999999998</v>
      </c>
      <c r="L173">
        <f>Tabela1[[#This Row],[DziennyZysk]]+L172</f>
        <v>10160.900000000012</v>
      </c>
      <c r="M173">
        <f>Tabela1[[#This Row],[ZjedzonaPasza]]*$P$4+Tabela1[[#This Row],[DokupienieKur]]</f>
        <v>77.52000000000001</v>
      </c>
      <c r="N173">
        <f>Tabela1[[#This Row],[SprzedarzJajek]]</f>
        <v>183.6</v>
      </c>
    </row>
    <row r="174" spans="1:14" x14ac:dyDescent="0.25">
      <c r="A174">
        <v>173</v>
      </c>
      <c r="B174" t="s">
        <v>6</v>
      </c>
      <c r="C174">
        <f>INT(C173+H173-G173)</f>
        <v>204</v>
      </c>
      <c r="D174">
        <f>IF(Tabela1[[#This Row],[DzieńTyg]]&lt;&gt;"Niedziela",Tabela1[[#This Row],[IlośćKur]]*1,0)</f>
        <v>204</v>
      </c>
      <c r="E174">
        <f>IF(Tabela1[[#This Row],[DzieńTyg]]&lt;&gt;"Niedziela",Tabela1[[#This Row],[ZniesioneJajka ]]*$P$6,0)</f>
        <v>183.6</v>
      </c>
      <c r="F174">
        <f>$P$2*Tabela1[[#This Row],[IlośćKur]]</f>
        <v>40.800000000000004</v>
      </c>
      <c r="G174">
        <f>IF(MOD(Tabela1[[#This Row],[Dzień]],2)&lt;&gt;0,2,0)</f>
        <v>2</v>
      </c>
      <c r="H174">
        <f>INT(IF(MOD(Tabela1[[#This Row],[Dzień]],30)=0,Tabela1[[#This Row],[IlośćKur]]*20%,0))</f>
        <v>0</v>
      </c>
      <c r="I174">
        <f>Tabela1[[#This Row],[IlośćKur]]+Tabela1[[#This Row],[DokupienieKur]]-Tabela1[[#This Row],[AtakLisa]]</f>
        <v>202</v>
      </c>
      <c r="J174">
        <f>Tabela1[[#This Row],[DokupienieKur]]*18</f>
        <v>0</v>
      </c>
      <c r="K174">
        <f>Tabela1[[#This Row],[SprzedarzJajek]]-(Tabela1[[#This Row],[ZjedzonaPasza]]*$P$4)-Tabela1[[#This Row],[WydatekNaKury]]</f>
        <v>106.07999999999998</v>
      </c>
      <c r="L174">
        <f>Tabela1[[#This Row],[DziennyZysk]]+L173</f>
        <v>10266.980000000012</v>
      </c>
      <c r="M174">
        <f>Tabela1[[#This Row],[ZjedzonaPasza]]*$P$4+Tabela1[[#This Row],[DokupienieKur]]</f>
        <v>77.52000000000001</v>
      </c>
      <c r="N174">
        <f>Tabela1[[#This Row],[SprzedarzJajek]]</f>
        <v>183.6</v>
      </c>
    </row>
    <row r="175" spans="1:14" x14ac:dyDescent="0.25">
      <c r="A175">
        <v>174</v>
      </c>
      <c r="B175" t="s">
        <v>7</v>
      </c>
      <c r="C175">
        <f>INT(C174+H174-G174)</f>
        <v>202</v>
      </c>
      <c r="D175">
        <f>IF(Tabela1[[#This Row],[DzieńTyg]]&lt;&gt;"Niedziela",Tabela1[[#This Row],[IlośćKur]]*1,0)</f>
        <v>202</v>
      </c>
      <c r="E175">
        <f>IF(Tabela1[[#This Row],[DzieńTyg]]&lt;&gt;"Niedziela",Tabela1[[#This Row],[ZniesioneJajka ]]*$P$6,0)</f>
        <v>181.8</v>
      </c>
      <c r="F175">
        <f>$P$2*Tabela1[[#This Row],[IlośćKur]]</f>
        <v>40.400000000000006</v>
      </c>
      <c r="G175">
        <f>IF(MOD(Tabela1[[#This Row],[Dzień]],2)&lt;&gt;0,2,0)</f>
        <v>0</v>
      </c>
      <c r="H175">
        <f>INT(IF(MOD(Tabela1[[#This Row],[Dzień]],30)=0,Tabela1[[#This Row],[IlośćKur]]*20%,0))</f>
        <v>0</v>
      </c>
      <c r="I175">
        <f>Tabela1[[#This Row],[IlośćKur]]+Tabela1[[#This Row],[DokupienieKur]]-Tabela1[[#This Row],[AtakLisa]]</f>
        <v>202</v>
      </c>
      <c r="J175">
        <f>Tabela1[[#This Row],[DokupienieKur]]*18</f>
        <v>0</v>
      </c>
      <c r="K175">
        <f>Tabela1[[#This Row],[SprzedarzJajek]]-(Tabela1[[#This Row],[ZjedzonaPasza]]*$P$4)-Tabela1[[#This Row],[WydatekNaKury]]</f>
        <v>105.04</v>
      </c>
      <c r="L175">
        <f>Tabela1[[#This Row],[DziennyZysk]]+L174</f>
        <v>10372.020000000013</v>
      </c>
      <c r="M175">
        <f>Tabela1[[#This Row],[ZjedzonaPasza]]*$P$4+Tabela1[[#This Row],[DokupienieKur]]</f>
        <v>76.760000000000005</v>
      </c>
      <c r="N175">
        <f>Tabela1[[#This Row],[SprzedarzJajek]]</f>
        <v>181.8</v>
      </c>
    </row>
    <row r="176" spans="1:14" x14ac:dyDescent="0.25">
      <c r="A176">
        <v>175</v>
      </c>
      <c r="B176" t="s">
        <v>8</v>
      </c>
      <c r="C176">
        <f>INT(C175+H175-G175)</f>
        <v>202</v>
      </c>
      <c r="D176">
        <f>IF(Tabela1[[#This Row],[DzieńTyg]]&lt;&gt;"Niedziela",Tabela1[[#This Row],[IlośćKur]]*1,0)</f>
        <v>0</v>
      </c>
      <c r="E176">
        <f>IF(Tabela1[[#This Row],[DzieńTyg]]&lt;&gt;"Niedziela",Tabela1[[#This Row],[ZniesioneJajka ]]*$P$6,0)</f>
        <v>0</v>
      </c>
      <c r="F176">
        <f>$P$2*Tabela1[[#This Row],[IlośćKur]]</f>
        <v>40.400000000000006</v>
      </c>
      <c r="G176">
        <f>IF(MOD(Tabela1[[#This Row],[Dzień]],2)&lt;&gt;0,2,0)</f>
        <v>2</v>
      </c>
      <c r="H176">
        <f>INT(IF(MOD(Tabela1[[#This Row],[Dzień]],30)=0,Tabela1[[#This Row],[IlośćKur]]*20%,0))</f>
        <v>0</v>
      </c>
      <c r="I176">
        <f>Tabela1[[#This Row],[IlośćKur]]+Tabela1[[#This Row],[DokupienieKur]]-Tabela1[[#This Row],[AtakLisa]]</f>
        <v>200</v>
      </c>
      <c r="J176">
        <f>Tabela1[[#This Row],[DokupienieKur]]*18</f>
        <v>0</v>
      </c>
      <c r="K176">
        <f>Tabela1[[#This Row],[SprzedarzJajek]]-(Tabela1[[#This Row],[ZjedzonaPasza]]*$P$4)-Tabela1[[#This Row],[WydatekNaKury]]</f>
        <v>-76.760000000000005</v>
      </c>
      <c r="L176">
        <f>Tabela1[[#This Row],[DziennyZysk]]+L175</f>
        <v>10295.260000000013</v>
      </c>
      <c r="M176">
        <f>Tabela1[[#This Row],[ZjedzonaPasza]]*$P$4+Tabela1[[#This Row],[DokupienieKur]]</f>
        <v>76.760000000000005</v>
      </c>
      <c r="N176">
        <f>Tabela1[[#This Row],[SprzedarzJajek]]</f>
        <v>0</v>
      </c>
    </row>
    <row r="177" spans="1:14" x14ac:dyDescent="0.25">
      <c r="A177">
        <v>176</v>
      </c>
      <c r="B177" t="s">
        <v>2</v>
      </c>
      <c r="C177">
        <f>INT(C176+H176-G176)</f>
        <v>200</v>
      </c>
      <c r="D177">
        <f>IF(Tabela1[[#This Row],[DzieńTyg]]&lt;&gt;"Niedziela",Tabela1[[#This Row],[IlośćKur]]*1,0)</f>
        <v>200</v>
      </c>
      <c r="E177">
        <f>IF(Tabela1[[#This Row],[DzieńTyg]]&lt;&gt;"Niedziela",Tabela1[[#This Row],[ZniesioneJajka ]]*$P$6,0)</f>
        <v>180</v>
      </c>
      <c r="F177">
        <f>$P$2*Tabela1[[#This Row],[IlośćKur]]</f>
        <v>40</v>
      </c>
      <c r="G177">
        <f>IF(MOD(Tabela1[[#This Row],[Dzień]],2)&lt;&gt;0,2,0)</f>
        <v>0</v>
      </c>
      <c r="H177">
        <f>INT(IF(MOD(Tabela1[[#This Row],[Dzień]],30)=0,Tabela1[[#This Row],[IlośćKur]]*20%,0))</f>
        <v>0</v>
      </c>
      <c r="I177">
        <f>Tabela1[[#This Row],[IlośćKur]]+Tabela1[[#This Row],[DokupienieKur]]-Tabela1[[#This Row],[AtakLisa]]</f>
        <v>200</v>
      </c>
      <c r="J177">
        <f>Tabela1[[#This Row],[DokupienieKur]]*18</f>
        <v>0</v>
      </c>
      <c r="K177">
        <f>Tabela1[[#This Row],[SprzedarzJajek]]-(Tabela1[[#This Row],[ZjedzonaPasza]]*$P$4)-Tabela1[[#This Row],[WydatekNaKury]]</f>
        <v>104</v>
      </c>
      <c r="L177">
        <f>Tabela1[[#This Row],[DziennyZysk]]+L176</f>
        <v>10399.260000000013</v>
      </c>
      <c r="M177">
        <f>Tabela1[[#This Row],[ZjedzonaPasza]]*$P$4+Tabela1[[#This Row],[DokupienieKur]]</f>
        <v>76</v>
      </c>
      <c r="N177">
        <f>Tabela1[[#This Row],[SprzedarzJajek]]</f>
        <v>180</v>
      </c>
    </row>
    <row r="178" spans="1:14" x14ac:dyDescent="0.25">
      <c r="A178">
        <v>177</v>
      </c>
      <c r="B178" t="s">
        <v>3</v>
      </c>
      <c r="C178">
        <f>INT(C177+H177-G177)</f>
        <v>200</v>
      </c>
      <c r="D178">
        <f>IF(Tabela1[[#This Row],[DzieńTyg]]&lt;&gt;"Niedziela",Tabela1[[#This Row],[IlośćKur]]*1,0)</f>
        <v>200</v>
      </c>
      <c r="E178">
        <f>IF(Tabela1[[#This Row],[DzieńTyg]]&lt;&gt;"Niedziela",Tabela1[[#This Row],[ZniesioneJajka ]]*$P$6,0)</f>
        <v>180</v>
      </c>
      <c r="F178">
        <f>$P$2*Tabela1[[#This Row],[IlośćKur]]</f>
        <v>40</v>
      </c>
      <c r="G178">
        <f>IF(MOD(Tabela1[[#This Row],[Dzień]],2)&lt;&gt;0,2,0)</f>
        <v>2</v>
      </c>
      <c r="H178">
        <f>INT(IF(MOD(Tabela1[[#This Row],[Dzień]],30)=0,Tabela1[[#This Row],[IlośćKur]]*20%,0))</f>
        <v>0</v>
      </c>
      <c r="I178">
        <f>Tabela1[[#This Row],[IlośćKur]]+Tabela1[[#This Row],[DokupienieKur]]-Tabela1[[#This Row],[AtakLisa]]</f>
        <v>198</v>
      </c>
      <c r="J178">
        <f>Tabela1[[#This Row],[DokupienieKur]]*18</f>
        <v>0</v>
      </c>
      <c r="K178">
        <f>Tabela1[[#This Row],[SprzedarzJajek]]-(Tabela1[[#This Row],[ZjedzonaPasza]]*$P$4)-Tabela1[[#This Row],[WydatekNaKury]]</f>
        <v>104</v>
      </c>
      <c r="L178">
        <f>Tabela1[[#This Row],[DziennyZysk]]+L177</f>
        <v>10503.260000000013</v>
      </c>
      <c r="M178">
        <f>Tabela1[[#This Row],[ZjedzonaPasza]]*$P$4+Tabela1[[#This Row],[DokupienieKur]]</f>
        <v>76</v>
      </c>
      <c r="N178">
        <f>Tabela1[[#This Row],[SprzedarzJajek]]</f>
        <v>180</v>
      </c>
    </row>
    <row r="179" spans="1:14" x14ac:dyDescent="0.25">
      <c r="A179">
        <v>178</v>
      </c>
      <c r="B179" t="s">
        <v>4</v>
      </c>
      <c r="C179">
        <f>INT(C178+H178-G178)</f>
        <v>198</v>
      </c>
      <c r="D179">
        <f>IF(Tabela1[[#This Row],[DzieńTyg]]&lt;&gt;"Niedziela",Tabela1[[#This Row],[IlośćKur]]*1,0)</f>
        <v>198</v>
      </c>
      <c r="E179">
        <f>IF(Tabela1[[#This Row],[DzieńTyg]]&lt;&gt;"Niedziela",Tabela1[[#This Row],[ZniesioneJajka ]]*$P$6,0)</f>
        <v>178.20000000000002</v>
      </c>
      <c r="F179">
        <f>$P$2*Tabela1[[#This Row],[IlośćKur]]</f>
        <v>39.6</v>
      </c>
      <c r="G179">
        <f>IF(MOD(Tabela1[[#This Row],[Dzień]],2)&lt;&gt;0,2,0)</f>
        <v>0</v>
      </c>
      <c r="H179">
        <f>INT(IF(MOD(Tabela1[[#This Row],[Dzień]],30)=0,Tabela1[[#This Row],[IlośćKur]]*20%,0))</f>
        <v>0</v>
      </c>
      <c r="I179">
        <f>Tabela1[[#This Row],[IlośćKur]]+Tabela1[[#This Row],[DokupienieKur]]-Tabela1[[#This Row],[AtakLisa]]</f>
        <v>198</v>
      </c>
      <c r="J179">
        <f>Tabela1[[#This Row],[DokupienieKur]]*18</f>
        <v>0</v>
      </c>
      <c r="K179">
        <f>Tabela1[[#This Row],[SprzedarzJajek]]-(Tabela1[[#This Row],[ZjedzonaPasza]]*$P$4)-Tabela1[[#This Row],[WydatekNaKury]]</f>
        <v>102.96000000000002</v>
      </c>
      <c r="L179">
        <f>Tabela1[[#This Row],[DziennyZysk]]+L178</f>
        <v>10606.220000000012</v>
      </c>
      <c r="M179">
        <f>Tabela1[[#This Row],[ZjedzonaPasza]]*$P$4+Tabela1[[#This Row],[DokupienieKur]]</f>
        <v>75.239999999999995</v>
      </c>
      <c r="N179">
        <f>Tabela1[[#This Row],[SprzedarzJajek]]</f>
        <v>178.20000000000002</v>
      </c>
    </row>
    <row r="180" spans="1:14" x14ac:dyDescent="0.25">
      <c r="A180">
        <v>179</v>
      </c>
      <c r="B180" t="s">
        <v>5</v>
      </c>
      <c r="C180">
        <f>INT(C179+H179-G179)</f>
        <v>198</v>
      </c>
      <c r="D180">
        <f>IF(Tabela1[[#This Row],[DzieńTyg]]&lt;&gt;"Niedziela",Tabela1[[#This Row],[IlośćKur]]*1,0)</f>
        <v>198</v>
      </c>
      <c r="E180">
        <f>IF(Tabela1[[#This Row],[DzieńTyg]]&lt;&gt;"Niedziela",Tabela1[[#This Row],[ZniesioneJajka ]]*$P$6,0)</f>
        <v>178.20000000000002</v>
      </c>
      <c r="F180">
        <f>$P$2*Tabela1[[#This Row],[IlośćKur]]</f>
        <v>39.6</v>
      </c>
      <c r="G180">
        <f>IF(MOD(Tabela1[[#This Row],[Dzień]],2)&lt;&gt;0,2,0)</f>
        <v>2</v>
      </c>
      <c r="H180">
        <f>INT(IF(MOD(Tabela1[[#This Row],[Dzień]],30)=0,Tabela1[[#This Row],[IlośćKur]]*20%,0))</f>
        <v>0</v>
      </c>
      <c r="I180">
        <f>Tabela1[[#This Row],[IlośćKur]]+Tabela1[[#This Row],[DokupienieKur]]-Tabela1[[#This Row],[AtakLisa]]</f>
        <v>196</v>
      </c>
      <c r="J180">
        <f>Tabela1[[#This Row],[DokupienieKur]]*18</f>
        <v>0</v>
      </c>
      <c r="K180">
        <f>Tabela1[[#This Row],[SprzedarzJajek]]-(Tabela1[[#This Row],[ZjedzonaPasza]]*$P$4)-Tabela1[[#This Row],[WydatekNaKury]]</f>
        <v>102.96000000000002</v>
      </c>
      <c r="L180">
        <f>Tabela1[[#This Row],[DziennyZysk]]+L179</f>
        <v>10709.180000000011</v>
      </c>
      <c r="M180">
        <f>Tabela1[[#This Row],[ZjedzonaPasza]]*$P$4+Tabela1[[#This Row],[DokupienieKur]]</f>
        <v>75.239999999999995</v>
      </c>
      <c r="N180">
        <f>Tabela1[[#This Row],[SprzedarzJajek]]</f>
        <v>178.20000000000002</v>
      </c>
    </row>
    <row r="181" spans="1:14" x14ac:dyDescent="0.25">
      <c r="A181">
        <v>180</v>
      </c>
      <c r="B181" t="s">
        <v>6</v>
      </c>
      <c r="C181">
        <f>INT(C180+H180-G180)</f>
        <v>196</v>
      </c>
      <c r="D181">
        <f>IF(Tabela1[[#This Row],[DzieńTyg]]&lt;&gt;"Niedziela",Tabela1[[#This Row],[IlośćKur]]*1,0)</f>
        <v>196</v>
      </c>
      <c r="E181">
        <f>IF(Tabela1[[#This Row],[DzieńTyg]]&lt;&gt;"Niedziela",Tabela1[[#This Row],[ZniesioneJajka ]]*$P$6,0)</f>
        <v>176.4</v>
      </c>
      <c r="F181">
        <f>$P$2*Tabela1[[#This Row],[IlośćKur]]</f>
        <v>39.200000000000003</v>
      </c>
      <c r="G181">
        <f>IF(MOD(Tabela1[[#This Row],[Dzień]],2)&lt;&gt;0,2,0)</f>
        <v>0</v>
      </c>
      <c r="H181">
        <f>INT(IF(MOD(Tabela1[[#This Row],[Dzień]],30)=0,Tabela1[[#This Row],[IlośćKur]]*20%,0))</f>
        <v>39</v>
      </c>
      <c r="I181">
        <f>Tabela1[[#This Row],[IlośćKur]]+Tabela1[[#This Row],[DokupienieKur]]-Tabela1[[#This Row],[AtakLisa]]</f>
        <v>235</v>
      </c>
      <c r="J181">
        <f>Tabela1[[#This Row],[DokupienieKur]]*18</f>
        <v>702</v>
      </c>
      <c r="K181">
        <f>Tabela1[[#This Row],[SprzedarzJajek]]-(Tabela1[[#This Row],[ZjedzonaPasza]]*$P$4)-Tabela1[[#This Row],[WydatekNaKury]]</f>
        <v>-600.08000000000004</v>
      </c>
      <c r="L181">
        <f>Tabela1[[#This Row],[DziennyZysk]]+L180</f>
        <v>10109.100000000011</v>
      </c>
      <c r="M181">
        <f>Tabela1[[#This Row],[ZjedzonaPasza]]*$P$4+Tabela1[[#This Row],[DokupienieKur]]</f>
        <v>113.48</v>
      </c>
      <c r="N181">
        <f>Tabela1[[#This Row],[SprzedarzJajek]]</f>
        <v>176.4</v>
      </c>
    </row>
    <row r="182" spans="1:14" x14ac:dyDescent="0.25">
      <c r="F182">
        <f>SUM(Tabela1[ZjedzonaPasza])</f>
        <v>7080</v>
      </c>
    </row>
    <row r="183" spans="1:14" x14ac:dyDescent="0.25">
      <c r="F183">
        <f>Tabela1[[#Totals],[ZjedzonaPasza]]*P4</f>
        <v>13452</v>
      </c>
    </row>
  </sheetData>
  <phoneticPr fontId="1" type="noConversion"/>
  <conditionalFormatting sqref="L1:L1048576">
    <cfRule type="cellIs" dxfId="0" priority="1" operator="greaterThan">
      <formula>1500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</dc:creator>
  <cp:lastModifiedBy>Tomasz Jarko</cp:lastModifiedBy>
  <dcterms:created xsi:type="dcterms:W3CDTF">2015-06-05T18:19:34Z</dcterms:created>
  <dcterms:modified xsi:type="dcterms:W3CDTF">2024-03-04T23:17:00Z</dcterms:modified>
</cp:coreProperties>
</file>