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homa\PycharmProjects\PlayerDashboard\"/>
    </mc:Choice>
  </mc:AlternateContent>
  <xr:revisionPtr revIDLastSave="0" documentId="13_ncr:1_{EC1D7BD0-6B0B-4A69-95C0-0C0F00FBB854}" xr6:coauthVersionLast="47" xr6:coauthVersionMax="47" xr10:uidLastSave="{00000000-0000-0000-0000-000000000000}"/>
  <bookViews>
    <workbookView xWindow="-110" yWindow="-110" windowWidth="19420" windowHeight="11020" xr2:uid="{6835DBCD-265D-4EC1-9D29-D56A5BE0D899}"/>
  </bookViews>
  <sheets>
    <sheet name="NPL NSW Positional Benchmarks" sheetId="1" r:id="rId1"/>
    <sheet name="PAdj Adjuste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S131" i="1" l="1"/>
  <c r="AC130" i="1"/>
  <c r="Z123" i="1"/>
  <c r="Z116" i="1"/>
  <c r="R113" i="1"/>
  <c r="AT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156" i="1"/>
  <c r="AT157" i="1"/>
  <c r="AT158" i="1"/>
  <c r="AT159" i="1"/>
  <c r="AT160" i="1"/>
  <c r="AT161" i="1"/>
  <c r="AT162" i="1"/>
  <c r="AT163" i="1"/>
  <c r="AT164" i="1"/>
  <c r="AT165" i="1"/>
  <c r="AT166" i="1"/>
  <c r="AT167" i="1"/>
  <c r="AT168" i="1"/>
  <c r="AT169" i="1"/>
  <c r="AT170" i="1"/>
  <c r="AT171" i="1"/>
  <c r="AT172" i="1"/>
  <c r="AT173" i="1"/>
  <c r="AT174" i="1"/>
  <c r="AT175" i="1"/>
  <c r="AT176" i="1"/>
  <c r="AT177" i="1"/>
  <c r="AT178" i="1"/>
  <c r="AT179" i="1"/>
  <c r="AT180" i="1"/>
  <c r="AT181" i="1"/>
  <c r="AT182" i="1"/>
  <c r="AT183" i="1"/>
  <c r="AT184" i="1"/>
  <c r="AT185" i="1"/>
  <c r="AT186" i="1"/>
  <c r="AT187" i="1"/>
  <c r="AT188" i="1"/>
  <c r="AT189" i="1"/>
  <c r="AT190" i="1"/>
  <c r="AT191" i="1"/>
  <c r="AT192" i="1"/>
  <c r="AT193" i="1"/>
  <c r="AT194" i="1"/>
  <c r="AT195" i="1"/>
  <c r="AT196" i="1"/>
  <c r="AT197" i="1"/>
  <c r="AT198" i="1"/>
  <c r="AT199" i="1"/>
  <c r="AT200" i="1"/>
  <c r="AT201" i="1"/>
  <c r="AT202" i="1"/>
  <c r="AT203" i="1"/>
  <c r="AT204" i="1"/>
  <c r="AT205" i="1"/>
  <c r="AT206" i="1"/>
  <c r="AT207" i="1"/>
  <c r="AT2" i="1"/>
  <c r="AS3" i="1"/>
  <c r="AS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57" i="1"/>
  <c r="AS58" i="1"/>
  <c r="AS59" i="1"/>
  <c r="AS60" i="1"/>
  <c r="AS61" i="1"/>
  <c r="AS62" i="1"/>
  <c r="AS63" i="1"/>
  <c r="AS64" i="1"/>
  <c r="AS65" i="1"/>
  <c r="AS66" i="1"/>
  <c r="AS67" i="1"/>
  <c r="AS68" i="1"/>
  <c r="AS69" i="1"/>
  <c r="AS70" i="1"/>
  <c r="AS71" i="1"/>
  <c r="AS72" i="1"/>
  <c r="AS73" i="1"/>
  <c r="AS74" i="1"/>
  <c r="AS75" i="1"/>
  <c r="AS76" i="1"/>
  <c r="AS77" i="1"/>
  <c r="AS78" i="1"/>
  <c r="AS79" i="1"/>
  <c r="AS80" i="1"/>
  <c r="AS81" i="1"/>
  <c r="AS82" i="1"/>
  <c r="AS83" i="1"/>
  <c r="AS84" i="1"/>
  <c r="AS85" i="1"/>
  <c r="AS86" i="1"/>
  <c r="AS87" i="1"/>
  <c r="AS88" i="1"/>
  <c r="AS89" i="1"/>
  <c r="AS90" i="1"/>
  <c r="AS91" i="1"/>
  <c r="AS92" i="1"/>
  <c r="AS93" i="1"/>
  <c r="AS94" i="1"/>
  <c r="AS95" i="1"/>
  <c r="AS96" i="1"/>
  <c r="AS97" i="1"/>
  <c r="AS98" i="1"/>
  <c r="AS99" i="1"/>
  <c r="AS100" i="1"/>
  <c r="AS101" i="1"/>
  <c r="AS102" i="1"/>
  <c r="AS103" i="1"/>
  <c r="AS104" i="1"/>
  <c r="AS105" i="1"/>
  <c r="AS106" i="1"/>
  <c r="AS107" i="1"/>
  <c r="AS108" i="1"/>
  <c r="AS109" i="1"/>
  <c r="AS110" i="1"/>
  <c r="AS111" i="1"/>
  <c r="AS112" i="1"/>
  <c r="AS113" i="1"/>
  <c r="AS114" i="1"/>
  <c r="AS115" i="1"/>
  <c r="AS116" i="1"/>
  <c r="AS117" i="1"/>
  <c r="AS118" i="1"/>
  <c r="AS119" i="1"/>
  <c r="AS120" i="1"/>
  <c r="AS121" i="1"/>
  <c r="AS122" i="1"/>
  <c r="AS123" i="1"/>
  <c r="AS124" i="1"/>
  <c r="AS125" i="1"/>
  <c r="AS126" i="1"/>
  <c r="AS127" i="1"/>
  <c r="AS128" i="1"/>
  <c r="AS129" i="1"/>
  <c r="AS130" i="1"/>
  <c r="AS132" i="1"/>
  <c r="AS133" i="1"/>
  <c r="AS134" i="1"/>
  <c r="AS135" i="1"/>
  <c r="AS136" i="1"/>
  <c r="AS137" i="1"/>
  <c r="AS138" i="1"/>
  <c r="AS139" i="1"/>
  <c r="AS140" i="1"/>
  <c r="AS141" i="1"/>
  <c r="AS142" i="1"/>
  <c r="AS143" i="1"/>
  <c r="AS144" i="1"/>
  <c r="AS145" i="1"/>
  <c r="AS146" i="1"/>
  <c r="AS147" i="1"/>
  <c r="AS148" i="1"/>
  <c r="AS149" i="1"/>
  <c r="AS150" i="1"/>
  <c r="AS151" i="1"/>
  <c r="AS152" i="1"/>
  <c r="AS153" i="1"/>
  <c r="AS154" i="1"/>
  <c r="AS155" i="1"/>
  <c r="AS156" i="1"/>
  <c r="AS157" i="1"/>
  <c r="AS158" i="1"/>
  <c r="AS159" i="1"/>
  <c r="AS160" i="1"/>
  <c r="AS161" i="1"/>
  <c r="AS162" i="1"/>
  <c r="AS163" i="1"/>
  <c r="AS164" i="1"/>
  <c r="AS165" i="1"/>
  <c r="AS166" i="1"/>
  <c r="AS167" i="1"/>
  <c r="AS168" i="1"/>
  <c r="AS169" i="1"/>
  <c r="AS170" i="1"/>
  <c r="AS171" i="1"/>
  <c r="AS172" i="1"/>
  <c r="AS173" i="1"/>
  <c r="AS174" i="1"/>
  <c r="AS175" i="1"/>
  <c r="AS176" i="1"/>
  <c r="AS177" i="1"/>
  <c r="AS178" i="1"/>
  <c r="AS179" i="1"/>
  <c r="AS180" i="1"/>
  <c r="AS181" i="1"/>
  <c r="AS182" i="1"/>
  <c r="AS183" i="1"/>
  <c r="AS184" i="1"/>
  <c r="AS185" i="1"/>
  <c r="AS186" i="1"/>
  <c r="AS187" i="1"/>
  <c r="AS188" i="1"/>
  <c r="AS189" i="1"/>
  <c r="AS190" i="1"/>
  <c r="AS191" i="1"/>
  <c r="AS192" i="1"/>
  <c r="AS193" i="1"/>
  <c r="AS194" i="1"/>
  <c r="AS195" i="1"/>
  <c r="AS196" i="1"/>
  <c r="AS197" i="1"/>
  <c r="AS198" i="1"/>
  <c r="AS199" i="1"/>
  <c r="AS200" i="1"/>
  <c r="AS201" i="1"/>
  <c r="AS202" i="1"/>
  <c r="AS203" i="1"/>
  <c r="AS204" i="1"/>
  <c r="AS205" i="1"/>
  <c r="AS206" i="1"/>
  <c r="AS207" i="1"/>
  <c r="AS2" i="1"/>
  <c r="AC111" i="1"/>
  <c r="AC105" i="1"/>
  <c r="Z103" i="1"/>
  <c r="Z99" i="1"/>
  <c r="R99" i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2" i="2"/>
  <c r="AC153" i="1"/>
  <c r="U153" i="1"/>
  <c r="AC149" i="1"/>
  <c r="AC148" i="1"/>
  <c r="AC147" i="1"/>
  <c r="N146" i="1"/>
  <c r="AI145" i="1"/>
  <c r="AC140" i="1" l="1"/>
  <c r="Z140" i="1"/>
  <c r="AX79" i="1"/>
  <c r="AX80" i="1"/>
  <c r="AX81" i="1"/>
  <c r="AX82" i="1"/>
  <c r="AX83" i="1"/>
  <c r="AX84" i="1"/>
  <c r="AX85" i="1"/>
  <c r="AX86" i="1"/>
  <c r="AX87" i="1"/>
  <c r="AX88" i="1"/>
  <c r="AX89" i="1"/>
  <c r="AX90" i="1"/>
  <c r="AX91" i="1"/>
  <c r="AX92" i="1"/>
  <c r="AX93" i="1"/>
  <c r="AX94" i="1"/>
  <c r="AX95" i="1"/>
  <c r="AX96" i="1"/>
  <c r="AX97" i="1"/>
  <c r="AX98" i="1"/>
  <c r="AX99" i="1"/>
  <c r="AX100" i="1"/>
  <c r="AX101" i="1"/>
  <c r="AX102" i="1"/>
  <c r="AX103" i="1"/>
  <c r="AX104" i="1"/>
  <c r="AX105" i="1"/>
  <c r="AX106" i="1"/>
  <c r="AX107" i="1"/>
  <c r="AX108" i="1"/>
  <c r="AX109" i="1"/>
  <c r="AX110" i="1"/>
  <c r="AX111" i="1"/>
  <c r="AX112" i="1"/>
  <c r="AX113" i="1"/>
  <c r="AX114" i="1"/>
  <c r="AX115" i="1"/>
  <c r="AX116" i="1"/>
  <c r="AX117" i="1"/>
  <c r="AX118" i="1"/>
  <c r="AX119" i="1"/>
  <c r="AX120" i="1"/>
  <c r="AX121" i="1"/>
  <c r="AX122" i="1"/>
  <c r="AX123" i="1"/>
  <c r="AX124" i="1"/>
  <c r="AX125" i="1"/>
  <c r="AX126" i="1"/>
  <c r="AX127" i="1"/>
  <c r="AX128" i="1"/>
  <c r="AX129" i="1"/>
  <c r="AX130" i="1"/>
  <c r="AX131" i="1"/>
  <c r="AX132" i="1"/>
  <c r="AX133" i="1"/>
  <c r="AX134" i="1"/>
  <c r="AX135" i="1"/>
  <c r="AX136" i="1"/>
  <c r="AX137" i="1"/>
  <c r="AX138" i="1"/>
  <c r="AX139" i="1"/>
  <c r="AX140" i="1"/>
  <c r="AX141" i="1"/>
  <c r="AX142" i="1"/>
  <c r="AX143" i="1"/>
  <c r="AX144" i="1"/>
  <c r="AX145" i="1"/>
  <c r="AX146" i="1"/>
  <c r="AX147" i="1"/>
  <c r="AX148" i="1"/>
  <c r="AX149" i="1"/>
  <c r="AX150" i="1"/>
  <c r="AX151" i="1"/>
  <c r="AX152" i="1"/>
  <c r="AX153" i="1"/>
  <c r="AX154" i="1"/>
  <c r="AX155" i="1"/>
  <c r="AX156" i="1"/>
  <c r="AX157" i="1"/>
  <c r="AX158" i="1"/>
  <c r="AX159" i="1"/>
  <c r="AX160" i="1"/>
  <c r="AX161" i="1"/>
  <c r="AX162" i="1"/>
  <c r="AX163" i="1"/>
  <c r="AX164" i="1"/>
  <c r="AX165" i="1"/>
  <c r="AX166" i="1"/>
  <c r="AX167" i="1"/>
  <c r="AX168" i="1"/>
  <c r="AX169" i="1"/>
  <c r="AX170" i="1"/>
  <c r="AX171" i="1"/>
  <c r="AX172" i="1"/>
  <c r="AX173" i="1"/>
  <c r="AX174" i="1"/>
  <c r="AX175" i="1"/>
  <c r="AX176" i="1"/>
  <c r="AX177" i="1"/>
  <c r="AX178" i="1"/>
  <c r="AX179" i="1"/>
  <c r="AX180" i="1"/>
  <c r="AX181" i="1"/>
  <c r="AX182" i="1"/>
  <c r="AX183" i="1"/>
  <c r="AX184" i="1"/>
  <c r="AX185" i="1"/>
  <c r="AX186" i="1"/>
  <c r="AX187" i="1"/>
  <c r="AX188" i="1"/>
  <c r="AX189" i="1"/>
  <c r="AX190" i="1"/>
  <c r="AX191" i="1"/>
  <c r="AX192" i="1"/>
  <c r="AX193" i="1"/>
  <c r="AX194" i="1"/>
  <c r="AX195" i="1"/>
  <c r="AX196" i="1"/>
  <c r="AX197" i="1"/>
  <c r="AX198" i="1"/>
  <c r="AX199" i="1"/>
  <c r="AX200" i="1"/>
  <c r="AX201" i="1"/>
  <c r="AX202" i="1"/>
  <c r="AX203" i="1"/>
  <c r="AX204" i="1"/>
  <c r="AX205" i="1"/>
  <c r="AX206" i="1"/>
  <c r="AX207" i="1"/>
  <c r="Z139" i="1"/>
  <c r="N139" i="1"/>
  <c r="N140" i="1"/>
  <c r="N141" i="1"/>
  <c r="N142" i="1"/>
  <c r="N143" i="1"/>
  <c r="N144" i="1"/>
  <c r="N145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138" i="1"/>
  <c r="AX78" i="1" l="1"/>
  <c r="AC78" i="1"/>
  <c r="AX77" i="1"/>
  <c r="AX76" i="1"/>
  <c r="AX75" i="1"/>
  <c r="AC75" i="1"/>
  <c r="AX74" i="1"/>
  <c r="AC74" i="1"/>
  <c r="Z74" i="1"/>
  <c r="AX73" i="1"/>
  <c r="AF73" i="1" s="1"/>
  <c r="AG73" i="1" s="1"/>
  <c r="AC73" i="1"/>
  <c r="AX72" i="1"/>
  <c r="AF72" i="1" s="1"/>
  <c r="AG72" i="1" s="1"/>
  <c r="Z72" i="1"/>
  <c r="AX71" i="1"/>
  <c r="AX70" i="1"/>
  <c r="AC70" i="1"/>
  <c r="R70" i="1"/>
  <c r="AX3" i="1"/>
  <c r="AX4" i="1"/>
  <c r="AX5" i="1"/>
  <c r="AX6" i="1"/>
  <c r="AX7" i="1"/>
  <c r="AX8" i="1"/>
  <c r="AX9" i="1"/>
  <c r="AF9" i="1" s="1"/>
  <c r="AX10" i="1"/>
  <c r="AX11" i="1"/>
  <c r="AX12" i="1"/>
  <c r="AX13" i="1"/>
  <c r="AX14" i="1"/>
  <c r="AX15" i="1"/>
  <c r="AX16" i="1"/>
  <c r="AX17" i="1"/>
  <c r="AF17" i="1" s="1"/>
  <c r="AX18" i="1"/>
  <c r="AX19" i="1"/>
  <c r="AF19" i="1" s="1"/>
  <c r="AX20" i="1"/>
  <c r="AX21" i="1"/>
  <c r="AF21" i="1" s="1"/>
  <c r="AG21" i="1" s="1"/>
  <c r="AX22" i="1"/>
  <c r="AX23" i="1"/>
  <c r="AX24" i="1"/>
  <c r="AX25" i="1"/>
  <c r="AX26" i="1"/>
  <c r="AX27" i="1"/>
  <c r="AX28" i="1"/>
  <c r="AX29" i="1"/>
  <c r="AF29" i="1" s="1"/>
  <c r="AX30" i="1"/>
  <c r="AX31" i="1"/>
  <c r="AX32" i="1"/>
  <c r="AX33" i="1"/>
  <c r="AF33" i="1" s="1"/>
  <c r="AX34" i="1"/>
  <c r="AX35" i="1"/>
  <c r="AX36" i="1"/>
  <c r="AX37" i="1"/>
  <c r="AX38" i="1"/>
  <c r="AX39" i="1"/>
  <c r="AX40" i="1"/>
  <c r="AX41" i="1"/>
  <c r="AF41" i="1" s="1"/>
  <c r="AG41" i="1" s="1"/>
  <c r="AX42" i="1"/>
  <c r="AX43" i="1"/>
  <c r="AF43" i="1" s="1"/>
  <c r="AX44" i="1"/>
  <c r="AX45" i="1"/>
  <c r="AF45" i="1" s="1"/>
  <c r="AG45" i="1" s="1"/>
  <c r="AX46" i="1"/>
  <c r="AX47" i="1"/>
  <c r="AX48" i="1"/>
  <c r="AX49" i="1"/>
  <c r="AX50" i="1"/>
  <c r="AX51" i="1"/>
  <c r="AX52" i="1"/>
  <c r="AX53" i="1"/>
  <c r="AF53" i="1" s="1"/>
  <c r="AG53" i="1" s="1"/>
  <c r="AX54" i="1"/>
  <c r="AX55" i="1"/>
  <c r="AF55" i="1" s="1"/>
  <c r="AX56" i="1"/>
  <c r="AX57" i="1"/>
  <c r="AF57" i="1" s="1"/>
  <c r="AX58" i="1"/>
  <c r="AX59" i="1"/>
  <c r="AX60" i="1"/>
  <c r="AX61" i="1"/>
  <c r="AX62" i="1"/>
  <c r="AX63" i="1"/>
  <c r="AX64" i="1"/>
  <c r="AX65" i="1"/>
  <c r="AF65" i="1" s="1"/>
  <c r="AG65" i="1" s="1"/>
  <c r="AX66" i="1"/>
  <c r="AX67" i="1"/>
  <c r="AF67" i="1" s="1"/>
  <c r="AX68" i="1"/>
  <c r="AX2" i="1"/>
  <c r="AF2" i="1" s="1"/>
  <c r="AE70" i="1"/>
  <c r="AE71" i="1"/>
  <c r="AE72" i="1"/>
  <c r="AE73" i="1"/>
  <c r="AE74" i="1"/>
  <c r="AE75" i="1"/>
  <c r="AE76" i="1"/>
  <c r="AE77" i="1"/>
  <c r="AE78" i="1"/>
  <c r="AE79" i="1"/>
  <c r="AE80" i="1"/>
  <c r="AF80" i="1"/>
  <c r="AG80" i="1" s="1"/>
  <c r="AE81" i="1"/>
  <c r="AE82" i="1"/>
  <c r="AE83" i="1"/>
  <c r="AE84" i="1"/>
  <c r="AE85" i="1"/>
  <c r="AE86" i="1"/>
  <c r="AE87" i="1"/>
  <c r="AE88" i="1"/>
  <c r="AE89" i="1"/>
  <c r="AE90" i="1"/>
  <c r="AF90" i="1"/>
  <c r="AE91" i="1"/>
  <c r="AE92" i="1"/>
  <c r="AE93" i="1"/>
  <c r="AE94" i="1"/>
  <c r="AE95" i="1"/>
  <c r="AE96" i="1"/>
  <c r="AE97" i="1"/>
  <c r="AE98" i="1"/>
  <c r="AF98" i="1"/>
  <c r="AE99" i="1"/>
  <c r="AE100" i="1"/>
  <c r="AE101" i="1"/>
  <c r="AE102" i="1"/>
  <c r="AE103" i="1"/>
  <c r="AE104" i="1"/>
  <c r="AE105" i="1"/>
  <c r="AE106" i="1"/>
  <c r="AF106" i="1"/>
  <c r="AE107" i="1"/>
  <c r="AE108" i="1"/>
  <c r="AE109" i="1"/>
  <c r="AE110" i="1"/>
  <c r="AE111" i="1"/>
  <c r="AE112" i="1"/>
  <c r="AF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F128" i="1"/>
  <c r="AG128" i="1" s="1"/>
  <c r="AE129" i="1"/>
  <c r="AE130" i="1"/>
  <c r="AE131" i="1"/>
  <c r="AE132" i="1"/>
  <c r="AE133" i="1"/>
  <c r="AE134" i="1"/>
  <c r="AE135" i="1"/>
  <c r="AE136" i="1"/>
  <c r="AE137" i="1"/>
  <c r="AE138" i="1"/>
  <c r="AF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F154" i="1"/>
  <c r="AE155" i="1"/>
  <c r="AE156" i="1"/>
  <c r="AE157" i="1"/>
  <c r="AE158" i="1"/>
  <c r="AE159" i="1"/>
  <c r="AE160" i="1"/>
  <c r="AF160" i="1"/>
  <c r="AE161" i="1"/>
  <c r="AE162" i="1"/>
  <c r="AE163" i="1"/>
  <c r="AF163" i="1"/>
  <c r="AG163" i="1" s="1"/>
  <c r="AE164" i="1"/>
  <c r="AE165" i="1"/>
  <c r="AE166" i="1"/>
  <c r="AE167" i="1"/>
  <c r="AE168" i="1"/>
  <c r="AF168" i="1"/>
  <c r="AE169" i="1"/>
  <c r="AE170" i="1"/>
  <c r="AE171" i="1"/>
  <c r="AE172" i="1"/>
  <c r="AE173" i="1"/>
  <c r="AF173" i="1"/>
  <c r="AE174" i="1"/>
  <c r="AE175" i="1"/>
  <c r="AE176" i="1"/>
  <c r="AF176" i="1"/>
  <c r="AG176" i="1" s="1"/>
  <c r="AE177" i="1"/>
  <c r="AE178" i="1"/>
  <c r="AE179" i="1"/>
  <c r="AE180" i="1"/>
  <c r="AE181" i="1"/>
  <c r="AE182" i="1"/>
  <c r="AE183" i="1"/>
  <c r="AE184" i="1"/>
  <c r="AE185" i="1"/>
  <c r="AE186" i="1"/>
  <c r="AF186" i="1"/>
  <c r="AE187" i="1"/>
  <c r="AE188" i="1"/>
  <c r="AE189" i="1"/>
  <c r="AE190" i="1"/>
  <c r="AE191" i="1"/>
  <c r="AE192" i="1"/>
  <c r="AE193" i="1"/>
  <c r="AE194" i="1"/>
  <c r="AF194" i="1"/>
  <c r="AE195" i="1"/>
  <c r="AF195" i="1"/>
  <c r="AE196" i="1"/>
  <c r="AE197" i="1"/>
  <c r="AE198" i="1"/>
  <c r="AE199" i="1"/>
  <c r="AE200" i="1"/>
  <c r="AE201" i="1"/>
  <c r="AG201" i="1" s="1"/>
  <c r="AE202" i="1"/>
  <c r="AF202" i="1"/>
  <c r="AE203" i="1"/>
  <c r="AE204" i="1"/>
  <c r="AE205" i="1"/>
  <c r="AE206" i="1"/>
  <c r="AE207" i="1"/>
  <c r="AE69" i="1"/>
  <c r="AE3" i="1"/>
  <c r="AE4" i="1"/>
  <c r="AE5" i="1"/>
  <c r="AF5" i="1"/>
  <c r="AG5" i="1" s="1"/>
  <c r="AE6" i="1"/>
  <c r="AF6" i="1"/>
  <c r="AG6" i="1" s="1"/>
  <c r="AE7" i="1"/>
  <c r="AE8" i="1"/>
  <c r="AE9" i="1"/>
  <c r="AE10" i="1"/>
  <c r="AE11" i="1"/>
  <c r="AE12" i="1"/>
  <c r="AE13" i="1"/>
  <c r="AE14" i="1"/>
  <c r="AE15" i="1"/>
  <c r="AE16" i="1"/>
  <c r="AE17" i="1"/>
  <c r="AG17" i="1" s="1"/>
  <c r="AE18" i="1"/>
  <c r="AE19" i="1"/>
  <c r="AE20" i="1"/>
  <c r="AE21" i="1"/>
  <c r="AE22" i="1"/>
  <c r="AE23" i="1"/>
  <c r="AE24" i="1"/>
  <c r="AE25" i="1"/>
  <c r="AE26" i="1"/>
  <c r="AE27" i="1"/>
  <c r="AF27" i="1"/>
  <c r="AE28" i="1"/>
  <c r="AE29" i="1"/>
  <c r="AG29" i="1" s="1"/>
  <c r="AE30" i="1"/>
  <c r="AE31" i="1"/>
  <c r="AE32" i="1"/>
  <c r="AE33" i="1"/>
  <c r="AE34" i="1"/>
  <c r="AE35" i="1"/>
  <c r="AE36" i="1"/>
  <c r="AE37" i="1"/>
  <c r="AE38" i="1"/>
  <c r="AE39" i="1"/>
  <c r="AF39" i="1"/>
  <c r="AE40" i="1"/>
  <c r="AF40" i="1"/>
  <c r="AG40" i="1" s="1"/>
  <c r="AE41" i="1"/>
  <c r="AE42" i="1"/>
  <c r="AE43" i="1"/>
  <c r="AE44" i="1"/>
  <c r="AE45" i="1"/>
  <c r="AE46" i="1"/>
  <c r="AE47" i="1"/>
  <c r="AE48" i="1"/>
  <c r="AE49" i="1"/>
  <c r="AE50" i="1"/>
  <c r="AE51" i="1"/>
  <c r="AF51" i="1"/>
  <c r="AE52" i="1"/>
  <c r="AG52" i="1" s="1"/>
  <c r="AF52" i="1"/>
  <c r="AE53" i="1"/>
  <c r="AE54" i="1"/>
  <c r="AE55" i="1"/>
  <c r="AE56" i="1"/>
  <c r="AE57" i="1"/>
  <c r="AG57" i="1" s="1"/>
  <c r="AE58" i="1"/>
  <c r="AE59" i="1"/>
  <c r="AE60" i="1"/>
  <c r="AE61" i="1"/>
  <c r="AE62" i="1"/>
  <c r="AE63" i="1"/>
  <c r="AE64" i="1"/>
  <c r="AE65" i="1"/>
  <c r="AE66" i="1"/>
  <c r="AE67" i="1"/>
  <c r="AE68" i="1"/>
  <c r="AE2" i="1"/>
  <c r="AX69" i="1"/>
  <c r="Z69" i="1"/>
  <c r="AI68" i="1"/>
  <c r="Z66" i="1"/>
  <c r="AI65" i="1"/>
  <c r="AC65" i="1"/>
  <c r="Z65" i="1"/>
  <c r="AC64" i="1"/>
  <c r="Z64" i="1"/>
  <c r="R64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V167" i="1"/>
  <c r="AV168" i="1"/>
  <c r="AV169" i="1"/>
  <c r="AV170" i="1"/>
  <c r="AV171" i="1"/>
  <c r="AV172" i="1"/>
  <c r="AV173" i="1"/>
  <c r="AV174" i="1"/>
  <c r="AV175" i="1"/>
  <c r="AV176" i="1"/>
  <c r="AV177" i="1"/>
  <c r="AV178" i="1"/>
  <c r="AV179" i="1"/>
  <c r="AV180" i="1"/>
  <c r="AV181" i="1"/>
  <c r="AV182" i="1"/>
  <c r="AV183" i="1"/>
  <c r="AV184" i="1"/>
  <c r="AV185" i="1"/>
  <c r="AV186" i="1"/>
  <c r="AV187" i="1"/>
  <c r="AV188" i="1"/>
  <c r="AV189" i="1"/>
  <c r="AV190" i="1"/>
  <c r="AV191" i="1"/>
  <c r="AV192" i="1"/>
  <c r="AV193" i="1"/>
  <c r="AV194" i="1"/>
  <c r="AV195" i="1"/>
  <c r="AV196" i="1"/>
  <c r="AV197" i="1"/>
  <c r="AV198" i="1"/>
  <c r="AV199" i="1"/>
  <c r="AV200" i="1"/>
  <c r="AV201" i="1"/>
  <c r="AV202" i="1"/>
  <c r="AV203" i="1"/>
  <c r="AV204" i="1"/>
  <c r="AV205" i="1"/>
  <c r="AV206" i="1"/>
  <c r="AV207" i="1"/>
  <c r="AV2" i="1"/>
  <c r="AC63" i="1"/>
  <c r="Z63" i="1"/>
  <c r="Z62" i="1"/>
  <c r="AI207" i="1"/>
  <c r="AF207" i="1" s="1"/>
  <c r="AI206" i="1"/>
  <c r="AF206" i="1" s="1"/>
  <c r="AI205" i="1"/>
  <c r="AF205" i="1" s="1"/>
  <c r="AI204" i="1"/>
  <c r="AF204" i="1" s="1"/>
  <c r="AI203" i="1"/>
  <c r="AF203" i="1" s="1"/>
  <c r="AI202" i="1"/>
  <c r="AI201" i="1"/>
  <c r="AF201" i="1" s="1"/>
  <c r="AI200" i="1"/>
  <c r="AF200" i="1" s="1"/>
  <c r="AG200" i="1" s="1"/>
  <c r="AI199" i="1"/>
  <c r="AF199" i="1" s="1"/>
  <c r="AG199" i="1" s="1"/>
  <c r="AI198" i="1"/>
  <c r="AF198" i="1" s="1"/>
  <c r="AI197" i="1"/>
  <c r="AF197" i="1" s="1"/>
  <c r="AI196" i="1"/>
  <c r="AF196" i="1" s="1"/>
  <c r="AG196" i="1" s="1"/>
  <c r="AI195" i="1"/>
  <c r="AI194" i="1"/>
  <c r="AI193" i="1"/>
  <c r="AF193" i="1" s="1"/>
  <c r="AG193" i="1" s="1"/>
  <c r="AI192" i="1"/>
  <c r="AF192" i="1" s="1"/>
  <c r="AI191" i="1"/>
  <c r="AF191" i="1" s="1"/>
  <c r="AI190" i="1"/>
  <c r="AF190" i="1" s="1"/>
  <c r="AI189" i="1"/>
  <c r="AF189" i="1" s="1"/>
  <c r="AG189" i="1" s="1"/>
  <c r="AI188" i="1"/>
  <c r="AF188" i="1" s="1"/>
  <c r="AI187" i="1"/>
  <c r="AF187" i="1" s="1"/>
  <c r="AG187" i="1" s="1"/>
  <c r="AI186" i="1"/>
  <c r="AI185" i="1"/>
  <c r="AF185" i="1" s="1"/>
  <c r="AI184" i="1"/>
  <c r="AF184" i="1" s="1"/>
  <c r="AI183" i="1"/>
  <c r="AF183" i="1" s="1"/>
  <c r="AG183" i="1" s="1"/>
  <c r="AI182" i="1"/>
  <c r="AF182" i="1" s="1"/>
  <c r="AI181" i="1"/>
  <c r="AF181" i="1" s="1"/>
  <c r="AI180" i="1"/>
  <c r="AF180" i="1" s="1"/>
  <c r="AG180" i="1" s="1"/>
  <c r="AI179" i="1"/>
  <c r="AF179" i="1" s="1"/>
  <c r="AI178" i="1"/>
  <c r="AF178" i="1" s="1"/>
  <c r="AI177" i="1"/>
  <c r="AF177" i="1" s="1"/>
  <c r="AG177" i="1" s="1"/>
  <c r="AI176" i="1"/>
  <c r="AI175" i="1"/>
  <c r="AF175" i="1" s="1"/>
  <c r="AI174" i="1"/>
  <c r="AF174" i="1" s="1"/>
  <c r="AI173" i="1"/>
  <c r="AI172" i="1"/>
  <c r="AF172" i="1" s="1"/>
  <c r="AI171" i="1"/>
  <c r="AF171" i="1" s="1"/>
  <c r="AI170" i="1"/>
  <c r="AF170" i="1" s="1"/>
  <c r="AI169" i="1"/>
  <c r="AF169" i="1" s="1"/>
  <c r="AI168" i="1"/>
  <c r="AI167" i="1"/>
  <c r="AF167" i="1" s="1"/>
  <c r="AG167" i="1" s="1"/>
  <c r="AI166" i="1"/>
  <c r="AF166" i="1" s="1"/>
  <c r="AI165" i="1"/>
  <c r="AF165" i="1" s="1"/>
  <c r="AG165" i="1" s="1"/>
  <c r="AI164" i="1"/>
  <c r="AF164" i="1" s="1"/>
  <c r="AG164" i="1" s="1"/>
  <c r="AI163" i="1"/>
  <c r="AI162" i="1"/>
  <c r="AF162" i="1" s="1"/>
  <c r="AI161" i="1"/>
  <c r="AF161" i="1" s="1"/>
  <c r="AG161" i="1" s="1"/>
  <c r="AI160" i="1"/>
  <c r="AI159" i="1"/>
  <c r="AF159" i="1" s="1"/>
  <c r="AI158" i="1"/>
  <c r="AF158" i="1" s="1"/>
  <c r="AI157" i="1"/>
  <c r="AF157" i="1" s="1"/>
  <c r="AI156" i="1"/>
  <c r="AF156" i="1" s="1"/>
  <c r="AI155" i="1"/>
  <c r="AF155" i="1" s="1"/>
  <c r="AI154" i="1"/>
  <c r="AI153" i="1"/>
  <c r="AF153" i="1" s="1"/>
  <c r="AI152" i="1"/>
  <c r="AF152" i="1" s="1"/>
  <c r="AI151" i="1"/>
  <c r="AF151" i="1" s="1"/>
  <c r="AI150" i="1"/>
  <c r="AF150" i="1" s="1"/>
  <c r="AI149" i="1"/>
  <c r="AF149" i="1" s="1"/>
  <c r="AI148" i="1"/>
  <c r="AF148" i="1" s="1"/>
  <c r="AG148" i="1" s="1"/>
  <c r="AI147" i="1"/>
  <c r="AF147" i="1" s="1"/>
  <c r="AI146" i="1"/>
  <c r="AF146" i="1" s="1"/>
  <c r="AF145" i="1"/>
  <c r="AG145" i="1" s="1"/>
  <c r="AI144" i="1"/>
  <c r="AF144" i="1" s="1"/>
  <c r="AI143" i="1"/>
  <c r="AF143" i="1" s="1"/>
  <c r="AI142" i="1"/>
  <c r="AF142" i="1" s="1"/>
  <c r="AI141" i="1"/>
  <c r="AF141" i="1" s="1"/>
  <c r="AI140" i="1"/>
  <c r="AF140" i="1" s="1"/>
  <c r="AI139" i="1"/>
  <c r="AF139" i="1" s="1"/>
  <c r="AI138" i="1"/>
  <c r="AI137" i="1"/>
  <c r="AF137" i="1" s="1"/>
  <c r="AI136" i="1"/>
  <c r="AF136" i="1" s="1"/>
  <c r="AI135" i="1"/>
  <c r="AF135" i="1" s="1"/>
  <c r="AI134" i="1"/>
  <c r="AF134" i="1" s="1"/>
  <c r="AI133" i="1"/>
  <c r="AF133" i="1" s="1"/>
  <c r="AI132" i="1"/>
  <c r="AF132" i="1" s="1"/>
  <c r="AG132" i="1" s="1"/>
  <c r="AI131" i="1"/>
  <c r="AF131" i="1" s="1"/>
  <c r="AI130" i="1"/>
  <c r="AF130" i="1" s="1"/>
  <c r="AI129" i="1"/>
  <c r="AF129" i="1" s="1"/>
  <c r="AG129" i="1" s="1"/>
  <c r="AI128" i="1"/>
  <c r="AI127" i="1"/>
  <c r="AF127" i="1" s="1"/>
  <c r="AI126" i="1"/>
  <c r="AF126" i="1" s="1"/>
  <c r="AI125" i="1"/>
  <c r="AF125" i="1" s="1"/>
  <c r="AI124" i="1"/>
  <c r="AF124" i="1" s="1"/>
  <c r="AI123" i="1"/>
  <c r="AF123" i="1" s="1"/>
  <c r="AI122" i="1"/>
  <c r="AF122" i="1" s="1"/>
  <c r="AI121" i="1"/>
  <c r="AF121" i="1" s="1"/>
  <c r="AI120" i="1"/>
  <c r="AF120" i="1" s="1"/>
  <c r="AI119" i="1"/>
  <c r="AF119" i="1" s="1"/>
  <c r="AG119" i="1" s="1"/>
  <c r="AI118" i="1"/>
  <c r="AF118" i="1" s="1"/>
  <c r="AI117" i="1"/>
  <c r="AF117" i="1" s="1"/>
  <c r="AI116" i="1"/>
  <c r="AF116" i="1" s="1"/>
  <c r="AI115" i="1"/>
  <c r="AF115" i="1" s="1"/>
  <c r="AG115" i="1" s="1"/>
  <c r="AI114" i="1"/>
  <c r="AF114" i="1" s="1"/>
  <c r="AI113" i="1"/>
  <c r="AF113" i="1" s="1"/>
  <c r="AG113" i="1" s="1"/>
  <c r="AI112" i="1"/>
  <c r="AI111" i="1"/>
  <c r="AF111" i="1" s="1"/>
  <c r="AI110" i="1"/>
  <c r="AF110" i="1" s="1"/>
  <c r="AG110" i="1" s="1"/>
  <c r="AI109" i="1"/>
  <c r="AF109" i="1" s="1"/>
  <c r="AI108" i="1"/>
  <c r="AF108" i="1" s="1"/>
  <c r="AI107" i="1"/>
  <c r="AF107" i="1" s="1"/>
  <c r="AI106" i="1"/>
  <c r="AI105" i="1"/>
  <c r="AF105" i="1" s="1"/>
  <c r="AI104" i="1"/>
  <c r="AF104" i="1" s="1"/>
  <c r="AG104" i="1" s="1"/>
  <c r="AI103" i="1"/>
  <c r="AF103" i="1" s="1"/>
  <c r="AG103" i="1" s="1"/>
  <c r="AI102" i="1"/>
  <c r="AF102" i="1" s="1"/>
  <c r="AI101" i="1"/>
  <c r="AF101" i="1" s="1"/>
  <c r="AI100" i="1"/>
  <c r="AF100" i="1" s="1"/>
  <c r="AI99" i="1"/>
  <c r="AF99" i="1" s="1"/>
  <c r="AG99" i="1" s="1"/>
  <c r="AI98" i="1"/>
  <c r="AI97" i="1"/>
  <c r="AF97" i="1" s="1"/>
  <c r="AG97" i="1" s="1"/>
  <c r="AI96" i="1"/>
  <c r="AF96" i="1" s="1"/>
  <c r="AI95" i="1"/>
  <c r="AF95" i="1" s="1"/>
  <c r="AI94" i="1"/>
  <c r="AF94" i="1" s="1"/>
  <c r="AI93" i="1"/>
  <c r="AF93" i="1" s="1"/>
  <c r="AG93" i="1" s="1"/>
  <c r="AI92" i="1"/>
  <c r="AF92" i="1" s="1"/>
  <c r="AI91" i="1"/>
  <c r="AF91" i="1" s="1"/>
  <c r="AG91" i="1" s="1"/>
  <c r="AI90" i="1"/>
  <c r="AI89" i="1"/>
  <c r="AF89" i="1" s="1"/>
  <c r="AI88" i="1"/>
  <c r="AF88" i="1" s="1"/>
  <c r="AI87" i="1"/>
  <c r="AF87" i="1" s="1"/>
  <c r="AG87" i="1" s="1"/>
  <c r="AI86" i="1"/>
  <c r="AF86" i="1" s="1"/>
  <c r="AI85" i="1"/>
  <c r="AF85" i="1" s="1"/>
  <c r="AI84" i="1"/>
  <c r="AF84" i="1" s="1"/>
  <c r="AG84" i="1" s="1"/>
  <c r="AI83" i="1"/>
  <c r="AF83" i="1" s="1"/>
  <c r="AI82" i="1"/>
  <c r="AF82" i="1" s="1"/>
  <c r="AI81" i="1"/>
  <c r="AF81" i="1" s="1"/>
  <c r="AG81" i="1" s="1"/>
  <c r="AI80" i="1"/>
  <c r="AI79" i="1"/>
  <c r="AF79" i="1" s="1"/>
  <c r="AI78" i="1"/>
  <c r="AI77" i="1"/>
  <c r="AF77" i="1" s="1"/>
  <c r="AI76" i="1"/>
  <c r="AF76" i="1" s="1"/>
  <c r="AI75" i="1"/>
  <c r="AF75" i="1" s="1"/>
  <c r="AI74" i="1"/>
  <c r="AF74" i="1" s="1"/>
  <c r="AI73" i="1"/>
  <c r="AI72" i="1"/>
  <c r="AI71" i="1"/>
  <c r="AF71" i="1" s="1"/>
  <c r="AG71" i="1" s="1"/>
  <c r="AI70" i="1"/>
  <c r="AF70" i="1" s="1"/>
  <c r="AI69" i="1"/>
  <c r="AF69" i="1" s="1"/>
  <c r="AI67" i="1"/>
  <c r="AI66" i="1"/>
  <c r="AI64" i="1"/>
  <c r="AF64" i="1" s="1"/>
  <c r="AI63" i="1"/>
  <c r="AI62" i="1"/>
  <c r="AI61" i="1"/>
  <c r="AI60" i="1"/>
  <c r="AI59" i="1"/>
  <c r="AI58" i="1"/>
  <c r="AI57" i="1"/>
  <c r="AI56" i="1"/>
  <c r="AF56" i="1" s="1"/>
  <c r="AG56" i="1" s="1"/>
  <c r="AI55" i="1"/>
  <c r="AI54" i="1"/>
  <c r="AF54" i="1" s="1"/>
  <c r="AG54" i="1" s="1"/>
  <c r="AI53" i="1"/>
  <c r="AI52" i="1"/>
  <c r="AI51" i="1"/>
  <c r="AI50" i="1"/>
  <c r="AI49" i="1"/>
  <c r="AI48" i="1"/>
  <c r="AF48" i="1" s="1"/>
  <c r="AG48" i="1" s="1"/>
  <c r="AI47" i="1"/>
  <c r="AI46" i="1"/>
  <c r="AI45" i="1"/>
  <c r="AI44" i="1"/>
  <c r="AF44" i="1" s="1"/>
  <c r="AI43" i="1"/>
  <c r="AI42" i="1"/>
  <c r="AF42" i="1" s="1"/>
  <c r="AI41" i="1"/>
  <c r="AI40" i="1"/>
  <c r="AI39" i="1"/>
  <c r="AI38" i="1"/>
  <c r="AI37" i="1"/>
  <c r="AI36" i="1"/>
  <c r="AI35" i="1"/>
  <c r="AF35" i="1" s="1"/>
  <c r="AI34" i="1"/>
  <c r="AF34" i="1" s="1"/>
  <c r="AG34" i="1" s="1"/>
  <c r="AI33" i="1"/>
  <c r="AI32" i="1"/>
  <c r="AI31" i="1"/>
  <c r="AF31" i="1" s="1"/>
  <c r="AI30" i="1"/>
  <c r="AF30" i="1" s="1"/>
  <c r="AG30" i="1" s="1"/>
  <c r="AI29" i="1"/>
  <c r="AI28" i="1"/>
  <c r="AF28" i="1" s="1"/>
  <c r="AG28" i="1" s="1"/>
  <c r="AI27" i="1"/>
  <c r="AI26" i="1"/>
  <c r="AI25" i="1"/>
  <c r="AI24" i="1"/>
  <c r="AI23" i="1"/>
  <c r="AI22" i="1"/>
  <c r="AF22" i="1" s="1"/>
  <c r="AI21" i="1"/>
  <c r="AI20" i="1"/>
  <c r="AI19" i="1"/>
  <c r="AI18" i="1"/>
  <c r="AF18" i="1" s="1"/>
  <c r="AG18" i="1" s="1"/>
  <c r="AI17" i="1"/>
  <c r="AI16" i="1"/>
  <c r="AF16" i="1" s="1"/>
  <c r="AG16" i="1" s="1"/>
  <c r="AI15" i="1"/>
  <c r="AF15" i="1" s="1"/>
  <c r="AI14" i="1"/>
  <c r="AI13" i="1"/>
  <c r="AI12" i="1"/>
  <c r="AI11" i="1"/>
  <c r="AI10" i="1"/>
  <c r="AI9" i="1"/>
  <c r="AI8" i="1"/>
  <c r="AF8" i="1" s="1"/>
  <c r="AG8" i="1" s="1"/>
  <c r="AI7" i="1"/>
  <c r="AF7" i="1" s="1"/>
  <c r="AI6" i="1"/>
  <c r="AI5" i="1"/>
  <c r="AI4" i="1"/>
  <c r="AF4" i="1" s="1"/>
  <c r="AI3" i="1"/>
  <c r="AF3" i="1" s="1"/>
  <c r="AI2" i="1"/>
  <c r="AC207" i="1"/>
  <c r="AC206" i="1"/>
  <c r="AC205" i="1"/>
  <c r="AC204" i="1"/>
  <c r="AC203" i="1"/>
  <c r="AC202" i="1"/>
  <c r="AC201" i="1"/>
  <c r="AC200" i="1"/>
  <c r="AC199" i="1"/>
  <c r="AC198" i="1"/>
  <c r="AC197" i="1"/>
  <c r="AC196" i="1"/>
  <c r="AC195" i="1"/>
  <c r="AC194" i="1"/>
  <c r="AC193" i="1"/>
  <c r="AC192" i="1"/>
  <c r="AC191" i="1"/>
  <c r="AC190" i="1"/>
  <c r="AC189" i="1"/>
  <c r="AC188" i="1"/>
  <c r="AC187" i="1"/>
  <c r="AC186" i="1"/>
  <c r="AC185" i="1"/>
  <c r="AC184" i="1"/>
  <c r="AC183" i="1"/>
  <c r="AC182" i="1"/>
  <c r="AC181" i="1"/>
  <c r="AC180" i="1"/>
  <c r="AC179" i="1"/>
  <c r="AC178" i="1"/>
  <c r="AC177" i="1"/>
  <c r="AC176" i="1"/>
  <c r="AC175" i="1"/>
  <c r="AC174" i="1"/>
  <c r="AC173" i="1"/>
  <c r="AC172" i="1"/>
  <c r="AC171" i="1"/>
  <c r="AC170" i="1"/>
  <c r="AC169" i="1"/>
  <c r="AC168" i="1"/>
  <c r="AC167" i="1"/>
  <c r="AC166" i="1"/>
  <c r="AC165" i="1"/>
  <c r="AC164" i="1"/>
  <c r="AC163" i="1"/>
  <c r="AC162" i="1"/>
  <c r="AC161" i="1"/>
  <c r="AC160" i="1"/>
  <c r="AC159" i="1"/>
  <c r="AC158" i="1"/>
  <c r="AC157" i="1"/>
  <c r="AC156" i="1"/>
  <c r="AC155" i="1"/>
  <c r="AC154" i="1"/>
  <c r="AC152" i="1"/>
  <c r="AC151" i="1"/>
  <c r="AC150" i="1"/>
  <c r="AC146" i="1"/>
  <c r="AC145" i="1"/>
  <c r="AC144" i="1"/>
  <c r="AC143" i="1"/>
  <c r="AC142" i="1"/>
  <c r="AC141" i="1"/>
  <c r="AC139" i="1"/>
  <c r="AC138" i="1"/>
  <c r="AC137" i="1"/>
  <c r="AC136" i="1"/>
  <c r="AC135" i="1"/>
  <c r="AC134" i="1"/>
  <c r="AC133" i="1"/>
  <c r="AC132" i="1"/>
  <c r="AC131" i="1"/>
  <c r="AC129" i="1"/>
  <c r="AC128" i="1"/>
  <c r="AC127" i="1"/>
  <c r="AC126" i="1"/>
  <c r="AC125" i="1"/>
  <c r="AC124" i="1"/>
  <c r="AC123" i="1"/>
  <c r="AC122" i="1"/>
  <c r="AC121" i="1"/>
  <c r="AC120" i="1"/>
  <c r="AC119" i="1"/>
  <c r="AC118" i="1"/>
  <c r="AC117" i="1"/>
  <c r="AC116" i="1"/>
  <c r="AC115" i="1"/>
  <c r="AC114" i="1"/>
  <c r="AC113" i="1"/>
  <c r="AC112" i="1"/>
  <c r="AC110" i="1"/>
  <c r="AC109" i="1"/>
  <c r="AC108" i="1"/>
  <c r="AC107" i="1"/>
  <c r="AC106" i="1"/>
  <c r="AC104" i="1"/>
  <c r="AC103" i="1"/>
  <c r="AC102" i="1"/>
  <c r="AC101" i="1"/>
  <c r="AC100" i="1"/>
  <c r="AC99" i="1"/>
  <c r="AC98" i="1"/>
  <c r="AC97" i="1"/>
  <c r="AC96" i="1"/>
  <c r="AC95" i="1"/>
  <c r="AC94" i="1"/>
  <c r="AC93" i="1"/>
  <c r="AC92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7" i="1"/>
  <c r="AC76" i="1"/>
  <c r="AC72" i="1"/>
  <c r="AC71" i="1"/>
  <c r="AC69" i="1"/>
  <c r="AC68" i="1"/>
  <c r="AC67" i="1"/>
  <c r="AC66" i="1"/>
  <c r="AC62" i="1"/>
  <c r="AC61" i="1"/>
  <c r="AC60" i="1"/>
  <c r="AC59" i="1"/>
  <c r="AC58" i="1"/>
  <c r="AC57" i="1"/>
  <c r="AC56" i="1"/>
  <c r="AC55" i="1"/>
  <c r="AC54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AC31" i="1"/>
  <c r="AC30" i="1"/>
  <c r="AC29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C7" i="1"/>
  <c r="AC6" i="1"/>
  <c r="AC5" i="1"/>
  <c r="AC4" i="1"/>
  <c r="AC3" i="1"/>
  <c r="AC2" i="1"/>
  <c r="Z207" i="1"/>
  <c r="Z206" i="1"/>
  <c r="Z205" i="1"/>
  <c r="Z204" i="1"/>
  <c r="Z203" i="1"/>
  <c r="Z202" i="1"/>
  <c r="Z201" i="1"/>
  <c r="Z200" i="1"/>
  <c r="Z199" i="1"/>
  <c r="Z198" i="1"/>
  <c r="Z197" i="1"/>
  <c r="Z196" i="1"/>
  <c r="Z195" i="1"/>
  <c r="Z194" i="1"/>
  <c r="Z193" i="1"/>
  <c r="Z192" i="1"/>
  <c r="Z191" i="1"/>
  <c r="Z190" i="1"/>
  <c r="Z189" i="1"/>
  <c r="Z188" i="1"/>
  <c r="Z187" i="1"/>
  <c r="Z186" i="1"/>
  <c r="Z185" i="1"/>
  <c r="Z184" i="1"/>
  <c r="Z183" i="1"/>
  <c r="Z182" i="1"/>
  <c r="Z181" i="1"/>
  <c r="Z180" i="1"/>
  <c r="Z179" i="1"/>
  <c r="Z178" i="1"/>
  <c r="Z177" i="1"/>
  <c r="Z176" i="1"/>
  <c r="Z175" i="1"/>
  <c r="Z174" i="1"/>
  <c r="Z173" i="1"/>
  <c r="Z172" i="1"/>
  <c r="Z171" i="1"/>
  <c r="Z170" i="1"/>
  <c r="Z169" i="1"/>
  <c r="Z168" i="1"/>
  <c r="Z167" i="1"/>
  <c r="Z166" i="1"/>
  <c r="Z165" i="1"/>
  <c r="Z164" i="1"/>
  <c r="Z163" i="1"/>
  <c r="Z162" i="1"/>
  <c r="Z161" i="1"/>
  <c r="Z160" i="1"/>
  <c r="Z159" i="1"/>
  <c r="Z158" i="1"/>
  <c r="Z157" i="1"/>
  <c r="Z156" i="1"/>
  <c r="Z155" i="1"/>
  <c r="Z154" i="1"/>
  <c r="Z153" i="1"/>
  <c r="Z152" i="1"/>
  <c r="Z151" i="1"/>
  <c r="Z150" i="1"/>
  <c r="Z149" i="1"/>
  <c r="Z148" i="1"/>
  <c r="Z147" i="1"/>
  <c r="Z146" i="1"/>
  <c r="Z145" i="1"/>
  <c r="Z144" i="1"/>
  <c r="Z143" i="1"/>
  <c r="Z142" i="1"/>
  <c r="Z141" i="1"/>
  <c r="Z138" i="1"/>
  <c r="Z137" i="1"/>
  <c r="Z136" i="1"/>
  <c r="Z135" i="1"/>
  <c r="Z134" i="1"/>
  <c r="Z133" i="1"/>
  <c r="Z132" i="1"/>
  <c r="Z131" i="1"/>
  <c r="Z130" i="1"/>
  <c r="Z129" i="1"/>
  <c r="Z128" i="1"/>
  <c r="Z127" i="1"/>
  <c r="Z126" i="1"/>
  <c r="Z125" i="1"/>
  <c r="Z124" i="1"/>
  <c r="Z122" i="1"/>
  <c r="Z121" i="1"/>
  <c r="Z120" i="1"/>
  <c r="Z119" i="1"/>
  <c r="Z118" i="1"/>
  <c r="Z117" i="1"/>
  <c r="Z115" i="1"/>
  <c r="Z114" i="1"/>
  <c r="Z113" i="1"/>
  <c r="Z112" i="1"/>
  <c r="Z111" i="1"/>
  <c r="Z110" i="1"/>
  <c r="Z109" i="1"/>
  <c r="Z108" i="1"/>
  <c r="Z107" i="1"/>
  <c r="Z106" i="1"/>
  <c r="Z105" i="1"/>
  <c r="Z104" i="1"/>
  <c r="Z102" i="1"/>
  <c r="Z101" i="1"/>
  <c r="Z100" i="1"/>
  <c r="Z98" i="1"/>
  <c r="Z97" i="1"/>
  <c r="Z96" i="1"/>
  <c r="Z95" i="1"/>
  <c r="Z94" i="1"/>
  <c r="Z93" i="1"/>
  <c r="Z92" i="1"/>
  <c r="Z91" i="1"/>
  <c r="Z90" i="1"/>
  <c r="Z89" i="1"/>
  <c r="Z88" i="1"/>
  <c r="Z87" i="1"/>
  <c r="Z86" i="1"/>
  <c r="Z85" i="1"/>
  <c r="Z84" i="1"/>
  <c r="Z83" i="1"/>
  <c r="Z82" i="1"/>
  <c r="Z81" i="1"/>
  <c r="Z80" i="1"/>
  <c r="Z79" i="1"/>
  <c r="Z78" i="1"/>
  <c r="Z77" i="1"/>
  <c r="Z76" i="1"/>
  <c r="Z75" i="1"/>
  <c r="Z73" i="1"/>
  <c r="Z71" i="1"/>
  <c r="Z70" i="1"/>
  <c r="Z68" i="1"/>
  <c r="Z67" i="1"/>
  <c r="Z61" i="1"/>
  <c r="Z60" i="1"/>
  <c r="Z59" i="1"/>
  <c r="Z58" i="1"/>
  <c r="Z57" i="1"/>
  <c r="Z56" i="1"/>
  <c r="Z55" i="1"/>
  <c r="Z54" i="1"/>
  <c r="Z53" i="1"/>
  <c r="Z52" i="1"/>
  <c r="Z51" i="1"/>
  <c r="Z50" i="1"/>
  <c r="Z49" i="1"/>
  <c r="Z48" i="1"/>
  <c r="Z47" i="1"/>
  <c r="Z46" i="1"/>
  <c r="Z45" i="1"/>
  <c r="Z44" i="1"/>
  <c r="Z43" i="1"/>
  <c r="Z42" i="1"/>
  <c r="Z41" i="1"/>
  <c r="Z40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Z4" i="1"/>
  <c r="Z3" i="1"/>
  <c r="Z2" i="1"/>
  <c r="R62" i="1"/>
  <c r="R63" i="1"/>
  <c r="R65" i="1"/>
  <c r="R66" i="1"/>
  <c r="R67" i="1"/>
  <c r="R68" i="1"/>
  <c r="R69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2" i="1"/>
  <c r="U58" i="1"/>
  <c r="U22" i="1"/>
  <c r="U14" i="1"/>
  <c r="U38" i="1"/>
  <c r="U57" i="1"/>
  <c r="U33" i="1"/>
  <c r="U21" i="1"/>
  <c r="U3" i="1"/>
  <c r="U27" i="1"/>
  <c r="U39" i="1"/>
  <c r="U56" i="1"/>
  <c r="U32" i="1"/>
  <c r="U20" i="1"/>
  <c r="U16" i="1"/>
  <c r="U40" i="1"/>
  <c r="U55" i="1"/>
  <c r="U7" i="1"/>
  <c r="U29" i="1"/>
  <c r="U6" i="1"/>
  <c r="U30" i="1"/>
  <c r="U17" i="1"/>
  <c r="U31" i="1"/>
  <c r="U28" i="1"/>
  <c r="U45" i="1"/>
  <c r="U50" i="1"/>
  <c r="U61" i="1"/>
  <c r="U49" i="1"/>
  <c r="U37" i="1"/>
  <c r="U25" i="1"/>
  <c r="U13" i="1"/>
  <c r="U11" i="1"/>
  <c r="U23" i="1"/>
  <c r="U35" i="1"/>
  <c r="U47" i="1"/>
  <c r="U59" i="1"/>
  <c r="U34" i="1"/>
  <c r="U10" i="1"/>
  <c r="U2" i="1"/>
  <c r="U26" i="1"/>
  <c r="U9" i="1"/>
  <c r="U15" i="1"/>
  <c r="U51" i="1"/>
  <c r="U44" i="1"/>
  <c r="U8" i="1"/>
  <c r="U4" i="1"/>
  <c r="U52" i="1"/>
  <c r="U43" i="1"/>
  <c r="U19" i="1"/>
  <c r="U41" i="1"/>
  <c r="U54" i="1"/>
  <c r="U18" i="1"/>
  <c r="U5" i="1"/>
  <c r="U46" i="1"/>
  <c r="U60" i="1"/>
  <c r="U48" i="1"/>
  <c r="U36" i="1"/>
  <c r="U24" i="1"/>
  <c r="U12" i="1"/>
  <c r="U53" i="1"/>
  <c r="U42" i="1"/>
  <c r="AG135" i="1" l="1"/>
  <c r="AG122" i="1"/>
  <c r="AG120" i="1"/>
  <c r="AG117" i="1"/>
  <c r="AG116" i="1"/>
  <c r="AG112" i="1"/>
  <c r="AG100" i="1"/>
  <c r="AG152" i="1"/>
  <c r="AG151" i="1"/>
  <c r="AG141" i="1"/>
  <c r="AG131" i="1"/>
  <c r="AG121" i="1"/>
  <c r="AG192" i="1"/>
  <c r="AG181" i="1"/>
  <c r="AG191" i="1"/>
  <c r="AG140" i="1"/>
  <c r="AG79" i="1"/>
  <c r="AG179" i="1"/>
  <c r="AG169" i="1"/>
  <c r="AG160" i="1"/>
  <c r="AG109" i="1"/>
  <c r="AG168" i="1"/>
  <c r="AG147" i="1"/>
  <c r="AG125" i="1"/>
  <c r="AG205" i="1"/>
  <c r="AG195" i="1"/>
  <c r="AG173" i="1"/>
  <c r="AG139" i="1"/>
  <c r="AG89" i="1"/>
  <c r="AG172" i="1"/>
  <c r="AG101" i="1"/>
  <c r="AG171" i="1"/>
  <c r="AG111" i="1"/>
  <c r="AG4" i="1"/>
  <c r="AG159" i="1"/>
  <c r="AG108" i="1"/>
  <c r="AG88" i="1"/>
  <c r="AG77" i="1"/>
  <c r="AG149" i="1"/>
  <c r="AG188" i="1"/>
  <c r="AG127" i="1"/>
  <c r="AG107" i="1"/>
  <c r="AG69" i="1"/>
  <c r="AG197" i="1"/>
  <c r="AG157" i="1"/>
  <c r="AG137" i="1"/>
  <c r="AG44" i="1"/>
  <c r="AG207" i="1"/>
  <c r="AG156" i="1"/>
  <c r="AG136" i="1"/>
  <c r="AG96" i="1"/>
  <c r="AG85" i="1"/>
  <c r="AG22" i="1"/>
  <c r="AG175" i="1"/>
  <c r="AG155" i="1"/>
  <c r="AG105" i="1"/>
  <c r="AG95" i="1"/>
  <c r="AG42" i="1"/>
  <c r="AG9" i="1"/>
  <c r="AG185" i="1"/>
  <c r="AG124" i="1"/>
  <c r="AG83" i="1"/>
  <c r="AG204" i="1"/>
  <c r="AG184" i="1"/>
  <c r="AG144" i="1"/>
  <c r="AG133" i="1"/>
  <c r="AG123" i="1"/>
  <c r="AG203" i="1"/>
  <c r="AG153" i="1"/>
  <c r="AG143" i="1"/>
  <c r="AG92" i="1"/>
  <c r="AG15" i="1"/>
  <c r="AG182" i="1"/>
  <c r="AG134" i="1"/>
  <c r="AG86" i="1"/>
  <c r="AG33" i="1"/>
  <c r="AG27" i="1"/>
  <c r="AG186" i="1"/>
  <c r="AG138" i="1"/>
  <c r="AG90" i="1"/>
  <c r="AF68" i="1"/>
  <c r="AG68" i="1" s="1"/>
  <c r="AF32" i="1"/>
  <c r="AG32" i="1" s="1"/>
  <c r="AF20" i="1"/>
  <c r="AG20" i="1" s="1"/>
  <c r="AG190" i="1"/>
  <c r="AG142" i="1"/>
  <c r="AG94" i="1"/>
  <c r="AG194" i="1"/>
  <c r="AG146" i="1"/>
  <c r="AG98" i="1"/>
  <c r="AF66" i="1"/>
  <c r="AG66" i="1" s="1"/>
  <c r="AG202" i="1"/>
  <c r="AG154" i="1"/>
  <c r="AG106" i="1"/>
  <c r="AG206" i="1"/>
  <c r="AG158" i="1"/>
  <c r="AF63" i="1"/>
  <c r="AG63" i="1" s="1"/>
  <c r="AG102" i="1"/>
  <c r="AG162" i="1"/>
  <c r="AG114" i="1"/>
  <c r="AF62" i="1"/>
  <c r="AG62" i="1" s="1"/>
  <c r="AF50" i="1"/>
  <c r="AG50" i="1" s="1"/>
  <c r="AF38" i="1"/>
  <c r="AG38" i="1" s="1"/>
  <c r="AF26" i="1"/>
  <c r="AG26" i="1" s="1"/>
  <c r="AF14" i="1"/>
  <c r="AG14" i="1" s="1"/>
  <c r="AG166" i="1"/>
  <c r="AG118" i="1"/>
  <c r="AF61" i="1"/>
  <c r="AG61" i="1" s="1"/>
  <c r="AF49" i="1"/>
  <c r="AG49" i="1" s="1"/>
  <c r="AF37" i="1"/>
  <c r="AG37" i="1" s="1"/>
  <c r="AF25" i="1"/>
  <c r="AG25" i="1" s="1"/>
  <c r="AF13" i="1"/>
  <c r="AG13" i="1" s="1"/>
  <c r="AG170" i="1"/>
  <c r="AF60" i="1"/>
  <c r="AG60" i="1" s="1"/>
  <c r="AF36" i="1"/>
  <c r="AG36" i="1" s="1"/>
  <c r="AF24" i="1"/>
  <c r="AG24" i="1" s="1"/>
  <c r="AF12" i="1"/>
  <c r="AG12" i="1" s="1"/>
  <c r="AG198" i="1"/>
  <c r="AG174" i="1"/>
  <c r="AG126" i="1"/>
  <c r="AF59" i="1"/>
  <c r="AG59" i="1" s="1"/>
  <c r="AF47" i="1"/>
  <c r="AG47" i="1" s="1"/>
  <c r="AF23" i="1"/>
  <c r="AG23" i="1" s="1"/>
  <c r="AF11" i="1"/>
  <c r="AG11" i="1" s="1"/>
  <c r="AG150" i="1"/>
  <c r="AG178" i="1"/>
  <c r="AG130" i="1"/>
  <c r="AG82" i="1"/>
  <c r="AF58" i="1"/>
  <c r="AG58" i="1" s="1"/>
  <c r="AF46" i="1"/>
  <c r="AG46" i="1" s="1"/>
  <c r="AF10" i="1"/>
  <c r="AG10" i="1" s="1"/>
  <c r="AF78" i="1"/>
  <c r="AG78" i="1"/>
  <c r="AG76" i="1"/>
  <c r="AG75" i="1"/>
  <c r="AG74" i="1"/>
  <c r="AG70" i="1"/>
  <c r="AG64" i="1"/>
  <c r="AG55" i="1"/>
  <c r="AG7" i="1"/>
  <c r="AG31" i="1"/>
  <c r="AG39" i="1"/>
  <c r="AG51" i="1"/>
  <c r="AG3" i="1"/>
  <c r="AG67" i="1"/>
  <c r="AG19" i="1"/>
  <c r="AG35" i="1"/>
  <c r="AG43" i="1"/>
  <c r="AG2" i="1"/>
</calcChain>
</file>

<file path=xl/sharedStrings.xml><?xml version="1.0" encoding="utf-8"?>
<sst xmlns="http://schemas.openxmlformats.org/spreadsheetml/2006/main" count="687" uniqueCount="286">
  <si>
    <t>Name</t>
  </si>
  <si>
    <t>Position</t>
  </si>
  <si>
    <t>Minutes</t>
  </si>
  <si>
    <t>xG</t>
  </si>
  <si>
    <t>xA</t>
  </si>
  <si>
    <t xml:space="preserve">Goals </t>
  </si>
  <si>
    <t>Assists</t>
  </si>
  <si>
    <t>Saves</t>
  </si>
  <si>
    <t>Shots Faced</t>
  </si>
  <si>
    <t>Goals Conceded</t>
  </si>
  <si>
    <t>xGOT Faced</t>
  </si>
  <si>
    <t>xG Prevented</t>
  </si>
  <si>
    <t>Shots On Target</t>
  </si>
  <si>
    <t>Dribbles</t>
  </si>
  <si>
    <t xml:space="preserve"> Dribbles Att.</t>
  </si>
  <si>
    <t>Dribble %</t>
  </si>
  <si>
    <t>Passes</t>
  </si>
  <si>
    <t>Passes Att.</t>
  </si>
  <si>
    <t>Pass %</t>
  </si>
  <si>
    <t>Key Passes</t>
  </si>
  <si>
    <t>Big Chances Created</t>
  </si>
  <si>
    <t>Crosses</t>
  </si>
  <si>
    <t>Crosses Att.</t>
  </si>
  <si>
    <t>Cross %</t>
  </si>
  <si>
    <t>Long Balls</t>
  </si>
  <si>
    <t>Long Balls Att.</t>
  </si>
  <si>
    <t>Long Ball %</t>
  </si>
  <si>
    <t>Ground Duels</t>
  </si>
  <si>
    <t>Ground Duels Att.</t>
  </si>
  <si>
    <t>Ground Duel %</t>
  </si>
  <si>
    <t>Aerial Duels</t>
  </si>
  <si>
    <t>Aerial Duels Att.</t>
  </si>
  <si>
    <t>Aerial Duel %</t>
  </si>
  <si>
    <t>Fouls</t>
  </si>
  <si>
    <t>Was Fouled</t>
  </si>
  <si>
    <t>Offsides</t>
  </si>
  <si>
    <t>Clearances</t>
  </si>
  <si>
    <t>Blocked Shots</t>
  </si>
  <si>
    <t>Interceptions</t>
  </si>
  <si>
    <t xml:space="preserve">Tackles </t>
  </si>
  <si>
    <t>Dribbled Past</t>
  </si>
  <si>
    <t>PAdj Interceptions</t>
  </si>
  <si>
    <t>PAdj Tackles</t>
  </si>
  <si>
    <t>Sofascore Rating</t>
  </si>
  <si>
    <t>Consistency</t>
  </si>
  <si>
    <t>Alec Urosevski</t>
  </si>
  <si>
    <t>Brendan Cholakian</t>
  </si>
  <si>
    <t>Christopher Marques</t>
  </si>
  <si>
    <t>Lachlan Griffiths</t>
  </si>
  <si>
    <t>Levi Kaye</t>
  </si>
  <si>
    <t>James Hilton</t>
  </si>
  <si>
    <t>James Bayliss</t>
  </si>
  <si>
    <t>Nicholas O'Brien</t>
  </si>
  <si>
    <t>Lucas Meek</t>
  </si>
  <si>
    <t>Aaron O'Driscoll</t>
  </si>
  <si>
    <t>Isaac Danzo</t>
  </si>
  <si>
    <t>Frankie Ljucovic</t>
  </si>
  <si>
    <t>Dylan Niski</t>
  </si>
  <si>
    <t>Nicholas Sorras</t>
  </si>
  <si>
    <t>Michael Glassock</t>
  </si>
  <si>
    <t>Cayden Henderson</t>
  </si>
  <si>
    <t>Brandon Vella</t>
  </si>
  <si>
    <t>Tyren Burnie</t>
  </si>
  <si>
    <t>George Daniel</t>
  </si>
  <si>
    <t>Simon Nicholas</t>
  </si>
  <si>
    <t>Caleb Jackson Brown</t>
  </si>
  <si>
    <t>Giorgio Speranza</t>
  </si>
  <si>
    <t>Matthew Hatch</t>
  </si>
  <si>
    <t>Joey Gibbs</t>
  </si>
  <si>
    <t>Harry Van der Saag</t>
  </si>
  <si>
    <t>Will Rankin</t>
  </si>
  <si>
    <t>Takumi Ofuka</t>
  </si>
  <si>
    <t>Blake Ricciuto</t>
  </si>
  <si>
    <t>Alexander Trajanoski</t>
  </si>
  <si>
    <t>Zayne Oren Ahluwalia</t>
  </si>
  <si>
    <t>Pedrinho</t>
  </si>
  <si>
    <t>Nicholas Olsen</t>
  </si>
  <si>
    <t>Bai Antoniou</t>
  </si>
  <si>
    <t>Yu Okubo</t>
  </si>
  <si>
    <t>Seiya Kambayashi</t>
  </si>
  <si>
    <t>Jack Kenny</t>
  </si>
  <si>
    <t>Danijel Nizic</t>
  </si>
  <si>
    <t>Fumoto Kamada</t>
  </si>
  <si>
    <t>Alen Aganovic</t>
  </si>
  <si>
    <t>Liam McGing</t>
  </si>
  <si>
    <t>Dakota Askew</t>
  </si>
  <si>
    <t>Joel Bertolissio</t>
  </si>
  <si>
    <t>Adrian Vlastelica</t>
  </si>
  <si>
    <t>Troy Danaskos</t>
  </si>
  <si>
    <t>Jerry Skotadis</t>
  </si>
  <si>
    <t>Banri Kanaizumi</t>
  </si>
  <si>
    <t>Patrick O'Shea</t>
  </si>
  <si>
    <t>Harrison Buesnel</t>
  </si>
  <si>
    <t>Richard Nkomo</t>
  </si>
  <si>
    <t>Nicholas Kalogerou</t>
  </si>
  <si>
    <t>Luca Pecora</t>
  </si>
  <si>
    <t>Ben Mewett</t>
  </si>
  <si>
    <t>Marko Jesic</t>
  </si>
  <si>
    <t>Marcus Beattie</t>
  </si>
  <si>
    <t>Jak O'Brien</t>
  </si>
  <si>
    <t>Marc McNulty</t>
  </si>
  <si>
    <t>Travis Paul Major</t>
  </si>
  <si>
    <t>Jakob Cresnar</t>
  </si>
  <si>
    <t>Jaden Casella</t>
  </si>
  <si>
    <t>Lachlan Scott</t>
  </si>
  <si>
    <t>Jamie Percevski</t>
  </si>
  <si>
    <t>Jack Gibson</t>
  </si>
  <si>
    <t>Ian Gordon</t>
  </si>
  <si>
    <t>Jack Armson</t>
  </si>
  <si>
    <t>Jayden Seeto</t>
  </si>
  <si>
    <t>Zac Sfiligoi</t>
  </si>
  <si>
    <t>Brodie Clarkson</t>
  </si>
  <si>
    <t>Oliver Kalac</t>
  </si>
  <si>
    <t>Rocco Smith</t>
  </si>
  <si>
    <t>Mohamed Ahmed</t>
  </si>
  <si>
    <t>Bailey Rule</t>
  </si>
  <si>
    <t>Cyrus Dehmie</t>
  </si>
  <si>
    <t>Julian Cop</t>
  </si>
  <si>
    <t>Carlos De Oliveria</t>
  </si>
  <si>
    <t>James Nikolovski</t>
  </si>
  <si>
    <t>Zac Zoricich</t>
  </si>
  <si>
    <t>Tyler Jordan Williams</t>
  </si>
  <si>
    <t>Sim Woon Sub</t>
  </si>
  <si>
    <t>Jared Macerola</t>
  </si>
  <si>
    <t>Jake Trew</t>
  </si>
  <si>
    <t>Lachlan Middleton</t>
  </si>
  <si>
    <t>Evangelo Souris</t>
  </si>
  <si>
    <t>Edward Caspers</t>
  </si>
  <si>
    <t>Alaat Abdul-Rahman</t>
  </si>
  <si>
    <t>Ben Giason</t>
  </si>
  <si>
    <t>Tristan Vidackovic</t>
  </si>
  <si>
    <t>Oliver Yates</t>
  </si>
  <si>
    <t>Mackenzie Syron</t>
  </si>
  <si>
    <t>Doni Grdić</t>
  </si>
  <si>
    <t>Tristan Prendergast</t>
  </si>
  <si>
    <t>Mason Fernandez</t>
  </si>
  <si>
    <t>Jack Stewart</t>
  </si>
  <si>
    <t>Jordan Segreto</t>
  </si>
  <si>
    <t>Peter Grozos</t>
  </si>
  <si>
    <t>Corey Kavanagh</t>
  </si>
  <si>
    <t>Jai Rose</t>
  </si>
  <si>
    <t>Mason Benco Wells</t>
  </si>
  <si>
    <t>Bradie Smith</t>
  </si>
  <si>
    <t>Presley Ortiz</t>
  </si>
  <si>
    <t>Nathan Grimaldi</t>
  </si>
  <si>
    <t>Grant Lynch</t>
  </si>
  <si>
    <t>Mark Rodic</t>
  </si>
  <si>
    <t>Seth Clark</t>
  </si>
  <si>
    <t>Moudi Najjar</t>
  </si>
  <si>
    <t>Hunter Elliott</t>
  </si>
  <si>
    <t>Bilal Belkadi</t>
  </si>
  <si>
    <t>Teng Kuol</t>
  </si>
  <si>
    <t>Jordan Perez</t>
  </si>
  <si>
    <t>Raphael Lea'i</t>
  </si>
  <si>
    <t>James Anagnostopoulos</t>
  </si>
  <si>
    <t>Damian Tsekenis</t>
  </si>
  <si>
    <t>Ricky Fransen</t>
  </si>
  <si>
    <t>Kotaro Katsuta</t>
  </si>
  <si>
    <t>Michael Paragalli</t>
  </si>
  <si>
    <t>Justin Poon</t>
  </si>
  <si>
    <t>Darcy Burgess</t>
  </si>
  <si>
    <t>Jared Middleton</t>
  </si>
  <si>
    <t>Paolo Mitry</t>
  </si>
  <si>
    <t>Nicholas Badolato</t>
  </si>
  <si>
    <t>Matthew O'Donoghue</t>
  </si>
  <si>
    <t>Lachlan Tilt</t>
  </si>
  <si>
    <t>Joseph Lacey</t>
  </si>
  <si>
    <t>Mitchell Mallia</t>
  </si>
  <si>
    <t>Benjamin Berry</t>
  </si>
  <si>
    <t>Dom Costanzo</t>
  </si>
  <si>
    <t>Adam Parkhouse</t>
  </si>
  <si>
    <t>Alen Harbas</t>
  </si>
  <si>
    <t>Lachlan Campbell</t>
  </si>
  <si>
    <t>Michael Konestabo</t>
  </si>
  <si>
    <t>Jesse Piriz</t>
  </si>
  <si>
    <t>Lochlan Constable</t>
  </si>
  <si>
    <t>Gus Hoefsloot</t>
  </si>
  <si>
    <t>Anton Mlinaric</t>
  </si>
  <si>
    <t>Aidan Simmons</t>
  </si>
  <si>
    <t>Lachlan Macdonald</t>
  </si>
  <si>
    <t>Adam Berry</t>
  </si>
  <si>
    <t>Jacob Garner</t>
  </si>
  <si>
    <t>Matthew Moric</t>
  </si>
  <si>
    <t>Harry McCarthy</t>
  </si>
  <si>
    <t>Leroy Jennings</t>
  </si>
  <si>
    <t>Alex Masciovecchio</t>
  </si>
  <si>
    <t>Corey Cronin</t>
  </si>
  <si>
    <t>Dylan Rose</t>
  </si>
  <si>
    <t>Taye Ashton Hedley</t>
  </si>
  <si>
    <t>John Azar</t>
  </si>
  <si>
    <t>Jarred McKinley</t>
  </si>
  <si>
    <t>Nathan Barrie</t>
  </si>
  <si>
    <t>Marin France</t>
  </si>
  <si>
    <t>Caio De Godoy</t>
  </si>
  <si>
    <t>Taiga Kawano</t>
  </si>
  <si>
    <t>Adrian Ucchino</t>
  </si>
  <si>
    <t>Connor O'Toole</t>
  </si>
  <si>
    <t>Matej Busek</t>
  </si>
  <si>
    <t>Noah Ovens</t>
  </si>
  <si>
    <t>Joseph Calusic</t>
  </si>
  <si>
    <t>Mathias Macallister</t>
  </si>
  <si>
    <t>Joshua Symons</t>
  </si>
  <si>
    <t>Ayouk Mow</t>
  </si>
  <si>
    <t>Dominic Cox</t>
  </si>
  <si>
    <t>Grant Cornwell</t>
  </si>
  <si>
    <t>Ali Auglah</t>
  </si>
  <si>
    <t>Dylan Ryan</t>
  </si>
  <si>
    <t>Sean Symons</t>
  </si>
  <si>
    <t>Themba Muata Marlow</t>
  </si>
  <si>
    <t>Lucas Scicluna</t>
  </si>
  <si>
    <t>Thomas López</t>
  </si>
  <si>
    <t>Chris McStay</t>
  </si>
  <si>
    <t>Jesse Photi</t>
  </si>
  <si>
    <t>Brayden Sorge</t>
  </si>
  <si>
    <t>Jasper Chipman</t>
  </si>
  <si>
    <t>Patrick Antelmi</t>
  </si>
  <si>
    <t>Kaidyn Wright</t>
  </si>
  <si>
    <t>Dylan Ruiz-Diaz</t>
  </si>
  <si>
    <t>Farah Koko</t>
  </si>
  <si>
    <t>Jesse Cameron</t>
  </si>
  <si>
    <t>Tariq Maia</t>
  </si>
  <si>
    <t>Kye Schumacher</t>
  </si>
  <si>
    <t>Keanu Moore</t>
  </si>
  <si>
    <t>Zachary de Jesus</t>
  </si>
  <si>
    <t>Danny Choi</t>
  </si>
  <si>
    <t>Adam Pavlesic</t>
  </si>
  <si>
    <t>Sam McIllhatton</t>
  </si>
  <si>
    <t>Solomon-John Monahan-Vaiika</t>
  </si>
  <si>
    <t>Theph Theph</t>
  </si>
  <si>
    <t>Muginga Mpota</t>
  </si>
  <si>
    <t>Anthony</t>
  </si>
  <si>
    <t>Saxon Hillyer</t>
  </si>
  <si>
    <t>Sunday Yona</t>
  </si>
  <si>
    <t>Martin Fernandez</t>
  </si>
  <si>
    <t>Logan Sambrook</t>
  </si>
  <si>
    <t>Jacob Tresoglavic</t>
  </si>
  <si>
    <t>Alessandro Lacalandra</t>
  </si>
  <si>
    <t>Louis Khoury</t>
  </si>
  <si>
    <t>Jude Rankin</t>
  </si>
  <si>
    <t>Michael Kouta</t>
  </si>
  <si>
    <t>Anthony Krilic</t>
  </si>
  <si>
    <t>Nicholas Sullivan</t>
  </si>
  <si>
    <t>Rocco Pelle</t>
  </si>
  <si>
    <t>Awan Lual</t>
  </si>
  <si>
    <t>Gonçalo Agrelos</t>
  </si>
  <si>
    <t>Maksim Jez</t>
  </si>
  <si>
    <t>Joshua Hong</t>
  </si>
  <si>
    <t>Arthur De Lima</t>
  </si>
  <si>
    <t>Will Kennedy</t>
  </si>
  <si>
    <t>Garang Awac</t>
  </si>
  <si>
    <t>Harper Ryles</t>
  </si>
  <si>
    <t>ST</t>
  </si>
  <si>
    <t>AM</t>
  </si>
  <si>
    <t>GK</t>
  </si>
  <si>
    <t>CB</t>
  </si>
  <si>
    <t>DM</t>
  </si>
  <si>
    <t>W</t>
  </si>
  <si>
    <t>CM</t>
  </si>
  <si>
    <t>FB</t>
  </si>
  <si>
    <t>Team</t>
  </si>
  <si>
    <t>ROC</t>
  </si>
  <si>
    <t>MAN</t>
  </si>
  <si>
    <t>MTD</t>
  </si>
  <si>
    <t>WOL</t>
  </si>
  <si>
    <t>SGF</t>
  </si>
  <si>
    <t>APL</t>
  </si>
  <si>
    <t>MAR</t>
  </si>
  <si>
    <t>BCY</t>
  </si>
  <si>
    <t>SYO</t>
  </si>
  <si>
    <t>SYU</t>
  </si>
  <si>
    <t>SGC</t>
  </si>
  <si>
    <t>SFC</t>
  </si>
  <si>
    <t>NWS</t>
  </si>
  <si>
    <t>CCM</t>
  </si>
  <si>
    <t>SUT</t>
  </si>
  <si>
    <t>WSW</t>
  </si>
  <si>
    <t>Total Shots</t>
  </si>
  <si>
    <t>Total Duels</t>
  </si>
  <si>
    <t>Total Duels Att.</t>
  </si>
  <si>
    <t>Total Duels %</t>
  </si>
  <si>
    <t>Save %</t>
  </si>
  <si>
    <t xml:space="preserve">Team </t>
  </si>
  <si>
    <t>Possession</t>
  </si>
  <si>
    <t>Opp. Possession</t>
  </si>
  <si>
    <t>Opp. Possession Time</t>
  </si>
  <si>
    <t>Possession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</si>
</sst>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000000"/>
      <name val="Aptos Narrow"/>
      <family val="2"/>
    </font>
    <font>
      <sz val="11"/>
      <color theme="1"/>
      <name val="Aptos Narrow"/>
      <family val="2"/>
    </font>
    <font>
      <sz val="11"/>
      <color rgb="FF222226"/>
      <name val="Aptos Narrow"/>
      <family val="2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2" fontId="2" fillId="0" borderId="0" xfId="1" applyNumberFormat="1" applyFont="1" applyFill="1"/>
    <xf numFmtId="2" fontId="0" fillId="0" borderId="0" xfId="1" applyNumberFormat="1" applyFont="1" applyFill="1"/>
    <xf numFmtId="0" fontId="2" fillId="0" borderId="0" xfId="0" applyFont="1"/>
    <xf numFmtId="164" fontId="2" fillId="0" borderId="0" xfId="1" applyNumberFormat="1" applyFont="1" applyFill="1"/>
    <xf numFmtId="2" fontId="2" fillId="0" borderId="0" xfId="0" applyNumberFormat="1" applyFont="1"/>
    <xf numFmtId="9" fontId="2" fillId="0" borderId="0" xfId="1" applyFont="1" applyFill="1"/>
    <xf numFmtId="2" fontId="0" fillId="0" borderId="0" xfId="0" applyNumberFormat="1"/>
    <xf numFmtId="9" fontId="0" fillId="0" borderId="0" xfId="1" applyFont="1" applyFill="1"/>
    <xf numFmtId="0" fontId="4" fillId="0" borderId="0" xfId="0" applyFont="1" applyAlignment="1">
      <alignment vertical="center"/>
    </xf>
    <xf numFmtId="164" fontId="0" fillId="0" borderId="0" xfId="1" applyNumberFormat="1" applyFont="1" applyFill="1"/>
    <xf numFmtId="0" fontId="3" fillId="0" borderId="0" xfId="0" applyFont="1"/>
    <xf numFmtId="0" fontId="0" fillId="0" borderId="0" xfId="1" applyNumberFormat="1" applyFont="1" applyFill="1"/>
    <xf numFmtId="9" fontId="0" fillId="0" borderId="0" xfId="1" applyFont="1"/>
    <xf numFmtId="0" fontId="5" fillId="0" borderId="0" xfId="0" applyFont="1"/>
    <xf numFmtId="2" fontId="0" fillId="0" borderId="0" xfId="1" applyNumberFormat="1" applyFont="1"/>
    <xf numFmtId="2" fontId="5" fillId="0" borderId="0" xfId="0" applyNumberFormat="1" applyFont="1"/>
    <xf numFmtId="2" fontId="5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ofascore.com/team/football/wollongong-wolves/215791" TargetMode="External"/><Relationship Id="rId13" Type="http://schemas.openxmlformats.org/officeDocument/2006/relationships/hyperlink" Target="https://www.sofascore.com/team/football/western-sydney-wanderers-academy/253150" TargetMode="External"/><Relationship Id="rId3" Type="http://schemas.openxmlformats.org/officeDocument/2006/relationships/hyperlink" Target="https://www.sofascore.com/team/football/marconi-stallions/2941" TargetMode="External"/><Relationship Id="rId7" Type="http://schemas.openxmlformats.org/officeDocument/2006/relationships/hyperlink" Target="https://www.sofascore.com/team/football/sydney-united-58/2939" TargetMode="External"/><Relationship Id="rId12" Type="http://schemas.openxmlformats.org/officeDocument/2006/relationships/hyperlink" Target="https://www.sofascore.com/team/football/sutherland-sharks/92214" TargetMode="External"/><Relationship Id="rId2" Type="http://schemas.openxmlformats.org/officeDocument/2006/relationships/hyperlink" Target="https://www.sofascore.com/team/football/north-west-sydney-spirit/413852" TargetMode="External"/><Relationship Id="rId16" Type="http://schemas.openxmlformats.org/officeDocument/2006/relationships/hyperlink" Target="https://www.sofascore.com/team/football/sydney-fc-academy/248825" TargetMode="External"/><Relationship Id="rId1" Type="http://schemas.openxmlformats.org/officeDocument/2006/relationships/hyperlink" Target="https://www.sofascore.com/team/football/rockdale-ilinden/92210" TargetMode="External"/><Relationship Id="rId6" Type="http://schemas.openxmlformats.org/officeDocument/2006/relationships/hyperlink" Target="https://www.sofascore.com/team/football/mt-druitt-town-rangers/285610" TargetMode="External"/><Relationship Id="rId11" Type="http://schemas.openxmlformats.org/officeDocument/2006/relationships/hyperlink" Target="https://www.sofascore.com/team/football/st-george-city/250662" TargetMode="External"/><Relationship Id="rId5" Type="http://schemas.openxmlformats.org/officeDocument/2006/relationships/hyperlink" Target="https://www.sofascore.com/team/football/blacktown-city/92204" TargetMode="External"/><Relationship Id="rId15" Type="http://schemas.openxmlformats.org/officeDocument/2006/relationships/hyperlink" Target="https://www.sofascore.com/team/football/sydney-olympic/2938" TargetMode="External"/><Relationship Id="rId10" Type="http://schemas.openxmlformats.org/officeDocument/2006/relationships/hyperlink" Target="https://www.sofascore.com/team/football/apia-leichhardt-tigers/92202" TargetMode="External"/><Relationship Id="rId4" Type="http://schemas.openxmlformats.org/officeDocument/2006/relationships/hyperlink" Target="https://www.sofascore.com/team/football/manly-united/92208" TargetMode="External"/><Relationship Id="rId9" Type="http://schemas.openxmlformats.org/officeDocument/2006/relationships/hyperlink" Target="https://www.sofascore.com/team/football/st-george-saints-fc/138216" TargetMode="External"/><Relationship Id="rId14" Type="http://schemas.openxmlformats.org/officeDocument/2006/relationships/hyperlink" Target="https://www.sofascore.com/team/football/central-coast-mariners-academy/92216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304800</xdr:colOff>
      <xdr:row>2</xdr:row>
      <xdr:rowOff>120650</xdr:rowOff>
    </xdr:to>
    <xdr:sp macro="" textlink="">
      <xdr:nvSpPr>
        <xdr:cNvPr id="1025" name="AutoShape 1" descr="Rockdale Ilind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D6651F7-E508-BC92-E269-4D90729B47C5}"/>
            </a:ext>
          </a:extLst>
        </xdr:cNvPr>
        <xdr:cNvSpPr>
          <a:spLocks noChangeAspect="1" noChangeArrowheads="1"/>
        </xdr:cNvSpPr>
      </xdr:nvSpPr>
      <xdr:spPr bwMode="auto">
        <a:xfrm>
          <a:off x="0" y="184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304800</xdr:colOff>
      <xdr:row>3</xdr:row>
      <xdr:rowOff>120650</xdr:rowOff>
    </xdr:to>
    <xdr:sp macro="" textlink="">
      <xdr:nvSpPr>
        <xdr:cNvPr id="1026" name="AutoShape 2" descr="Rockdale Ilind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8F0FBD4-BBD9-D369-E293-4D56BE770A48}"/>
            </a:ext>
          </a:extLst>
        </xdr:cNvPr>
        <xdr:cNvSpPr>
          <a:spLocks noChangeAspect="1" noChangeArrowheads="1"/>
        </xdr:cNvSpPr>
      </xdr:nvSpPr>
      <xdr:spPr bwMode="auto">
        <a:xfrm>
          <a:off x="0" y="368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304800</xdr:colOff>
      <xdr:row>4</xdr:row>
      <xdr:rowOff>120650</xdr:rowOff>
    </xdr:to>
    <xdr:sp macro="" textlink="">
      <xdr:nvSpPr>
        <xdr:cNvPr id="1027" name="AutoShape 3" descr="North West Sydney Spirit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9296967F-74D9-9920-A1FD-E4EBAD3DB94C}"/>
            </a:ext>
          </a:extLst>
        </xdr:cNvPr>
        <xdr:cNvSpPr>
          <a:spLocks noChangeAspect="1" noChangeArrowheads="1"/>
        </xdr:cNvSpPr>
      </xdr:nvSpPr>
      <xdr:spPr bwMode="auto">
        <a:xfrm>
          <a:off x="0" y="552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304800</xdr:colOff>
      <xdr:row>5</xdr:row>
      <xdr:rowOff>120650</xdr:rowOff>
    </xdr:to>
    <xdr:sp macro="" textlink="">
      <xdr:nvSpPr>
        <xdr:cNvPr id="1028" name="AutoShape 4" descr="Marconi Stallions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A7B9CA0-14BD-79AA-6E84-515FCF3E558B}"/>
            </a:ext>
          </a:extLst>
        </xdr:cNvPr>
        <xdr:cNvSpPr>
          <a:spLocks noChangeAspect="1" noChangeArrowheads="1"/>
        </xdr:cNvSpPr>
      </xdr:nvSpPr>
      <xdr:spPr bwMode="auto">
        <a:xfrm>
          <a:off x="0" y="73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304800</xdr:colOff>
      <xdr:row>6</xdr:row>
      <xdr:rowOff>120650</xdr:rowOff>
    </xdr:to>
    <xdr:sp macro="" textlink="">
      <xdr:nvSpPr>
        <xdr:cNvPr id="1029" name="AutoShape 5" descr="Manly United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7FD55222-A8F9-9DBE-C777-7B4EC68DE95C}"/>
            </a:ext>
          </a:extLst>
        </xdr:cNvPr>
        <xdr:cNvSpPr>
          <a:spLocks noChangeAspect="1" noChangeArrowheads="1"/>
        </xdr:cNvSpPr>
      </xdr:nvSpPr>
      <xdr:spPr bwMode="auto">
        <a:xfrm>
          <a:off x="0" y="920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304800</xdr:colOff>
      <xdr:row>7</xdr:row>
      <xdr:rowOff>120650</xdr:rowOff>
    </xdr:to>
    <xdr:sp macro="" textlink="">
      <xdr:nvSpPr>
        <xdr:cNvPr id="1030" name="AutoShape 6" descr="Marconi Stallions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8976A28-04F5-1DE2-EBAD-6580476852B3}"/>
            </a:ext>
          </a:extLst>
        </xdr:cNvPr>
        <xdr:cNvSpPr>
          <a:spLocks noChangeAspect="1" noChangeArrowheads="1"/>
        </xdr:cNvSpPr>
      </xdr:nvSpPr>
      <xdr:spPr bwMode="auto">
        <a:xfrm>
          <a:off x="0" y="1104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304800</xdr:colOff>
      <xdr:row>8</xdr:row>
      <xdr:rowOff>120650</xdr:rowOff>
    </xdr:to>
    <xdr:sp macro="" textlink="">
      <xdr:nvSpPr>
        <xdr:cNvPr id="1031" name="AutoShape 7" descr="Marconi Stallions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5BD0C7BA-A04B-BE70-FFF4-12DE3AB54C44}"/>
            </a:ext>
          </a:extLst>
        </xdr:cNvPr>
        <xdr:cNvSpPr>
          <a:spLocks noChangeAspect="1" noChangeArrowheads="1"/>
        </xdr:cNvSpPr>
      </xdr:nvSpPr>
      <xdr:spPr bwMode="auto">
        <a:xfrm>
          <a:off x="0" y="1289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304800</xdr:colOff>
      <xdr:row>9</xdr:row>
      <xdr:rowOff>120650</xdr:rowOff>
    </xdr:to>
    <xdr:sp macro="" textlink="">
      <xdr:nvSpPr>
        <xdr:cNvPr id="1032" name="AutoShape 8" descr="Blacktown City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D9726992-853F-361C-F9C7-4BB554AD4BA8}"/>
            </a:ext>
          </a:extLst>
        </xdr:cNvPr>
        <xdr:cNvSpPr>
          <a:spLocks noChangeAspect="1" noChangeArrowheads="1"/>
        </xdr:cNvSpPr>
      </xdr:nvSpPr>
      <xdr:spPr bwMode="auto">
        <a:xfrm>
          <a:off x="0" y="147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120650</xdr:rowOff>
    </xdr:to>
    <xdr:sp macro="" textlink="">
      <xdr:nvSpPr>
        <xdr:cNvPr id="1033" name="AutoShape 9" descr="Manly United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FE35D58A-EBFF-EC16-70E3-EA3328809BCF}"/>
            </a:ext>
          </a:extLst>
        </xdr:cNvPr>
        <xdr:cNvSpPr>
          <a:spLocks noChangeAspect="1" noChangeArrowheads="1"/>
        </xdr:cNvSpPr>
      </xdr:nvSpPr>
      <xdr:spPr bwMode="auto">
        <a:xfrm>
          <a:off x="0" y="1657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304800</xdr:colOff>
      <xdr:row>11</xdr:row>
      <xdr:rowOff>120650</xdr:rowOff>
    </xdr:to>
    <xdr:sp macro="" textlink="">
      <xdr:nvSpPr>
        <xdr:cNvPr id="1034" name="AutoShape 10" descr="Manly United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4000BF2A-91A6-6F0D-6DA1-7DF5C57F7C84}"/>
            </a:ext>
          </a:extLst>
        </xdr:cNvPr>
        <xdr:cNvSpPr>
          <a:spLocks noChangeAspect="1" noChangeArrowheads="1"/>
        </xdr:cNvSpPr>
      </xdr:nvSpPr>
      <xdr:spPr bwMode="auto">
        <a:xfrm>
          <a:off x="0" y="184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304800</xdr:colOff>
      <xdr:row>12</xdr:row>
      <xdr:rowOff>120650</xdr:rowOff>
    </xdr:to>
    <xdr:sp macro="" textlink="">
      <xdr:nvSpPr>
        <xdr:cNvPr id="1035" name="AutoShape 11" descr="Rockdale Ilind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8B7CD8E-7CD3-2151-50EC-7F6F0681578C}"/>
            </a:ext>
          </a:extLst>
        </xdr:cNvPr>
        <xdr:cNvSpPr>
          <a:spLocks noChangeAspect="1" noChangeArrowheads="1"/>
        </xdr:cNvSpPr>
      </xdr:nvSpPr>
      <xdr:spPr bwMode="auto">
        <a:xfrm>
          <a:off x="0" y="2025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304800</xdr:colOff>
      <xdr:row>13</xdr:row>
      <xdr:rowOff>120650</xdr:rowOff>
    </xdr:to>
    <xdr:sp macro="" textlink="">
      <xdr:nvSpPr>
        <xdr:cNvPr id="1036" name="AutoShape 12" descr="North West Sydney Spirit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84AD6B88-9E9F-057F-08CB-1649D7C23ADA}"/>
            </a:ext>
          </a:extLst>
        </xdr:cNvPr>
        <xdr:cNvSpPr>
          <a:spLocks noChangeAspect="1" noChangeArrowheads="1"/>
        </xdr:cNvSpPr>
      </xdr:nvSpPr>
      <xdr:spPr bwMode="auto">
        <a:xfrm>
          <a:off x="0" y="2209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304800</xdr:colOff>
      <xdr:row>14</xdr:row>
      <xdr:rowOff>120650</xdr:rowOff>
    </xdr:to>
    <xdr:sp macro="" textlink="">
      <xdr:nvSpPr>
        <xdr:cNvPr id="1037" name="AutoShape 13" descr="Mt Druitt Town Rangers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174079CA-069D-FE81-39E1-1AFB39A57CBA}"/>
            </a:ext>
          </a:extLst>
        </xdr:cNvPr>
        <xdr:cNvSpPr>
          <a:spLocks noChangeAspect="1" noChangeArrowheads="1"/>
        </xdr:cNvSpPr>
      </xdr:nvSpPr>
      <xdr:spPr bwMode="auto">
        <a:xfrm>
          <a:off x="0" y="2393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120650</xdr:rowOff>
    </xdr:to>
    <xdr:sp macro="" textlink="">
      <xdr:nvSpPr>
        <xdr:cNvPr id="1038" name="AutoShape 14" descr="Rockdale Ilind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EFC8A60-960C-FCB2-E1A1-06BE30E81803}"/>
            </a:ext>
          </a:extLst>
        </xdr:cNvPr>
        <xdr:cNvSpPr>
          <a:spLocks noChangeAspect="1" noChangeArrowheads="1"/>
        </xdr:cNvSpPr>
      </xdr:nvSpPr>
      <xdr:spPr bwMode="auto">
        <a:xfrm>
          <a:off x="0" y="2578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120650</xdr:rowOff>
    </xdr:to>
    <xdr:sp macro="" textlink="">
      <xdr:nvSpPr>
        <xdr:cNvPr id="1039" name="AutoShape 15" descr="Sydney United 58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2E6A14A1-FD0F-D168-C282-70FD5B3E4FCA}"/>
            </a:ext>
          </a:extLst>
        </xdr:cNvPr>
        <xdr:cNvSpPr>
          <a:spLocks noChangeAspect="1" noChangeArrowheads="1"/>
        </xdr:cNvSpPr>
      </xdr:nvSpPr>
      <xdr:spPr bwMode="auto">
        <a:xfrm>
          <a:off x="0" y="2762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120650</xdr:rowOff>
    </xdr:to>
    <xdr:sp macro="" textlink="">
      <xdr:nvSpPr>
        <xdr:cNvPr id="1040" name="AutoShape 16" descr="Blacktown City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15EF6E34-C56E-83D0-3D18-02F2CCD96159}"/>
            </a:ext>
          </a:extLst>
        </xdr:cNvPr>
        <xdr:cNvSpPr>
          <a:spLocks noChangeAspect="1" noChangeArrowheads="1"/>
        </xdr:cNvSpPr>
      </xdr:nvSpPr>
      <xdr:spPr bwMode="auto">
        <a:xfrm>
          <a:off x="0" y="294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18</xdr:row>
      <xdr:rowOff>120650</xdr:rowOff>
    </xdr:to>
    <xdr:sp macro="" textlink="">
      <xdr:nvSpPr>
        <xdr:cNvPr id="1041" name="AutoShape 17" descr="Marconi Stallions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5DB293F7-2279-10D5-8EC2-726CEAFB561B}"/>
            </a:ext>
          </a:extLst>
        </xdr:cNvPr>
        <xdr:cNvSpPr>
          <a:spLocks noChangeAspect="1" noChangeArrowheads="1"/>
        </xdr:cNvSpPr>
      </xdr:nvSpPr>
      <xdr:spPr bwMode="auto">
        <a:xfrm>
          <a:off x="0" y="3130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304800</xdr:colOff>
      <xdr:row>19</xdr:row>
      <xdr:rowOff>120650</xdr:rowOff>
    </xdr:to>
    <xdr:sp macro="" textlink="">
      <xdr:nvSpPr>
        <xdr:cNvPr id="1042" name="AutoShape 18" descr="Marconi Stallions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4D862B13-A863-4429-530F-64BF6D9322F4}"/>
            </a:ext>
          </a:extLst>
        </xdr:cNvPr>
        <xdr:cNvSpPr>
          <a:spLocks noChangeAspect="1" noChangeArrowheads="1"/>
        </xdr:cNvSpPr>
      </xdr:nvSpPr>
      <xdr:spPr bwMode="auto">
        <a:xfrm>
          <a:off x="0" y="3314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304800</xdr:colOff>
      <xdr:row>20</xdr:row>
      <xdr:rowOff>120650</xdr:rowOff>
    </xdr:to>
    <xdr:sp macro="" textlink="">
      <xdr:nvSpPr>
        <xdr:cNvPr id="1043" name="AutoShape 19" descr="Marconi Stallions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D7F78CCC-519B-4ADE-60D4-47E55C40D290}"/>
            </a:ext>
          </a:extLst>
        </xdr:cNvPr>
        <xdr:cNvSpPr>
          <a:spLocks noChangeAspect="1" noChangeArrowheads="1"/>
        </xdr:cNvSpPr>
      </xdr:nvSpPr>
      <xdr:spPr bwMode="auto">
        <a:xfrm>
          <a:off x="0" y="3498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304800</xdr:colOff>
      <xdr:row>21</xdr:row>
      <xdr:rowOff>120650</xdr:rowOff>
    </xdr:to>
    <xdr:sp macro="" textlink="">
      <xdr:nvSpPr>
        <xdr:cNvPr id="1044" name="AutoShape 20" descr="North West Sydney Spirit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472DBF84-42C0-72F5-4D6E-7BC8273B2377}"/>
            </a:ext>
          </a:extLst>
        </xdr:cNvPr>
        <xdr:cNvSpPr>
          <a:spLocks noChangeAspect="1" noChangeArrowheads="1"/>
        </xdr:cNvSpPr>
      </xdr:nvSpPr>
      <xdr:spPr bwMode="auto">
        <a:xfrm>
          <a:off x="0" y="368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22</xdr:row>
      <xdr:rowOff>120650</xdr:rowOff>
    </xdr:to>
    <xdr:sp macro="" textlink="">
      <xdr:nvSpPr>
        <xdr:cNvPr id="1045" name="AutoShape 21" descr="Mt Druitt Town Rangers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C2A4C562-C5EE-061E-2DD7-E3EB20EA1865}"/>
            </a:ext>
          </a:extLst>
        </xdr:cNvPr>
        <xdr:cNvSpPr>
          <a:spLocks noChangeAspect="1" noChangeArrowheads="1"/>
        </xdr:cNvSpPr>
      </xdr:nvSpPr>
      <xdr:spPr bwMode="auto">
        <a:xfrm>
          <a:off x="0" y="3867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22</xdr:row>
      <xdr:rowOff>0</xdr:rowOff>
    </xdr:from>
    <xdr:to>
      <xdr:col>0</xdr:col>
      <xdr:colOff>304800</xdr:colOff>
      <xdr:row>23</xdr:row>
      <xdr:rowOff>120650</xdr:rowOff>
    </xdr:to>
    <xdr:sp macro="" textlink="">
      <xdr:nvSpPr>
        <xdr:cNvPr id="1046" name="AutoShape 22" descr="Rockdale Ilind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AE08419-F5D0-853D-7758-26BF0FD677E1}"/>
            </a:ext>
          </a:extLst>
        </xdr:cNvPr>
        <xdr:cNvSpPr>
          <a:spLocks noChangeAspect="1" noChangeArrowheads="1"/>
        </xdr:cNvSpPr>
      </xdr:nvSpPr>
      <xdr:spPr bwMode="auto">
        <a:xfrm>
          <a:off x="0" y="4051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304800</xdr:colOff>
      <xdr:row>24</xdr:row>
      <xdr:rowOff>120650</xdr:rowOff>
    </xdr:to>
    <xdr:sp macro="" textlink="">
      <xdr:nvSpPr>
        <xdr:cNvPr id="1047" name="AutoShape 23" descr="Sydney United 58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B36D0810-E421-B306-FAEE-7DFDCFCAFDBB}"/>
            </a:ext>
          </a:extLst>
        </xdr:cNvPr>
        <xdr:cNvSpPr>
          <a:spLocks noChangeAspect="1" noChangeArrowheads="1"/>
        </xdr:cNvSpPr>
      </xdr:nvSpPr>
      <xdr:spPr bwMode="auto">
        <a:xfrm>
          <a:off x="0" y="4235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304800</xdr:colOff>
      <xdr:row>25</xdr:row>
      <xdr:rowOff>120650</xdr:rowOff>
    </xdr:to>
    <xdr:sp macro="" textlink="">
      <xdr:nvSpPr>
        <xdr:cNvPr id="1048" name="AutoShape 24" descr="Mt Druitt Town Rangers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6BFC1F74-A2D0-877A-D4F6-62E1E3B12366}"/>
            </a:ext>
          </a:extLst>
        </xdr:cNvPr>
        <xdr:cNvSpPr>
          <a:spLocks noChangeAspect="1" noChangeArrowheads="1"/>
        </xdr:cNvSpPr>
      </xdr:nvSpPr>
      <xdr:spPr bwMode="auto">
        <a:xfrm>
          <a:off x="0" y="441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304800</xdr:colOff>
      <xdr:row>26</xdr:row>
      <xdr:rowOff>120650</xdr:rowOff>
    </xdr:to>
    <xdr:sp macro="" textlink="">
      <xdr:nvSpPr>
        <xdr:cNvPr id="1049" name="AutoShape 25" descr="Manly United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AFC8518-6F60-23A0-C3AD-00182290952E}"/>
            </a:ext>
          </a:extLst>
        </xdr:cNvPr>
        <xdr:cNvSpPr>
          <a:spLocks noChangeAspect="1" noChangeArrowheads="1"/>
        </xdr:cNvSpPr>
      </xdr:nvSpPr>
      <xdr:spPr bwMode="auto">
        <a:xfrm>
          <a:off x="0" y="460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304800</xdr:colOff>
      <xdr:row>27</xdr:row>
      <xdr:rowOff>120650</xdr:rowOff>
    </xdr:to>
    <xdr:sp macro="" textlink="">
      <xdr:nvSpPr>
        <xdr:cNvPr id="1050" name="AutoShape 26" descr="Mt Druitt Town Rangers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E1550B7-C14B-2532-766D-79DEF50EB67E}"/>
            </a:ext>
          </a:extLst>
        </xdr:cNvPr>
        <xdr:cNvSpPr>
          <a:spLocks noChangeAspect="1" noChangeArrowheads="1"/>
        </xdr:cNvSpPr>
      </xdr:nvSpPr>
      <xdr:spPr bwMode="auto">
        <a:xfrm>
          <a:off x="0" y="478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28</xdr:row>
      <xdr:rowOff>120650</xdr:rowOff>
    </xdr:to>
    <xdr:sp macro="" textlink="">
      <xdr:nvSpPr>
        <xdr:cNvPr id="1051" name="AutoShape 27" descr="North West Sydney Spirit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CAB00CE3-D080-FD83-245E-A7D7E2FB8D0B}"/>
            </a:ext>
          </a:extLst>
        </xdr:cNvPr>
        <xdr:cNvSpPr>
          <a:spLocks noChangeAspect="1" noChangeArrowheads="1"/>
        </xdr:cNvSpPr>
      </xdr:nvSpPr>
      <xdr:spPr bwMode="auto">
        <a:xfrm>
          <a:off x="0" y="4972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304800</xdr:colOff>
      <xdr:row>29</xdr:row>
      <xdr:rowOff>120650</xdr:rowOff>
    </xdr:to>
    <xdr:sp macro="" textlink="">
      <xdr:nvSpPr>
        <xdr:cNvPr id="1052" name="AutoShape 28" descr="Rockdale Ilind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2FEEB04-80E6-5B27-3B17-F0FD2718CF76}"/>
            </a:ext>
          </a:extLst>
        </xdr:cNvPr>
        <xdr:cNvSpPr>
          <a:spLocks noChangeAspect="1" noChangeArrowheads="1"/>
        </xdr:cNvSpPr>
      </xdr:nvSpPr>
      <xdr:spPr bwMode="auto">
        <a:xfrm>
          <a:off x="0" y="5156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30</xdr:row>
      <xdr:rowOff>120650</xdr:rowOff>
    </xdr:to>
    <xdr:sp macro="" textlink="">
      <xdr:nvSpPr>
        <xdr:cNvPr id="1053" name="AutoShape 29" descr="Mt Druitt Town Rangers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C7587D36-7D95-0CEB-4A3A-6BE56C1DB093}"/>
            </a:ext>
          </a:extLst>
        </xdr:cNvPr>
        <xdr:cNvSpPr>
          <a:spLocks noChangeAspect="1" noChangeArrowheads="1"/>
        </xdr:cNvSpPr>
      </xdr:nvSpPr>
      <xdr:spPr bwMode="auto">
        <a:xfrm>
          <a:off x="0" y="5340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30</xdr:row>
      <xdr:rowOff>0</xdr:rowOff>
    </xdr:from>
    <xdr:to>
      <xdr:col>0</xdr:col>
      <xdr:colOff>304800</xdr:colOff>
      <xdr:row>31</xdr:row>
      <xdr:rowOff>120650</xdr:rowOff>
    </xdr:to>
    <xdr:sp macro="" textlink="">
      <xdr:nvSpPr>
        <xdr:cNvPr id="1054" name="AutoShape 30" descr="North West Sydney Spirit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9803D516-0D33-81BD-4006-EA1E64127532}"/>
            </a:ext>
          </a:extLst>
        </xdr:cNvPr>
        <xdr:cNvSpPr>
          <a:spLocks noChangeAspect="1" noChangeArrowheads="1"/>
        </xdr:cNvSpPr>
      </xdr:nvSpPr>
      <xdr:spPr bwMode="auto">
        <a:xfrm>
          <a:off x="0" y="552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304800</xdr:colOff>
      <xdr:row>32</xdr:row>
      <xdr:rowOff>120650</xdr:rowOff>
    </xdr:to>
    <xdr:sp macro="" textlink="">
      <xdr:nvSpPr>
        <xdr:cNvPr id="1055" name="AutoShape 31" descr="Mt Druitt Town Rangers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82D2EE6-8050-CB3E-34AA-21BA5E9261B4}"/>
            </a:ext>
          </a:extLst>
        </xdr:cNvPr>
        <xdr:cNvSpPr>
          <a:spLocks noChangeAspect="1" noChangeArrowheads="1"/>
        </xdr:cNvSpPr>
      </xdr:nvSpPr>
      <xdr:spPr bwMode="auto">
        <a:xfrm>
          <a:off x="0" y="570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304800</xdr:colOff>
      <xdr:row>33</xdr:row>
      <xdr:rowOff>120650</xdr:rowOff>
    </xdr:to>
    <xdr:sp macro="" textlink="">
      <xdr:nvSpPr>
        <xdr:cNvPr id="1056" name="AutoShape 32" descr="Wollongong Wolves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F27D6545-3944-66BF-1E47-D6561FD9ECBD}"/>
            </a:ext>
          </a:extLst>
        </xdr:cNvPr>
        <xdr:cNvSpPr>
          <a:spLocks noChangeAspect="1" noChangeArrowheads="1"/>
        </xdr:cNvSpPr>
      </xdr:nvSpPr>
      <xdr:spPr bwMode="auto">
        <a:xfrm>
          <a:off x="0" y="589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34</xdr:row>
      <xdr:rowOff>120650</xdr:rowOff>
    </xdr:to>
    <xdr:sp macro="" textlink="">
      <xdr:nvSpPr>
        <xdr:cNvPr id="1057" name="AutoShape 33" descr="St George Saints FC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57641668-6F03-025A-80F7-A3BD7079F2AD}"/>
            </a:ext>
          </a:extLst>
        </xdr:cNvPr>
        <xdr:cNvSpPr>
          <a:spLocks noChangeAspect="1" noChangeArrowheads="1"/>
        </xdr:cNvSpPr>
      </xdr:nvSpPr>
      <xdr:spPr bwMode="auto">
        <a:xfrm>
          <a:off x="0" y="6076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304800</xdr:colOff>
      <xdr:row>35</xdr:row>
      <xdr:rowOff>120650</xdr:rowOff>
    </xdr:to>
    <xdr:sp macro="" textlink="">
      <xdr:nvSpPr>
        <xdr:cNvPr id="1058" name="AutoShape 34" descr="North West Sydney Spirit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E66481CA-F6A6-4C98-5F80-39539930B37B}"/>
            </a:ext>
          </a:extLst>
        </xdr:cNvPr>
        <xdr:cNvSpPr>
          <a:spLocks noChangeAspect="1" noChangeArrowheads="1"/>
        </xdr:cNvSpPr>
      </xdr:nvSpPr>
      <xdr:spPr bwMode="auto">
        <a:xfrm>
          <a:off x="0" y="6261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35</xdr:row>
      <xdr:rowOff>0</xdr:rowOff>
    </xdr:from>
    <xdr:to>
      <xdr:col>0</xdr:col>
      <xdr:colOff>304800</xdr:colOff>
      <xdr:row>36</xdr:row>
      <xdr:rowOff>120650</xdr:rowOff>
    </xdr:to>
    <xdr:sp macro="" textlink="">
      <xdr:nvSpPr>
        <xdr:cNvPr id="1059" name="AutoShape 35" descr="APIA Leichhardt Tigers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5F2A6D74-308C-4558-E61D-091B65AF1140}"/>
            </a:ext>
          </a:extLst>
        </xdr:cNvPr>
        <xdr:cNvSpPr>
          <a:spLocks noChangeAspect="1" noChangeArrowheads="1"/>
        </xdr:cNvSpPr>
      </xdr:nvSpPr>
      <xdr:spPr bwMode="auto">
        <a:xfrm>
          <a:off x="0" y="6445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36</xdr:row>
      <xdr:rowOff>0</xdr:rowOff>
    </xdr:from>
    <xdr:to>
      <xdr:col>0</xdr:col>
      <xdr:colOff>304800</xdr:colOff>
      <xdr:row>37</xdr:row>
      <xdr:rowOff>120650</xdr:rowOff>
    </xdr:to>
    <xdr:sp macro="" textlink="">
      <xdr:nvSpPr>
        <xdr:cNvPr id="1060" name="AutoShape 36" descr="St George City FA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884830EE-D8B5-087E-5973-D005789FC1C9}"/>
            </a:ext>
          </a:extLst>
        </xdr:cNvPr>
        <xdr:cNvSpPr>
          <a:spLocks noChangeAspect="1" noChangeArrowheads="1"/>
        </xdr:cNvSpPr>
      </xdr:nvSpPr>
      <xdr:spPr bwMode="auto">
        <a:xfrm>
          <a:off x="0" y="6629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37</xdr:row>
      <xdr:rowOff>0</xdr:rowOff>
    </xdr:from>
    <xdr:to>
      <xdr:col>0</xdr:col>
      <xdr:colOff>304800</xdr:colOff>
      <xdr:row>38</xdr:row>
      <xdr:rowOff>120650</xdr:rowOff>
    </xdr:to>
    <xdr:sp macro="" textlink="">
      <xdr:nvSpPr>
        <xdr:cNvPr id="1061" name="AutoShape 37" descr="Sutherland Sharks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CFC2F508-4205-3B5C-B6D6-E50D881BDDC7}"/>
            </a:ext>
          </a:extLst>
        </xdr:cNvPr>
        <xdr:cNvSpPr>
          <a:spLocks noChangeAspect="1" noChangeArrowheads="1"/>
        </xdr:cNvSpPr>
      </xdr:nvSpPr>
      <xdr:spPr bwMode="auto">
        <a:xfrm>
          <a:off x="0" y="6813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38</xdr:row>
      <xdr:rowOff>0</xdr:rowOff>
    </xdr:from>
    <xdr:to>
      <xdr:col>0</xdr:col>
      <xdr:colOff>304800</xdr:colOff>
      <xdr:row>39</xdr:row>
      <xdr:rowOff>120650</xdr:rowOff>
    </xdr:to>
    <xdr:sp macro="" textlink="">
      <xdr:nvSpPr>
        <xdr:cNvPr id="1062" name="AutoShape 38" descr="St George City FA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3D0C2CFF-7CEE-76EC-3DED-DF6DCE1CD903}"/>
            </a:ext>
          </a:extLst>
        </xdr:cNvPr>
        <xdr:cNvSpPr>
          <a:spLocks noChangeAspect="1" noChangeArrowheads="1"/>
        </xdr:cNvSpPr>
      </xdr:nvSpPr>
      <xdr:spPr bwMode="auto">
        <a:xfrm>
          <a:off x="0" y="6997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39</xdr:row>
      <xdr:rowOff>0</xdr:rowOff>
    </xdr:from>
    <xdr:to>
      <xdr:col>0</xdr:col>
      <xdr:colOff>304800</xdr:colOff>
      <xdr:row>40</xdr:row>
      <xdr:rowOff>120650</xdr:rowOff>
    </xdr:to>
    <xdr:sp macro="" textlink="">
      <xdr:nvSpPr>
        <xdr:cNvPr id="1063" name="AutoShape 39" descr="Manly United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85B792EE-1DEF-D0F1-921E-6F1AF4C2FB9F}"/>
            </a:ext>
          </a:extLst>
        </xdr:cNvPr>
        <xdr:cNvSpPr>
          <a:spLocks noChangeAspect="1" noChangeArrowheads="1"/>
        </xdr:cNvSpPr>
      </xdr:nvSpPr>
      <xdr:spPr bwMode="auto">
        <a:xfrm>
          <a:off x="0" y="718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304800</xdr:colOff>
      <xdr:row>41</xdr:row>
      <xdr:rowOff>120650</xdr:rowOff>
    </xdr:to>
    <xdr:sp macro="" textlink="">
      <xdr:nvSpPr>
        <xdr:cNvPr id="1064" name="AutoShape 40" descr="Sydney United 58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4D6B2847-2FCF-77B6-B9C7-42915C6A29F4}"/>
            </a:ext>
          </a:extLst>
        </xdr:cNvPr>
        <xdr:cNvSpPr>
          <a:spLocks noChangeAspect="1" noChangeArrowheads="1"/>
        </xdr:cNvSpPr>
      </xdr:nvSpPr>
      <xdr:spPr bwMode="auto">
        <a:xfrm>
          <a:off x="0" y="736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42</xdr:row>
      <xdr:rowOff>120650</xdr:rowOff>
    </xdr:to>
    <xdr:sp macro="" textlink="">
      <xdr:nvSpPr>
        <xdr:cNvPr id="1065" name="AutoShape 41" descr="St George City FA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1D779C01-34A5-3A4A-C061-FBABE6A5E9F7}"/>
            </a:ext>
          </a:extLst>
        </xdr:cNvPr>
        <xdr:cNvSpPr>
          <a:spLocks noChangeAspect="1" noChangeArrowheads="1"/>
        </xdr:cNvSpPr>
      </xdr:nvSpPr>
      <xdr:spPr bwMode="auto">
        <a:xfrm>
          <a:off x="0" y="7550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42</xdr:row>
      <xdr:rowOff>0</xdr:rowOff>
    </xdr:from>
    <xdr:to>
      <xdr:col>0</xdr:col>
      <xdr:colOff>304800</xdr:colOff>
      <xdr:row>43</xdr:row>
      <xdr:rowOff>120650</xdr:rowOff>
    </xdr:to>
    <xdr:sp macro="" textlink="">
      <xdr:nvSpPr>
        <xdr:cNvPr id="1066" name="AutoShape 42" descr="APIA Leichhardt Tigers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4C225141-9EA7-8325-9579-F21FE3AFB8F5}"/>
            </a:ext>
          </a:extLst>
        </xdr:cNvPr>
        <xdr:cNvSpPr>
          <a:spLocks noChangeAspect="1" noChangeArrowheads="1"/>
        </xdr:cNvSpPr>
      </xdr:nvSpPr>
      <xdr:spPr bwMode="auto">
        <a:xfrm>
          <a:off x="0" y="7734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43</xdr:row>
      <xdr:rowOff>0</xdr:rowOff>
    </xdr:from>
    <xdr:to>
      <xdr:col>0</xdr:col>
      <xdr:colOff>304800</xdr:colOff>
      <xdr:row>44</xdr:row>
      <xdr:rowOff>120650</xdr:rowOff>
    </xdr:to>
    <xdr:sp macro="" textlink="">
      <xdr:nvSpPr>
        <xdr:cNvPr id="1067" name="AutoShape 43" descr="Sydney United 58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77EBD116-FB83-0CF8-41E8-AAC9D20204D0}"/>
            </a:ext>
          </a:extLst>
        </xdr:cNvPr>
        <xdr:cNvSpPr>
          <a:spLocks noChangeAspect="1" noChangeArrowheads="1"/>
        </xdr:cNvSpPr>
      </xdr:nvSpPr>
      <xdr:spPr bwMode="auto">
        <a:xfrm>
          <a:off x="0" y="7918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44</xdr:row>
      <xdr:rowOff>0</xdr:rowOff>
    </xdr:from>
    <xdr:to>
      <xdr:col>0</xdr:col>
      <xdr:colOff>304800</xdr:colOff>
      <xdr:row>45</xdr:row>
      <xdr:rowOff>120650</xdr:rowOff>
    </xdr:to>
    <xdr:sp macro="" textlink="">
      <xdr:nvSpPr>
        <xdr:cNvPr id="1068" name="AutoShape 44" descr="St George Saints FC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FD7DCD18-1D3C-9EDF-49D8-F7EA07049087}"/>
            </a:ext>
          </a:extLst>
        </xdr:cNvPr>
        <xdr:cNvSpPr>
          <a:spLocks noChangeAspect="1" noChangeArrowheads="1"/>
        </xdr:cNvSpPr>
      </xdr:nvSpPr>
      <xdr:spPr bwMode="auto">
        <a:xfrm>
          <a:off x="0" y="8102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45</xdr:row>
      <xdr:rowOff>0</xdr:rowOff>
    </xdr:from>
    <xdr:to>
      <xdr:col>0</xdr:col>
      <xdr:colOff>304800</xdr:colOff>
      <xdr:row>46</xdr:row>
      <xdr:rowOff>120650</xdr:rowOff>
    </xdr:to>
    <xdr:sp macro="" textlink="">
      <xdr:nvSpPr>
        <xdr:cNvPr id="1069" name="AutoShape 45" descr="Sutherland Sharks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E87A27DE-6613-24A4-B0CF-EACB8D4ADC6F}"/>
            </a:ext>
          </a:extLst>
        </xdr:cNvPr>
        <xdr:cNvSpPr>
          <a:spLocks noChangeAspect="1" noChangeArrowheads="1"/>
        </xdr:cNvSpPr>
      </xdr:nvSpPr>
      <xdr:spPr bwMode="auto">
        <a:xfrm>
          <a:off x="0" y="8286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46</xdr:row>
      <xdr:rowOff>0</xdr:rowOff>
    </xdr:from>
    <xdr:to>
      <xdr:col>0</xdr:col>
      <xdr:colOff>304800</xdr:colOff>
      <xdr:row>47</xdr:row>
      <xdr:rowOff>120650</xdr:rowOff>
    </xdr:to>
    <xdr:sp macro="" textlink="">
      <xdr:nvSpPr>
        <xdr:cNvPr id="1070" name="AutoShape 46" descr="Wollongong Wolves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791A602C-C233-767B-130F-A4A3A56BFA86}"/>
            </a:ext>
          </a:extLst>
        </xdr:cNvPr>
        <xdr:cNvSpPr>
          <a:spLocks noChangeAspect="1" noChangeArrowheads="1"/>
        </xdr:cNvSpPr>
      </xdr:nvSpPr>
      <xdr:spPr bwMode="auto">
        <a:xfrm>
          <a:off x="0" y="8470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47</xdr:row>
      <xdr:rowOff>0</xdr:rowOff>
    </xdr:from>
    <xdr:to>
      <xdr:col>0</xdr:col>
      <xdr:colOff>304800</xdr:colOff>
      <xdr:row>48</xdr:row>
      <xdr:rowOff>120650</xdr:rowOff>
    </xdr:to>
    <xdr:sp macro="" textlink="">
      <xdr:nvSpPr>
        <xdr:cNvPr id="1071" name="AutoShape 47" descr="St George Saints FC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31AA98AF-3651-D17A-98EF-CA8F3AA4BF00}"/>
            </a:ext>
          </a:extLst>
        </xdr:cNvPr>
        <xdr:cNvSpPr>
          <a:spLocks noChangeAspect="1" noChangeArrowheads="1"/>
        </xdr:cNvSpPr>
      </xdr:nvSpPr>
      <xdr:spPr bwMode="auto">
        <a:xfrm>
          <a:off x="0" y="8655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48</xdr:row>
      <xdr:rowOff>0</xdr:rowOff>
    </xdr:from>
    <xdr:to>
      <xdr:col>0</xdr:col>
      <xdr:colOff>304800</xdr:colOff>
      <xdr:row>49</xdr:row>
      <xdr:rowOff>120650</xdr:rowOff>
    </xdr:to>
    <xdr:sp macro="" textlink="">
      <xdr:nvSpPr>
        <xdr:cNvPr id="1072" name="AutoShape 48" descr="Wollongong Wolves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C4423838-911C-FE79-91B9-E7B085AAD8EF}"/>
            </a:ext>
          </a:extLst>
        </xdr:cNvPr>
        <xdr:cNvSpPr>
          <a:spLocks noChangeAspect="1" noChangeArrowheads="1"/>
        </xdr:cNvSpPr>
      </xdr:nvSpPr>
      <xdr:spPr bwMode="auto">
        <a:xfrm>
          <a:off x="0" y="883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304800</xdr:colOff>
      <xdr:row>50</xdr:row>
      <xdr:rowOff>120650</xdr:rowOff>
    </xdr:to>
    <xdr:sp macro="" textlink="">
      <xdr:nvSpPr>
        <xdr:cNvPr id="1073" name="AutoShape 49" descr="Western Sydney Wanderers Academy Youth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A8E81A7D-9142-DC46-3AA3-8E25C44EFF8E}"/>
            </a:ext>
          </a:extLst>
        </xdr:cNvPr>
        <xdr:cNvSpPr>
          <a:spLocks noChangeAspect="1" noChangeArrowheads="1"/>
        </xdr:cNvSpPr>
      </xdr:nvSpPr>
      <xdr:spPr bwMode="auto">
        <a:xfrm>
          <a:off x="0" y="9023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50</xdr:row>
      <xdr:rowOff>0</xdr:rowOff>
    </xdr:from>
    <xdr:to>
      <xdr:col>0</xdr:col>
      <xdr:colOff>304800</xdr:colOff>
      <xdr:row>51</xdr:row>
      <xdr:rowOff>120650</xdr:rowOff>
    </xdr:to>
    <xdr:sp macro="" textlink="">
      <xdr:nvSpPr>
        <xdr:cNvPr id="1074" name="AutoShape 50" descr="St George Saints FC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457EE74B-265B-1C6E-C0BD-0C5B88EDE543}"/>
            </a:ext>
          </a:extLst>
        </xdr:cNvPr>
        <xdr:cNvSpPr>
          <a:spLocks noChangeAspect="1" noChangeArrowheads="1"/>
        </xdr:cNvSpPr>
      </xdr:nvSpPr>
      <xdr:spPr bwMode="auto">
        <a:xfrm>
          <a:off x="0" y="920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51</xdr:row>
      <xdr:rowOff>0</xdr:rowOff>
    </xdr:from>
    <xdr:to>
      <xdr:col>0</xdr:col>
      <xdr:colOff>304800</xdr:colOff>
      <xdr:row>52</xdr:row>
      <xdr:rowOff>120650</xdr:rowOff>
    </xdr:to>
    <xdr:sp macro="" textlink="">
      <xdr:nvSpPr>
        <xdr:cNvPr id="1075" name="AutoShape 51" descr="Central Coast Mariners II Youth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2F2526F0-7FA7-7A7E-C880-79BA4ACAA822}"/>
            </a:ext>
          </a:extLst>
        </xdr:cNvPr>
        <xdr:cNvSpPr>
          <a:spLocks noChangeAspect="1" noChangeArrowheads="1"/>
        </xdr:cNvSpPr>
      </xdr:nvSpPr>
      <xdr:spPr bwMode="auto">
        <a:xfrm>
          <a:off x="0" y="9391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52</xdr:row>
      <xdr:rowOff>0</xdr:rowOff>
    </xdr:from>
    <xdr:to>
      <xdr:col>0</xdr:col>
      <xdr:colOff>304800</xdr:colOff>
      <xdr:row>53</xdr:row>
      <xdr:rowOff>120650</xdr:rowOff>
    </xdr:to>
    <xdr:sp macro="" textlink="">
      <xdr:nvSpPr>
        <xdr:cNvPr id="1076" name="AutoShape 52" descr="Central Coast Mariners II Youth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E68763C9-FE76-26ED-F98D-AD5477B40FBE}"/>
            </a:ext>
          </a:extLst>
        </xdr:cNvPr>
        <xdr:cNvSpPr>
          <a:spLocks noChangeAspect="1" noChangeArrowheads="1"/>
        </xdr:cNvSpPr>
      </xdr:nvSpPr>
      <xdr:spPr bwMode="auto">
        <a:xfrm>
          <a:off x="0" y="9575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53</xdr:row>
      <xdr:rowOff>0</xdr:rowOff>
    </xdr:from>
    <xdr:to>
      <xdr:col>0</xdr:col>
      <xdr:colOff>304800</xdr:colOff>
      <xdr:row>54</xdr:row>
      <xdr:rowOff>120650</xdr:rowOff>
    </xdr:to>
    <xdr:sp macro="" textlink="">
      <xdr:nvSpPr>
        <xdr:cNvPr id="1077" name="AutoShape 53" descr="Marconi Stallions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A10E6FBE-94EE-E1BD-6883-C29638427919}"/>
            </a:ext>
          </a:extLst>
        </xdr:cNvPr>
        <xdr:cNvSpPr>
          <a:spLocks noChangeAspect="1" noChangeArrowheads="1"/>
        </xdr:cNvSpPr>
      </xdr:nvSpPr>
      <xdr:spPr bwMode="auto">
        <a:xfrm>
          <a:off x="0" y="9759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54</xdr:row>
      <xdr:rowOff>0</xdr:rowOff>
    </xdr:from>
    <xdr:to>
      <xdr:col>0</xdr:col>
      <xdr:colOff>304800</xdr:colOff>
      <xdr:row>55</xdr:row>
      <xdr:rowOff>120650</xdr:rowOff>
    </xdr:to>
    <xdr:sp macro="" textlink="">
      <xdr:nvSpPr>
        <xdr:cNvPr id="1078" name="AutoShape 54" descr="Wollongong Wolves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D92DD9B3-F29E-18A7-4EDA-B7E9E6E32982}"/>
            </a:ext>
          </a:extLst>
        </xdr:cNvPr>
        <xdr:cNvSpPr>
          <a:spLocks noChangeAspect="1" noChangeArrowheads="1"/>
        </xdr:cNvSpPr>
      </xdr:nvSpPr>
      <xdr:spPr bwMode="auto">
        <a:xfrm>
          <a:off x="0" y="9944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55</xdr:row>
      <xdr:rowOff>0</xdr:rowOff>
    </xdr:from>
    <xdr:to>
      <xdr:col>0</xdr:col>
      <xdr:colOff>304800</xdr:colOff>
      <xdr:row>56</xdr:row>
      <xdr:rowOff>120650</xdr:rowOff>
    </xdr:to>
    <xdr:sp macro="" textlink="">
      <xdr:nvSpPr>
        <xdr:cNvPr id="1079" name="AutoShape 55" descr="Blacktown City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BA263818-51EF-6859-8721-DA57B94693D7}"/>
            </a:ext>
          </a:extLst>
        </xdr:cNvPr>
        <xdr:cNvSpPr>
          <a:spLocks noChangeAspect="1" noChangeArrowheads="1"/>
        </xdr:cNvSpPr>
      </xdr:nvSpPr>
      <xdr:spPr bwMode="auto">
        <a:xfrm>
          <a:off x="0" y="10128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56</xdr:row>
      <xdr:rowOff>0</xdr:rowOff>
    </xdr:from>
    <xdr:to>
      <xdr:col>0</xdr:col>
      <xdr:colOff>304800</xdr:colOff>
      <xdr:row>57</xdr:row>
      <xdr:rowOff>120650</xdr:rowOff>
    </xdr:to>
    <xdr:sp macro="" textlink="">
      <xdr:nvSpPr>
        <xdr:cNvPr id="1080" name="AutoShape 56" descr="St George City FA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43EB6188-7A1A-6722-D021-4A1D79414E1A}"/>
            </a:ext>
          </a:extLst>
        </xdr:cNvPr>
        <xdr:cNvSpPr>
          <a:spLocks noChangeAspect="1" noChangeArrowheads="1"/>
        </xdr:cNvSpPr>
      </xdr:nvSpPr>
      <xdr:spPr bwMode="auto">
        <a:xfrm>
          <a:off x="0" y="1031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57</xdr:row>
      <xdr:rowOff>0</xdr:rowOff>
    </xdr:from>
    <xdr:to>
      <xdr:col>0</xdr:col>
      <xdr:colOff>304800</xdr:colOff>
      <xdr:row>58</xdr:row>
      <xdr:rowOff>120650</xdr:rowOff>
    </xdr:to>
    <xdr:sp macro="" textlink="">
      <xdr:nvSpPr>
        <xdr:cNvPr id="1081" name="AutoShape 57" descr="Blacktown City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B67C07D9-DF35-059D-50B7-013104E89BDA}"/>
            </a:ext>
          </a:extLst>
        </xdr:cNvPr>
        <xdr:cNvSpPr>
          <a:spLocks noChangeAspect="1" noChangeArrowheads="1"/>
        </xdr:cNvSpPr>
      </xdr:nvSpPr>
      <xdr:spPr bwMode="auto">
        <a:xfrm>
          <a:off x="0" y="1049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58</xdr:row>
      <xdr:rowOff>0</xdr:rowOff>
    </xdr:from>
    <xdr:to>
      <xdr:col>0</xdr:col>
      <xdr:colOff>304800</xdr:colOff>
      <xdr:row>59</xdr:row>
      <xdr:rowOff>120650</xdr:rowOff>
    </xdr:to>
    <xdr:sp macro="" textlink="">
      <xdr:nvSpPr>
        <xdr:cNvPr id="1082" name="AutoShape 58" descr="Blacktown City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9F8CAA3A-4509-46E8-F526-6E78AA8A495E}"/>
            </a:ext>
          </a:extLst>
        </xdr:cNvPr>
        <xdr:cNvSpPr>
          <a:spLocks noChangeAspect="1" noChangeArrowheads="1"/>
        </xdr:cNvSpPr>
      </xdr:nvSpPr>
      <xdr:spPr bwMode="auto">
        <a:xfrm>
          <a:off x="0" y="10680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59</xdr:row>
      <xdr:rowOff>0</xdr:rowOff>
    </xdr:from>
    <xdr:to>
      <xdr:col>0</xdr:col>
      <xdr:colOff>304800</xdr:colOff>
      <xdr:row>60</xdr:row>
      <xdr:rowOff>120650</xdr:rowOff>
    </xdr:to>
    <xdr:sp macro="" textlink="">
      <xdr:nvSpPr>
        <xdr:cNvPr id="1083" name="AutoShape 59" descr="St George Saints FC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12BB88C6-DD7B-565A-AFE7-777195750502}"/>
            </a:ext>
          </a:extLst>
        </xdr:cNvPr>
        <xdr:cNvSpPr>
          <a:spLocks noChangeAspect="1" noChangeArrowheads="1"/>
        </xdr:cNvSpPr>
      </xdr:nvSpPr>
      <xdr:spPr bwMode="auto">
        <a:xfrm>
          <a:off x="0" y="10864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60</xdr:row>
      <xdr:rowOff>0</xdr:rowOff>
    </xdr:from>
    <xdr:to>
      <xdr:col>0</xdr:col>
      <xdr:colOff>304800</xdr:colOff>
      <xdr:row>61</xdr:row>
      <xdr:rowOff>120650</xdr:rowOff>
    </xdr:to>
    <xdr:sp macro="" textlink="">
      <xdr:nvSpPr>
        <xdr:cNvPr id="1084" name="AutoShape 60" descr="Wollongong Wolves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981E1915-7699-B622-1968-2A69BE463C46}"/>
            </a:ext>
          </a:extLst>
        </xdr:cNvPr>
        <xdr:cNvSpPr>
          <a:spLocks noChangeAspect="1" noChangeArrowheads="1"/>
        </xdr:cNvSpPr>
      </xdr:nvSpPr>
      <xdr:spPr bwMode="auto">
        <a:xfrm>
          <a:off x="0" y="1104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61</xdr:row>
      <xdr:rowOff>0</xdr:rowOff>
    </xdr:from>
    <xdr:to>
      <xdr:col>0</xdr:col>
      <xdr:colOff>304800</xdr:colOff>
      <xdr:row>62</xdr:row>
      <xdr:rowOff>120650</xdr:rowOff>
    </xdr:to>
    <xdr:sp macro="" textlink="">
      <xdr:nvSpPr>
        <xdr:cNvPr id="1085" name="AutoShape 61" descr="North West Sydney Spirit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55B746AA-6857-95E0-DD28-6B19F5A56F32}"/>
            </a:ext>
          </a:extLst>
        </xdr:cNvPr>
        <xdr:cNvSpPr>
          <a:spLocks noChangeAspect="1" noChangeArrowheads="1"/>
        </xdr:cNvSpPr>
      </xdr:nvSpPr>
      <xdr:spPr bwMode="auto">
        <a:xfrm>
          <a:off x="0" y="11233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62</xdr:row>
      <xdr:rowOff>0</xdr:rowOff>
    </xdr:from>
    <xdr:to>
      <xdr:col>0</xdr:col>
      <xdr:colOff>304800</xdr:colOff>
      <xdr:row>63</xdr:row>
      <xdr:rowOff>120650</xdr:rowOff>
    </xdr:to>
    <xdr:sp macro="" textlink="">
      <xdr:nvSpPr>
        <xdr:cNvPr id="1086" name="AutoShape 62" descr="Sydney Olympic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6DBE51A2-0EF0-862D-3898-39D0B020466E}"/>
            </a:ext>
          </a:extLst>
        </xdr:cNvPr>
        <xdr:cNvSpPr>
          <a:spLocks noChangeAspect="1" noChangeArrowheads="1"/>
        </xdr:cNvSpPr>
      </xdr:nvSpPr>
      <xdr:spPr bwMode="auto">
        <a:xfrm>
          <a:off x="0" y="11417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63</xdr:row>
      <xdr:rowOff>0</xdr:rowOff>
    </xdr:from>
    <xdr:to>
      <xdr:col>0</xdr:col>
      <xdr:colOff>304800</xdr:colOff>
      <xdr:row>64</xdr:row>
      <xdr:rowOff>120650</xdr:rowOff>
    </xdr:to>
    <xdr:sp macro="" textlink="">
      <xdr:nvSpPr>
        <xdr:cNvPr id="1087" name="AutoShape 63" descr="Sydney Olympic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8A7D07BB-90AC-14EC-0346-95229534C144}"/>
            </a:ext>
          </a:extLst>
        </xdr:cNvPr>
        <xdr:cNvSpPr>
          <a:spLocks noChangeAspect="1" noChangeArrowheads="1"/>
        </xdr:cNvSpPr>
      </xdr:nvSpPr>
      <xdr:spPr bwMode="auto">
        <a:xfrm>
          <a:off x="0" y="11601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64</xdr:row>
      <xdr:rowOff>0</xdr:rowOff>
    </xdr:from>
    <xdr:to>
      <xdr:col>0</xdr:col>
      <xdr:colOff>304800</xdr:colOff>
      <xdr:row>65</xdr:row>
      <xdr:rowOff>120650</xdr:rowOff>
    </xdr:to>
    <xdr:sp macro="" textlink="">
      <xdr:nvSpPr>
        <xdr:cNvPr id="1088" name="AutoShape 64" descr="Sydney Olympic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D785F0F6-C597-A3DB-F92F-277064DD416A}"/>
            </a:ext>
          </a:extLst>
        </xdr:cNvPr>
        <xdr:cNvSpPr>
          <a:spLocks noChangeAspect="1" noChangeArrowheads="1"/>
        </xdr:cNvSpPr>
      </xdr:nvSpPr>
      <xdr:spPr bwMode="auto">
        <a:xfrm>
          <a:off x="0" y="1178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65</xdr:row>
      <xdr:rowOff>0</xdr:rowOff>
    </xdr:from>
    <xdr:to>
      <xdr:col>0</xdr:col>
      <xdr:colOff>304800</xdr:colOff>
      <xdr:row>66</xdr:row>
      <xdr:rowOff>120650</xdr:rowOff>
    </xdr:to>
    <xdr:sp macro="" textlink="">
      <xdr:nvSpPr>
        <xdr:cNvPr id="1089" name="AutoShape 65" descr="St George Saints FC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8A402A9B-BE20-56DC-C290-50886AE2423D}"/>
            </a:ext>
          </a:extLst>
        </xdr:cNvPr>
        <xdr:cNvSpPr>
          <a:spLocks noChangeAspect="1" noChangeArrowheads="1"/>
        </xdr:cNvSpPr>
      </xdr:nvSpPr>
      <xdr:spPr bwMode="auto">
        <a:xfrm>
          <a:off x="0" y="11969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66</xdr:row>
      <xdr:rowOff>0</xdr:rowOff>
    </xdr:from>
    <xdr:to>
      <xdr:col>0</xdr:col>
      <xdr:colOff>304800</xdr:colOff>
      <xdr:row>67</xdr:row>
      <xdr:rowOff>120650</xdr:rowOff>
    </xdr:to>
    <xdr:sp macro="" textlink="">
      <xdr:nvSpPr>
        <xdr:cNvPr id="1090" name="AutoShape 66" descr="Mt Druitt Town Rangers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ADC0B90D-585D-09CF-0970-BD3DEC938639}"/>
            </a:ext>
          </a:extLst>
        </xdr:cNvPr>
        <xdr:cNvSpPr>
          <a:spLocks noChangeAspect="1" noChangeArrowheads="1"/>
        </xdr:cNvSpPr>
      </xdr:nvSpPr>
      <xdr:spPr bwMode="auto">
        <a:xfrm>
          <a:off x="0" y="12153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67</xdr:row>
      <xdr:rowOff>0</xdr:rowOff>
    </xdr:from>
    <xdr:to>
      <xdr:col>0</xdr:col>
      <xdr:colOff>304800</xdr:colOff>
      <xdr:row>68</xdr:row>
      <xdr:rowOff>120650</xdr:rowOff>
    </xdr:to>
    <xdr:sp macro="" textlink="">
      <xdr:nvSpPr>
        <xdr:cNvPr id="1091" name="AutoShape 67" descr="St George City FA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D77DE183-76F7-2B7C-2ABB-510872FEAE41}"/>
            </a:ext>
          </a:extLst>
        </xdr:cNvPr>
        <xdr:cNvSpPr>
          <a:spLocks noChangeAspect="1" noChangeArrowheads="1"/>
        </xdr:cNvSpPr>
      </xdr:nvSpPr>
      <xdr:spPr bwMode="auto">
        <a:xfrm>
          <a:off x="0" y="12338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68</xdr:row>
      <xdr:rowOff>0</xdr:rowOff>
    </xdr:from>
    <xdr:to>
      <xdr:col>0</xdr:col>
      <xdr:colOff>304800</xdr:colOff>
      <xdr:row>69</xdr:row>
      <xdr:rowOff>120650</xdr:rowOff>
    </xdr:to>
    <xdr:sp macro="" textlink="">
      <xdr:nvSpPr>
        <xdr:cNvPr id="1092" name="AutoShape 68" descr="APIA Leichhardt Tigers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6189C426-6BBB-76EE-9C60-BD8477AF1160}"/>
            </a:ext>
          </a:extLst>
        </xdr:cNvPr>
        <xdr:cNvSpPr>
          <a:spLocks noChangeAspect="1" noChangeArrowheads="1"/>
        </xdr:cNvSpPr>
      </xdr:nvSpPr>
      <xdr:spPr bwMode="auto">
        <a:xfrm>
          <a:off x="0" y="12522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69</xdr:row>
      <xdr:rowOff>0</xdr:rowOff>
    </xdr:from>
    <xdr:to>
      <xdr:col>0</xdr:col>
      <xdr:colOff>304800</xdr:colOff>
      <xdr:row>70</xdr:row>
      <xdr:rowOff>120650</xdr:rowOff>
    </xdr:to>
    <xdr:sp macro="" textlink="">
      <xdr:nvSpPr>
        <xdr:cNvPr id="1093" name="AutoShape 69" descr="Central Coast Mariners II Youth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15431769-2986-5731-1357-94FD498FA7A0}"/>
            </a:ext>
          </a:extLst>
        </xdr:cNvPr>
        <xdr:cNvSpPr>
          <a:spLocks noChangeAspect="1" noChangeArrowheads="1"/>
        </xdr:cNvSpPr>
      </xdr:nvSpPr>
      <xdr:spPr bwMode="auto">
        <a:xfrm>
          <a:off x="0" y="12706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70</xdr:row>
      <xdr:rowOff>0</xdr:rowOff>
    </xdr:from>
    <xdr:to>
      <xdr:col>0</xdr:col>
      <xdr:colOff>304800</xdr:colOff>
      <xdr:row>71</xdr:row>
      <xdr:rowOff>120650</xdr:rowOff>
    </xdr:to>
    <xdr:sp macro="" textlink="">
      <xdr:nvSpPr>
        <xdr:cNvPr id="1094" name="AutoShape 70" descr="Sutherland Sharks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2A4E1F83-F3F1-3ABB-1830-78569E70C77B}"/>
            </a:ext>
          </a:extLst>
        </xdr:cNvPr>
        <xdr:cNvSpPr>
          <a:spLocks noChangeAspect="1" noChangeArrowheads="1"/>
        </xdr:cNvSpPr>
      </xdr:nvSpPr>
      <xdr:spPr bwMode="auto">
        <a:xfrm>
          <a:off x="0" y="128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71</xdr:row>
      <xdr:rowOff>0</xdr:rowOff>
    </xdr:from>
    <xdr:to>
      <xdr:col>0</xdr:col>
      <xdr:colOff>304800</xdr:colOff>
      <xdr:row>72</xdr:row>
      <xdr:rowOff>120650</xdr:rowOff>
    </xdr:to>
    <xdr:sp macro="" textlink="">
      <xdr:nvSpPr>
        <xdr:cNvPr id="1095" name="AutoShape 71" descr="Sydney United 58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8F838E4B-6D30-8D6A-E763-505D77DA96AF}"/>
            </a:ext>
          </a:extLst>
        </xdr:cNvPr>
        <xdr:cNvSpPr>
          <a:spLocks noChangeAspect="1" noChangeArrowheads="1"/>
        </xdr:cNvSpPr>
      </xdr:nvSpPr>
      <xdr:spPr bwMode="auto">
        <a:xfrm>
          <a:off x="0" y="13074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72</xdr:row>
      <xdr:rowOff>0</xdr:rowOff>
    </xdr:from>
    <xdr:to>
      <xdr:col>0</xdr:col>
      <xdr:colOff>304800</xdr:colOff>
      <xdr:row>73</xdr:row>
      <xdr:rowOff>120650</xdr:rowOff>
    </xdr:to>
    <xdr:sp macro="" textlink="">
      <xdr:nvSpPr>
        <xdr:cNvPr id="1096" name="AutoShape 72" descr="Sydney Olympic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6CB8F4C6-5115-AABC-48DE-0AA6A85CC7FB}"/>
            </a:ext>
          </a:extLst>
        </xdr:cNvPr>
        <xdr:cNvSpPr>
          <a:spLocks noChangeAspect="1" noChangeArrowheads="1"/>
        </xdr:cNvSpPr>
      </xdr:nvSpPr>
      <xdr:spPr bwMode="auto">
        <a:xfrm>
          <a:off x="0" y="1325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73</xdr:row>
      <xdr:rowOff>0</xdr:rowOff>
    </xdr:from>
    <xdr:to>
      <xdr:col>0</xdr:col>
      <xdr:colOff>304800</xdr:colOff>
      <xdr:row>74</xdr:row>
      <xdr:rowOff>120650</xdr:rowOff>
    </xdr:to>
    <xdr:sp macro="" textlink="">
      <xdr:nvSpPr>
        <xdr:cNvPr id="1097" name="AutoShape 73" descr="Western Sydney Wanderers Academy Youth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298745CC-6949-DC81-7DAB-70B2072CDBDB}"/>
            </a:ext>
          </a:extLst>
        </xdr:cNvPr>
        <xdr:cNvSpPr>
          <a:spLocks noChangeAspect="1" noChangeArrowheads="1"/>
        </xdr:cNvSpPr>
      </xdr:nvSpPr>
      <xdr:spPr bwMode="auto">
        <a:xfrm>
          <a:off x="0" y="13442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74</xdr:row>
      <xdr:rowOff>0</xdr:rowOff>
    </xdr:from>
    <xdr:to>
      <xdr:col>0</xdr:col>
      <xdr:colOff>304800</xdr:colOff>
      <xdr:row>75</xdr:row>
      <xdr:rowOff>120650</xdr:rowOff>
    </xdr:to>
    <xdr:sp macro="" textlink="">
      <xdr:nvSpPr>
        <xdr:cNvPr id="1098" name="AutoShape 74" descr="Sydney United 58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424E662A-D81E-F71F-3D52-F3E8EFA4DFF1}"/>
            </a:ext>
          </a:extLst>
        </xdr:cNvPr>
        <xdr:cNvSpPr>
          <a:spLocks noChangeAspect="1" noChangeArrowheads="1"/>
        </xdr:cNvSpPr>
      </xdr:nvSpPr>
      <xdr:spPr bwMode="auto">
        <a:xfrm>
          <a:off x="0" y="13627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75</xdr:row>
      <xdr:rowOff>0</xdr:rowOff>
    </xdr:from>
    <xdr:to>
      <xdr:col>0</xdr:col>
      <xdr:colOff>304800</xdr:colOff>
      <xdr:row>76</xdr:row>
      <xdr:rowOff>120650</xdr:rowOff>
    </xdr:to>
    <xdr:sp macro="" textlink="">
      <xdr:nvSpPr>
        <xdr:cNvPr id="1099" name="AutoShape 75" descr="Rockdale Ilind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69377D1-2247-7791-5BEA-911277BA0AEA}"/>
            </a:ext>
          </a:extLst>
        </xdr:cNvPr>
        <xdr:cNvSpPr>
          <a:spLocks noChangeAspect="1" noChangeArrowheads="1"/>
        </xdr:cNvSpPr>
      </xdr:nvSpPr>
      <xdr:spPr bwMode="auto">
        <a:xfrm>
          <a:off x="0" y="13811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76</xdr:row>
      <xdr:rowOff>0</xdr:rowOff>
    </xdr:from>
    <xdr:to>
      <xdr:col>0</xdr:col>
      <xdr:colOff>304800</xdr:colOff>
      <xdr:row>77</xdr:row>
      <xdr:rowOff>120650</xdr:rowOff>
    </xdr:to>
    <xdr:sp macro="" textlink="">
      <xdr:nvSpPr>
        <xdr:cNvPr id="1100" name="AutoShape 76" descr="Sydney Olympic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D0098A2F-A8A5-091C-8FF6-103E655756F9}"/>
            </a:ext>
          </a:extLst>
        </xdr:cNvPr>
        <xdr:cNvSpPr>
          <a:spLocks noChangeAspect="1" noChangeArrowheads="1"/>
        </xdr:cNvSpPr>
      </xdr:nvSpPr>
      <xdr:spPr bwMode="auto">
        <a:xfrm>
          <a:off x="0" y="139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77</xdr:row>
      <xdr:rowOff>0</xdr:rowOff>
    </xdr:from>
    <xdr:to>
      <xdr:col>0</xdr:col>
      <xdr:colOff>304800</xdr:colOff>
      <xdr:row>78</xdr:row>
      <xdr:rowOff>120650</xdr:rowOff>
    </xdr:to>
    <xdr:sp macro="" textlink="">
      <xdr:nvSpPr>
        <xdr:cNvPr id="1101" name="AutoShape 77" descr="Sydney FC Academy Youth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E3E9EE1F-05EE-6235-318A-27019E2EC7EE}"/>
            </a:ext>
          </a:extLst>
        </xdr:cNvPr>
        <xdr:cNvSpPr>
          <a:spLocks noChangeAspect="1" noChangeArrowheads="1"/>
        </xdr:cNvSpPr>
      </xdr:nvSpPr>
      <xdr:spPr bwMode="auto">
        <a:xfrm>
          <a:off x="0" y="14179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78</xdr:row>
      <xdr:rowOff>0</xdr:rowOff>
    </xdr:from>
    <xdr:to>
      <xdr:col>0</xdr:col>
      <xdr:colOff>304800</xdr:colOff>
      <xdr:row>79</xdr:row>
      <xdr:rowOff>120650</xdr:rowOff>
    </xdr:to>
    <xdr:sp macro="" textlink="">
      <xdr:nvSpPr>
        <xdr:cNvPr id="1102" name="AutoShape 78" descr="Wollongong Wolves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B339910-FE3F-8A88-16D9-8AC6F0F0D243}"/>
            </a:ext>
          </a:extLst>
        </xdr:cNvPr>
        <xdr:cNvSpPr>
          <a:spLocks noChangeAspect="1" noChangeArrowheads="1"/>
        </xdr:cNvSpPr>
      </xdr:nvSpPr>
      <xdr:spPr bwMode="auto">
        <a:xfrm>
          <a:off x="0" y="14363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79</xdr:row>
      <xdr:rowOff>0</xdr:rowOff>
    </xdr:from>
    <xdr:to>
      <xdr:col>0</xdr:col>
      <xdr:colOff>304800</xdr:colOff>
      <xdr:row>80</xdr:row>
      <xdr:rowOff>120650</xdr:rowOff>
    </xdr:to>
    <xdr:sp macro="" textlink="">
      <xdr:nvSpPr>
        <xdr:cNvPr id="1103" name="AutoShape 79" descr="Mt Druitt Town Rangers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CB881032-1DA7-A056-3617-D9650D33F2E8}"/>
            </a:ext>
          </a:extLst>
        </xdr:cNvPr>
        <xdr:cNvSpPr>
          <a:spLocks noChangeAspect="1" noChangeArrowheads="1"/>
        </xdr:cNvSpPr>
      </xdr:nvSpPr>
      <xdr:spPr bwMode="auto">
        <a:xfrm>
          <a:off x="0" y="14547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80</xdr:row>
      <xdr:rowOff>0</xdr:rowOff>
    </xdr:from>
    <xdr:to>
      <xdr:col>0</xdr:col>
      <xdr:colOff>304800</xdr:colOff>
      <xdr:row>81</xdr:row>
      <xdr:rowOff>120650</xdr:rowOff>
    </xdr:to>
    <xdr:sp macro="" textlink="">
      <xdr:nvSpPr>
        <xdr:cNvPr id="1104" name="AutoShape 80" descr="Marconi Stallions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D0C73B49-182E-BD03-EDDF-DDD19AC0513E}"/>
            </a:ext>
          </a:extLst>
        </xdr:cNvPr>
        <xdr:cNvSpPr>
          <a:spLocks noChangeAspect="1" noChangeArrowheads="1"/>
        </xdr:cNvSpPr>
      </xdr:nvSpPr>
      <xdr:spPr bwMode="auto">
        <a:xfrm>
          <a:off x="0" y="1473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81</xdr:row>
      <xdr:rowOff>0</xdr:rowOff>
    </xdr:from>
    <xdr:to>
      <xdr:col>0</xdr:col>
      <xdr:colOff>304800</xdr:colOff>
      <xdr:row>82</xdr:row>
      <xdr:rowOff>120650</xdr:rowOff>
    </xdr:to>
    <xdr:sp macro="" textlink="">
      <xdr:nvSpPr>
        <xdr:cNvPr id="1105" name="AutoShape 81" descr="Sydney FC Academy Youth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257CE454-07F6-A997-D18D-5BF345BEEF98}"/>
            </a:ext>
          </a:extLst>
        </xdr:cNvPr>
        <xdr:cNvSpPr>
          <a:spLocks noChangeAspect="1" noChangeArrowheads="1"/>
        </xdr:cNvSpPr>
      </xdr:nvSpPr>
      <xdr:spPr bwMode="auto">
        <a:xfrm>
          <a:off x="0" y="1491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82</xdr:row>
      <xdr:rowOff>0</xdr:rowOff>
    </xdr:from>
    <xdr:to>
      <xdr:col>0</xdr:col>
      <xdr:colOff>304800</xdr:colOff>
      <xdr:row>83</xdr:row>
      <xdr:rowOff>120650</xdr:rowOff>
    </xdr:to>
    <xdr:sp macro="" textlink="">
      <xdr:nvSpPr>
        <xdr:cNvPr id="1106" name="AutoShape 82" descr="St George Saints FC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DB9B7BE1-345D-9199-51E4-254B6AD75420}"/>
            </a:ext>
          </a:extLst>
        </xdr:cNvPr>
        <xdr:cNvSpPr>
          <a:spLocks noChangeAspect="1" noChangeArrowheads="1"/>
        </xdr:cNvSpPr>
      </xdr:nvSpPr>
      <xdr:spPr bwMode="auto">
        <a:xfrm>
          <a:off x="0" y="15100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83</xdr:row>
      <xdr:rowOff>0</xdr:rowOff>
    </xdr:from>
    <xdr:to>
      <xdr:col>0</xdr:col>
      <xdr:colOff>304800</xdr:colOff>
      <xdr:row>84</xdr:row>
      <xdr:rowOff>120650</xdr:rowOff>
    </xdr:to>
    <xdr:sp macro="" textlink="">
      <xdr:nvSpPr>
        <xdr:cNvPr id="1107" name="AutoShape 83" descr="APIA Leichhardt Tigers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7511944F-B287-8E6D-4FD0-22F8F4600AB5}"/>
            </a:ext>
          </a:extLst>
        </xdr:cNvPr>
        <xdr:cNvSpPr>
          <a:spLocks noChangeAspect="1" noChangeArrowheads="1"/>
        </xdr:cNvSpPr>
      </xdr:nvSpPr>
      <xdr:spPr bwMode="auto">
        <a:xfrm>
          <a:off x="0" y="15284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84</xdr:row>
      <xdr:rowOff>0</xdr:rowOff>
    </xdr:from>
    <xdr:to>
      <xdr:col>0</xdr:col>
      <xdr:colOff>304800</xdr:colOff>
      <xdr:row>85</xdr:row>
      <xdr:rowOff>120650</xdr:rowOff>
    </xdr:to>
    <xdr:sp macro="" textlink="">
      <xdr:nvSpPr>
        <xdr:cNvPr id="1108" name="AutoShape 84" descr="Western Sydney Wanderers Academy Youth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209A304C-39BD-E7F3-B8CA-2F0419EA8F89}"/>
            </a:ext>
          </a:extLst>
        </xdr:cNvPr>
        <xdr:cNvSpPr>
          <a:spLocks noChangeAspect="1" noChangeArrowheads="1"/>
        </xdr:cNvSpPr>
      </xdr:nvSpPr>
      <xdr:spPr bwMode="auto">
        <a:xfrm>
          <a:off x="0" y="15468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85</xdr:row>
      <xdr:rowOff>0</xdr:rowOff>
    </xdr:from>
    <xdr:to>
      <xdr:col>0</xdr:col>
      <xdr:colOff>304800</xdr:colOff>
      <xdr:row>86</xdr:row>
      <xdr:rowOff>120650</xdr:rowOff>
    </xdr:to>
    <xdr:sp macro="" textlink="">
      <xdr:nvSpPr>
        <xdr:cNvPr id="1109" name="AutoShape 85" descr="Wollongong Wolves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B5241005-E2A2-8036-1C3A-55631917C02C}"/>
            </a:ext>
          </a:extLst>
        </xdr:cNvPr>
        <xdr:cNvSpPr>
          <a:spLocks noChangeAspect="1" noChangeArrowheads="1"/>
        </xdr:cNvSpPr>
      </xdr:nvSpPr>
      <xdr:spPr bwMode="auto">
        <a:xfrm>
          <a:off x="0" y="15652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86</xdr:row>
      <xdr:rowOff>0</xdr:rowOff>
    </xdr:from>
    <xdr:to>
      <xdr:col>0</xdr:col>
      <xdr:colOff>304800</xdr:colOff>
      <xdr:row>87</xdr:row>
      <xdr:rowOff>120650</xdr:rowOff>
    </xdr:to>
    <xdr:sp macro="" textlink="">
      <xdr:nvSpPr>
        <xdr:cNvPr id="1110" name="AutoShape 86" descr="Western Sydney Wanderers Academy Youth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B3B43E2E-16EA-7877-780E-722AE240246C}"/>
            </a:ext>
          </a:extLst>
        </xdr:cNvPr>
        <xdr:cNvSpPr>
          <a:spLocks noChangeAspect="1" noChangeArrowheads="1"/>
        </xdr:cNvSpPr>
      </xdr:nvSpPr>
      <xdr:spPr bwMode="auto">
        <a:xfrm>
          <a:off x="0" y="1583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87</xdr:row>
      <xdr:rowOff>0</xdr:rowOff>
    </xdr:from>
    <xdr:to>
      <xdr:col>0</xdr:col>
      <xdr:colOff>304800</xdr:colOff>
      <xdr:row>88</xdr:row>
      <xdr:rowOff>120650</xdr:rowOff>
    </xdr:to>
    <xdr:sp macro="" textlink="">
      <xdr:nvSpPr>
        <xdr:cNvPr id="1111" name="AutoShape 87" descr="Wollongong Wolves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D574A6FA-CF74-A3F5-60CE-7C592FF24918}"/>
            </a:ext>
          </a:extLst>
        </xdr:cNvPr>
        <xdr:cNvSpPr>
          <a:spLocks noChangeAspect="1" noChangeArrowheads="1"/>
        </xdr:cNvSpPr>
      </xdr:nvSpPr>
      <xdr:spPr bwMode="auto">
        <a:xfrm>
          <a:off x="0" y="1602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88</xdr:row>
      <xdr:rowOff>0</xdr:rowOff>
    </xdr:from>
    <xdr:to>
      <xdr:col>0</xdr:col>
      <xdr:colOff>304800</xdr:colOff>
      <xdr:row>89</xdr:row>
      <xdr:rowOff>120650</xdr:rowOff>
    </xdr:to>
    <xdr:sp macro="" textlink="">
      <xdr:nvSpPr>
        <xdr:cNvPr id="1112" name="AutoShape 88" descr="St George Saints FC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C177F648-A298-7933-ED4E-72185780C583}"/>
            </a:ext>
          </a:extLst>
        </xdr:cNvPr>
        <xdr:cNvSpPr>
          <a:spLocks noChangeAspect="1" noChangeArrowheads="1"/>
        </xdr:cNvSpPr>
      </xdr:nvSpPr>
      <xdr:spPr bwMode="auto">
        <a:xfrm>
          <a:off x="0" y="1620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89</xdr:row>
      <xdr:rowOff>0</xdr:rowOff>
    </xdr:from>
    <xdr:to>
      <xdr:col>0</xdr:col>
      <xdr:colOff>304800</xdr:colOff>
      <xdr:row>90</xdr:row>
      <xdr:rowOff>120650</xdr:rowOff>
    </xdr:to>
    <xdr:sp macro="" textlink="">
      <xdr:nvSpPr>
        <xdr:cNvPr id="1113" name="AutoShape 89" descr="Sydney Olympic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EA3D0556-42DC-F67F-D0BC-4CA68DD99607}"/>
            </a:ext>
          </a:extLst>
        </xdr:cNvPr>
        <xdr:cNvSpPr>
          <a:spLocks noChangeAspect="1" noChangeArrowheads="1"/>
        </xdr:cNvSpPr>
      </xdr:nvSpPr>
      <xdr:spPr bwMode="auto">
        <a:xfrm>
          <a:off x="0" y="16389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90</xdr:row>
      <xdr:rowOff>0</xdr:rowOff>
    </xdr:from>
    <xdr:to>
      <xdr:col>0</xdr:col>
      <xdr:colOff>304800</xdr:colOff>
      <xdr:row>91</xdr:row>
      <xdr:rowOff>120650</xdr:rowOff>
    </xdr:to>
    <xdr:sp macro="" textlink="">
      <xdr:nvSpPr>
        <xdr:cNvPr id="1114" name="AutoShape 90" descr="Sydney United 58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97A067E3-00A8-01A3-A706-DFA9EF4195B3}"/>
            </a:ext>
          </a:extLst>
        </xdr:cNvPr>
        <xdr:cNvSpPr>
          <a:spLocks noChangeAspect="1" noChangeArrowheads="1"/>
        </xdr:cNvSpPr>
      </xdr:nvSpPr>
      <xdr:spPr bwMode="auto">
        <a:xfrm>
          <a:off x="0" y="1657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91</xdr:row>
      <xdr:rowOff>0</xdr:rowOff>
    </xdr:from>
    <xdr:to>
      <xdr:col>0</xdr:col>
      <xdr:colOff>304800</xdr:colOff>
      <xdr:row>92</xdr:row>
      <xdr:rowOff>120650</xdr:rowOff>
    </xdr:to>
    <xdr:sp macro="" textlink="">
      <xdr:nvSpPr>
        <xdr:cNvPr id="1115" name="AutoShape 91" descr="Sutherland Sharks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BECE4614-FDD6-376D-44AC-BF8ADC86B772}"/>
            </a:ext>
          </a:extLst>
        </xdr:cNvPr>
        <xdr:cNvSpPr>
          <a:spLocks noChangeAspect="1" noChangeArrowheads="1"/>
        </xdr:cNvSpPr>
      </xdr:nvSpPr>
      <xdr:spPr bwMode="auto">
        <a:xfrm>
          <a:off x="0" y="16757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92</xdr:row>
      <xdr:rowOff>0</xdr:rowOff>
    </xdr:from>
    <xdr:to>
      <xdr:col>0</xdr:col>
      <xdr:colOff>304800</xdr:colOff>
      <xdr:row>93</xdr:row>
      <xdr:rowOff>120650</xdr:rowOff>
    </xdr:to>
    <xdr:sp macro="" textlink="">
      <xdr:nvSpPr>
        <xdr:cNvPr id="1116" name="AutoShape 92" descr="APIA Leichhardt Tigers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A90DA7F9-5563-70FE-B279-D2E8620C1651}"/>
            </a:ext>
          </a:extLst>
        </xdr:cNvPr>
        <xdr:cNvSpPr>
          <a:spLocks noChangeAspect="1" noChangeArrowheads="1"/>
        </xdr:cNvSpPr>
      </xdr:nvSpPr>
      <xdr:spPr bwMode="auto">
        <a:xfrm>
          <a:off x="0" y="16941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93</xdr:row>
      <xdr:rowOff>0</xdr:rowOff>
    </xdr:from>
    <xdr:to>
      <xdr:col>0</xdr:col>
      <xdr:colOff>304800</xdr:colOff>
      <xdr:row>94</xdr:row>
      <xdr:rowOff>120650</xdr:rowOff>
    </xdr:to>
    <xdr:sp macro="" textlink="">
      <xdr:nvSpPr>
        <xdr:cNvPr id="1117" name="AutoShape 93" descr="APIA Leichhardt Tigers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D0B50DE9-71AD-0464-E75B-AAE1C3B4D5B6}"/>
            </a:ext>
          </a:extLst>
        </xdr:cNvPr>
        <xdr:cNvSpPr>
          <a:spLocks noChangeAspect="1" noChangeArrowheads="1"/>
        </xdr:cNvSpPr>
      </xdr:nvSpPr>
      <xdr:spPr bwMode="auto">
        <a:xfrm>
          <a:off x="0" y="17125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94</xdr:row>
      <xdr:rowOff>0</xdr:rowOff>
    </xdr:from>
    <xdr:to>
      <xdr:col>0</xdr:col>
      <xdr:colOff>304800</xdr:colOff>
      <xdr:row>95</xdr:row>
      <xdr:rowOff>120650</xdr:rowOff>
    </xdr:to>
    <xdr:sp macro="" textlink="">
      <xdr:nvSpPr>
        <xdr:cNvPr id="1118" name="AutoShape 94" descr="Sutherland Sharks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52B21AAB-AAA8-37F4-31EF-F3AB0221AFCA}"/>
            </a:ext>
          </a:extLst>
        </xdr:cNvPr>
        <xdr:cNvSpPr>
          <a:spLocks noChangeAspect="1" noChangeArrowheads="1"/>
        </xdr:cNvSpPr>
      </xdr:nvSpPr>
      <xdr:spPr bwMode="auto">
        <a:xfrm>
          <a:off x="0" y="17310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95</xdr:row>
      <xdr:rowOff>0</xdr:rowOff>
    </xdr:from>
    <xdr:to>
      <xdr:col>0</xdr:col>
      <xdr:colOff>304800</xdr:colOff>
      <xdr:row>96</xdr:row>
      <xdr:rowOff>120650</xdr:rowOff>
    </xdr:to>
    <xdr:sp macro="" textlink="">
      <xdr:nvSpPr>
        <xdr:cNvPr id="1119" name="AutoShape 95" descr="North West Sydney Spirit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38350516-AEA5-867A-76AA-E8194ED64B64}"/>
            </a:ext>
          </a:extLst>
        </xdr:cNvPr>
        <xdr:cNvSpPr>
          <a:spLocks noChangeAspect="1" noChangeArrowheads="1"/>
        </xdr:cNvSpPr>
      </xdr:nvSpPr>
      <xdr:spPr bwMode="auto">
        <a:xfrm>
          <a:off x="0" y="17494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96</xdr:row>
      <xdr:rowOff>0</xdr:rowOff>
    </xdr:from>
    <xdr:to>
      <xdr:col>0</xdr:col>
      <xdr:colOff>304800</xdr:colOff>
      <xdr:row>97</xdr:row>
      <xdr:rowOff>120650</xdr:rowOff>
    </xdr:to>
    <xdr:sp macro="" textlink="">
      <xdr:nvSpPr>
        <xdr:cNvPr id="1120" name="AutoShape 96" descr="Central Coast Mariners II Youth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5957AE52-BDA8-9044-7F24-5FF70D8002B8}"/>
            </a:ext>
          </a:extLst>
        </xdr:cNvPr>
        <xdr:cNvSpPr>
          <a:spLocks noChangeAspect="1" noChangeArrowheads="1"/>
        </xdr:cNvSpPr>
      </xdr:nvSpPr>
      <xdr:spPr bwMode="auto">
        <a:xfrm>
          <a:off x="0" y="1767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97</xdr:row>
      <xdr:rowOff>0</xdr:rowOff>
    </xdr:from>
    <xdr:to>
      <xdr:col>0</xdr:col>
      <xdr:colOff>304800</xdr:colOff>
      <xdr:row>98</xdr:row>
      <xdr:rowOff>120650</xdr:rowOff>
    </xdr:to>
    <xdr:sp macro="" textlink="">
      <xdr:nvSpPr>
        <xdr:cNvPr id="1121" name="AutoShape 97" descr="Sydney United 58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7AD1418F-FD47-C334-DF17-E4CC0208C4CE}"/>
            </a:ext>
          </a:extLst>
        </xdr:cNvPr>
        <xdr:cNvSpPr>
          <a:spLocks noChangeAspect="1" noChangeArrowheads="1"/>
        </xdr:cNvSpPr>
      </xdr:nvSpPr>
      <xdr:spPr bwMode="auto">
        <a:xfrm>
          <a:off x="0" y="17862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98</xdr:row>
      <xdr:rowOff>0</xdr:rowOff>
    </xdr:from>
    <xdr:to>
      <xdr:col>0</xdr:col>
      <xdr:colOff>304800</xdr:colOff>
      <xdr:row>99</xdr:row>
      <xdr:rowOff>120650</xdr:rowOff>
    </xdr:to>
    <xdr:sp macro="" textlink="">
      <xdr:nvSpPr>
        <xdr:cNvPr id="1122" name="AutoShape 98" descr="North West Sydney Spirit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63C3796D-956F-9879-F261-96D1BE5C1CDE}"/>
            </a:ext>
          </a:extLst>
        </xdr:cNvPr>
        <xdr:cNvSpPr>
          <a:spLocks noChangeAspect="1" noChangeArrowheads="1"/>
        </xdr:cNvSpPr>
      </xdr:nvSpPr>
      <xdr:spPr bwMode="auto">
        <a:xfrm>
          <a:off x="0" y="18046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99</xdr:row>
      <xdr:rowOff>0</xdr:rowOff>
    </xdr:from>
    <xdr:to>
      <xdr:col>0</xdr:col>
      <xdr:colOff>304800</xdr:colOff>
      <xdr:row>100</xdr:row>
      <xdr:rowOff>120650</xdr:rowOff>
    </xdr:to>
    <xdr:sp macro="" textlink="">
      <xdr:nvSpPr>
        <xdr:cNvPr id="1123" name="AutoShape 99" descr="APIA Leichhardt Tigers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8A081D6B-6E10-1FD3-CD79-145931E8F2F1}"/>
            </a:ext>
          </a:extLst>
        </xdr:cNvPr>
        <xdr:cNvSpPr>
          <a:spLocks noChangeAspect="1" noChangeArrowheads="1"/>
        </xdr:cNvSpPr>
      </xdr:nvSpPr>
      <xdr:spPr bwMode="auto">
        <a:xfrm>
          <a:off x="0" y="18230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100</xdr:row>
      <xdr:rowOff>0</xdr:rowOff>
    </xdr:from>
    <xdr:to>
      <xdr:col>0</xdr:col>
      <xdr:colOff>304800</xdr:colOff>
      <xdr:row>101</xdr:row>
      <xdr:rowOff>120650</xdr:rowOff>
    </xdr:to>
    <xdr:sp macro="" textlink="">
      <xdr:nvSpPr>
        <xdr:cNvPr id="1124" name="AutoShape 100" descr="St George City FA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AEDE3B28-FA07-C1F1-95C2-21DCBC147A12}"/>
            </a:ext>
          </a:extLst>
        </xdr:cNvPr>
        <xdr:cNvSpPr>
          <a:spLocks noChangeAspect="1" noChangeArrowheads="1"/>
        </xdr:cNvSpPr>
      </xdr:nvSpPr>
      <xdr:spPr bwMode="auto">
        <a:xfrm>
          <a:off x="0" y="1841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101</xdr:row>
      <xdr:rowOff>0</xdr:rowOff>
    </xdr:from>
    <xdr:to>
      <xdr:col>0</xdr:col>
      <xdr:colOff>304800</xdr:colOff>
      <xdr:row>102</xdr:row>
      <xdr:rowOff>120650</xdr:rowOff>
    </xdr:to>
    <xdr:sp macro="" textlink="">
      <xdr:nvSpPr>
        <xdr:cNvPr id="1125" name="AutoShape 101" descr="Blacktown City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BAA2A4CD-7C26-9456-7DFA-72F9F3974CA3}"/>
            </a:ext>
          </a:extLst>
        </xdr:cNvPr>
        <xdr:cNvSpPr>
          <a:spLocks noChangeAspect="1" noChangeArrowheads="1"/>
        </xdr:cNvSpPr>
      </xdr:nvSpPr>
      <xdr:spPr bwMode="auto">
        <a:xfrm>
          <a:off x="0" y="18599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102</xdr:row>
      <xdr:rowOff>0</xdr:rowOff>
    </xdr:from>
    <xdr:to>
      <xdr:col>0</xdr:col>
      <xdr:colOff>304800</xdr:colOff>
      <xdr:row>103</xdr:row>
      <xdr:rowOff>120650</xdr:rowOff>
    </xdr:to>
    <xdr:sp macro="" textlink="">
      <xdr:nvSpPr>
        <xdr:cNvPr id="1126" name="AutoShape 102" descr="St George Saints FC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792121CA-07BB-2E0C-9D89-F82E5990CF0D}"/>
            </a:ext>
          </a:extLst>
        </xdr:cNvPr>
        <xdr:cNvSpPr>
          <a:spLocks noChangeAspect="1" noChangeArrowheads="1"/>
        </xdr:cNvSpPr>
      </xdr:nvSpPr>
      <xdr:spPr bwMode="auto">
        <a:xfrm>
          <a:off x="0" y="18783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103</xdr:row>
      <xdr:rowOff>0</xdr:rowOff>
    </xdr:from>
    <xdr:to>
      <xdr:col>0</xdr:col>
      <xdr:colOff>304800</xdr:colOff>
      <xdr:row>104</xdr:row>
      <xdr:rowOff>120650</xdr:rowOff>
    </xdr:to>
    <xdr:sp macro="" textlink="">
      <xdr:nvSpPr>
        <xdr:cNvPr id="1127" name="AutoShape 103" descr="Sydney Olympic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4A9CA3AF-21D2-351D-80CB-C4AEF135E940}"/>
            </a:ext>
          </a:extLst>
        </xdr:cNvPr>
        <xdr:cNvSpPr>
          <a:spLocks noChangeAspect="1" noChangeArrowheads="1"/>
        </xdr:cNvSpPr>
      </xdr:nvSpPr>
      <xdr:spPr bwMode="auto">
        <a:xfrm>
          <a:off x="0" y="1896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104</xdr:row>
      <xdr:rowOff>0</xdr:rowOff>
    </xdr:from>
    <xdr:to>
      <xdr:col>0</xdr:col>
      <xdr:colOff>304800</xdr:colOff>
      <xdr:row>105</xdr:row>
      <xdr:rowOff>120650</xdr:rowOff>
    </xdr:to>
    <xdr:sp macro="" textlink="">
      <xdr:nvSpPr>
        <xdr:cNvPr id="1128" name="AutoShape 104" descr="Rockdale Ilind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CD7479A-FAE3-02F5-BA96-9E0B0F1B8487}"/>
            </a:ext>
          </a:extLst>
        </xdr:cNvPr>
        <xdr:cNvSpPr>
          <a:spLocks noChangeAspect="1" noChangeArrowheads="1"/>
        </xdr:cNvSpPr>
      </xdr:nvSpPr>
      <xdr:spPr bwMode="auto">
        <a:xfrm>
          <a:off x="0" y="1915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105</xdr:row>
      <xdr:rowOff>0</xdr:rowOff>
    </xdr:from>
    <xdr:to>
      <xdr:col>0</xdr:col>
      <xdr:colOff>304800</xdr:colOff>
      <xdr:row>106</xdr:row>
      <xdr:rowOff>120650</xdr:rowOff>
    </xdr:to>
    <xdr:sp macro="" textlink="">
      <xdr:nvSpPr>
        <xdr:cNvPr id="1129" name="AutoShape 105" descr="Rockdale Ilind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CD59989-DE56-E1FC-5E97-669019E244CA}"/>
            </a:ext>
          </a:extLst>
        </xdr:cNvPr>
        <xdr:cNvSpPr>
          <a:spLocks noChangeAspect="1" noChangeArrowheads="1"/>
        </xdr:cNvSpPr>
      </xdr:nvSpPr>
      <xdr:spPr bwMode="auto">
        <a:xfrm>
          <a:off x="0" y="19335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106</xdr:row>
      <xdr:rowOff>0</xdr:rowOff>
    </xdr:from>
    <xdr:to>
      <xdr:col>0</xdr:col>
      <xdr:colOff>304800</xdr:colOff>
      <xdr:row>107</xdr:row>
      <xdr:rowOff>120650</xdr:rowOff>
    </xdr:to>
    <xdr:sp macro="" textlink="">
      <xdr:nvSpPr>
        <xdr:cNvPr id="1130" name="AutoShape 106" descr="Manly United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34E282E2-16EB-219E-133D-5715E531C33C}"/>
            </a:ext>
          </a:extLst>
        </xdr:cNvPr>
        <xdr:cNvSpPr>
          <a:spLocks noChangeAspect="1" noChangeArrowheads="1"/>
        </xdr:cNvSpPr>
      </xdr:nvSpPr>
      <xdr:spPr bwMode="auto">
        <a:xfrm>
          <a:off x="0" y="19519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107</xdr:row>
      <xdr:rowOff>0</xdr:rowOff>
    </xdr:from>
    <xdr:to>
      <xdr:col>0</xdr:col>
      <xdr:colOff>304800</xdr:colOff>
      <xdr:row>108</xdr:row>
      <xdr:rowOff>120650</xdr:rowOff>
    </xdr:to>
    <xdr:sp macro="" textlink="">
      <xdr:nvSpPr>
        <xdr:cNvPr id="1131" name="AutoShape 107" descr="Sydney Olympic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F01B8B4D-24BE-C0E5-3770-59B8118DE7DB}"/>
            </a:ext>
          </a:extLst>
        </xdr:cNvPr>
        <xdr:cNvSpPr>
          <a:spLocks noChangeAspect="1" noChangeArrowheads="1"/>
        </xdr:cNvSpPr>
      </xdr:nvSpPr>
      <xdr:spPr bwMode="auto">
        <a:xfrm>
          <a:off x="0" y="19704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108</xdr:row>
      <xdr:rowOff>0</xdr:rowOff>
    </xdr:from>
    <xdr:to>
      <xdr:col>0</xdr:col>
      <xdr:colOff>304800</xdr:colOff>
      <xdr:row>109</xdr:row>
      <xdr:rowOff>120650</xdr:rowOff>
    </xdr:to>
    <xdr:sp macro="" textlink="">
      <xdr:nvSpPr>
        <xdr:cNvPr id="1132" name="AutoShape 108" descr="North West Sydney Spirit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9D6B9702-71E2-0A5D-E8B7-F8F7C577C1E5}"/>
            </a:ext>
          </a:extLst>
        </xdr:cNvPr>
        <xdr:cNvSpPr>
          <a:spLocks noChangeAspect="1" noChangeArrowheads="1"/>
        </xdr:cNvSpPr>
      </xdr:nvSpPr>
      <xdr:spPr bwMode="auto">
        <a:xfrm>
          <a:off x="0" y="1988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109</xdr:row>
      <xdr:rowOff>0</xdr:rowOff>
    </xdr:from>
    <xdr:to>
      <xdr:col>0</xdr:col>
      <xdr:colOff>304800</xdr:colOff>
      <xdr:row>110</xdr:row>
      <xdr:rowOff>120650</xdr:rowOff>
    </xdr:to>
    <xdr:sp macro="" textlink="">
      <xdr:nvSpPr>
        <xdr:cNvPr id="1133" name="AutoShape 109" descr="Wollongong Wolves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740A767A-8800-7387-EEF6-AA7123614F5A}"/>
            </a:ext>
          </a:extLst>
        </xdr:cNvPr>
        <xdr:cNvSpPr>
          <a:spLocks noChangeAspect="1" noChangeArrowheads="1"/>
        </xdr:cNvSpPr>
      </xdr:nvSpPr>
      <xdr:spPr bwMode="auto">
        <a:xfrm>
          <a:off x="0" y="20072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110</xdr:row>
      <xdr:rowOff>0</xdr:rowOff>
    </xdr:from>
    <xdr:to>
      <xdr:col>0</xdr:col>
      <xdr:colOff>304800</xdr:colOff>
      <xdr:row>111</xdr:row>
      <xdr:rowOff>120650</xdr:rowOff>
    </xdr:to>
    <xdr:sp macro="" textlink="">
      <xdr:nvSpPr>
        <xdr:cNvPr id="1134" name="AutoShape 110" descr="Wollongong Wolves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C83F326-AD40-EFA9-F054-20E348494EF4}"/>
            </a:ext>
          </a:extLst>
        </xdr:cNvPr>
        <xdr:cNvSpPr>
          <a:spLocks noChangeAspect="1" noChangeArrowheads="1"/>
        </xdr:cNvSpPr>
      </xdr:nvSpPr>
      <xdr:spPr bwMode="auto">
        <a:xfrm>
          <a:off x="0" y="2025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111</xdr:row>
      <xdr:rowOff>0</xdr:rowOff>
    </xdr:from>
    <xdr:to>
      <xdr:col>0</xdr:col>
      <xdr:colOff>304800</xdr:colOff>
      <xdr:row>112</xdr:row>
      <xdr:rowOff>120650</xdr:rowOff>
    </xdr:to>
    <xdr:sp macro="" textlink="">
      <xdr:nvSpPr>
        <xdr:cNvPr id="1135" name="AutoShape 111" descr="Marconi Stallions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66FEE6AA-5285-73F6-025A-F48D9902D6EB}"/>
            </a:ext>
          </a:extLst>
        </xdr:cNvPr>
        <xdr:cNvSpPr>
          <a:spLocks noChangeAspect="1" noChangeArrowheads="1"/>
        </xdr:cNvSpPr>
      </xdr:nvSpPr>
      <xdr:spPr bwMode="auto">
        <a:xfrm>
          <a:off x="0" y="20440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112</xdr:row>
      <xdr:rowOff>0</xdr:rowOff>
    </xdr:from>
    <xdr:to>
      <xdr:col>0</xdr:col>
      <xdr:colOff>304800</xdr:colOff>
      <xdr:row>113</xdr:row>
      <xdr:rowOff>120650</xdr:rowOff>
    </xdr:to>
    <xdr:sp macro="" textlink="">
      <xdr:nvSpPr>
        <xdr:cNvPr id="1136" name="AutoShape 112" descr="Western Sydney Wanderers Academy Youth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C897380B-13BA-92B0-9FD8-E1630D2457D5}"/>
            </a:ext>
          </a:extLst>
        </xdr:cNvPr>
        <xdr:cNvSpPr>
          <a:spLocks noChangeAspect="1" noChangeArrowheads="1"/>
        </xdr:cNvSpPr>
      </xdr:nvSpPr>
      <xdr:spPr bwMode="auto">
        <a:xfrm>
          <a:off x="0" y="2062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113</xdr:row>
      <xdr:rowOff>0</xdr:rowOff>
    </xdr:from>
    <xdr:to>
      <xdr:col>0</xdr:col>
      <xdr:colOff>304800</xdr:colOff>
      <xdr:row>114</xdr:row>
      <xdr:rowOff>120650</xdr:rowOff>
    </xdr:to>
    <xdr:sp macro="" textlink="">
      <xdr:nvSpPr>
        <xdr:cNvPr id="1137" name="AutoShape 113" descr="Sutherland Sharks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977CA92F-DE06-62AE-EADB-31367EC1F06B}"/>
            </a:ext>
          </a:extLst>
        </xdr:cNvPr>
        <xdr:cNvSpPr>
          <a:spLocks noChangeAspect="1" noChangeArrowheads="1"/>
        </xdr:cNvSpPr>
      </xdr:nvSpPr>
      <xdr:spPr bwMode="auto">
        <a:xfrm>
          <a:off x="0" y="2080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304800</xdr:colOff>
      <xdr:row>115</xdr:row>
      <xdr:rowOff>120650</xdr:rowOff>
    </xdr:to>
    <xdr:sp macro="" textlink="">
      <xdr:nvSpPr>
        <xdr:cNvPr id="1138" name="AutoShape 114" descr="Central Coast Mariners II Youth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B77C0699-CAD4-DDED-85E1-1DE5F09D6BF7}"/>
            </a:ext>
          </a:extLst>
        </xdr:cNvPr>
        <xdr:cNvSpPr>
          <a:spLocks noChangeAspect="1" noChangeArrowheads="1"/>
        </xdr:cNvSpPr>
      </xdr:nvSpPr>
      <xdr:spPr bwMode="auto">
        <a:xfrm>
          <a:off x="0" y="20993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115</xdr:row>
      <xdr:rowOff>0</xdr:rowOff>
    </xdr:from>
    <xdr:to>
      <xdr:col>0</xdr:col>
      <xdr:colOff>304800</xdr:colOff>
      <xdr:row>116</xdr:row>
      <xdr:rowOff>120650</xdr:rowOff>
    </xdr:to>
    <xdr:sp macro="" textlink="">
      <xdr:nvSpPr>
        <xdr:cNvPr id="1139" name="AutoShape 115" descr="St George Saints FC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79BF02EC-1A31-1FB0-A359-C8634F2B073D}"/>
            </a:ext>
          </a:extLst>
        </xdr:cNvPr>
        <xdr:cNvSpPr>
          <a:spLocks noChangeAspect="1" noChangeArrowheads="1"/>
        </xdr:cNvSpPr>
      </xdr:nvSpPr>
      <xdr:spPr bwMode="auto">
        <a:xfrm>
          <a:off x="0" y="21177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116</xdr:row>
      <xdr:rowOff>0</xdr:rowOff>
    </xdr:from>
    <xdr:to>
      <xdr:col>0</xdr:col>
      <xdr:colOff>304800</xdr:colOff>
      <xdr:row>117</xdr:row>
      <xdr:rowOff>120650</xdr:rowOff>
    </xdr:to>
    <xdr:sp macro="" textlink="">
      <xdr:nvSpPr>
        <xdr:cNvPr id="1140" name="AutoShape 116" descr="Manly United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3A32AC41-B1DF-9C4B-D3B4-F379A91ECB56}"/>
            </a:ext>
          </a:extLst>
        </xdr:cNvPr>
        <xdr:cNvSpPr>
          <a:spLocks noChangeAspect="1" noChangeArrowheads="1"/>
        </xdr:cNvSpPr>
      </xdr:nvSpPr>
      <xdr:spPr bwMode="auto">
        <a:xfrm>
          <a:off x="0" y="21361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117</xdr:row>
      <xdr:rowOff>0</xdr:rowOff>
    </xdr:from>
    <xdr:to>
      <xdr:col>0</xdr:col>
      <xdr:colOff>304800</xdr:colOff>
      <xdr:row>118</xdr:row>
      <xdr:rowOff>120650</xdr:rowOff>
    </xdr:to>
    <xdr:sp macro="" textlink="">
      <xdr:nvSpPr>
        <xdr:cNvPr id="1141" name="AutoShape 117" descr="Sydney FC Academy Youth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35827537-BCC5-0E20-0861-B48DBC884288}"/>
            </a:ext>
          </a:extLst>
        </xdr:cNvPr>
        <xdr:cNvSpPr>
          <a:spLocks noChangeAspect="1" noChangeArrowheads="1"/>
        </xdr:cNvSpPr>
      </xdr:nvSpPr>
      <xdr:spPr bwMode="auto">
        <a:xfrm>
          <a:off x="0" y="21545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118</xdr:row>
      <xdr:rowOff>0</xdr:rowOff>
    </xdr:from>
    <xdr:to>
      <xdr:col>0</xdr:col>
      <xdr:colOff>304800</xdr:colOff>
      <xdr:row>119</xdr:row>
      <xdr:rowOff>120650</xdr:rowOff>
    </xdr:to>
    <xdr:sp macro="" textlink="">
      <xdr:nvSpPr>
        <xdr:cNvPr id="1142" name="AutoShape 118" descr="St George City FA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BE5FD1B3-2E59-B4EC-7E90-BE4DC7B6B061}"/>
            </a:ext>
          </a:extLst>
        </xdr:cNvPr>
        <xdr:cNvSpPr>
          <a:spLocks noChangeAspect="1" noChangeArrowheads="1"/>
        </xdr:cNvSpPr>
      </xdr:nvSpPr>
      <xdr:spPr bwMode="auto">
        <a:xfrm>
          <a:off x="0" y="21729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119</xdr:row>
      <xdr:rowOff>0</xdr:rowOff>
    </xdr:from>
    <xdr:to>
      <xdr:col>0</xdr:col>
      <xdr:colOff>304800</xdr:colOff>
      <xdr:row>120</xdr:row>
      <xdr:rowOff>120650</xdr:rowOff>
    </xdr:to>
    <xdr:sp macro="" textlink="">
      <xdr:nvSpPr>
        <xdr:cNvPr id="1143" name="AutoShape 119" descr="Western Sydney Wanderers Academy Youth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E0AE32F7-3955-B125-9C3C-4B5A44F4B7EA}"/>
            </a:ext>
          </a:extLst>
        </xdr:cNvPr>
        <xdr:cNvSpPr>
          <a:spLocks noChangeAspect="1" noChangeArrowheads="1"/>
        </xdr:cNvSpPr>
      </xdr:nvSpPr>
      <xdr:spPr bwMode="auto">
        <a:xfrm>
          <a:off x="0" y="2191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120</xdr:row>
      <xdr:rowOff>0</xdr:rowOff>
    </xdr:from>
    <xdr:to>
      <xdr:col>0</xdr:col>
      <xdr:colOff>304800</xdr:colOff>
      <xdr:row>121</xdr:row>
      <xdr:rowOff>120650</xdr:rowOff>
    </xdr:to>
    <xdr:sp macro="" textlink="">
      <xdr:nvSpPr>
        <xdr:cNvPr id="1144" name="AutoShape 120" descr="Manly United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05FDB86-90E3-48C0-269E-75EFDD1CEAD0}"/>
            </a:ext>
          </a:extLst>
        </xdr:cNvPr>
        <xdr:cNvSpPr>
          <a:spLocks noChangeAspect="1" noChangeArrowheads="1"/>
        </xdr:cNvSpPr>
      </xdr:nvSpPr>
      <xdr:spPr bwMode="auto">
        <a:xfrm>
          <a:off x="0" y="2209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121</xdr:row>
      <xdr:rowOff>0</xdr:rowOff>
    </xdr:from>
    <xdr:to>
      <xdr:col>0</xdr:col>
      <xdr:colOff>304800</xdr:colOff>
      <xdr:row>122</xdr:row>
      <xdr:rowOff>120650</xdr:rowOff>
    </xdr:to>
    <xdr:sp macro="" textlink="">
      <xdr:nvSpPr>
        <xdr:cNvPr id="1145" name="AutoShape 121" descr="Western Sydney Wanderers Academy Youth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124A2563-21EB-7596-F299-34C3A74005BA}"/>
            </a:ext>
          </a:extLst>
        </xdr:cNvPr>
        <xdr:cNvSpPr>
          <a:spLocks noChangeAspect="1" noChangeArrowheads="1"/>
        </xdr:cNvSpPr>
      </xdr:nvSpPr>
      <xdr:spPr bwMode="auto">
        <a:xfrm>
          <a:off x="0" y="22282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122</xdr:row>
      <xdr:rowOff>0</xdr:rowOff>
    </xdr:from>
    <xdr:to>
      <xdr:col>0</xdr:col>
      <xdr:colOff>304800</xdr:colOff>
      <xdr:row>123</xdr:row>
      <xdr:rowOff>120650</xdr:rowOff>
    </xdr:to>
    <xdr:sp macro="" textlink="">
      <xdr:nvSpPr>
        <xdr:cNvPr id="1146" name="AutoShape 122" descr="Sydney FC Academy Youth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2286FA6C-BF80-F929-5297-70B9F1113F40}"/>
            </a:ext>
          </a:extLst>
        </xdr:cNvPr>
        <xdr:cNvSpPr>
          <a:spLocks noChangeAspect="1" noChangeArrowheads="1"/>
        </xdr:cNvSpPr>
      </xdr:nvSpPr>
      <xdr:spPr bwMode="auto">
        <a:xfrm>
          <a:off x="0" y="22466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123</xdr:row>
      <xdr:rowOff>0</xdr:rowOff>
    </xdr:from>
    <xdr:to>
      <xdr:col>0</xdr:col>
      <xdr:colOff>304800</xdr:colOff>
      <xdr:row>124</xdr:row>
      <xdr:rowOff>120650</xdr:rowOff>
    </xdr:to>
    <xdr:sp macro="" textlink="">
      <xdr:nvSpPr>
        <xdr:cNvPr id="1147" name="AutoShape 123" descr="Blacktown City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79FD4A9F-17F9-BE26-8DDE-8912DC898D10}"/>
            </a:ext>
          </a:extLst>
        </xdr:cNvPr>
        <xdr:cNvSpPr>
          <a:spLocks noChangeAspect="1" noChangeArrowheads="1"/>
        </xdr:cNvSpPr>
      </xdr:nvSpPr>
      <xdr:spPr bwMode="auto">
        <a:xfrm>
          <a:off x="0" y="22650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124</xdr:row>
      <xdr:rowOff>0</xdr:rowOff>
    </xdr:from>
    <xdr:to>
      <xdr:col>0</xdr:col>
      <xdr:colOff>304800</xdr:colOff>
      <xdr:row>125</xdr:row>
      <xdr:rowOff>120650</xdr:rowOff>
    </xdr:to>
    <xdr:sp macro="" textlink="">
      <xdr:nvSpPr>
        <xdr:cNvPr id="1148" name="AutoShape 124" descr="Blacktown City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59837AE5-6B8B-50F1-8761-F65F59AAE516}"/>
            </a:ext>
          </a:extLst>
        </xdr:cNvPr>
        <xdr:cNvSpPr>
          <a:spLocks noChangeAspect="1" noChangeArrowheads="1"/>
        </xdr:cNvSpPr>
      </xdr:nvSpPr>
      <xdr:spPr bwMode="auto">
        <a:xfrm>
          <a:off x="0" y="22834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125</xdr:row>
      <xdr:rowOff>0</xdr:rowOff>
    </xdr:from>
    <xdr:to>
      <xdr:col>0</xdr:col>
      <xdr:colOff>304800</xdr:colOff>
      <xdr:row>126</xdr:row>
      <xdr:rowOff>120650</xdr:rowOff>
    </xdr:to>
    <xdr:sp macro="" textlink="">
      <xdr:nvSpPr>
        <xdr:cNvPr id="1149" name="AutoShape 125" descr="Marconi Stallions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E4B17EA8-0D08-DEA2-1971-32A473BC51A7}"/>
            </a:ext>
          </a:extLst>
        </xdr:cNvPr>
        <xdr:cNvSpPr>
          <a:spLocks noChangeAspect="1" noChangeArrowheads="1"/>
        </xdr:cNvSpPr>
      </xdr:nvSpPr>
      <xdr:spPr bwMode="auto">
        <a:xfrm>
          <a:off x="0" y="23018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126</xdr:row>
      <xdr:rowOff>0</xdr:rowOff>
    </xdr:from>
    <xdr:to>
      <xdr:col>0</xdr:col>
      <xdr:colOff>304800</xdr:colOff>
      <xdr:row>127</xdr:row>
      <xdr:rowOff>120650</xdr:rowOff>
    </xdr:to>
    <xdr:sp macro="" textlink="">
      <xdr:nvSpPr>
        <xdr:cNvPr id="1150" name="AutoShape 126" descr="Sydney Olympic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6A35DD9-0082-662D-C34A-A6CFB30711CC}"/>
            </a:ext>
          </a:extLst>
        </xdr:cNvPr>
        <xdr:cNvSpPr>
          <a:spLocks noChangeAspect="1" noChangeArrowheads="1"/>
        </xdr:cNvSpPr>
      </xdr:nvSpPr>
      <xdr:spPr bwMode="auto">
        <a:xfrm>
          <a:off x="0" y="2320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127</xdr:row>
      <xdr:rowOff>0</xdr:rowOff>
    </xdr:from>
    <xdr:to>
      <xdr:col>0</xdr:col>
      <xdr:colOff>304800</xdr:colOff>
      <xdr:row>128</xdr:row>
      <xdr:rowOff>120650</xdr:rowOff>
    </xdr:to>
    <xdr:sp macro="" textlink="">
      <xdr:nvSpPr>
        <xdr:cNvPr id="1151" name="AutoShape 127" descr="Sydney FC Academy Youth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55131B78-2150-4F2D-7A63-1843CD7976BF}"/>
            </a:ext>
          </a:extLst>
        </xdr:cNvPr>
        <xdr:cNvSpPr>
          <a:spLocks noChangeAspect="1" noChangeArrowheads="1"/>
        </xdr:cNvSpPr>
      </xdr:nvSpPr>
      <xdr:spPr bwMode="auto">
        <a:xfrm>
          <a:off x="0" y="23387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128</xdr:row>
      <xdr:rowOff>0</xdr:rowOff>
    </xdr:from>
    <xdr:to>
      <xdr:col>0</xdr:col>
      <xdr:colOff>304800</xdr:colOff>
      <xdr:row>129</xdr:row>
      <xdr:rowOff>120650</xdr:rowOff>
    </xdr:to>
    <xdr:sp macro="" textlink="">
      <xdr:nvSpPr>
        <xdr:cNvPr id="1152" name="AutoShape 128" descr="Blacktown City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989F103-DF40-8B45-E61B-2756E89894EC}"/>
            </a:ext>
          </a:extLst>
        </xdr:cNvPr>
        <xdr:cNvSpPr>
          <a:spLocks noChangeAspect="1" noChangeArrowheads="1"/>
        </xdr:cNvSpPr>
      </xdr:nvSpPr>
      <xdr:spPr bwMode="auto">
        <a:xfrm>
          <a:off x="0" y="2357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129</xdr:row>
      <xdr:rowOff>0</xdr:rowOff>
    </xdr:from>
    <xdr:to>
      <xdr:col>0</xdr:col>
      <xdr:colOff>304800</xdr:colOff>
      <xdr:row>130</xdr:row>
      <xdr:rowOff>120650</xdr:rowOff>
    </xdr:to>
    <xdr:sp macro="" textlink="">
      <xdr:nvSpPr>
        <xdr:cNvPr id="1153" name="AutoShape 129" descr="North West Sydney Spirit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1A3D31ED-C028-9C75-BA59-4664B69B4DED}"/>
            </a:ext>
          </a:extLst>
        </xdr:cNvPr>
        <xdr:cNvSpPr>
          <a:spLocks noChangeAspect="1" noChangeArrowheads="1"/>
        </xdr:cNvSpPr>
      </xdr:nvSpPr>
      <xdr:spPr bwMode="auto">
        <a:xfrm>
          <a:off x="0" y="23755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130</xdr:row>
      <xdr:rowOff>0</xdr:rowOff>
    </xdr:from>
    <xdr:to>
      <xdr:col>0</xdr:col>
      <xdr:colOff>304800</xdr:colOff>
      <xdr:row>131</xdr:row>
      <xdr:rowOff>120650</xdr:rowOff>
    </xdr:to>
    <xdr:sp macro="" textlink="">
      <xdr:nvSpPr>
        <xdr:cNvPr id="1154" name="AutoShape 130" descr="Manly United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4B98977C-0E72-EB40-43BB-5AC7EC6B9A72}"/>
            </a:ext>
          </a:extLst>
        </xdr:cNvPr>
        <xdr:cNvSpPr>
          <a:spLocks noChangeAspect="1" noChangeArrowheads="1"/>
        </xdr:cNvSpPr>
      </xdr:nvSpPr>
      <xdr:spPr bwMode="auto">
        <a:xfrm>
          <a:off x="0" y="2393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131</xdr:row>
      <xdr:rowOff>0</xdr:rowOff>
    </xdr:from>
    <xdr:to>
      <xdr:col>0</xdr:col>
      <xdr:colOff>304800</xdr:colOff>
      <xdr:row>132</xdr:row>
      <xdr:rowOff>120650</xdr:rowOff>
    </xdr:to>
    <xdr:sp macro="" textlink="">
      <xdr:nvSpPr>
        <xdr:cNvPr id="1155" name="AutoShape 131" descr="Rockdale Ilind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87C9B5C-5575-0B56-7289-AD96E38A79AD}"/>
            </a:ext>
          </a:extLst>
        </xdr:cNvPr>
        <xdr:cNvSpPr>
          <a:spLocks noChangeAspect="1" noChangeArrowheads="1"/>
        </xdr:cNvSpPr>
      </xdr:nvSpPr>
      <xdr:spPr bwMode="auto">
        <a:xfrm>
          <a:off x="0" y="24123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132</xdr:row>
      <xdr:rowOff>0</xdr:rowOff>
    </xdr:from>
    <xdr:to>
      <xdr:col>0</xdr:col>
      <xdr:colOff>304800</xdr:colOff>
      <xdr:row>133</xdr:row>
      <xdr:rowOff>120650</xdr:rowOff>
    </xdr:to>
    <xdr:sp macro="" textlink="">
      <xdr:nvSpPr>
        <xdr:cNvPr id="1156" name="AutoShape 132" descr="Sydney FC Academy Youth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C2D5F41F-346F-DB49-5A5A-50B5D1D2D157}"/>
            </a:ext>
          </a:extLst>
        </xdr:cNvPr>
        <xdr:cNvSpPr>
          <a:spLocks noChangeAspect="1" noChangeArrowheads="1"/>
        </xdr:cNvSpPr>
      </xdr:nvSpPr>
      <xdr:spPr bwMode="auto">
        <a:xfrm>
          <a:off x="0" y="24307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133</xdr:row>
      <xdr:rowOff>0</xdr:rowOff>
    </xdr:from>
    <xdr:to>
      <xdr:col>0</xdr:col>
      <xdr:colOff>304800</xdr:colOff>
      <xdr:row>134</xdr:row>
      <xdr:rowOff>120650</xdr:rowOff>
    </xdr:to>
    <xdr:sp macro="" textlink="">
      <xdr:nvSpPr>
        <xdr:cNvPr id="1157" name="AutoShape 133" descr="Marconi Stallions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C6CE7C58-D77A-2B84-0A83-D6870B78E72C}"/>
            </a:ext>
          </a:extLst>
        </xdr:cNvPr>
        <xdr:cNvSpPr>
          <a:spLocks noChangeAspect="1" noChangeArrowheads="1"/>
        </xdr:cNvSpPr>
      </xdr:nvSpPr>
      <xdr:spPr bwMode="auto">
        <a:xfrm>
          <a:off x="0" y="24491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134</xdr:row>
      <xdr:rowOff>0</xdr:rowOff>
    </xdr:from>
    <xdr:to>
      <xdr:col>0</xdr:col>
      <xdr:colOff>304800</xdr:colOff>
      <xdr:row>135</xdr:row>
      <xdr:rowOff>120650</xdr:rowOff>
    </xdr:to>
    <xdr:sp macro="" textlink="">
      <xdr:nvSpPr>
        <xdr:cNvPr id="1158" name="AutoShape 134" descr="Western Sydney Wanderers Academy Youth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CBF654BC-4D20-66DD-2370-1B7930185C99}"/>
            </a:ext>
          </a:extLst>
        </xdr:cNvPr>
        <xdr:cNvSpPr>
          <a:spLocks noChangeAspect="1" noChangeArrowheads="1"/>
        </xdr:cNvSpPr>
      </xdr:nvSpPr>
      <xdr:spPr bwMode="auto">
        <a:xfrm>
          <a:off x="0" y="24676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135</xdr:row>
      <xdr:rowOff>0</xdr:rowOff>
    </xdr:from>
    <xdr:to>
      <xdr:col>0</xdr:col>
      <xdr:colOff>304800</xdr:colOff>
      <xdr:row>136</xdr:row>
      <xdr:rowOff>120650</xdr:rowOff>
    </xdr:to>
    <xdr:sp macro="" textlink="">
      <xdr:nvSpPr>
        <xdr:cNvPr id="1159" name="AutoShape 135" descr="Sutherland Sharks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181F7A26-5871-59A7-DDBC-8C5A1B1A29CF}"/>
            </a:ext>
          </a:extLst>
        </xdr:cNvPr>
        <xdr:cNvSpPr>
          <a:spLocks noChangeAspect="1" noChangeArrowheads="1"/>
        </xdr:cNvSpPr>
      </xdr:nvSpPr>
      <xdr:spPr bwMode="auto">
        <a:xfrm>
          <a:off x="0" y="24860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136</xdr:row>
      <xdr:rowOff>0</xdr:rowOff>
    </xdr:from>
    <xdr:to>
      <xdr:col>0</xdr:col>
      <xdr:colOff>304800</xdr:colOff>
      <xdr:row>137</xdr:row>
      <xdr:rowOff>120650</xdr:rowOff>
    </xdr:to>
    <xdr:sp macro="" textlink="">
      <xdr:nvSpPr>
        <xdr:cNvPr id="1160" name="AutoShape 136" descr="Blacktown City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F83FE9A9-7FB3-520F-F50D-68087FE6B3E9}"/>
            </a:ext>
          </a:extLst>
        </xdr:cNvPr>
        <xdr:cNvSpPr>
          <a:spLocks noChangeAspect="1" noChangeArrowheads="1"/>
        </xdr:cNvSpPr>
      </xdr:nvSpPr>
      <xdr:spPr bwMode="auto">
        <a:xfrm>
          <a:off x="0" y="2504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137</xdr:row>
      <xdr:rowOff>0</xdr:rowOff>
    </xdr:from>
    <xdr:to>
      <xdr:col>0</xdr:col>
      <xdr:colOff>304800</xdr:colOff>
      <xdr:row>138</xdr:row>
      <xdr:rowOff>120650</xdr:rowOff>
    </xdr:to>
    <xdr:sp macro="" textlink="">
      <xdr:nvSpPr>
        <xdr:cNvPr id="1161" name="AutoShape 137" descr="Sutherland Sharks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6B6D1304-E9B7-7642-40F8-43854B8A0770}"/>
            </a:ext>
          </a:extLst>
        </xdr:cNvPr>
        <xdr:cNvSpPr>
          <a:spLocks noChangeAspect="1" noChangeArrowheads="1"/>
        </xdr:cNvSpPr>
      </xdr:nvSpPr>
      <xdr:spPr bwMode="auto">
        <a:xfrm>
          <a:off x="0" y="25228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138</xdr:row>
      <xdr:rowOff>0</xdr:rowOff>
    </xdr:from>
    <xdr:to>
      <xdr:col>0</xdr:col>
      <xdr:colOff>304800</xdr:colOff>
      <xdr:row>139</xdr:row>
      <xdr:rowOff>120650</xdr:rowOff>
    </xdr:to>
    <xdr:sp macro="" textlink="">
      <xdr:nvSpPr>
        <xdr:cNvPr id="1162" name="AutoShape 138" descr="Sutherland Sharks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CCE79EAB-A368-8756-66A4-2D7B5633C260}"/>
            </a:ext>
          </a:extLst>
        </xdr:cNvPr>
        <xdr:cNvSpPr>
          <a:spLocks noChangeAspect="1" noChangeArrowheads="1"/>
        </xdr:cNvSpPr>
      </xdr:nvSpPr>
      <xdr:spPr bwMode="auto">
        <a:xfrm>
          <a:off x="0" y="25412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139</xdr:row>
      <xdr:rowOff>0</xdr:rowOff>
    </xdr:from>
    <xdr:to>
      <xdr:col>0</xdr:col>
      <xdr:colOff>304800</xdr:colOff>
      <xdr:row>140</xdr:row>
      <xdr:rowOff>120650</xdr:rowOff>
    </xdr:to>
    <xdr:sp macro="" textlink="">
      <xdr:nvSpPr>
        <xdr:cNvPr id="1163" name="AutoShape 139" descr="Manly United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B4878A48-B716-BA5F-9F06-EA1FF186E32B}"/>
            </a:ext>
          </a:extLst>
        </xdr:cNvPr>
        <xdr:cNvSpPr>
          <a:spLocks noChangeAspect="1" noChangeArrowheads="1"/>
        </xdr:cNvSpPr>
      </xdr:nvSpPr>
      <xdr:spPr bwMode="auto">
        <a:xfrm>
          <a:off x="0" y="25596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140</xdr:row>
      <xdr:rowOff>0</xdr:rowOff>
    </xdr:from>
    <xdr:to>
      <xdr:col>0</xdr:col>
      <xdr:colOff>304800</xdr:colOff>
      <xdr:row>141</xdr:row>
      <xdr:rowOff>120650</xdr:rowOff>
    </xdr:to>
    <xdr:sp macro="" textlink="">
      <xdr:nvSpPr>
        <xdr:cNvPr id="1164" name="AutoShape 140" descr="Sydney United 58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FBB7D088-5E69-73A1-8ABA-E0063B19EFAF}"/>
            </a:ext>
          </a:extLst>
        </xdr:cNvPr>
        <xdr:cNvSpPr>
          <a:spLocks noChangeAspect="1" noChangeArrowheads="1"/>
        </xdr:cNvSpPr>
      </xdr:nvSpPr>
      <xdr:spPr bwMode="auto">
        <a:xfrm>
          <a:off x="0" y="257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141</xdr:row>
      <xdr:rowOff>0</xdr:rowOff>
    </xdr:from>
    <xdr:to>
      <xdr:col>0</xdr:col>
      <xdr:colOff>304800</xdr:colOff>
      <xdr:row>142</xdr:row>
      <xdr:rowOff>120650</xdr:rowOff>
    </xdr:to>
    <xdr:sp macro="" textlink="">
      <xdr:nvSpPr>
        <xdr:cNvPr id="1165" name="AutoShape 141" descr="Wollongong Wolves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5418341E-7A12-EF95-58C0-DD88B6CCB7BF}"/>
            </a:ext>
          </a:extLst>
        </xdr:cNvPr>
        <xdr:cNvSpPr>
          <a:spLocks noChangeAspect="1" noChangeArrowheads="1"/>
        </xdr:cNvSpPr>
      </xdr:nvSpPr>
      <xdr:spPr bwMode="auto">
        <a:xfrm>
          <a:off x="0" y="2596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142</xdr:row>
      <xdr:rowOff>0</xdr:rowOff>
    </xdr:from>
    <xdr:to>
      <xdr:col>0</xdr:col>
      <xdr:colOff>304800</xdr:colOff>
      <xdr:row>143</xdr:row>
      <xdr:rowOff>120650</xdr:rowOff>
    </xdr:to>
    <xdr:sp macro="" textlink="">
      <xdr:nvSpPr>
        <xdr:cNvPr id="1166" name="AutoShape 142" descr="Sydney FC Academy Youth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CC5323B6-2BED-B643-3975-02E64AF37607}"/>
            </a:ext>
          </a:extLst>
        </xdr:cNvPr>
        <xdr:cNvSpPr>
          <a:spLocks noChangeAspect="1" noChangeArrowheads="1"/>
        </xdr:cNvSpPr>
      </xdr:nvSpPr>
      <xdr:spPr bwMode="auto">
        <a:xfrm>
          <a:off x="0" y="26149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143</xdr:row>
      <xdr:rowOff>0</xdr:rowOff>
    </xdr:from>
    <xdr:to>
      <xdr:col>0</xdr:col>
      <xdr:colOff>304800</xdr:colOff>
      <xdr:row>144</xdr:row>
      <xdr:rowOff>120650</xdr:rowOff>
    </xdr:to>
    <xdr:sp macro="" textlink="">
      <xdr:nvSpPr>
        <xdr:cNvPr id="1167" name="AutoShape 143" descr="Sydney FC Academy Youth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8CFFEA12-4E9E-3323-9378-4BDAE7343976}"/>
            </a:ext>
          </a:extLst>
        </xdr:cNvPr>
        <xdr:cNvSpPr>
          <a:spLocks noChangeAspect="1" noChangeArrowheads="1"/>
        </xdr:cNvSpPr>
      </xdr:nvSpPr>
      <xdr:spPr bwMode="auto">
        <a:xfrm>
          <a:off x="0" y="26333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144</xdr:row>
      <xdr:rowOff>0</xdr:rowOff>
    </xdr:from>
    <xdr:to>
      <xdr:col>0</xdr:col>
      <xdr:colOff>304800</xdr:colOff>
      <xdr:row>145</xdr:row>
      <xdr:rowOff>120650</xdr:rowOff>
    </xdr:to>
    <xdr:sp macro="" textlink="">
      <xdr:nvSpPr>
        <xdr:cNvPr id="1168" name="AutoShape 144" descr="Sydney FC Academy Youth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D20350E9-D5E9-96F7-F2F5-22B18701D872}"/>
            </a:ext>
          </a:extLst>
        </xdr:cNvPr>
        <xdr:cNvSpPr>
          <a:spLocks noChangeAspect="1" noChangeArrowheads="1"/>
        </xdr:cNvSpPr>
      </xdr:nvSpPr>
      <xdr:spPr bwMode="auto">
        <a:xfrm>
          <a:off x="0" y="2651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145</xdr:row>
      <xdr:rowOff>0</xdr:rowOff>
    </xdr:from>
    <xdr:to>
      <xdr:col>0</xdr:col>
      <xdr:colOff>304800</xdr:colOff>
      <xdr:row>146</xdr:row>
      <xdr:rowOff>120650</xdr:rowOff>
    </xdr:to>
    <xdr:sp macro="" textlink="">
      <xdr:nvSpPr>
        <xdr:cNvPr id="1169" name="AutoShape 145" descr="Mt Druitt Town Rangers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5B029D9D-E741-3A36-57D1-7ED1DC70152C}"/>
            </a:ext>
          </a:extLst>
        </xdr:cNvPr>
        <xdr:cNvSpPr>
          <a:spLocks noChangeAspect="1" noChangeArrowheads="1"/>
        </xdr:cNvSpPr>
      </xdr:nvSpPr>
      <xdr:spPr bwMode="auto">
        <a:xfrm>
          <a:off x="0" y="2670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146</xdr:row>
      <xdr:rowOff>0</xdr:rowOff>
    </xdr:from>
    <xdr:to>
      <xdr:col>0</xdr:col>
      <xdr:colOff>304800</xdr:colOff>
      <xdr:row>147</xdr:row>
      <xdr:rowOff>120650</xdr:rowOff>
    </xdr:to>
    <xdr:sp macro="" textlink="">
      <xdr:nvSpPr>
        <xdr:cNvPr id="1170" name="AutoShape 146" descr="Blacktown City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1861A2AF-FA91-5DD3-2342-9E587B1741C6}"/>
            </a:ext>
          </a:extLst>
        </xdr:cNvPr>
        <xdr:cNvSpPr>
          <a:spLocks noChangeAspect="1" noChangeArrowheads="1"/>
        </xdr:cNvSpPr>
      </xdr:nvSpPr>
      <xdr:spPr bwMode="auto">
        <a:xfrm>
          <a:off x="0" y="2688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147</xdr:row>
      <xdr:rowOff>0</xdr:rowOff>
    </xdr:from>
    <xdr:to>
      <xdr:col>0</xdr:col>
      <xdr:colOff>304800</xdr:colOff>
      <xdr:row>148</xdr:row>
      <xdr:rowOff>120650</xdr:rowOff>
    </xdr:to>
    <xdr:sp macro="" textlink="">
      <xdr:nvSpPr>
        <xdr:cNvPr id="1171" name="AutoShape 147" descr="Western Sydney Wanderers Academy Youth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A1C20A68-8E0C-5C86-E811-5B3EDF94E535}"/>
            </a:ext>
          </a:extLst>
        </xdr:cNvPr>
        <xdr:cNvSpPr>
          <a:spLocks noChangeAspect="1" noChangeArrowheads="1"/>
        </xdr:cNvSpPr>
      </xdr:nvSpPr>
      <xdr:spPr bwMode="auto">
        <a:xfrm>
          <a:off x="0" y="27070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148</xdr:row>
      <xdr:rowOff>0</xdr:rowOff>
    </xdr:from>
    <xdr:to>
      <xdr:col>0</xdr:col>
      <xdr:colOff>304800</xdr:colOff>
      <xdr:row>149</xdr:row>
      <xdr:rowOff>120650</xdr:rowOff>
    </xdr:to>
    <xdr:sp macro="" textlink="">
      <xdr:nvSpPr>
        <xdr:cNvPr id="1172" name="AutoShape 148" descr="Sydney FC Academy Youth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473120A7-4861-4FDF-D79B-53E5204CF3F6}"/>
            </a:ext>
          </a:extLst>
        </xdr:cNvPr>
        <xdr:cNvSpPr>
          <a:spLocks noChangeAspect="1" noChangeArrowheads="1"/>
        </xdr:cNvSpPr>
      </xdr:nvSpPr>
      <xdr:spPr bwMode="auto">
        <a:xfrm>
          <a:off x="0" y="27254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149</xdr:row>
      <xdr:rowOff>0</xdr:rowOff>
    </xdr:from>
    <xdr:to>
      <xdr:col>0</xdr:col>
      <xdr:colOff>304800</xdr:colOff>
      <xdr:row>150</xdr:row>
      <xdr:rowOff>120650</xdr:rowOff>
    </xdr:to>
    <xdr:sp macro="" textlink="">
      <xdr:nvSpPr>
        <xdr:cNvPr id="1173" name="AutoShape 149" descr="St George City FA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9AB3A9BA-B847-D74D-F712-735F18A6DC36}"/>
            </a:ext>
          </a:extLst>
        </xdr:cNvPr>
        <xdr:cNvSpPr>
          <a:spLocks noChangeAspect="1" noChangeArrowheads="1"/>
        </xdr:cNvSpPr>
      </xdr:nvSpPr>
      <xdr:spPr bwMode="auto">
        <a:xfrm>
          <a:off x="0" y="27438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150</xdr:row>
      <xdr:rowOff>0</xdr:rowOff>
    </xdr:from>
    <xdr:to>
      <xdr:col>0</xdr:col>
      <xdr:colOff>304800</xdr:colOff>
      <xdr:row>151</xdr:row>
      <xdr:rowOff>120650</xdr:rowOff>
    </xdr:to>
    <xdr:sp macro="" textlink="">
      <xdr:nvSpPr>
        <xdr:cNvPr id="1174" name="AutoShape 150" descr="Manly United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2C4C5404-CF45-A498-3592-88D3FBA489B3}"/>
            </a:ext>
          </a:extLst>
        </xdr:cNvPr>
        <xdr:cNvSpPr>
          <a:spLocks noChangeAspect="1" noChangeArrowheads="1"/>
        </xdr:cNvSpPr>
      </xdr:nvSpPr>
      <xdr:spPr bwMode="auto">
        <a:xfrm>
          <a:off x="0" y="2762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151</xdr:row>
      <xdr:rowOff>0</xdr:rowOff>
    </xdr:from>
    <xdr:to>
      <xdr:col>0</xdr:col>
      <xdr:colOff>304800</xdr:colOff>
      <xdr:row>152</xdr:row>
      <xdr:rowOff>120650</xdr:rowOff>
    </xdr:to>
    <xdr:sp macro="" textlink="">
      <xdr:nvSpPr>
        <xdr:cNvPr id="1175" name="AutoShape 151" descr="APIA Leichhardt Tigers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60903ACA-C8EA-3592-C9DC-BFD26428B4F5}"/>
            </a:ext>
          </a:extLst>
        </xdr:cNvPr>
        <xdr:cNvSpPr>
          <a:spLocks noChangeAspect="1" noChangeArrowheads="1"/>
        </xdr:cNvSpPr>
      </xdr:nvSpPr>
      <xdr:spPr bwMode="auto">
        <a:xfrm>
          <a:off x="0" y="27806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152</xdr:row>
      <xdr:rowOff>0</xdr:rowOff>
    </xdr:from>
    <xdr:to>
      <xdr:col>0</xdr:col>
      <xdr:colOff>304800</xdr:colOff>
      <xdr:row>153</xdr:row>
      <xdr:rowOff>120650</xdr:rowOff>
    </xdr:to>
    <xdr:sp macro="" textlink="">
      <xdr:nvSpPr>
        <xdr:cNvPr id="1176" name="AutoShape 152" descr="Sydney Olympic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410E0D0A-9D31-B09B-DEA1-58E509A455B9}"/>
            </a:ext>
          </a:extLst>
        </xdr:cNvPr>
        <xdr:cNvSpPr>
          <a:spLocks noChangeAspect="1" noChangeArrowheads="1"/>
        </xdr:cNvSpPr>
      </xdr:nvSpPr>
      <xdr:spPr bwMode="auto">
        <a:xfrm>
          <a:off x="0" y="2799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153</xdr:row>
      <xdr:rowOff>0</xdr:rowOff>
    </xdr:from>
    <xdr:to>
      <xdr:col>0</xdr:col>
      <xdr:colOff>304800</xdr:colOff>
      <xdr:row>154</xdr:row>
      <xdr:rowOff>120650</xdr:rowOff>
    </xdr:to>
    <xdr:sp macro="" textlink="">
      <xdr:nvSpPr>
        <xdr:cNvPr id="1177" name="AutoShape 153" descr="Marconi Stallions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D7B962E1-5819-834D-10EA-ADF6A01FE53B}"/>
            </a:ext>
          </a:extLst>
        </xdr:cNvPr>
        <xdr:cNvSpPr>
          <a:spLocks noChangeAspect="1" noChangeArrowheads="1"/>
        </xdr:cNvSpPr>
      </xdr:nvSpPr>
      <xdr:spPr bwMode="auto">
        <a:xfrm>
          <a:off x="0" y="2817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154</xdr:row>
      <xdr:rowOff>0</xdr:rowOff>
    </xdr:from>
    <xdr:to>
      <xdr:col>0</xdr:col>
      <xdr:colOff>304800</xdr:colOff>
      <xdr:row>155</xdr:row>
      <xdr:rowOff>120650</xdr:rowOff>
    </xdr:to>
    <xdr:sp macro="" textlink="">
      <xdr:nvSpPr>
        <xdr:cNvPr id="1178" name="AutoShape 154" descr="St George City FA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15D05386-7D16-7475-4D0D-CFF41555824A}"/>
            </a:ext>
          </a:extLst>
        </xdr:cNvPr>
        <xdr:cNvSpPr>
          <a:spLocks noChangeAspect="1" noChangeArrowheads="1"/>
        </xdr:cNvSpPr>
      </xdr:nvSpPr>
      <xdr:spPr bwMode="auto">
        <a:xfrm>
          <a:off x="0" y="28359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155</xdr:row>
      <xdr:rowOff>0</xdr:rowOff>
    </xdr:from>
    <xdr:to>
      <xdr:col>0</xdr:col>
      <xdr:colOff>304800</xdr:colOff>
      <xdr:row>156</xdr:row>
      <xdr:rowOff>120650</xdr:rowOff>
    </xdr:to>
    <xdr:sp macro="" textlink="">
      <xdr:nvSpPr>
        <xdr:cNvPr id="1179" name="AutoShape 155" descr="Sydney FC Academy Youth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EAFC45A3-C546-ACB2-F250-DB80ECD272AC}"/>
            </a:ext>
          </a:extLst>
        </xdr:cNvPr>
        <xdr:cNvSpPr>
          <a:spLocks noChangeAspect="1" noChangeArrowheads="1"/>
        </xdr:cNvSpPr>
      </xdr:nvSpPr>
      <xdr:spPr bwMode="auto">
        <a:xfrm>
          <a:off x="0" y="28543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156</xdr:row>
      <xdr:rowOff>0</xdr:rowOff>
    </xdr:from>
    <xdr:to>
      <xdr:col>0</xdr:col>
      <xdr:colOff>304800</xdr:colOff>
      <xdr:row>157</xdr:row>
      <xdr:rowOff>120650</xdr:rowOff>
    </xdr:to>
    <xdr:sp macro="" textlink="">
      <xdr:nvSpPr>
        <xdr:cNvPr id="1180" name="AutoShape 156" descr="Sydney FC Academy Youth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EBAD7E0B-83D6-075A-377F-19A7CFECAC95}"/>
            </a:ext>
          </a:extLst>
        </xdr:cNvPr>
        <xdr:cNvSpPr>
          <a:spLocks noChangeAspect="1" noChangeArrowheads="1"/>
        </xdr:cNvSpPr>
      </xdr:nvSpPr>
      <xdr:spPr bwMode="auto">
        <a:xfrm>
          <a:off x="0" y="28727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157</xdr:row>
      <xdr:rowOff>0</xdr:rowOff>
    </xdr:from>
    <xdr:to>
      <xdr:col>0</xdr:col>
      <xdr:colOff>304800</xdr:colOff>
      <xdr:row>158</xdr:row>
      <xdr:rowOff>120650</xdr:rowOff>
    </xdr:to>
    <xdr:sp macro="" textlink="">
      <xdr:nvSpPr>
        <xdr:cNvPr id="1181" name="AutoShape 157" descr="APIA Leichhardt Tigers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6B141E21-1271-708F-819A-3E2704A949D6}"/>
            </a:ext>
          </a:extLst>
        </xdr:cNvPr>
        <xdr:cNvSpPr>
          <a:spLocks noChangeAspect="1" noChangeArrowheads="1"/>
        </xdr:cNvSpPr>
      </xdr:nvSpPr>
      <xdr:spPr bwMode="auto">
        <a:xfrm>
          <a:off x="0" y="28911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158</xdr:row>
      <xdr:rowOff>0</xdr:rowOff>
    </xdr:from>
    <xdr:to>
      <xdr:col>0</xdr:col>
      <xdr:colOff>304800</xdr:colOff>
      <xdr:row>159</xdr:row>
      <xdr:rowOff>120650</xdr:rowOff>
    </xdr:to>
    <xdr:sp macro="" textlink="">
      <xdr:nvSpPr>
        <xdr:cNvPr id="1182" name="AutoShape 158" descr="Central Coast Mariners II Youth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52814D5E-FA74-B940-958A-7A6554951703}"/>
            </a:ext>
          </a:extLst>
        </xdr:cNvPr>
        <xdr:cNvSpPr>
          <a:spLocks noChangeAspect="1" noChangeArrowheads="1"/>
        </xdr:cNvSpPr>
      </xdr:nvSpPr>
      <xdr:spPr bwMode="auto">
        <a:xfrm>
          <a:off x="0" y="29095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159</xdr:row>
      <xdr:rowOff>0</xdr:rowOff>
    </xdr:from>
    <xdr:to>
      <xdr:col>0</xdr:col>
      <xdr:colOff>304800</xdr:colOff>
      <xdr:row>160</xdr:row>
      <xdr:rowOff>120650</xdr:rowOff>
    </xdr:to>
    <xdr:sp macro="" textlink="">
      <xdr:nvSpPr>
        <xdr:cNvPr id="1183" name="AutoShape 159" descr="St George City FA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9F9FF691-EE1D-DDAA-5F6F-EC5BDCDBBFCE}"/>
            </a:ext>
          </a:extLst>
        </xdr:cNvPr>
        <xdr:cNvSpPr>
          <a:spLocks noChangeAspect="1" noChangeArrowheads="1"/>
        </xdr:cNvSpPr>
      </xdr:nvSpPr>
      <xdr:spPr bwMode="auto">
        <a:xfrm>
          <a:off x="0" y="29279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160</xdr:row>
      <xdr:rowOff>0</xdr:rowOff>
    </xdr:from>
    <xdr:to>
      <xdr:col>0</xdr:col>
      <xdr:colOff>304800</xdr:colOff>
      <xdr:row>161</xdr:row>
      <xdr:rowOff>120650</xdr:rowOff>
    </xdr:to>
    <xdr:sp macro="" textlink="">
      <xdr:nvSpPr>
        <xdr:cNvPr id="1184" name="AutoShape 160" descr="North West Sydney Spirit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80A2EF51-1BD3-02E3-7892-8FF49173E132}"/>
            </a:ext>
          </a:extLst>
        </xdr:cNvPr>
        <xdr:cNvSpPr>
          <a:spLocks noChangeAspect="1" noChangeArrowheads="1"/>
        </xdr:cNvSpPr>
      </xdr:nvSpPr>
      <xdr:spPr bwMode="auto">
        <a:xfrm>
          <a:off x="0" y="2946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161</xdr:row>
      <xdr:rowOff>0</xdr:rowOff>
    </xdr:from>
    <xdr:to>
      <xdr:col>0</xdr:col>
      <xdr:colOff>304800</xdr:colOff>
      <xdr:row>162</xdr:row>
      <xdr:rowOff>120650</xdr:rowOff>
    </xdr:to>
    <xdr:sp macro="" textlink="">
      <xdr:nvSpPr>
        <xdr:cNvPr id="1185" name="AutoShape 161" descr="Rockdale Ilind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1858906-C2E0-4EF4-4C3D-51F1547AC1E5}"/>
            </a:ext>
          </a:extLst>
        </xdr:cNvPr>
        <xdr:cNvSpPr>
          <a:spLocks noChangeAspect="1" noChangeArrowheads="1"/>
        </xdr:cNvSpPr>
      </xdr:nvSpPr>
      <xdr:spPr bwMode="auto">
        <a:xfrm>
          <a:off x="0" y="29648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162</xdr:row>
      <xdr:rowOff>0</xdr:rowOff>
    </xdr:from>
    <xdr:to>
      <xdr:col>0</xdr:col>
      <xdr:colOff>304800</xdr:colOff>
      <xdr:row>163</xdr:row>
      <xdr:rowOff>120650</xdr:rowOff>
    </xdr:to>
    <xdr:sp macro="" textlink="">
      <xdr:nvSpPr>
        <xdr:cNvPr id="1186" name="AutoShape 162" descr="Wollongong Wolves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C6E5CA5B-26F4-24FE-0525-89C7FF29632B}"/>
            </a:ext>
          </a:extLst>
        </xdr:cNvPr>
        <xdr:cNvSpPr>
          <a:spLocks noChangeAspect="1" noChangeArrowheads="1"/>
        </xdr:cNvSpPr>
      </xdr:nvSpPr>
      <xdr:spPr bwMode="auto">
        <a:xfrm>
          <a:off x="0" y="29832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163</xdr:row>
      <xdr:rowOff>0</xdr:rowOff>
    </xdr:from>
    <xdr:to>
      <xdr:col>0</xdr:col>
      <xdr:colOff>304800</xdr:colOff>
      <xdr:row>164</xdr:row>
      <xdr:rowOff>120650</xdr:rowOff>
    </xdr:to>
    <xdr:sp macro="" textlink="">
      <xdr:nvSpPr>
        <xdr:cNvPr id="1187" name="AutoShape 163" descr="APIA Leichhardt Tigers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5AD92CDF-8FA5-BB24-F274-9FD567FEB4DA}"/>
            </a:ext>
          </a:extLst>
        </xdr:cNvPr>
        <xdr:cNvSpPr>
          <a:spLocks noChangeAspect="1" noChangeArrowheads="1"/>
        </xdr:cNvSpPr>
      </xdr:nvSpPr>
      <xdr:spPr bwMode="auto">
        <a:xfrm>
          <a:off x="0" y="30016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164</xdr:row>
      <xdr:rowOff>0</xdr:rowOff>
    </xdr:from>
    <xdr:to>
      <xdr:col>0</xdr:col>
      <xdr:colOff>304800</xdr:colOff>
      <xdr:row>165</xdr:row>
      <xdr:rowOff>120650</xdr:rowOff>
    </xdr:to>
    <xdr:sp macro="" textlink="">
      <xdr:nvSpPr>
        <xdr:cNvPr id="1188" name="AutoShape 164" descr="APIA Leichhardt Tigers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2669F36E-43E8-60B7-E8FA-8889AE3DCEFB}"/>
            </a:ext>
          </a:extLst>
        </xdr:cNvPr>
        <xdr:cNvSpPr>
          <a:spLocks noChangeAspect="1" noChangeArrowheads="1"/>
        </xdr:cNvSpPr>
      </xdr:nvSpPr>
      <xdr:spPr bwMode="auto">
        <a:xfrm>
          <a:off x="0" y="3020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165</xdr:row>
      <xdr:rowOff>0</xdr:rowOff>
    </xdr:from>
    <xdr:to>
      <xdr:col>0</xdr:col>
      <xdr:colOff>304800</xdr:colOff>
      <xdr:row>166</xdr:row>
      <xdr:rowOff>120650</xdr:rowOff>
    </xdr:to>
    <xdr:sp macro="" textlink="">
      <xdr:nvSpPr>
        <xdr:cNvPr id="1189" name="AutoShape 165" descr="Central Coast Mariners II Youth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1A10492F-2BA8-2991-D174-8EFA2526746F}"/>
            </a:ext>
          </a:extLst>
        </xdr:cNvPr>
        <xdr:cNvSpPr>
          <a:spLocks noChangeAspect="1" noChangeArrowheads="1"/>
        </xdr:cNvSpPr>
      </xdr:nvSpPr>
      <xdr:spPr bwMode="auto">
        <a:xfrm>
          <a:off x="0" y="30384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166</xdr:row>
      <xdr:rowOff>0</xdr:rowOff>
    </xdr:from>
    <xdr:to>
      <xdr:col>0</xdr:col>
      <xdr:colOff>304800</xdr:colOff>
      <xdr:row>167</xdr:row>
      <xdr:rowOff>120650</xdr:rowOff>
    </xdr:to>
    <xdr:sp macro="" textlink="">
      <xdr:nvSpPr>
        <xdr:cNvPr id="1190" name="AutoShape 166" descr="Mt Druitt Town Rangers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A45EA622-F817-B36D-D152-5EEC290181A1}"/>
            </a:ext>
          </a:extLst>
        </xdr:cNvPr>
        <xdr:cNvSpPr>
          <a:spLocks noChangeAspect="1" noChangeArrowheads="1"/>
        </xdr:cNvSpPr>
      </xdr:nvSpPr>
      <xdr:spPr bwMode="auto">
        <a:xfrm>
          <a:off x="0" y="30568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167</xdr:row>
      <xdr:rowOff>0</xdr:rowOff>
    </xdr:from>
    <xdr:to>
      <xdr:col>0</xdr:col>
      <xdr:colOff>304800</xdr:colOff>
      <xdr:row>168</xdr:row>
      <xdr:rowOff>120650</xdr:rowOff>
    </xdr:to>
    <xdr:sp macro="" textlink="">
      <xdr:nvSpPr>
        <xdr:cNvPr id="1191" name="AutoShape 167" descr="Rockdale Ilind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BF703EC-A3F6-62F3-D8CF-2C2D93B26A33}"/>
            </a:ext>
          </a:extLst>
        </xdr:cNvPr>
        <xdr:cNvSpPr>
          <a:spLocks noChangeAspect="1" noChangeArrowheads="1"/>
        </xdr:cNvSpPr>
      </xdr:nvSpPr>
      <xdr:spPr bwMode="auto">
        <a:xfrm>
          <a:off x="0" y="30753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168</xdr:row>
      <xdr:rowOff>0</xdr:rowOff>
    </xdr:from>
    <xdr:to>
      <xdr:col>0</xdr:col>
      <xdr:colOff>304800</xdr:colOff>
      <xdr:row>169</xdr:row>
      <xdr:rowOff>120650</xdr:rowOff>
    </xdr:to>
    <xdr:sp macro="" textlink="">
      <xdr:nvSpPr>
        <xdr:cNvPr id="1192" name="AutoShape 168" descr="St George City FA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7413926A-CF01-FE68-FFE7-B0739C82C4BD}"/>
            </a:ext>
          </a:extLst>
        </xdr:cNvPr>
        <xdr:cNvSpPr>
          <a:spLocks noChangeAspect="1" noChangeArrowheads="1"/>
        </xdr:cNvSpPr>
      </xdr:nvSpPr>
      <xdr:spPr bwMode="auto">
        <a:xfrm>
          <a:off x="0" y="3093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169</xdr:row>
      <xdr:rowOff>0</xdr:rowOff>
    </xdr:from>
    <xdr:to>
      <xdr:col>0</xdr:col>
      <xdr:colOff>304800</xdr:colOff>
      <xdr:row>170</xdr:row>
      <xdr:rowOff>120650</xdr:rowOff>
    </xdr:to>
    <xdr:sp macro="" textlink="">
      <xdr:nvSpPr>
        <xdr:cNvPr id="1193" name="AutoShape 169" descr="Rockdale Ilind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A68A718-8F5C-B4EB-8D8F-2ED63B6E5021}"/>
            </a:ext>
          </a:extLst>
        </xdr:cNvPr>
        <xdr:cNvSpPr>
          <a:spLocks noChangeAspect="1" noChangeArrowheads="1"/>
        </xdr:cNvSpPr>
      </xdr:nvSpPr>
      <xdr:spPr bwMode="auto">
        <a:xfrm>
          <a:off x="0" y="31121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170</xdr:row>
      <xdr:rowOff>0</xdr:rowOff>
    </xdr:from>
    <xdr:to>
      <xdr:col>0</xdr:col>
      <xdr:colOff>304800</xdr:colOff>
      <xdr:row>171</xdr:row>
      <xdr:rowOff>120650</xdr:rowOff>
    </xdr:to>
    <xdr:sp macro="" textlink="">
      <xdr:nvSpPr>
        <xdr:cNvPr id="1194" name="AutoShape 170" descr="Manly United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E6FB81A-6E77-BF49-D53E-5901DC85E720}"/>
            </a:ext>
          </a:extLst>
        </xdr:cNvPr>
        <xdr:cNvSpPr>
          <a:spLocks noChangeAspect="1" noChangeArrowheads="1"/>
        </xdr:cNvSpPr>
      </xdr:nvSpPr>
      <xdr:spPr bwMode="auto">
        <a:xfrm>
          <a:off x="0" y="3130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171</xdr:row>
      <xdr:rowOff>0</xdr:rowOff>
    </xdr:from>
    <xdr:to>
      <xdr:col>0</xdr:col>
      <xdr:colOff>304800</xdr:colOff>
      <xdr:row>172</xdr:row>
      <xdr:rowOff>120650</xdr:rowOff>
    </xdr:to>
    <xdr:sp macro="" textlink="">
      <xdr:nvSpPr>
        <xdr:cNvPr id="1195" name="AutoShape 171" descr="Sydney United 58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410D6A4F-0EAD-7C8C-A651-0A3BE7A1526D}"/>
            </a:ext>
          </a:extLst>
        </xdr:cNvPr>
        <xdr:cNvSpPr>
          <a:spLocks noChangeAspect="1" noChangeArrowheads="1"/>
        </xdr:cNvSpPr>
      </xdr:nvSpPr>
      <xdr:spPr bwMode="auto">
        <a:xfrm>
          <a:off x="0" y="31489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172</xdr:row>
      <xdr:rowOff>0</xdr:rowOff>
    </xdr:from>
    <xdr:to>
      <xdr:col>0</xdr:col>
      <xdr:colOff>304800</xdr:colOff>
      <xdr:row>173</xdr:row>
      <xdr:rowOff>120650</xdr:rowOff>
    </xdr:to>
    <xdr:sp macro="" textlink="">
      <xdr:nvSpPr>
        <xdr:cNvPr id="1196" name="AutoShape 172" descr="St George Saints FC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364DFF-EB21-A67F-2CE7-69100DD7448C}"/>
            </a:ext>
          </a:extLst>
        </xdr:cNvPr>
        <xdr:cNvSpPr>
          <a:spLocks noChangeAspect="1" noChangeArrowheads="1"/>
        </xdr:cNvSpPr>
      </xdr:nvSpPr>
      <xdr:spPr bwMode="auto">
        <a:xfrm>
          <a:off x="0" y="31673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173</xdr:row>
      <xdr:rowOff>0</xdr:rowOff>
    </xdr:from>
    <xdr:to>
      <xdr:col>0</xdr:col>
      <xdr:colOff>304800</xdr:colOff>
      <xdr:row>174</xdr:row>
      <xdr:rowOff>120650</xdr:rowOff>
    </xdr:to>
    <xdr:sp macro="" textlink="">
      <xdr:nvSpPr>
        <xdr:cNvPr id="1197" name="AutoShape 173" descr="Sydney Olympic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6CAA40D1-6142-6E68-6DB6-DE3D75611549}"/>
            </a:ext>
          </a:extLst>
        </xdr:cNvPr>
        <xdr:cNvSpPr>
          <a:spLocks noChangeAspect="1" noChangeArrowheads="1"/>
        </xdr:cNvSpPr>
      </xdr:nvSpPr>
      <xdr:spPr bwMode="auto">
        <a:xfrm>
          <a:off x="0" y="31857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174</xdr:row>
      <xdr:rowOff>0</xdr:rowOff>
    </xdr:from>
    <xdr:to>
      <xdr:col>0</xdr:col>
      <xdr:colOff>304800</xdr:colOff>
      <xdr:row>175</xdr:row>
      <xdr:rowOff>120650</xdr:rowOff>
    </xdr:to>
    <xdr:sp macro="" textlink="">
      <xdr:nvSpPr>
        <xdr:cNvPr id="1198" name="AutoShape 174" descr="Manly United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BCCBBCF4-223F-0191-F054-04EFC64B040C}"/>
            </a:ext>
          </a:extLst>
        </xdr:cNvPr>
        <xdr:cNvSpPr>
          <a:spLocks noChangeAspect="1" noChangeArrowheads="1"/>
        </xdr:cNvSpPr>
      </xdr:nvSpPr>
      <xdr:spPr bwMode="auto">
        <a:xfrm>
          <a:off x="0" y="32042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175</xdr:row>
      <xdr:rowOff>0</xdr:rowOff>
    </xdr:from>
    <xdr:to>
      <xdr:col>0</xdr:col>
      <xdr:colOff>304800</xdr:colOff>
      <xdr:row>176</xdr:row>
      <xdr:rowOff>120650</xdr:rowOff>
    </xdr:to>
    <xdr:sp macro="" textlink="">
      <xdr:nvSpPr>
        <xdr:cNvPr id="1199" name="AutoShape 175" descr="Western Sydney Wanderers Academy Youth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4B733000-0A35-A7CF-FFCB-9536CF3E6A0F}"/>
            </a:ext>
          </a:extLst>
        </xdr:cNvPr>
        <xdr:cNvSpPr>
          <a:spLocks noChangeAspect="1" noChangeArrowheads="1"/>
        </xdr:cNvSpPr>
      </xdr:nvSpPr>
      <xdr:spPr bwMode="auto">
        <a:xfrm>
          <a:off x="0" y="3222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176</xdr:row>
      <xdr:rowOff>0</xdr:rowOff>
    </xdr:from>
    <xdr:to>
      <xdr:col>0</xdr:col>
      <xdr:colOff>304800</xdr:colOff>
      <xdr:row>177</xdr:row>
      <xdr:rowOff>120650</xdr:rowOff>
    </xdr:to>
    <xdr:sp macro="" textlink="">
      <xdr:nvSpPr>
        <xdr:cNvPr id="1200" name="AutoShape 176" descr="Sydney United 58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FA54A783-34C0-1592-5ECF-A46E8E174B6F}"/>
            </a:ext>
          </a:extLst>
        </xdr:cNvPr>
        <xdr:cNvSpPr>
          <a:spLocks noChangeAspect="1" noChangeArrowheads="1"/>
        </xdr:cNvSpPr>
      </xdr:nvSpPr>
      <xdr:spPr bwMode="auto">
        <a:xfrm>
          <a:off x="0" y="3241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177</xdr:row>
      <xdr:rowOff>0</xdr:rowOff>
    </xdr:from>
    <xdr:to>
      <xdr:col>0</xdr:col>
      <xdr:colOff>304800</xdr:colOff>
      <xdr:row>178</xdr:row>
      <xdr:rowOff>120650</xdr:rowOff>
    </xdr:to>
    <xdr:sp macro="" textlink="">
      <xdr:nvSpPr>
        <xdr:cNvPr id="1201" name="AutoShape 177" descr="Central Coast Mariners II Youth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C7CA5172-86BB-99CC-5020-EC67A22EECC2}"/>
            </a:ext>
          </a:extLst>
        </xdr:cNvPr>
        <xdr:cNvSpPr>
          <a:spLocks noChangeAspect="1" noChangeArrowheads="1"/>
        </xdr:cNvSpPr>
      </xdr:nvSpPr>
      <xdr:spPr bwMode="auto">
        <a:xfrm>
          <a:off x="0" y="32594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304800</xdr:colOff>
      <xdr:row>179</xdr:row>
      <xdr:rowOff>120650</xdr:rowOff>
    </xdr:to>
    <xdr:sp macro="" textlink="">
      <xdr:nvSpPr>
        <xdr:cNvPr id="1202" name="AutoShape 178" descr="Blacktown City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A658DA4B-8476-E995-74CB-145FC3663D08}"/>
            </a:ext>
          </a:extLst>
        </xdr:cNvPr>
        <xdr:cNvSpPr>
          <a:spLocks noChangeAspect="1" noChangeArrowheads="1"/>
        </xdr:cNvSpPr>
      </xdr:nvSpPr>
      <xdr:spPr bwMode="auto">
        <a:xfrm>
          <a:off x="0" y="3277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179</xdr:row>
      <xdr:rowOff>0</xdr:rowOff>
    </xdr:from>
    <xdr:to>
      <xdr:col>0</xdr:col>
      <xdr:colOff>304800</xdr:colOff>
      <xdr:row>180</xdr:row>
      <xdr:rowOff>120650</xdr:rowOff>
    </xdr:to>
    <xdr:sp macro="" textlink="">
      <xdr:nvSpPr>
        <xdr:cNvPr id="1203" name="AutoShape 179" descr="Sydney FC Academy Youth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8F20A827-D52C-C70C-29FA-8154CCAC082A}"/>
            </a:ext>
          </a:extLst>
        </xdr:cNvPr>
        <xdr:cNvSpPr>
          <a:spLocks noChangeAspect="1" noChangeArrowheads="1"/>
        </xdr:cNvSpPr>
      </xdr:nvSpPr>
      <xdr:spPr bwMode="auto">
        <a:xfrm>
          <a:off x="0" y="32962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180</xdr:row>
      <xdr:rowOff>0</xdr:rowOff>
    </xdr:from>
    <xdr:to>
      <xdr:col>0</xdr:col>
      <xdr:colOff>304800</xdr:colOff>
      <xdr:row>181</xdr:row>
      <xdr:rowOff>120650</xdr:rowOff>
    </xdr:to>
    <xdr:sp macro="" textlink="">
      <xdr:nvSpPr>
        <xdr:cNvPr id="1204" name="AutoShape 180" descr="Blacktown City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A09F313A-9178-2B76-E8BE-BEBAFA6636B1}"/>
            </a:ext>
          </a:extLst>
        </xdr:cNvPr>
        <xdr:cNvSpPr>
          <a:spLocks noChangeAspect="1" noChangeArrowheads="1"/>
        </xdr:cNvSpPr>
      </xdr:nvSpPr>
      <xdr:spPr bwMode="auto">
        <a:xfrm>
          <a:off x="0" y="3314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181</xdr:row>
      <xdr:rowOff>0</xdr:rowOff>
    </xdr:from>
    <xdr:to>
      <xdr:col>0</xdr:col>
      <xdr:colOff>304800</xdr:colOff>
      <xdr:row>182</xdr:row>
      <xdr:rowOff>120650</xdr:rowOff>
    </xdr:to>
    <xdr:sp macro="" textlink="">
      <xdr:nvSpPr>
        <xdr:cNvPr id="1205" name="AutoShape 181" descr="Central Coast Mariners II Youth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AA8C0190-E08D-B584-EC23-85AC069DF40A}"/>
            </a:ext>
          </a:extLst>
        </xdr:cNvPr>
        <xdr:cNvSpPr>
          <a:spLocks noChangeAspect="1" noChangeArrowheads="1"/>
        </xdr:cNvSpPr>
      </xdr:nvSpPr>
      <xdr:spPr bwMode="auto">
        <a:xfrm>
          <a:off x="0" y="33331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182</xdr:row>
      <xdr:rowOff>0</xdr:rowOff>
    </xdr:from>
    <xdr:to>
      <xdr:col>0</xdr:col>
      <xdr:colOff>304800</xdr:colOff>
      <xdr:row>183</xdr:row>
      <xdr:rowOff>120650</xdr:rowOff>
    </xdr:to>
    <xdr:sp macro="" textlink="">
      <xdr:nvSpPr>
        <xdr:cNvPr id="1206" name="AutoShape 182" descr="Sydney Olympic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50095FD7-F9A2-7A6B-DEAB-8A88B475D599}"/>
            </a:ext>
          </a:extLst>
        </xdr:cNvPr>
        <xdr:cNvSpPr>
          <a:spLocks noChangeAspect="1" noChangeArrowheads="1"/>
        </xdr:cNvSpPr>
      </xdr:nvSpPr>
      <xdr:spPr bwMode="auto">
        <a:xfrm>
          <a:off x="0" y="33515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183</xdr:row>
      <xdr:rowOff>0</xdr:rowOff>
    </xdr:from>
    <xdr:to>
      <xdr:col>0</xdr:col>
      <xdr:colOff>304800</xdr:colOff>
      <xdr:row>184</xdr:row>
      <xdr:rowOff>120650</xdr:rowOff>
    </xdr:to>
    <xdr:sp macro="" textlink="">
      <xdr:nvSpPr>
        <xdr:cNvPr id="1207" name="AutoShape 183" descr="St George City FA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E4BDD8EC-F605-2EB1-26F7-AD49ECED8E4A}"/>
            </a:ext>
          </a:extLst>
        </xdr:cNvPr>
        <xdr:cNvSpPr>
          <a:spLocks noChangeAspect="1" noChangeArrowheads="1"/>
        </xdr:cNvSpPr>
      </xdr:nvSpPr>
      <xdr:spPr bwMode="auto">
        <a:xfrm>
          <a:off x="0" y="33699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184</xdr:row>
      <xdr:rowOff>0</xdr:rowOff>
    </xdr:from>
    <xdr:to>
      <xdr:col>0</xdr:col>
      <xdr:colOff>304800</xdr:colOff>
      <xdr:row>185</xdr:row>
      <xdr:rowOff>120650</xdr:rowOff>
    </xdr:to>
    <xdr:sp macro="" textlink="">
      <xdr:nvSpPr>
        <xdr:cNvPr id="1208" name="AutoShape 184" descr="Mt Druitt Town Rangers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3BFA84B6-9067-E8C0-0B5B-EEAF84E67263}"/>
            </a:ext>
          </a:extLst>
        </xdr:cNvPr>
        <xdr:cNvSpPr>
          <a:spLocks noChangeAspect="1" noChangeArrowheads="1"/>
        </xdr:cNvSpPr>
      </xdr:nvSpPr>
      <xdr:spPr bwMode="auto">
        <a:xfrm>
          <a:off x="0" y="3388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185</xdr:row>
      <xdr:rowOff>0</xdr:rowOff>
    </xdr:from>
    <xdr:to>
      <xdr:col>0</xdr:col>
      <xdr:colOff>304800</xdr:colOff>
      <xdr:row>186</xdr:row>
      <xdr:rowOff>120650</xdr:rowOff>
    </xdr:to>
    <xdr:sp macro="" textlink="">
      <xdr:nvSpPr>
        <xdr:cNvPr id="1209" name="AutoShape 185" descr="Central Coast Mariners II Youth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7420B67D-B0DF-4A9F-E2ED-11EB51843F40}"/>
            </a:ext>
          </a:extLst>
        </xdr:cNvPr>
        <xdr:cNvSpPr>
          <a:spLocks noChangeAspect="1" noChangeArrowheads="1"/>
        </xdr:cNvSpPr>
      </xdr:nvSpPr>
      <xdr:spPr bwMode="auto">
        <a:xfrm>
          <a:off x="0" y="34067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186</xdr:row>
      <xdr:rowOff>0</xdr:rowOff>
    </xdr:from>
    <xdr:to>
      <xdr:col>0</xdr:col>
      <xdr:colOff>304800</xdr:colOff>
      <xdr:row>187</xdr:row>
      <xdr:rowOff>120650</xdr:rowOff>
    </xdr:to>
    <xdr:sp macro="" textlink="">
      <xdr:nvSpPr>
        <xdr:cNvPr id="1210" name="AutoShape 186" descr="APIA Leichhardt Tigers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EC31A00D-BD56-A7ED-5C6F-4F0F0D22F8A9}"/>
            </a:ext>
          </a:extLst>
        </xdr:cNvPr>
        <xdr:cNvSpPr>
          <a:spLocks noChangeAspect="1" noChangeArrowheads="1"/>
        </xdr:cNvSpPr>
      </xdr:nvSpPr>
      <xdr:spPr bwMode="auto">
        <a:xfrm>
          <a:off x="0" y="34251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187</xdr:row>
      <xdr:rowOff>0</xdr:rowOff>
    </xdr:from>
    <xdr:to>
      <xdr:col>0</xdr:col>
      <xdr:colOff>304800</xdr:colOff>
      <xdr:row>188</xdr:row>
      <xdr:rowOff>120650</xdr:rowOff>
    </xdr:to>
    <xdr:sp macro="" textlink="">
      <xdr:nvSpPr>
        <xdr:cNvPr id="1211" name="AutoShape 187" descr="Western Sydney Wanderers Academy Youth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96E86D3-19E0-5733-0CD9-F6F25FAAB0B7}"/>
            </a:ext>
          </a:extLst>
        </xdr:cNvPr>
        <xdr:cNvSpPr>
          <a:spLocks noChangeAspect="1" noChangeArrowheads="1"/>
        </xdr:cNvSpPr>
      </xdr:nvSpPr>
      <xdr:spPr bwMode="auto">
        <a:xfrm>
          <a:off x="0" y="3443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188</xdr:row>
      <xdr:rowOff>0</xdr:rowOff>
    </xdr:from>
    <xdr:to>
      <xdr:col>0</xdr:col>
      <xdr:colOff>304800</xdr:colOff>
      <xdr:row>189</xdr:row>
      <xdr:rowOff>120650</xdr:rowOff>
    </xdr:to>
    <xdr:sp macro="" textlink="">
      <xdr:nvSpPr>
        <xdr:cNvPr id="1212" name="AutoShape 188" descr="St George Saints FC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710B7083-7498-810B-77E5-7AB9963420CC}"/>
            </a:ext>
          </a:extLst>
        </xdr:cNvPr>
        <xdr:cNvSpPr>
          <a:spLocks noChangeAspect="1" noChangeArrowheads="1"/>
        </xdr:cNvSpPr>
      </xdr:nvSpPr>
      <xdr:spPr bwMode="auto">
        <a:xfrm>
          <a:off x="0" y="34620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189</xdr:row>
      <xdr:rowOff>0</xdr:rowOff>
    </xdr:from>
    <xdr:to>
      <xdr:col>0</xdr:col>
      <xdr:colOff>304800</xdr:colOff>
      <xdr:row>190</xdr:row>
      <xdr:rowOff>120650</xdr:rowOff>
    </xdr:to>
    <xdr:sp macro="" textlink="">
      <xdr:nvSpPr>
        <xdr:cNvPr id="1213" name="AutoShape 189" descr="Blacktown City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5D3EE935-2C10-5E95-AD67-9C3CCCD03FFB}"/>
            </a:ext>
          </a:extLst>
        </xdr:cNvPr>
        <xdr:cNvSpPr>
          <a:spLocks noChangeAspect="1" noChangeArrowheads="1"/>
        </xdr:cNvSpPr>
      </xdr:nvSpPr>
      <xdr:spPr bwMode="auto">
        <a:xfrm>
          <a:off x="0" y="34804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190</xdr:row>
      <xdr:rowOff>0</xdr:rowOff>
    </xdr:from>
    <xdr:to>
      <xdr:col>0</xdr:col>
      <xdr:colOff>304800</xdr:colOff>
      <xdr:row>191</xdr:row>
      <xdr:rowOff>120650</xdr:rowOff>
    </xdr:to>
    <xdr:sp macro="" textlink="">
      <xdr:nvSpPr>
        <xdr:cNvPr id="1214" name="AutoShape 190" descr="Central Coast Mariners II Youth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5D59D5AE-FF51-3191-2A4E-B6AB42824830}"/>
            </a:ext>
          </a:extLst>
        </xdr:cNvPr>
        <xdr:cNvSpPr>
          <a:spLocks noChangeAspect="1" noChangeArrowheads="1"/>
        </xdr:cNvSpPr>
      </xdr:nvSpPr>
      <xdr:spPr bwMode="auto">
        <a:xfrm>
          <a:off x="0" y="3498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191</xdr:row>
      <xdr:rowOff>0</xdr:rowOff>
    </xdr:from>
    <xdr:to>
      <xdr:col>0</xdr:col>
      <xdr:colOff>304800</xdr:colOff>
      <xdr:row>192</xdr:row>
      <xdr:rowOff>120650</xdr:rowOff>
    </xdr:to>
    <xdr:sp macro="" textlink="">
      <xdr:nvSpPr>
        <xdr:cNvPr id="1215" name="AutoShape 191" descr="Sutherland Sharks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3A7E1719-2475-E9EE-EE7A-F379C28B1198}"/>
            </a:ext>
          </a:extLst>
        </xdr:cNvPr>
        <xdr:cNvSpPr>
          <a:spLocks noChangeAspect="1" noChangeArrowheads="1"/>
        </xdr:cNvSpPr>
      </xdr:nvSpPr>
      <xdr:spPr bwMode="auto">
        <a:xfrm>
          <a:off x="0" y="35172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192</xdr:row>
      <xdr:rowOff>0</xdr:rowOff>
    </xdr:from>
    <xdr:to>
      <xdr:col>0</xdr:col>
      <xdr:colOff>304800</xdr:colOff>
      <xdr:row>193</xdr:row>
      <xdr:rowOff>120650</xdr:rowOff>
    </xdr:to>
    <xdr:sp macro="" textlink="">
      <xdr:nvSpPr>
        <xdr:cNvPr id="1216" name="AutoShape 192" descr="Sydney United 58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B8DE5E7F-101A-CE02-1BF6-192164A3F2D4}"/>
            </a:ext>
          </a:extLst>
        </xdr:cNvPr>
        <xdr:cNvSpPr>
          <a:spLocks noChangeAspect="1" noChangeArrowheads="1"/>
        </xdr:cNvSpPr>
      </xdr:nvSpPr>
      <xdr:spPr bwMode="auto">
        <a:xfrm>
          <a:off x="0" y="3535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193</xdr:row>
      <xdr:rowOff>0</xdr:rowOff>
    </xdr:from>
    <xdr:to>
      <xdr:col>0</xdr:col>
      <xdr:colOff>304800</xdr:colOff>
      <xdr:row>194</xdr:row>
      <xdr:rowOff>120650</xdr:rowOff>
    </xdr:to>
    <xdr:sp macro="" textlink="">
      <xdr:nvSpPr>
        <xdr:cNvPr id="1217" name="AutoShape 193" descr="St George City FA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BB72D565-300F-26C4-7FC4-5EA0A596BC5D}"/>
            </a:ext>
          </a:extLst>
        </xdr:cNvPr>
        <xdr:cNvSpPr>
          <a:spLocks noChangeAspect="1" noChangeArrowheads="1"/>
        </xdr:cNvSpPr>
      </xdr:nvSpPr>
      <xdr:spPr bwMode="auto">
        <a:xfrm>
          <a:off x="0" y="35540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194</xdr:row>
      <xdr:rowOff>0</xdr:rowOff>
    </xdr:from>
    <xdr:to>
      <xdr:col>0</xdr:col>
      <xdr:colOff>304800</xdr:colOff>
      <xdr:row>195</xdr:row>
      <xdr:rowOff>120650</xdr:rowOff>
    </xdr:to>
    <xdr:sp macro="" textlink="">
      <xdr:nvSpPr>
        <xdr:cNvPr id="1218" name="AutoShape 194" descr="Mt Druitt Town Rangers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B568C392-1D6D-004B-438B-042DED4FB9E4}"/>
            </a:ext>
          </a:extLst>
        </xdr:cNvPr>
        <xdr:cNvSpPr>
          <a:spLocks noChangeAspect="1" noChangeArrowheads="1"/>
        </xdr:cNvSpPr>
      </xdr:nvSpPr>
      <xdr:spPr bwMode="auto">
        <a:xfrm>
          <a:off x="0" y="3572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195</xdr:row>
      <xdr:rowOff>0</xdr:rowOff>
    </xdr:from>
    <xdr:to>
      <xdr:col>0</xdr:col>
      <xdr:colOff>304800</xdr:colOff>
      <xdr:row>196</xdr:row>
      <xdr:rowOff>120650</xdr:rowOff>
    </xdr:to>
    <xdr:sp macro="" textlink="">
      <xdr:nvSpPr>
        <xdr:cNvPr id="1219" name="AutoShape 195" descr="APIA Leichhardt Tigers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55ACFB4A-00ED-95B8-9DBB-AEFC381713FE}"/>
            </a:ext>
          </a:extLst>
        </xdr:cNvPr>
        <xdr:cNvSpPr>
          <a:spLocks noChangeAspect="1" noChangeArrowheads="1"/>
        </xdr:cNvSpPr>
      </xdr:nvSpPr>
      <xdr:spPr bwMode="auto">
        <a:xfrm>
          <a:off x="0" y="35909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196</xdr:row>
      <xdr:rowOff>0</xdr:rowOff>
    </xdr:from>
    <xdr:to>
      <xdr:col>0</xdr:col>
      <xdr:colOff>304800</xdr:colOff>
      <xdr:row>197</xdr:row>
      <xdr:rowOff>120650</xdr:rowOff>
    </xdr:to>
    <xdr:sp macro="" textlink="">
      <xdr:nvSpPr>
        <xdr:cNvPr id="1220" name="AutoShape 196" descr="Sydney United 58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B24E73A2-0B00-2971-D69A-B71BA652F633}"/>
            </a:ext>
          </a:extLst>
        </xdr:cNvPr>
        <xdr:cNvSpPr>
          <a:spLocks noChangeAspect="1" noChangeArrowheads="1"/>
        </xdr:cNvSpPr>
      </xdr:nvSpPr>
      <xdr:spPr bwMode="auto">
        <a:xfrm>
          <a:off x="0" y="36093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197</xdr:row>
      <xdr:rowOff>0</xdr:rowOff>
    </xdr:from>
    <xdr:to>
      <xdr:col>0</xdr:col>
      <xdr:colOff>304800</xdr:colOff>
      <xdr:row>198</xdr:row>
      <xdr:rowOff>120650</xdr:rowOff>
    </xdr:to>
    <xdr:sp macro="" textlink="">
      <xdr:nvSpPr>
        <xdr:cNvPr id="1221" name="AutoShape 197" descr="Sutherland Sharks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7F221516-E28C-604A-C18B-441BCFE3293A}"/>
            </a:ext>
          </a:extLst>
        </xdr:cNvPr>
        <xdr:cNvSpPr>
          <a:spLocks noChangeAspect="1" noChangeArrowheads="1"/>
        </xdr:cNvSpPr>
      </xdr:nvSpPr>
      <xdr:spPr bwMode="auto">
        <a:xfrm>
          <a:off x="0" y="36277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198</xdr:row>
      <xdr:rowOff>0</xdr:rowOff>
    </xdr:from>
    <xdr:to>
      <xdr:col>0</xdr:col>
      <xdr:colOff>304800</xdr:colOff>
      <xdr:row>199</xdr:row>
      <xdr:rowOff>120650</xdr:rowOff>
    </xdr:to>
    <xdr:sp macro="" textlink="">
      <xdr:nvSpPr>
        <xdr:cNvPr id="1222" name="AutoShape 198" descr="Manly United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8D6D3AB5-9673-4A85-9824-5BAC1FFDE23D}"/>
            </a:ext>
          </a:extLst>
        </xdr:cNvPr>
        <xdr:cNvSpPr>
          <a:spLocks noChangeAspect="1" noChangeArrowheads="1"/>
        </xdr:cNvSpPr>
      </xdr:nvSpPr>
      <xdr:spPr bwMode="auto">
        <a:xfrm>
          <a:off x="0" y="36461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199</xdr:row>
      <xdr:rowOff>0</xdr:rowOff>
    </xdr:from>
    <xdr:to>
      <xdr:col>0</xdr:col>
      <xdr:colOff>304800</xdr:colOff>
      <xdr:row>200</xdr:row>
      <xdr:rowOff>120650</xdr:rowOff>
    </xdr:to>
    <xdr:sp macro="" textlink="">
      <xdr:nvSpPr>
        <xdr:cNvPr id="1223" name="AutoShape 199" descr="Western Sydney Wanderers Academy Youth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B007B472-5595-ACE2-0885-FBF6106615C0}"/>
            </a:ext>
          </a:extLst>
        </xdr:cNvPr>
        <xdr:cNvSpPr>
          <a:spLocks noChangeAspect="1" noChangeArrowheads="1"/>
        </xdr:cNvSpPr>
      </xdr:nvSpPr>
      <xdr:spPr bwMode="auto">
        <a:xfrm>
          <a:off x="0" y="36645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200</xdr:row>
      <xdr:rowOff>0</xdr:rowOff>
    </xdr:from>
    <xdr:to>
      <xdr:col>0</xdr:col>
      <xdr:colOff>304800</xdr:colOff>
      <xdr:row>201</xdr:row>
      <xdr:rowOff>120650</xdr:rowOff>
    </xdr:to>
    <xdr:sp macro="" textlink="">
      <xdr:nvSpPr>
        <xdr:cNvPr id="1224" name="AutoShape 200" descr="St George City FA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E72C5D83-F6D9-F588-7EBA-7089EC81A36E}"/>
            </a:ext>
          </a:extLst>
        </xdr:cNvPr>
        <xdr:cNvSpPr>
          <a:spLocks noChangeAspect="1" noChangeArrowheads="1"/>
        </xdr:cNvSpPr>
      </xdr:nvSpPr>
      <xdr:spPr bwMode="auto">
        <a:xfrm>
          <a:off x="0" y="3683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201</xdr:row>
      <xdr:rowOff>0</xdr:rowOff>
    </xdr:from>
    <xdr:to>
      <xdr:col>0</xdr:col>
      <xdr:colOff>304800</xdr:colOff>
      <xdr:row>202</xdr:row>
      <xdr:rowOff>120650</xdr:rowOff>
    </xdr:to>
    <xdr:sp macro="" textlink="">
      <xdr:nvSpPr>
        <xdr:cNvPr id="1225" name="AutoShape 201" descr="Blacktown City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75B74E18-CA64-3DB5-0724-25F5D94FD981}"/>
            </a:ext>
          </a:extLst>
        </xdr:cNvPr>
        <xdr:cNvSpPr>
          <a:spLocks noChangeAspect="1" noChangeArrowheads="1"/>
        </xdr:cNvSpPr>
      </xdr:nvSpPr>
      <xdr:spPr bwMode="auto">
        <a:xfrm>
          <a:off x="0" y="37014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202</xdr:row>
      <xdr:rowOff>0</xdr:rowOff>
    </xdr:from>
    <xdr:to>
      <xdr:col>0</xdr:col>
      <xdr:colOff>304800</xdr:colOff>
      <xdr:row>203</xdr:row>
      <xdr:rowOff>120650</xdr:rowOff>
    </xdr:to>
    <xdr:sp macro="" textlink="">
      <xdr:nvSpPr>
        <xdr:cNvPr id="1226" name="AutoShape 202" descr="Sydney Olympic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712708C9-2204-5B29-EEFB-D30628456D9B}"/>
            </a:ext>
          </a:extLst>
        </xdr:cNvPr>
        <xdr:cNvSpPr>
          <a:spLocks noChangeAspect="1" noChangeArrowheads="1"/>
        </xdr:cNvSpPr>
      </xdr:nvSpPr>
      <xdr:spPr bwMode="auto">
        <a:xfrm>
          <a:off x="0" y="37198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203</xdr:row>
      <xdr:rowOff>0</xdr:rowOff>
    </xdr:from>
    <xdr:to>
      <xdr:col>0</xdr:col>
      <xdr:colOff>304800</xdr:colOff>
      <xdr:row>204</xdr:row>
      <xdr:rowOff>120650</xdr:rowOff>
    </xdr:to>
    <xdr:sp macro="" textlink="">
      <xdr:nvSpPr>
        <xdr:cNvPr id="1227" name="AutoShape 203" descr="Central Coast Mariners II Youth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7931E11D-73A7-3386-09A0-D1F0BF61D252}"/>
            </a:ext>
          </a:extLst>
        </xdr:cNvPr>
        <xdr:cNvSpPr>
          <a:spLocks noChangeAspect="1" noChangeArrowheads="1"/>
        </xdr:cNvSpPr>
      </xdr:nvSpPr>
      <xdr:spPr bwMode="auto">
        <a:xfrm>
          <a:off x="0" y="37382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204</xdr:row>
      <xdr:rowOff>0</xdr:rowOff>
    </xdr:from>
    <xdr:to>
      <xdr:col>0</xdr:col>
      <xdr:colOff>304800</xdr:colOff>
      <xdr:row>205</xdr:row>
      <xdr:rowOff>120650</xdr:rowOff>
    </xdr:to>
    <xdr:sp macro="" textlink="">
      <xdr:nvSpPr>
        <xdr:cNvPr id="1228" name="AutoShape 204" descr="Sydney FC Academy Youth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71B5B787-9DD6-4A05-14CE-54FBF16B867A}"/>
            </a:ext>
          </a:extLst>
        </xdr:cNvPr>
        <xdr:cNvSpPr>
          <a:spLocks noChangeAspect="1" noChangeArrowheads="1"/>
        </xdr:cNvSpPr>
      </xdr:nvSpPr>
      <xdr:spPr bwMode="auto">
        <a:xfrm>
          <a:off x="0" y="3756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205</xdr:row>
      <xdr:rowOff>0</xdr:rowOff>
    </xdr:from>
    <xdr:to>
      <xdr:col>0</xdr:col>
      <xdr:colOff>304800</xdr:colOff>
      <xdr:row>206</xdr:row>
      <xdr:rowOff>120650</xdr:rowOff>
    </xdr:to>
    <xdr:sp macro="" textlink="">
      <xdr:nvSpPr>
        <xdr:cNvPr id="1229" name="AutoShape 205" descr="Mt Druitt Town Rangers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A2C198A-132E-A97E-09DC-2AD40B5C0EB8}"/>
            </a:ext>
          </a:extLst>
        </xdr:cNvPr>
        <xdr:cNvSpPr>
          <a:spLocks noChangeAspect="1" noChangeArrowheads="1"/>
        </xdr:cNvSpPr>
      </xdr:nvSpPr>
      <xdr:spPr bwMode="auto">
        <a:xfrm>
          <a:off x="0" y="37750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206</xdr:row>
      <xdr:rowOff>0</xdr:rowOff>
    </xdr:from>
    <xdr:to>
      <xdr:col>0</xdr:col>
      <xdr:colOff>304800</xdr:colOff>
      <xdr:row>207</xdr:row>
      <xdr:rowOff>120650</xdr:rowOff>
    </xdr:to>
    <xdr:sp macro="" textlink="">
      <xdr:nvSpPr>
        <xdr:cNvPr id="1230" name="AutoShape 206" descr="Central Coast Mariners II Youth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6E042D-3FEC-14B6-1239-78710956E6A0}"/>
            </a:ext>
          </a:extLst>
        </xdr:cNvPr>
        <xdr:cNvSpPr>
          <a:spLocks noChangeAspect="1" noChangeArrowheads="1"/>
        </xdr:cNvSpPr>
      </xdr:nvSpPr>
      <xdr:spPr bwMode="auto">
        <a:xfrm>
          <a:off x="0" y="37934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F9DB4-77E7-497E-BF45-81AA4986C5BD}">
  <dimension ref="A1:AY207"/>
  <sheetViews>
    <sheetView tabSelected="1" workbookViewId="0">
      <pane ySplit="1" topLeftCell="A94" activePane="bottomLeft" state="frozen"/>
      <selection pane="bottomLeft" activeCell="C98" sqref="C98"/>
    </sheetView>
  </sheetViews>
  <sheetFormatPr defaultRowHeight="14.5" x14ac:dyDescent="0.35"/>
  <cols>
    <col min="1" max="1" width="25.81640625" bestFit="1" customWidth="1"/>
    <col min="2" max="2" width="7.36328125" bestFit="1" customWidth="1"/>
    <col min="4" max="4" width="7.26953125" style="11" bestFit="1" customWidth="1"/>
    <col min="5" max="5" width="7" style="2" bestFit="1" customWidth="1"/>
    <col min="6" max="6" width="4.36328125" style="2" bestFit="1" customWidth="1"/>
    <col min="7" max="7" width="5.81640625" style="2" bestFit="1" customWidth="1"/>
    <col min="8" max="8" width="6.6328125" style="2" bestFit="1" customWidth="1"/>
    <col min="9" max="9" width="5.7265625" style="2" bestFit="1" customWidth="1"/>
    <col min="10" max="10" width="10.7265625" style="2" bestFit="1" customWidth="1"/>
    <col min="11" max="11" width="8.7265625" style="13"/>
    <col min="12" max="12" width="14.1796875" style="2" bestFit="1" customWidth="1"/>
    <col min="13" max="13" width="10.54296875" style="2" bestFit="1" customWidth="1"/>
    <col min="14" max="14" width="11.453125" style="2" bestFit="1" customWidth="1"/>
    <col min="15" max="15" width="13.6328125" style="2" bestFit="1" customWidth="1"/>
    <col min="16" max="16" width="12.1796875" style="2" bestFit="1" customWidth="1"/>
    <col min="17" max="17" width="7.54296875" style="2" bestFit="1" customWidth="1"/>
    <col min="18" max="18" width="11.1796875" style="2" bestFit="1" customWidth="1"/>
    <col min="19" max="19" width="8.54296875" style="10" bestFit="1" customWidth="1"/>
    <col min="20" max="20" width="7.36328125" bestFit="1" customWidth="1"/>
    <col min="21" max="21" width="9.90625" bestFit="1" customWidth="1"/>
    <col min="22" max="22" width="6.90625" style="10" bestFit="1" customWidth="1"/>
    <col min="23" max="23" width="9.81640625" style="7" bestFit="1" customWidth="1"/>
    <col min="24" max="24" width="17.90625" style="7" bestFit="1" customWidth="1"/>
    <col min="25" max="25" width="7.453125" style="7" bestFit="1" customWidth="1"/>
    <col min="26" max="26" width="10.7265625" style="7" bestFit="1" customWidth="1"/>
    <col min="27" max="27" width="7.453125" style="10" bestFit="1" customWidth="1"/>
    <col min="28" max="28" width="8.90625" bestFit="1" customWidth="1"/>
    <col min="29" max="29" width="12.1796875" style="7" bestFit="1" customWidth="1"/>
    <col min="30" max="30" width="9.90625" style="10" bestFit="1" customWidth="1"/>
    <col min="31" max="31" width="11.7265625" bestFit="1" customWidth="1"/>
    <col min="32" max="32" width="15.08984375" bestFit="1" customWidth="1"/>
    <col min="33" max="33" width="12.7265625" style="8" bestFit="1" customWidth="1"/>
    <col min="34" max="34" width="10.453125" bestFit="1" customWidth="1"/>
    <col min="35" max="35" width="13.81640625" bestFit="1" customWidth="1"/>
    <col min="36" max="36" width="11.453125" style="8" bestFit="1" customWidth="1"/>
    <col min="37" max="37" width="5.1796875" bestFit="1" customWidth="1"/>
    <col min="38" max="38" width="10.1796875" bestFit="1" customWidth="1"/>
    <col min="39" max="39" width="7.54296875" bestFit="1" customWidth="1"/>
    <col min="40" max="40" width="10.08984375" bestFit="1" customWidth="1"/>
    <col min="41" max="41" width="12.1796875" bestFit="1" customWidth="1"/>
    <col min="42" max="42" width="11.54296875" bestFit="1" customWidth="1"/>
    <col min="43" max="43" width="7.36328125" bestFit="1" customWidth="1"/>
    <col min="44" max="44" width="11.6328125" bestFit="1" customWidth="1"/>
    <col min="45" max="45" width="15.6328125" style="7" bestFit="1" customWidth="1"/>
    <col min="46" max="46" width="11" style="7" bestFit="1" customWidth="1"/>
    <col min="47" max="47" width="14.453125" bestFit="1" customWidth="1"/>
    <col min="48" max="48" width="10.81640625" bestFit="1" customWidth="1"/>
    <col min="49" max="49" width="9.81640625" bestFit="1" customWidth="1"/>
    <col min="50" max="50" width="13.1796875" style="7" bestFit="1" customWidth="1"/>
    <col min="51" max="51" width="11.7265625" style="8" bestFit="1" customWidth="1"/>
  </cols>
  <sheetData>
    <row r="1" spans="1:51" x14ac:dyDescent="0.35">
      <c r="A1" s="3" t="s">
        <v>0</v>
      </c>
      <c r="B1" t="s">
        <v>1</v>
      </c>
      <c r="C1" t="s">
        <v>259</v>
      </c>
      <c r="D1" s="3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6" t="s">
        <v>280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276</v>
      </c>
      <c r="Q1" s="1" t="s">
        <v>13</v>
      </c>
      <c r="R1" s="1" t="s">
        <v>14</v>
      </c>
      <c r="S1" s="4" t="s">
        <v>15</v>
      </c>
      <c r="T1" s="5" t="s">
        <v>16</v>
      </c>
      <c r="U1" s="5" t="s">
        <v>17</v>
      </c>
      <c r="V1" s="4" t="s">
        <v>18</v>
      </c>
      <c r="W1" s="5" t="s">
        <v>19</v>
      </c>
      <c r="X1" s="5" t="s">
        <v>20</v>
      </c>
      <c r="Y1" s="5" t="s">
        <v>21</v>
      </c>
      <c r="Z1" s="5" t="s">
        <v>22</v>
      </c>
      <c r="AA1" s="4" t="s">
        <v>23</v>
      </c>
      <c r="AB1" s="5" t="s">
        <v>24</v>
      </c>
      <c r="AC1" s="5" t="s">
        <v>25</v>
      </c>
      <c r="AD1" s="4" t="s">
        <v>26</v>
      </c>
      <c r="AE1" s="5" t="s">
        <v>27</v>
      </c>
      <c r="AF1" s="5" t="s">
        <v>28</v>
      </c>
      <c r="AG1" s="6" t="s">
        <v>29</v>
      </c>
      <c r="AH1" s="5" t="s">
        <v>30</v>
      </c>
      <c r="AI1" s="5" t="s">
        <v>31</v>
      </c>
      <c r="AJ1" s="6" t="s">
        <v>32</v>
      </c>
      <c r="AK1" s="5" t="s">
        <v>33</v>
      </c>
      <c r="AL1" s="5" t="s">
        <v>34</v>
      </c>
      <c r="AM1" s="5" t="s">
        <v>35</v>
      </c>
      <c r="AN1" s="5" t="s">
        <v>36</v>
      </c>
      <c r="AO1" s="5" t="s">
        <v>37</v>
      </c>
      <c r="AP1" s="5" t="s">
        <v>38</v>
      </c>
      <c r="AQ1" s="5" t="s">
        <v>39</v>
      </c>
      <c r="AR1" s="5" t="s">
        <v>40</v>
      </c>
      <c r="AS1" s="7" t="s">
        <v>41</v>
      </c>
      <c r="AT1" s="7" t="s">
        <v>42</v>
      </c>
      <c r="AU1" s="7" t="s">
        <v>43</v>
      </c>
      <c r="AV1" s="7" t="s">
        <v>44</v>
      </c>
      <c r="AW1" s="7" t="s">
        <v>277</v>
      </c>
      <c r="AX1" s="7" t="s">
        <v>278</v>
      </c>
      <c r="AY1" s="8" t="s">
        <v>279</v>
      </c>
    </row>
    <row r="2" spans="1:51" x14ac:dyDescent="0.35">
      <c r="A2" t="s">
        <v>46</v>
      </c>
      <c r="B2" t="s">
        <v>252</v>
      </c>
      <c r="C2" t="s">
        <v>260</v>
      </c>
      <c r="D2" s="9">
        <v>1350</v>
      </c>
      <c r="Q2" s="2">
        <v>4</v>
      </c>
      <c r="R2" s="2">
        <f>Q2/S2</f>
        <v>5.5555555555555554</v>
      </c>
      <c r="S2" s="10">
        <v>0.72</v>
      </c>
      <c r="U2" s="2" t="e">
        <f>T2/V2</f>
        <v>#DIV/0!</v>
      </c>
      <c r="Z2" s="2" t="e">
        <f>Y2/AA2</f>
        <v>#DIV/0!</v>
      </c>
      <c r="AC2" s="2" t="e">
        <f>AB2/AD2</f>
        <v>#DIV/0!</v>
      </c>
      <c r="AE2">
        <f>AW2-AH2</f>
        <v>0</v>
      </c>
      <c r="AF2" s="2" t="e">
        <f>AX2-AI2</f>
        <v>#DIV/0!</v>
      </c>
      <c r="AG2" s="8" t="e">
        <f>AE2/AF2</f>
        <v>#DIV/0!</v>
      </c>
      <c r="AI2" s="2" t="e">
        <f>AH2/AJ2</f>
        <v>#DIV/0!</v>
      </c>
      <c r="AS2" s="7">
        <f>AP2/(INDEX('PAdj Adjuster'!E:E, MATCH(C2, 'PAdj Adjuster'!A:A, 0))) * 30</f>
        <v>0</v>
      </c>
      <c r="AT2" s="7">
        <f>AQ2/(INDEX('PAdj Adjuster'!E:E, MATCH(C2, 'PAdj Adjuster'!A:A, 0))) * 30</f>
        <v>0</v>
      </c>
      <c r="AV2">
        <f>AU2-6.5</f>
        <v>-6.5</v>
      </c>
      <c r="AX2" s="7" t="e">
        <f>AW2/AY2</f>
        <v>#DIV/0!</v>
      </c>
    </row>
    <row r="3" spans="1:51" x14ac:dyDescent="0.35">
      <c r="A3" t="s">
        <v>69</v>
      </c>
      <c r="B3" t="s">
        <v>252</v>
      </c>
      <c r="C3" t="s">
        <v>261</v>
      </c>
      <c r="D3" s="9">
        <v>1343</v>
      </c>
      <c r="R3" s="2" t="e">
        <f t="shared" ref="R3:R66" si="0">Q3/S3</f>
        <v>#DIV/0!</v>
      </c>
      <c r="U3" s="2" t="e">
        <f t="shared" ref="U3:U66" si="1">T3/V3</f>
        <v>#DIV/0!</v>
      </c>
      <c r="Z3" s="2" t="e">
        <f t="shared" ref="Z3:Z66" si="2">Y3/AA3</f>
        <v>#DIV/0!</v>
      </c>
      <c r="AC3" s="2" t="e">
        <f t="shared" ref="AC3:AC66" si="3">AB3/AD3</f>
        <v>#DIV/0!</v>
      </c>
      <c r="AE3">
        <f t="shared" ref="AE3:AE66" si="4">AW3-AH3</f>
        <v>0</v>
      </c>
      <c r="AF3" s="2" t="e">
        <f t="shared" ref="AF3:AF66" si="5">AX3-AI3</f>
        <v>#DIV/0!</v>
      </c>
      <c r="AG3" s="8" t="e">
        <f t="shared" ref="AG3:AG66" si="6">AE3/AF3</f>
        <v>#DIV/0!</v>
      </c>
      <c r="AI3" s="2" t="e">
        <f t="shared" ref="AI3:AI66" si="7">AH3/AJ3</f>
        <v>#DIV/0!</v>
      </c>
      <c r="AS3" s="7">
        <f>AP3/(INDEX('PAdj Adjuster'!E:E, MATCH(C3, 'PAdj Adjuster'!A:A, 0))) * 30</f>
        <v>0</v>
      </c>
      <c r="AT3" s="7">
        <f>AQ3/(INDEX('PAdj Adjuster'!E:E, MATCH(C3, 'PAdj Adjuster'!A:A, 0))) * 30</f>
        <v>0</v>
      </c>
      <c r="AV3">
        <f t="shared" ref="AV3:AV66" si="8">AU3-6.5</f>
        <v>-6.5</v>
      </c>
      <c r="AX3" s="7" t="e">
        <f t="shared" ref="AX3:AX66" si="9">AW3/AY3</f>
        <v>#DIV/0!</v>
      </c>
    </row>
    <row r="4" spans="1:51" x14ac:dyDescent="0.35">
      <c r="A4" t="s">
        <v>75</v>
      </c>
      <c r="B4" t="s">
        <v>252</v>
      </c>
      <c r="C4" t="s">
        <v>262</v>
      </c>
      <c r="D4" s="9">
        <v>1260</v>
      </c>
      <c r="R4" s="2" t="e">
        <f t="shared" si="0"/>
        <v>#DIV/0!</v>
      </c>
      <c r="U4" s="2" t="e">
        <f t="shared" si="1"/>
        <v>#DIV/0!</v>
      </c>
      <c r="Z4" s="2" t="e">
        <f t="shared" si="2"/>
        <v>#DIV/0!</v>
      </c>
      <c r="AC4" s="2" t="e">
        <f t="shared" si="3"/>
        <v>#DIV/0!</v>
      </c>
      <c r="AE4">
        <f t="shared" si="4"/>
        <v>0</v>
      </c>
      <c r="AF4" s="2" t="e">
        <f t="shared" si="5"/>
        <v>#DIV/0!</v>
      </c>
      <c r="AG4" s="8" t="e">
        <f t="shared" si="6"/>
        <v>#DIV/0!</v>
      </c>
      <c r="AI4" s="2" t="e">
        <f t="shared" si="7"/>
        <v>#DIV/0!</v>
      </c>
      <c r="AS4" s="7">
        <f>AP4/(INDEX('PAdj Adjuster'!E:E, MATCH(C4, 'PAdj Adjuster'!A:A, 0))) * 30</f>
        <v>0</v>
      </c>
      <c r="AT4" s="7">
        <f>AQ4/(INDEX('PAdj Adjuster'!E:E, MATCH(C4, 'PAdj Adjuster'!A:A, 0))) * 30</f>
        <v>0</v>
      </c>
      <c r="AV4">
        <f t="shared" si="8"/>
        <v>-6.5</v>
      </c>
      <c r="AX4" s="7" t="e">
        <f t="shared" si="9"/>
        <v>#DIV/0!</v>
      </c>
    </row>
    <row r="5" spans="1:51" x14ac:dyDescent="0.35">
      <c r="A5" t="s">
        <v>76</v>
      </c>
      <c r="B5" t="s">
        <v>252</v>
      </c>
      <c r="C5" t="s">
        <v>263</v>
      </c>
      <c r="D5" s="9">
        <v>1260</v>
      </c>
      <c r="E5" s="12"/>
      <c r="R5" s="2" t="e">
        <f t="shared" si="0"/>
        <v>#DIV/0!</v>
      </c>
      <c r="U5" s="2" t="e">
        <f t="shared" si="1"/>
        <v>#DIV/0!</v>
      </c>
      <c r="Z5" s="2" t="e">
        <f t="shared" si="2"/>
        <v>#DIV/0!</v>
      </c>
      <c r="AC5" s="2" t="e">
        <f t="shared" si="3"/>
        <v>#DIV/0!</v>
      </c>
      <c r="AE5">
        <f t="shared" si="4"/>
        <v>0</v>
      </c>
      <c r="AF5" s="2" t="e">
        <f t="shared" si="5"/>
        <v>#DIV/0!</v>
      </c>
      <c r="AG5" s="8" t="e">
        <f t="shared" si="6"/>
        <v>#DIV/0!</v>
      </c>
      <c r="AI5" s="2" t="e">
        <f t="shared" si="7"/>
        <v>#DIV/0!</v>
      </c>
      <c r="AS5" s="7">
        <f>AP5/(INDEX('PAdj Adjuster'!E:E, MATCH(C5, 'PAdj Adjuster'!A:A, 0))) * 30</f>
        <v>0</v>
      </c>
      <c r="AT5" s="7">
        <f>AQ5/(INDEX('PAdj Adjuster'!E:E, MATCH(C5, 'PAdj Adjuster'!A:A, 0))) * 30</f>
        <v>0</v>
      </c>
      <c r="AV5">
        <f t="shared" si="8"/>
        <v>-6.5</v>
      </c>
      <c r="AX5" s="7" t="e">
        <f t="shared" si="9"/>
        <v>#DIV/0!</v>
      </c>
    </row>
    <row r="6" spans="1:51" x14ac:dyDescent="0.35">
      <c r="A6" t="s">
        <v>77</v>
      </c>
      <c r="B6" t="s">
        <v>252</v>
      </c>
      <c r="C6" t="s">
        <v>264</v>
      </c>
      <c r="D6" s="9">
        <v>1260</v>
      </c>
      <c r="R6" s="2" t="e">
        <f t="shared" si="0"/>
        <v>#DIV/0!</v>
      </c>
      <c r="U6" s="2" t="e">
        <f t="shared" si="1"/>
        <v>#DIV/0!</v>
      </c>
      <c r="Z6" s="2" t="e">
        <f t="shared" si="2"/>
        <v>#DIV/0!</v>
      </c>
      <c r="AC6" s="2" t="e">
        <f t="shared" si="3"/>
        <v>#DIV/0!</v>
      </c>
      <c r="AE6">
        <f t="shared" si="4"/>
        <v>0</v>
      </c>
      <c r="AF6" s="2" t="e">
        <f t="shared" si="5"/>
        <v>#DIV/0!</v>
      </c>
      <c r="AG6" s="8" t="e">
        <f t="shared" si="6"/>
        <v>#DIV/0!</v>
      </c>
      <c r="AI6" s="2" t="e">
        <f t="shared" si="7"/>
        <v>#DIV/0!</v>
      </c>
      <c r="AS6" s="7">
        <f>AP6/(INDEX('PAdj Adjuster'!E:E, MATCH(C6, 'PAdj Adjuster'!A:A, 0))) * 30</f>
        <v>0</v>
      </c>
      <c r="AT6" s="7">
        <f>AQ6/(INDEX('PAdj Adjuster'!E:E, MATCH(C6, 'PAdj Adjuster'!A:A, 0))) * 30</f>
        <v>0</v>
      </c>
      <c r="AV6">
        <f t="shared" si="8"/>
        <v>-6.5</v>
      </c>
      <c r="AX6" s="7" t="e">
        <f t="shared" si="9"/>
        <v>#DIV/0!</v>
      </c>
    </row>
    <row r="7" spans="1:51" x14ac:dyDescent="0.35">
      <c r="A7" t="s">
        <v>79</v>
      </c>
      <c r="B7" t="s">
        <v>252</v>
      </c>
      <c r="C7" t="s">
        <v>265</v>
      </c>
      <c r="D7" s="9">
        <v>1260</v>
      </c>
      <c r="R7" s="2" t="e">
        <f t="shared" si="0"/>
        <v>#DIV/0!</v>
      </c>
      <c r="U7" s="2" t="e">
        <f t="shared" si="1"/>
        <v>#DIV/0!</v>
      </c>
      <c r="Z7" s="2" t="e">
        <f t="shared" si="2"/>
        <v>#DIV/0!</v>
      </c>
      <c r="AC7" s="2" t="e">
        <f t="shared" si="3"/>
        <v>#DIV/0!</v>
      </c>
      <c r="AE7">
        <f t="shared" si="4"/>
        <v>0</v>
      </c>
      <c r="AF7" s="2" t="e">
        <f t="shared" si="5"/>
        <v>#DIV/0!</v>
      </c>
      <c r="AG7" s="8" t="e">
        <f t="shared" si="6"/>
        <v>#DIV/0!</v>
      </c>
      <c r="AI7" s="2" t="e">
        <f t="shared" si="7"/>
        <v>#DIV/0!</v>
      </c>
      <c r="AS7" s="7">
        <f>AP7/(INDEX('PAdj Adjuster'!E:E, MATCH(C7, 'PAdj Adjuster'!A:A, 0))) * 30</f>
        <v>0</v>
      </c>
      <c r="AT7" s="7">
        <f>AQ7/(INDEX('PAdj Adjuster'!E:E, MATCH(C7, 'PAdj Adjuster'!A:A, 0))) * 30</f>
        <v>0</v>
      </c>
      <c r="AV7">
        <f t="shared" si="8"/>
        <v>-6.5</v>
      </c>
      <c r="AX7" s="7" t="e">
        <f t="shared" si="9"/>
        <v>#DIV/0!</v>
      </c>
    </row>
    <row r="8" spans="1:51" x14ac:dyDescent="0.35">
      <c r="A8" t="s">
        <v>97</v>
      </c>
      <c r="B8" t="s">
        <v>252</v>
      </c>
      <c r="C8" t="s">
        <v>266</v>
      </c>
      <c r="D8" s="9">
        <v>1243</v>
      </c>
      <c r="R8" s="2" t="e">
        <f t="shared" si="0"/>
        <v>#DIV/0!</v>
      </c>
      <c r="U8" s="2" t="e">
        <f t="shared" si="1"/>
        <v>#DIV/0!</v>
      </c>
      <c r="Z8" s="2" t="e">
        <f t="shared" si="2"/>
        <v>#DIV/0!</v>
      </c>
      <c r="AC8" s="2" t="e">
        <f t="shared" si="3"/>
        <v>#DIV/0!</v>
      </c>
      <c r="AE8">
        <f t="shared" si="4"/>
        <v>0</v>
      </c>
      <c r="AF8" s="2" t="e">
        <f t="shared" si="5"/>
        <v>#DIV/0!</v>
      </c>
      <c r="AG8" s="8" t="e">
        <f t="shared" si="6"/>
        <v>#DIV/0!</v>
      </c>
      <c r="AI8" s="2" t="e">
        <f t="shared" si="7"/>
        <v>#DIV/0!</v>
      </c>
      <c r="AS8" s="7">
        <f>AP8/(INDEX('PAdj Adjuster'!E:E, MATCH(C8, 'PAdj Adjuster'!A:A, 0))) * 30</f>
        <v>0</v>
      </c>
      <c r="AT8" s="7">
        <f>AQ8/(INDEX('PAdj Adjuster'!E:E, MATCH(C8, 'PAdj Adjuster'!A:A, 0))) * 30</f>
        <v>0</v>
      </c>
      <c r="AV8">
        <f t="shared" si="8"/>
        <v>-6.5</v>
      </c>
      <c r="AX8" s="7" t="e">
        <f t="shared" si="9"/>
        <v>#DIV/0!</v>
      </c>
    </row>
    <row r="9" spans="1:51" x14ac:dyDescent="0.35">
      <c r="A9" t="s">
        <v>99</v>
      </c>
      <c r="B9" t="s">
        <v>252</v>
      </c>
      <c r="C9" t="s">
        <v>267</v>
      </c>
      <c r="D9" s="9">
        <v>1237</v>
      </c>
      <c r="R9" s="2" t="e">
        <f t="shared" si="0"/>
        <v>#DIV/0!</v>
      </c>
      <c r="U9" s="2" t="e">
        <f t="shared" si="1"/>
        <v>#DIV/0!</v>
      </c>
      <c r="Z9" s="2" t="e">
        <f t="shared" si="2"/>
        <v>#DIV/0!</v>
      </c>
      <c r="AC9" s="2" t="e">
        <f t="shared" si="3"/>
        <v>#DIV/0!</v>
      </c>
      <c r="AE9">
        <f t="shared" si="4"/>
        <v>0</v>
      </c>
      <c r="AF9" s="2" t="e">
        <f t="shared" si="5"/>
        <v>#DIV/0!</v>
      </c>
      <c r="AG9" s="8" t="e">
        <f t="shared" si="6"/>
        <v>#DIV/0!</v>
      </c>
      <c r="AI9" s="2" t="e">
        <f t="shared" si="7"/>
        <v>#DIV/0!</v>
      </c>
      <c r="AS9" s="7">
        <f>AP9/(INDEX('PAdj Adjuster'!E:E, MATCH(C9, 'PAdj Adjuster'!A:A, 0))) * 30</f>
        <v>0</v>
      </c>
      <c r="AT9" s="7">
        <f>AQ9/(INDEX('PAdj Adjuster'!E:E, MATCH(C9, 'PAdj Adjuster'!A:A, 0))) * 30</f>
        <v>0</v>
      </c>
      <c r="AV9">
        <f t="shared" si="8"/>
        <v>-6.5</v>
      </c>
      <c r="AX9" s="7" t="e">
        <f t="shared" si="9"/>
        <v>#DIV/0!</v>
      </c>
    </row>
    <row r="10" spans="1:51" x14ac:dyDescent="0.35">
      <c r="A10" t="s">
        <v>108</v>
      </c>
      <c r="B10" t="s">
        <v>252</v>
      </c>
      <c r="C10" t="s">
        <v>268</v>
      </c>
      <c r="D10" s="9">
        <v>1170</v>
      </c>
      <c r="R10" s="2" t="e">
        <f t="shared" si="0"/>
        <v>#DIV/0!</v>
      </c>
      <c r="U10" s="2" t="e">
        <f t="shared" si="1"/>
        <v>#DIV/0!</v>
      </c>
      <c r="Z10" s="2" t="e">
        <f t="shared" si="2"/>
        <v>#DIV/0!</v>
      </c>
      <c r="AC10" s="2" t="e">
        <f t="shared" si="3"/>
        <v>#DIV/0!</v>
      </c>
      <c r="AE10">
        <f t="shared" si="4"/>
        <v>0</v>
      </c>
      <c r="AF10" s="2" t="e">
        <f t="shared" si="5"/>
        <v>#DIV/0!</v>
      </c>
      <c r="AG10" s="8" t="e">
        <f t="shared" si="6"/>
        <v>#DIV/0!</v>
      </c>
      <c r="AI10" s="2" t="e">
        <f t="shared" si="7"/>
        <v>#DIV/0!</v>
      </c>
      <c r="AS10" s="7">
        <f>AP10/(INDEX('PAdj Adjuster'!E:E, MATCH(C10, 'PAdj Adjuster'!A:A, 0))) * 30</f>
        <v>0</v>
      </c>
      <c r="AT10" s="7">
        <f>AQ10/(INDEX('PAdj Adjuster'!E:E, MATCH(C10, 'PAdj Adjuster'!A:A, 0))) * 30</f>
        <v>0</v>
      </c>
      <c r="AV10">
        <f t="shared" si="8"/>
        <v>-6.5</v>
      </c>
      <c r="AX10" s="7" t="e">
        <f t="shared" si="9"/>
        <v>#DIV/0!</v>
      </c>
    </row>
    <row r="11" spans="1:51" x14ac:dyDescent="0.35">
      <c r="A11" t="s">
        <v>118</v>
      </c>
      <c r="B11" t="s">
        <v>252</v>
      </c>
      <c r="C11" t="s">
        <v>269</v>
      </c>
      <c r="D11" s="9">
        <v>1151</v>
      </c>
      <c r="R11" s="2" t="e">
        <f t="shared" si="0"/>
        <v>#DIV/0!</v>
      </c>
      <c r="U11" s="2" t="e">
        <f t="shared" si="1"/>
        <v>#DIV/0!</v>
      </c>
      <c r="Z11" s="2" t="e">
        <f t="shared" si="2"/>
        <v>#DIV/0!</v>
      </c>
      <c r="AC11" s="2" t="e">
        <f t="shared" si="3"/>
        <v>#DIV/0!</v>
      </c>
      <c r="AE11">
        <f t="shared" si="4"/>
        <v>0</v>
      </c>
      <c r="AF11" s="2" t="e">
        <f t="shared" si="5"/>
        <v>#DIV/0!</v>
      </c>
      <c r="AG11" s="8" t="e">
        <f t="shared" si="6"/>
        <v>#DIV/0!</v>
      </c>
      <c r="AI11" s="2" t="e">
        <f t="shared" si="7"/>
        <v>#DIV/0!</v>
      </c>
      <c r="AS11" s="7">
        <f>AP11/(INDEX('PAdj Adjuster'!E:E, MATCH(C11, 'PAdj Adjuster'!A:A, 0))) * 30</f>
        <v>0</v>
      </c>
      <c r="AT11" s="7">
        <f>AQ11/(INDEX('PAdj Adjuster'!E:E, MATCH(C11, 'PAdj Adjuster'!A:A, 0))) * 30</f>
        <v>0</v>
      </c>
      <c r="AV11">
        <f t="shared" si="8"/>
        <v>-6.5</v>
      </c>
      <c r="AX11" s="7" t="e">
        <f t="shared" si="9"/>
        <v>#DIV/0!</v>
      </c>
    </row>
    <row r="12" spans="1:51" x14ac:dyDescent="0.35">
      <c r="A12" t="s">
        <v>160</v>
      </c>
      <c r="B12" t="s">
        <v>252</v>
      </c>
      <c r="C12" t="s">
        <v>261</v>
      </c>
      <c r="D12" s="9">
        <v>970</v>
      </c>
      <c r="R12" s="2" t="e">
        <f t="shared" si="0"/>
        <v>#DIV/0!</v>
      </c>
      <c r="U12" s="2" t="e">
        <f t="shared" si="1"/>
        <v>#DIV/0!</v>
      </c>
      <c r="Z12" s="2" t="e">
        <f t="shared" si="2"/>
        <v>#DIV/0!</v>
      </c>
      <c r="AC12" s="2" t="e">
        <f t="shared" si="3"/>
        <v>#DIV/0!</v>
      </c>
      <c r="AE12">
        <f t="shared" si="4"/>
        <v>0</v>
      </c>
      <c r="AF12" s="2" t="e">
        <f t="shared" si="5"/>
        <v>#DIV/0!</v>
      </c>
      <c r="AG12" s="8" t="e">
        <f t="shared" si="6"/>
        <v>#DIV/0!</v>
      </c>
      <c r="AI12" s="2" t="e">
        <f t="shared" si="7"/>
        <v>#DIV/0!</v>
      </c>
      <c r="AS12" s="7">
        <f>AP12/(INDEX('PAdj Adjuster'!E:E, MATCH(C12, 'PAdj Adjuster'!A:A, 0))) * 30</f>
        <v>0</v>
      </c>
      <c r="AT12" s="7">
        <f>AQ12/(INDEX('PAdj Adjuster'!E:E, MATCH(C12, 'PAdj Adjuster'!A:A, 0))) * 30</f>
        <v>0</v>
      </c>
      <c r="AV12">
        <f t="shared" si="8"/>
        <v>-6.5</v>
      </c>
      <c r="AX12" s="7" t="e">
        <f t="shared" si="9"/>
        <v>#DIV/0!</v>
      </c>
    </row>
    <row r="13" spans="1:51" x14ac:dyDescent="0.35">
      <c r="A13" t="s">
        <v>162</v>
      </c>
      <c r="B13" t="s">
        <v>252</v>
      </c>
      <c r="C13" t="s">
        <v>270</v>
      </c>
      <c r="D13" s="9">
        <v>958</v>
      </c>
      <c r="R13" s="2" t="e">
        <f t="shared" si="0"/>
        <v>#DIV/0!</v>
      </c>
      <c r="U13" s="2" t="e">
        <f t="shared" si="1"/>
        <v>#DIV/0!</v>
      </c>
      <c r="Z13" s="2" t="e">
        <f t="shared" si="2"/>
        <v>#DIV/0!</v>
      </c>
      <c r="AC13" s="2" t="e">
        <f t="shared" si="3"/>
        <v>#DIV/0!</v>
      </c>
      <c r="AE13">
        <f t="shared" si="4"/>
        <v>0</v>
      </c>
      <c r="AF13" s="2" t="e">
        <f t="shared" si="5"/>
        <v>#DIV/0!</v>
      </c>
      <c r="AG13" s="8" t="e">
        <f t="shared" si="6"/>
        <v>#DIV/0!</v>
      </c>
      <c r="AI13" s="2" t="e">
        <f t="shared" si="7"/>
        <v>#DIV/0!</v>
      </c>
      <c r="AS13" s="7">
        <f>AP13/(INDEX('PAdj Adjuster'!E:E, MATCH(C13, 'PAdj Adjuster'!A:A, 0))) * 30</f>
        <v>0</v>
      </c>
      <c r="AT13" s="7">
        <f>AQ13/(INDEX('PAdj Adjuster'!E:E, MATCH(C13, 'PAdj Adjuster'!A:A, 0))) * 30</f>
        <v>0</v>
      </c>
      <c r="AV13">
        <f t="shared" si="8"/>
        <v>-6.5</v>
      </c>
      <c r="AX13" s="7" t="e">
        <f t="shared" si="9"/>
        <v>#DIV/0!</v>
      </c>
    </row>
    <row r="14" spans="1:51" x14ac:dyDescent="0.35">
      <c r="A14" t="s">
        <v>166</v>
      </c>
      <c r="B14" t="s">
        <v>252</v>
      </c>
      <c r="C14" t="s">
        <v>271</v>
      </c>
      <c r="D14" s="9">
        <v>952</v>
      </c>
      <c r="R14" s="2" t="e">
        <f t="shared" si="0"/>
        <v>#DIV/0!</v>
      </c>
      <c r="U14" s="2" t="e">
        <f t="shared" si="1"/>
        <v>#DIV/0!</v>
      </c>
      <c r="Z14" s="2" t="e">
        <f t="shared" si="2"/>
        <v>#DIV/0!</v>
      </c>
      <c r="AC14" s="2" t="e">
        <f t="shared" si="3"/>
        <v>#DIV/0!</v>
      </c>
      <c r="AE14">
        <f t="shared" si="4"/>
        <v>0</v>
      </c>
      <c r="AF14" s="2" t="e">
        <f t="shared" si="5"/>
        <v>#DIV/0!</v>
      </c>
      <c r="AG14" s="8" t="e">
        <f t="shared" si="6"/>
        <v>#DIV/0!</v>
      </c>
      <c r="AI14" s="2" t="e">
        <f t="shared" si="7"/>
        <v>#DIV/0!</v>
      </c>
      <c r="AS14" s="7">
        <f>AP14/(INDEX('PAdj Adjuster'!E:E, MATCH(C14, 'PAdj Adjuster'!A:A, 0))) * 30</f>
        <v>0</v>
      </c>
      <c r="AT14" s="7">
        <f>AQ14/(INDEX('PAdj Adjuster'!E:E, MATCH(C14, 'PAdj Adjuster'!A:A, 0))) * 30</f>
        <v>0</v>
      </c>
      <c r="AV14">
        <f t="shared" si="8"/>
        <v>-6.5</v>
      </c>
      <c r="AX14" s="7" t="e">
        <f t="shared" si="9"/>
        <v>#DIV/0!</v>
      </c>
    </row>
    <row r="15" spans="1:51" x14ac:dyDescent="0.35">
      <c r="A15" t="s">
        <v>173</v>
      </c>
      <c r="B15" t="s">
        <v>252</v>
      </c>
      <c r="C15" t="s">
        <v>272</v>
      </c>
      <c r="D15" s="9">
        <v>906</v>
      </c>
      <c r="R15" s="2" t="e">
        <f t="shared" si="0"/>
        <v>#DIV/0!</v>
      </c>
      <c r="U15" s="2" t="e">
        <f t="shared" si="1"/>
        <v>#DIV/0!</v>
      </c>
      <c r="Z15" s="2" t="e">
        <f t="shared" si="2"/>
        <v>#DIV/0!</v>
      </c>
      <c r="AC15" s="2" t="e">
        <f t="shared" si="3"/>
        <v>#DIV/0!</v>
      </c>
      <c r="AE15">
        <f t="shared" si="4"/>
        <v>0</v>
      </c>
      <c r="AF15" s="2" t="e">
        <f t="shared" si="5"/>
        <v>#DIV/0!</v>
      </c>
      <c r="AG15" s="8" t="e">
        <f t="shared" si="6"/>
        <v>#DIV/0!</v>
      </c>
      <c r="AI15" s="2" t="e">
        <f t="shared" si="7"/>
        <v>#DIV/0!</v>
      </c>
      <c r="AS15" s="7">
        <f>AP15/(INDEX('PAdj Adjuster'!E:E, MATCH(C15, 'PAdj Adjuster'!A:A, 0))) * 30</f>
        <v>0</v>
      </c>
      <c r="AT15" s="7">
        <f>AQ15/(INDEX('PAdj Adjuster'!E:E, MATCH(C15, 'PAdj Adjuster'!A:A, 0))) * 30</f>
        <v>0</v>
      </c>
      <c r="AV15">
        <f t="shared" si="8"/>
        <v>-6.5</v>
      </c>
      <c r="AX15" s="7" t="e">
        <f t="shared" si="9"/>
        <v>#DIV/0!</v>
      </c>
    </row>
    <row r="16" spans="1:51" x14ac:dyDescent="0.35">
      <c r="A16" t="s">
        <v>194</v>
      </c>
      <c r="B16" t="s">
        <v>252</v>
      </c>
      <c r="C16" t="s">
        <v>261</v>
      </c>
      <c r="D16" s="9">
        <v>805</v>
      </c>
      <c r="R16" s="2" t="e">
        <f t="shared" si="0"/>
        <v>#DIV/0!</v>
      </c>
      <c r="U16" s="2" t="e">
        <f t="shared" si="1"/>
        <v>#DIV/0!</v>
      </c>
      <c r="Z16" s="2" t="e">
        <f t="shared" si="2"/>
        <v>#DIV/0!</v>
      </c>
      <c r="AC16" s="2" t="e">
        <f t="shared" si="3"/>
        <v>#DIV/0!</v>
      </c>
      <c r="AE16">
        <f t="shared" si="4"/>
        <v>0</v>
      </c>
      <c r="AF16" s="2" t="e">
        <f t="shared" si="5"/>
        <v>#DIV/0!</v>
      </c>
      <c r="AG16" s="8" t="e">
        <f t="shared" si="6"/>
        <v>#DIV/0!</v>
      </c>
      <c r="AI16" s="2" t="e">
        <f t="shared" si="7"/>
        <v>#DIV/0!</v>
      </c>
      <c r="AS16" s="7">
        <f>AP16/(INDEX('PAdj Adjuster'!E:E, MATCH(C16, 'PAdj Adjuster'!A:A, 0))) * 30</f>
        <v>0</v>
      </c>
      <c r="AT16" s="7">
        <f>AQ16/(INDEX('PAdj Adjuster'!E:E, MATCH(C16, 'PAdj Adjuster'!A:A, 0))) * 30</f>
        <v>0</v>
      </c>
      <c r="AV16">
        <f t="shared" si="8"/>
        <v>-6.5</v>
      </c>
      <c r="AX16" s="7" t="e">
        <f t="shared" si="9"/>
        <v>#DIV/0!</v>
      </c>
    </row>
    <row r="17" spans="1:50" x14ac:dyDescent="0.35">
      <c r="A17" t="s">
        <v>217</v>
      </c>
      <c r="B17" t="s">
        <v>252</v>
      </c>
      <c r="C17" t="s">
        <v>268</v>
      </c>
      <c r="D17" s="9">
        <v>666</v>
      </c>
      <c r="R17" s="2" t="e">
        <f t="shared" si="0"/>
        <v>#DIV/0!</v>
      </c>
      <c r="U17" s="2" t="e">
        <f t="shared" si="1"/>
        <v>#DIV/0!</v>
      </c>
      <c r="Z17" s="2" t="e">
        <f t="shared" si="2"/>
        <v>#DIV/0!</v>
      </c>
      <c r="AC17" s="2" t="e">
        <f t="shared" si="3"/>
        <v>#DIV/0!</v>
      </c>
      <c r="AE17">
        <f t="shared" si="4"/>
        <v>0</v>
      </c>
      <c r="AF17" s="2" t="e">
        <f t="shared" si="5"/>
        <v>#DIV/0!</v>
      </c>
      <c r="AG17" s="8" t="e">
        <f t="shared" si="6"/>
        <v>#DIV/0!</v>
      </c>
      <c r="AI17" s="2" t="e">
        <f t="shared" si="7"/>
        <v>#DIV/0!</v>
      </c>
      <c r="AS17" s="7">
        <f>AP17/(INDEX('PAdj Adjuster'!E:E, MATCH(C17, 'PAdj Adjuster'!A:A, 0))) * 30</f>
        <v>0</v>
      </c>
      <c r="AT17" s="7">
        <f>AQ17/(INDEX('PAdj Adjuster'!E:E, MATCH(C17, 'PAdj Adjuster'!A:A, 0))) * 30</f>
        <v>0</v>
      </c>
      <c r="AV17">
        <f t="shared" si="8"/>
        <v>-6.5</v>
      </c>
      <c r="AX17" s="7" t="e">
        <f t="shared" si="9"/>
        <v>#DIV/0!</v>
      </c>
    </row>
    <row r="18" spans="1:50" x14ac:dyDescent="0.35">
      <c r="A18" t="s">
        <v>233</v>
      </c>
      <c r="B18" t="s">
        <v>252</v>
      </c>
      <c r="C18" t="s">
        <v>267</v>
      </c>
      <c r="D18" s="9">
        <v>602</v>
      </c>
      <c r="R18" s="2" t="e">
        <f t="shared" si="0"/>
        <v>#DIV/0!</v>
      </c>
      <c r="U18" s="2" t="e">
        <f t="shared" si="1"/>
        <v>#DIV/0!</v>
      </c>
      <c r="Z18" s="2" t="e">
        <f t="shared" si="2"/>
        <v>#DIV/0!</v>
      </c>
      <c r="AC18" s="2" t="e">
        <f t="shared" si="3"/>
        <v>#DIV/0!</v>
      </c>
      <c r="AE18">
        <f t="shared" si="4"/>
        <v>0</v>
      </c>
      <c r="AF18" s="2" t="e">
        <f t="shared" si="5"/>
        <v>#DIV/0!</v>
      </c>
      <c r="AG18" s="8" t="e">
        <f t="shared" si="6"/>
        <v>#DIV/0!</v>
      </c>
      <c r="AI18" s="2" t="e">
        <f t="shared" si="7"/>
        <v>#DIV/0!</v>
      </c>
      <c r="AS18" s="7">
        <f>AP18/(INDEX('PAdj Adjuster'!E:E, MATCH(C18, 'PAdj Adjuster'!A:A, 0))) * 30</f>
        <v>0</v>
      </c>
      <c r="AT18" s="7">
        <f>AQ18/(INDEX('PAdj Adjuster'!E:E, MATCH(C18, 'PAdj Adjuster'!A:A, 0))) * 30</f>
        <v>0</v>
      </c>
      <c r="AV18">
        <f t="shared" si="8"/>
        <v>-6.5</v>
      </c>
      <c r="AX18" s="7" t="e">
        <f t="shared" si="9"/>
        <v>#DIV/0!</v>
      </c>
    </row>
    <row r="19" spans="1:50" x14ac:dyDescent="0.35">
      <c r="A19" t="s">
        <v>236</v>
      </c>
      <c r="B19" t="s">
        <v>252</v>
      </c>
      <c r="C19" t="s">
        <v>269</v>
      </c>
      <c r="D19" s="9">
        <v>589</v>
      </c>
      <c r="R19" s="2" t="e">
        <f t="shared" si="0"/>
        <v>#DIV/0!</v>
      </c>
      <c r="U19" s="2" t="e">
        <f t="shared" si="1"/>
        <v>#DIV/0!</v>
      </c>
      <c r="Z19" s="2" t="e">
        <f t="shared" si="2"/>
        <v>#DIV/0!</v>
      </c>
      <c r="AC19" s="2" t="e">
        <f t="shared" si="3"/>
        <v>#DIV/0!</v>
      </c>
      <c r="AE19">
        <f t="shared" si="4"/>
        <v>0</v>
      </c>
      <c r="AF19" s="2" t="e">
        <f t="shared" si="5"/>
        <v>#DIV/0!</v>
      </c>
      <c r="AG19" s="8" t="e">
        <f t="shared" si="6"/>
        <v>#DIV/0!</v>
      </c>
      <c r="AI19" s="2" t="e">
        <f t="shared" si="7"/>
        <v>#DIV/0!</v>
      </c>
      <c r="AS19" s="7">
        <f>AP19/(INDEX('PAdj Adjuster'!E:E, MATCH(C19, 'PAdj Adjuster'!A:A, 0))) * 30</f>
        <v>0</v>
      </c>
      <c r="AT19" s="7">
        <f>AQ19/(INDEX('PAdj Adjuster'!E:E, MATCH(C19, 'PAdj Adjuster'!A:A, 0))) * 30</f>
        <v>0</v>
      </c>
      <c r="AV19">
        <f t="shared" si="8"/>
        <v>-6.5</v>
      </c>
      <c r="AX19" s="7" t="e">
        <f t="shared" si="9"/>
        <v>#DIV/0!</v>
      </c>
    </row>
    <row r="20" spans="1:50" x14ac:dyDescent="0.35">
      <c r="A20" t="s">
        <v>48</v>
      </c>
      <c r="B20" t="s">
        <v>254</v>
      </c>
      <c r="C20" t="s">
        <v>266</v>
      </c>
      <c r="D20" s="9">
        <v>1350</v>
      </c>
      <c r="R20" s="2" t="e">
        <f t="shared" si="0"/>
        <v>#DIV/0!</v>
      </c>
      <c r="U20" s="2" t="e">
        <f t="shared" si="1"/>
        <v>#DIV/0!</v>
      </c>
      <c r="Z20" s="2" t="e">
        <f t="shared" si="2"/>
        <v>#DIV/0!</v>
      </c>
      <c r="AC20" s="2" t="e">
        <f t="shared" si="3"/>
        <v>#DIV/0!</v>
      </c>
      <c r="AE20">
        <f t="shared" si="4"/>
        <v>0</v>
      </c>
      <c r="AF20" s="2" t="e">
        <f t="shared" si="5"/>
        <v>#DIV/0!</v>
      </c>
      <c r="AG20" s="8" t="e">
        <f t="shared" si="6"/>
        <v>#DIV/0!</v>
      </c>
      <c r="AI20" s="2" t="e">
        <f t="shared" si="7"/>
        <v>#DIV/0!</v>
      </c>
      <c r="AS20" s="7">
        <f>AP20/(INDEX('PAdj Adjuster'!E:E, MATCH(C20, 'PAdj Adjuster'!A:A, 0))) * 30</f>
        <v>0</v>
      </c>
      <c r="AT20" s="7">
        <f>AQ20/(INDEX('PAdj Adjuster'!E:E, MATCH(C20, 'PAdj Adjuster'!A:A, 0))) * 30</f>
        <v>0</v>
      </c>
      <c r="AV20">
        <f t="shared" si="8"/>
        <v>-6.5</v>
      </c>
      <c r="AX20" s="7" t="e">
        <f t="shared" si="9"/>
        <v>#DIV/0!</v>
      </c>
    </row>
    <row r="21" spans="1:50" x14ac:dyDescent="0.35">
      <c r="A21" t="s">
        <v>52</v>
      </c>
      <c r="B21" t="s">
        <v>254</v>
      </c>
      <c r="C21" t="s">
        <v>267</v>
      </c>
      <c r="D21" s="9">
        <v>1350</v>
      </c>
      <c r="R21" s="2" t="e">
        <f t="shared" si="0"/>
        <v>#DIV/0!</v>
      </c>
      <c r="U21" s="2" t="e">
        <f t="shared" si="1"/>
        <v>#DIV/0!</v>
      </c>
      <c r="Z21" s="2" t="e">
        <f t="shared" si="2"/>
        <v>#DIV/0!</v>
      </c>
      <c r="AC21" s="2" t="e">
        <f t="shared" si="3"/>
        <v>#DIV/0!</v>
      </c>
      <c r="AE21">
        <f t="shared" si="4"/>
        <v>0</v>
      </c>
      <c r="AF21" s="2" t="e">
        <f t="shared" si="5"/>
        <v>#DIV/0!</v>
      </c>
      <c r="AG21" s="8" t="e">
        <f t="shared" si="6"/>
        <v>#DIV/0!</v>
      </c>
      <c r="AI21" s="2" t="e">
        <f t="shared" si="7"/>
        <v>#DIV/0!</v>
      </c>
      <c r="AS21" s="7">
        <f>AP21/(INDEX('PAdj Adjuster'!E:E, MATCH(C21, 'PAdj Adjuster'!A:A, 0))) * 30</f>
        <v>0</v>
      </c>
      <c r="AT21" s="7">
        <f>AQ21/(INDEX('PAdj Adjuster'!E:E, MATCH(C21, 'PAdj Adjuster'!A:A, 0))) * 30</f>
        <v>0</v>
      </c>
      <c r="AV21">
        <f t="shared" si="8"/>
        <v>-6.5</v>
      </c>
      <c r="AX21" s="7" t="e">
        <f t="shared" si="9"/>
        <v>#DIV/0!</v>
      </c>
    </row>
    <row r="22" spans="1:50" x14ac:dyDescent="0.35">
      <c r="A22" t="s">
        <v>54</v>
      </c>
      <c r="B22" t="s">
        <v>254</v>
      </c>
      <c r="C22" t="s">
        <v>261</v>
      </c>
      <c r="D22" s="9">
        <v>1350</v>
      </c>
      <c r="R22" s="2" t="e">
        <f t="shared" si="0"/>
        <v>#DIV/0!</v>
      </c>
      <c r="U22" s="2" t="e">
        <f t="shared" si="1"/>
        <v>#DIV/0!</v>
      </c>
      <c r="Z22" s="2" t="e">
        <f t="shared" si="2"/>
        <v>#DIV/0!</v>
      </c>
      <c r="AC22" s="2" t="e">
        <f t="shared" si="3"/>
        <v>#DIV/0!</v>
      </c>
      <c r="AE22">
        <f t="shared" si="4"/>
        <v>0</v>
      </c>
      <c r="AF22" s="2" t="e">
        <f t="shared" si="5"/>
        <v>#DIV/0!</v>
      </c>
      <c r="AG22" s="8" t="e">
        <f t="shared" si="6"/>
        <v>#DIV/0!</v>
      </c>
      <c r="AI22" s="2" t="e">
        <f t="shared" si="7"/>
        <v>#DIV/0!</v>
      </c>
      <c r="AS22" s="7">
        <f>AP22/(INDEX('PAdj Adjuster'!E:E, MATCH(C22, 'PAdj Adjuster'!A:A, 0))) * 30</f>
        <v>0</v>
      </c>
      <c r="AT22" s="7">
        <f>AQ22/(INDEX('PAdj Adjuster'!E:E, MATCH(C22, 'PAdj Adjuster'!A:A, 0))) * 30</f>
        <v>0</v>
      </c>
      <c r="AV22">
        <f t="shared" si="8"/>
        <v>-6.5</v>
      </c>
      <c r="AX22" s="7" t="e">
        <f t="shared" si="9"/>
        <v>#DIV/0!</v>
      </c>
    </row>
    <row r="23" spans="1:50" x14ac:dyDescent="0.35">
      <c r="A23" t="s">
        <v>59</v>
      </c>
      <c r="B23" t="s">
        <v>254</v>
      </c>
      <c r="C23" t="s">
        <v>269</v>
      </c>
      <c r="D23" s="9">
        <v>1350</v>
      </c>
      <c r="R23" s="2" t="e">
        <f t="shared" si="0"/>
        <v>#DIV/0!</v>
      </c>
      <c r="U23" s="2" t="e">
        <f t="shared" si="1"/>
        <v>#DIV/0!</v>
      </c>
      <c r="Z23" s="2" t="e">
        <f t="shared" si="2"/>
        <v>#DIV/0!</v>
      </c>
      <c r="AC23" s="2" t="e">
        <f t="shared" si="3"/>
        <v>#DIV/0!</v>
      </c>
      <c r="AE23">
        <f t="shared" si="4"/>
        <v>0</v>
      </c>
      <c r="AF23" s="2" t="e">
        <f t="shared" si="5"/>
        <v>#DIV/0!</v>
      </c>
      <c r="AG23" s="8" t="e">
        <f t="shared" si="6"/>
        <v>#DIV/0!</v>
      </c>
      <c r="AI23" s="2" t="e">
        <f t="shared" si="7"/>
        <v>#DIV/0!</v>
      </c>
      <c r="AS23" s="7">
        <f>AP23/(INDEX('PAdj Adjuster'!E:E, MATCH(C23, 'PAdj Adjuster'!A:A, 0))) * 30</f>
        <v>0</v>
      </c>
      <c r="AT23" s="7">
        <f>AQ23/(INDEX('PAdj Adjuster'!E:E, MATCH(C23, 'PAdj Adjuster'!A:A, 0))) * 30</f>
        <v>0</v>
      </c>
      <c r="AV23">
        <f t="shared" si="8"/>
        <v>-6.5</v>
      </c>
      <c r="AX23" s="7" t="e">
        <f t="shared" si="9"/>
        <v>#DIV/0!</v>
      </c>
    </row>
    <row r="24" spans="1:50" x14ac:dyDescent="0.35">
      <c r="A24" t="s">
        <v>64</v>
      </c>
      <c r="B24" t="s">
        <v>254</v>
      </c>
      <c r="C24" t="s">
        <v>272</v>
      </c>
      <c r="D24" s="9">
        <v>1350</v>
      </c>
      <c r="R24" s="2" t="e">
        <f t="shared" si="0"/>
        <v>#DIV/0!</v>
      </c>
      <c r="U24" s="2" t="e">
        <f t="shared" si="1"/>
        <v>#DIV/0!</v>
      </c>
      <c r="Z24" s="2" t="e">
        <f t="shared" si="2"/>
        <v>#DIV/0!</v>
      </c>
      <c r="AC24" s="2" t="e">
        <f t="shared" si="3"/>
        <v>#DIV/0!</v>
      </c>
      <c r="AE24">
        <f t="shared" si="4"/>
        <v>0</v>
      </c>
      <c r="AF24" s="2" t="e">
        <f t="shared" si="5"/>
        <v>#DIV/0!</v>
      </c>
      <c r="AG24" s="8" t="e">
        <f t="shared" si="6"/>
        <v>#DIV/0!</v>
      </c>
      <c r="AI24" s="2" t="e">
        <f t="shared" si="7"/>
        <v>#DIV/0!</v>
      </c>
      <c r="AS24" s="7">
        <f>AP24/(INDEX('PAdj Adjuster'!E:E, MATCH(C24, 'PAdj Adjuster'!A:A, 0))) * 30</f>
        <v>0</v>
      </c>
      <c r="AT24" s="7">
        <f>AQ24/(INDEX('PAdj Adjuster'!E:E, MATCH(C24, 'PAdj Adjuster'!A:A, 0))) * 30</f>
        <v>0</v>
      </c>
      <c r="AV24">
        <f t="shared" si="8"/>
        <v>-6.5</v>
      </c>
      <c r="AX24" s="7" t="e">
        <f t="shared" si="9"/>
        <v>#DIV/0!</v>
      </c>
    </row>
    <row r="25" spans="1:50" x14ac:dyDescent="0.35">
      <c r="A25" t="s">
        <v>65</v>
      </c>
      <c r="B25" t="s">
        <v>254</v>
      </c>
      <c r="C25" t="s">
        <v>262</v>
      </c>
      <c r="D25" s="9">
        <v>1350</v>
      </c>
      <c r="R25" s="2" t="e">
        <f t="shared" si="0"/>
        <v>#DIV/0!</v>
      </c>
      <c r="U25" s="2" t="e">
        <f t="shared" si="1"/>
        <v>#DIV/0!</v>
      </c>
      <c r="Z25" s="2" t="e">
        <f t="shared" si="2"/>
        <v>#DIV/0!</v>
      </c>
      <c r="AC25" s="2" t="e">
        <f t="shared" si="3"/>
        <v>#DIV/0!</v>
      </c>
      <c r="AE25">
        <f t="shared" si="4"/>
        <v>0</v>
      </c>
      <c r="AF25" s="2" t="e">
        <f t="shared" si="5"/>
        <v>#DIV/0!</v>
      </c>
      <c r="AG25" s="8" t="e">
        <f t="shared" si="6"/>
        <v>#DIV/0!</v>
      </c>
      <c r="AI25" s="2" t="e">
        <f t="shared" si="7"/>
        <v>#DIV/0!</v>
      </c>
      <c r="AS25" s="7">
        <f>AP25/(INDEX('PAdj Adjuster'!E:E, MATCH(C25, 'PAdj Adjuster'!A:A, 0))) * 30</f>
        <v>0</v>
      </c>
      <c r="AT25" s="7">
        <f>AQ25/(INDEX('PAdj Adjuster'!E:E, MATCH(C25, 'PAdj Adjuster'!A:A, 0))) * 30</f>
        <v>0</v>
      </c>
      <c r="AV25">
        <f t="shared" si="8"/>
        <v>-6.5</v>
      </c>
      <c r="AX25" s="7" t="e">
        <f t="shared" si="9"/>
        <v>#DIV/0!</v>
      </c>
    </row>
    <row r="26" spans="1:50" x14ac:dyDescent="0.35">
      <c r="A26" t="s">
        <v>72</v>
      </c>
      <c r="B26" t="s">
        <v>254</v>
      </c>
      <c r="C26" t="s">
        <v>260</v>
      </c>
      <c r="D26" s="9">
        <v>1275</v>
      </c>
      <c r="R26" s="2" t="e">
        <f t="shared" si="0"/>
        <v>#DIV/0!</v>
      </c>
      <c r="U26" s="2" t="e">
        <f t="shared" si="1"/>
        <v>#DIV/0!</v>
      </c>
      <c r="Z26" s="2" t="e">
        <f t="shared" si="2"/>
        <v>#DIV/0!</v>
      </c>
      <c r="AC26" s="2" t="e">
        <f t="shared" si="3"/>
        <v>#DIV/0!</v>
      </c>
      <c r="AE26">
        <f t="shared" si="4"/>
        <v>0</v>
      </c>
      <c r="AF26" s="2" t="e">
        <f t="shared" si="5"/>
        <v>#DIV/0!</v>
      </c>
      <c r="AG26" s="8" t="e">
        <f t="shared" si="6"/>
        <v>#DIV/0!</v>
      </c>
      <c r="AI26" s="2" t="e">
        <f t="shared" si="7"/>
        <v>#DIV/0!</v>
      </c>
      <c r="AS26" s="7">
        <f>AP26/(INDEX('PAdj Adjuster'!E:E, MATCH(C26, 'PAdj Adjuster'!A:A, 0))) * 30</f>
        <v>0</v>
      </c>
      <c r="AT26" s="7">
        <f>AQ26/(INDEX('PAdj Adjuster'!E:E, MATCH(C26, 'PAdj Adjuster'!A:A, 0))) * 30</f>
        <v>0</v>
      </c>
      <c r="AV26">
        <f t="shared" si="8"/>
        <v>-6.5</v>
      </c>
      <c r="AX26" s="7" t="e">
        <f t="shared" si="9"/>
        <v>#DIV/0!</v>
      </c>
    </row>
    <row r="27" spans="1:50" x14ac:dyDescent="0.35">
      <c r="A27" t="s">
        <v>83</v>
      </c>
      <c r="B27" t="s">
        <v>254</v>
      </c>
      <c r="C27" t="s">
        <v>261</v>
      </c>
      <c r="D27" s="9">
        <v>1260</v>
      </c>
      <c r="R27" s="2" t="e">
        <f t="shared" si="0"/>
        <v>#DIV/0!</v>
      </c>
      <c r="U27" s="2" t="e">
        <f t="shared" si="1"/>
        <v>#DIV/0!</v>
      </c>
      <c r="Z27" s="2" t="e">
        <f t="shared" si="2"/>
        <v>#DIV/0!</v>
      </c>
      <c r="AC27" s="2" t="e">
        <f t="shared" si="3"/>
        <v>#DIV/0!</v>
      </c>
      <c r="AE27">
        <f t="shared" si="4"/>
        <v>0</v>
      </c>
      <c r="AF27" s="2" t="e">
        <f t="shared" si="5"/>
        <v>#DIV/0!</v>
      </c>
      <c r="AG27" s="8" t="e">
        <f t="shared" si="6"/>
        <v>#DIV/0!</v>
      </c>
      <c r="AI27" s="2" t="e">
        <f t="shared" si="7"/>
        <v>#DIV/0!</v>
      </c>
      <c r="AS27" s="7">
        <f>AP27/(INDEX('PAdj Adjuster'!E:E, MATCH(C27, 'PAdj Adjuster'!A:A, 0))) * 30</f>
        <v>0</v>
      </c>
      <c r="AT27" s="7">
        <f>AQ27/(INDEX('PAdj Adjuster'!E:E, MATCH(C27, 'PAdj Adjuster'!A:A, 0))) * 30</f>
        <v>0</v>
      </c>
      <c r="AV27">
        <f t="shared" si="8"/>
        <v>-6.5</v>
      </c>
      <c r="AX27" s="7" t="e">
        <f t="shared" si="9"/>
        <v>#DIV/0!</v>
      </c>
    </row>
    <row r="28" spans="1:50" x14ac:dyDescent="0.35">
      <c r="A28" t="s">
        <v>84</v>
      </c>
      <c r="B28" t="s">
        <v>254</v>
      </c>
      <c r="C28" t="s">
        <v>269</v>
      </c>
      <c r="D28" s="9">
        <v>1260</v>
      </c>
      <c r="R28" s="2" t="e">
        <f t="shared" si="0"/>
        <v>#DIV/0!</v>
      </c>
      <c r="U28" s="2" t="e">
        <f t="shared" si="1"/>
        <v>#DIV/0!</v>
      </c>
      <c r="Z28" s="2" t="e">
        <f t="shared" si="2"/>
        <v>#DIV/0!</v>
      </c>
      <c r="AC28" s="2" t="e">
        <f t="shared" si="3"/>
        <v>#DIV/0!</v>
      </c>
      <c r="AE28">
        <f t="shared" si="4"/>
        <v>0</v>
      </c>
      <c r="AF28" s="2" t="e">
        <f t="shared" si="5"/>
        <v>#DIV/0!</v>
      </c>
      <c r="AG28" s="8" t="e">
        <f t="shared" si="6"/>
        <v>#DIV/0!</v>
      </c>
      <c r="AI28" s="2" t="e">
        <f t="shared" si="7"/>
        <v>#DIV/0!</v>
      </c>
      <c r="AS28" s="7">
        <f>AP28/(INDEX('PAdj Adjuster'!E:E, MATCH(C28, 'PAdj Adjuster'!A:A, 0))) * 30</f>
        <v>0</v>
      </c>
      <c r="AT28" s="7">
        <f>AQ28/(INDEX('PAdj Adjuster'!E:E, MATCH(C28, 'PAdj Adjuster'!A:A, 0))) * 30</f>
        <v>0</v>
      </c>
      <c r="AV28">
        <f t="shared" si="8"/>
        <v>-6.5</v>
      </c>
      <c r="AX28" s="7" t="e">
        <f t="shared" si="9"/>
        <v>#DIV/0!</v>
      </c>
    </row>
    <row r="29" spans="1:50" x14ac:dyDescent="0.35">
      <c r="A29" t="s">
        <v>87</v>
      </c>
      <c r="B29" t="s">
        <v>254</v>
      </c>
      <c r="C29" t="s">
        <v>269</v>
      </c>
      <c r="D29" s="9">
        <v>1260</v>
      </c>
      <c r="R29" s="2" t="e">
        <f t="shared" si="0"/>
        <v>#DIV/0!</v>
      </c>
      <c r="U29" s="2" t="e">
        <f t="shared" si="1"/>
        <v>#DIV/0!</v>
      </c>
      <c r="Z29" s="2" t="e">
        <f t="shared" si="2"/>
        <v>#DIV/0!</v>
      </c>
      <c r="AC29" s="2" t="e">
        <f t="shared" si="3"/>
        <v>#DIV/0!</v>
      </c>
      <c r="AE29">
        <f t="shared" si="4"/>
        <v>0</v>
      </c>
      <c r="AF29" s="2" t="e">
        <f t="shared" si="5"/>
        <v>#DIV/0!</v>
      </c>
      <c r="AG29" s="8" t="e">
        <f t="shared" si="6"/>
        <v>#DIV/0!</v>
      </c>
      <c r="AI29" s="2" t="e">
        <f t="shared" si="7"/>
        <v>#DIV/0!</v>
      </c>
      <c r="AS29" s="7">
        <f>AP29/(INDEX('PAdj Adjuster'!E:E, MATCH(C29, 'PAdj Adjuster'!A:A, 0))) * 30</f>
        <v>0</v>
      </c>
      <c r="AT29" s="7">
        <f>AQ29/(INDEX('PAdj Adjuster'!E:E, MATCH(C29, 'PAdj Adjuster'!A:A, 0))) * 30</f>
        <v>0</v>
      </c>
      <c r="AV29">
        <f t="shared" si="8"/>
        <v>-6.5</v>
      </c>
      <c r="AX29" s="7" t="e">
        <f t="shared" si="9"/>
        <v>#DIV/0!</v>
      </c>
    </row>
    <row r="30" spans="1:50" x14ac:dyDescent="0.35">
      <c r="A30" t="s">
        <v>90</v>
      </c>
      <c r="B30" t="s">
        <v>254</v>
      </c>
      <c r="C30" t="s">
        <v>263</v>
      </c>
      <c r="D30" s="9">
        <v>1260</v>
      </c>
      <c r="R30" s="2" t="e">
        <f t="shared" si="0"/>
        <v>#DIV/0!</v>
      </c>
      <c r="U30" s="2" t="e">
        <f t="shared" si="1"/>
        <v>#DIV/0!</v>
      </c>
      <c r="Z30" s="2" t="e">
        <f t="shared" si="2"/>
        <v>#DIV/0!</v>
      </c>
      <c r="AC30" s="2" t="e">
        <f t="shared" si="3"/>
        <v>#DIV/0!</v>
      </c>
      <c r="AE30">
        <f t="shared" si="4"/>
        <v>0</v>
      </c>
      <c r="AF30" s="2" t="e">
        <f t="shared" si="5"/>
        <v>#DIV/0!</v>
      </c>
      <c r="AG30" s="8" t="e">
        <f t="shared" si="6"/>
        <v>#DIV/0!</v>
      </c>
      <c r="AI30" s="2" t="e">
        <f t="shared" si="7"/>
        <v>#DIV/0!</v>
      </c>
      <c r="AS30" s="7">
        <f>AP30/(INDEX('PAdj Adjuster'!E:E, MATCH(C30, 'PAdj Adjuster'!A:A, 0))) * 30</f>
        <v>0</v>
      </c>
      <c r="AT30" s="7">
        <f>AQ30/(INDEX('PAdj Adjuster'!E:E, MATCH(C30, 'PAdj Adjuster'!A:A, 0))) * 30</f>
        <v>0</v>
      </c>
      <c r="AV30">
        <f t="shared" si="8"/>
        <v>-6.5</v>
      </c>
      <c r="AX30" s="7" t="e">
        <f t="shared" si="9"/>
        <v>#DIV/0!</v>
      </c>
    </row>
    <row r="31" spans="1:50" x14ac:dyDescent="0.35">
      <c r="A31" t="s">
        <v>92</v>
      </c>
      <c r="B31" t="s">
        <v>254</v>
      </c>
      <c r="C31" t="s">
        <v>263</v>
      </c>
      <c r="D31" s="9">
        <v>1260</v>
      </c>
      <c r="R31" s="2" t="e">
        <f t="shared" si="0"/>
        <v>#DIV/0!</v>
      </c>
      <c r="U31" s="2" t="e">
        <f t="shared" si="1"/>
        <v>#DIV/0!</v>
      </c>
      <c r="Z31" s="2" t="e">
        <f t="shared" si="2"/>
        <v>#DIV/0!</v>
      </c>
      <c r="AC31" s="2" t="e">
        <f t="shared" si="3"/>
        <v>#DIV/0!</v>
      </c>
      <c r="AE31">
        <f t="shared" si="4"/>
        <v>0</v>
      </c>
      <c r="AF31" s="2" t="e">
        <f t="shared" si="5"/>
        <v>#DIV/0!</v>
      </c>
      <c r="AG31" s="8" t="e">
        <f t="shared" si="6"/>
        <v>#DIV/0!</v>
      </c>
      <c r="AI31" s="2" t="e">
        <f t="shared" si="7"/>
        <v>#DIV/0!</v>
      </c>
      <c r="AS31" s="7">
        <f>AP31/(INDEX('PAdj Adjuster'!E:E, MATCH(C31, 'PAdj Adjuster'!A:A, 0))) * 30</f>
        <v>0</v>
      </c>
      <c r="AT31" s="7">
        <f>AQ31/(INDEX('PAdj Adjuster'!E:E, MATCH(C31, 'PAdj Adjuster'!A:A, 0))) * 30</f>
        <v>0</v>
      </c>
      <c r="AV31">
        <f t="shared" si="8"/>
        <v>-6.5</v>
      </c>
      <c r="AX31" s="7" t="e">
        <f t="shared" si="9"/>
        <v>#DIV/0!</v>
      </c>
    </row>
    <row r="32" spans="1:50" x14ac:dyDescent="0.35">
      <c r="A32" t="s">
        <v>91</v>
      </c>
      <c r="B32" t="s">
        <v>254</v>
      </c>
      <c r="C32" t="s">
        <v>264</v>
      </c>
      <c r="D32" s="9">
        <v>1260</v>
      </c>
      <c r="R32" s="2" t="e">
        <f t="shared" si="0"/>
        <v>#DIV/0!</v>
      </c>
      <c r="U32" s="2" t="e">
        <f t="shared" si="1"/>
        <v>#DIV/0!</v>
      </c>
      <c r="Z32" s="2" t="e">
        <f t="shared" si="2"/>
        <v>#DIV/0!</v>
      </c>
      <c r="AC32" s="2" t="e">
        <f t="shared" si="3"/>
        <v>#DIV/0!</v>
      </c>
      <c r="AE32">
        <f t="shared" si="4"/>
        <v>0</v>
      </c>
      <c r="AF32" s="2" t="e">
        <f t="shared" si="5"/>
        <v>#DIV/0!</v>
      </c>
      <c r="AG32" s="8" t="e">
        <f t="shared" si="6"/>
        <v>#DIV/0!</v>
      </c>
      <c r="AI32" s="2" t="e">
        <f t="shared" si="7"/>
        <v>#DIV/0!</v>
      </c>
      <c r="AS32" s="7">
        <f>AP32/(INDEX('PAdj Adjuster'!E:E, MATCH(C32, 'PAdj Adjuster'!A:A, 0))) * 30</f>
        <v>0</v>
      </c>
      <c r="AT32" s="7">
        <f>AQ32/(INDEX('PAdj Adjuster'!E:E, MATCH(C32, 'PAdj Adjuster'!A:A, 0))) * 30</f>
        <v>0</v>
      </c>
      <c r="AV32">
        <f t="shared" si="8"/>
        <v>-6.5</v>
      </c>
      <c r="AX32" s="7" t="e">
        <f t="shared" si="9"/>
        <v>#DIV/0!</v>
      </c>
    </row>
    <row r="33" spans="1:50" x14ac:dyDescent="0.35">
      <c r="A33" t="s">
        <v>105</v>
      </c>
      <c r="B33" t="s">
        <v>254</v>
      </c>
      <c r="C33" t="s">
        <v>272</v>
      </c>
      <c r="D33" s="9">
        <v>1170</v>
      </c>
      <c r="R33" s="2" t="e">
        <f t="shared" si="0"/>
        <v>#DIV/0!</v>
      </c>
      <c r="U33" s="2" t="e">
        <f t="shared" si="1"/>
        <v>#DIV/0!</v>
      </c>
      <c r="Z33" s="2" t="e">
        <f t="shared" si="2"/>
        <v>#DIV/0!</v>
      </c>
      <c r="AC33" s="2" t="e">
        <f t="shared" si="3"/>
        <v>#DIV/0!</v>
      </c>
      <c r="AE33">
        <f t="shared" si="4"/>
        <v>0</v>
      </c>
      <c r="AF33" s="2" t="e">
        <f t="shared" si="5"/>
        <v>#DIV/0!</v>
      </c>
      <c r="AG33" s="8" t="e">
        <f t="shared" si="6"/>
        <v>#DIV/0!</v>
      </c>
      <c r="AI33" s="2" t="e">
        <f t="shared" si="7"/>
        <v>#DIV/0!</v>
      </c>
      <c r="AS33" s="7">
        <f>AP33/(INDEX('PAdj Adjuster'!E:E, MATCH(C33, 'PAdj Adjuster'!A:A, 0))) * 30</f>
        <v>0</v>
      </c>
      <c r="AT33" s="7">
        <f>AQ33/(INDEX('PAdj Adjuster'!E:E, MATCH(C33, 'PAdj Adjuster'!A:A, 0))) * 30</f>
        <v>0</v>
      </c>
      <c r="AV33">
        <f t="shared" si="8"/>
        <v>-6.5</v>
      </c>
      <c r="AX33" s="7" t="e">
        <f t="shared" si="9"/>
        <v>#DIV/0!</v>
      </c>
    </row>
    <row r="34" spans="1:50" x14ac:dyDescent="0.35">
      <c r="A34" t="s">
        <v>107</v>
      </c>
      <c r="B34" t="s">
        <v>254</v>
      </c>
      <c r="C34" t="s">
        <v>268</v>
      </c>
      <c r="D34" s="9">
        <v>1170</v>
      </c>
      <c r="R34" s="2" t="e">
        <f t="shared" si="0"/>
        <v>#DIV/0!</v>
      </c>
      <c r="U34" s="2" t="e">
        <f t="shared" si="1"/>
        <v>#DIV/0!</v>
      </c>
      <c r="Z34" s="2" t="e">
        <f t="shared" si="2"/>
        <v>#DIV/0!</v>
      </c>
      <c r="AC34" s="2" t="e">
        <f t="shared" si="3"/>
        <v>#DIV/0!</v>
      </c>
      <c r="AE34">
        <f t="shared" si="4"/>
        <v>0</v>
      </c>
      <c r="AF34" s="2" t="e">
        <f t="shared" si="5"/>
        <v>#DIV/0!</v>
      </c>
      <c r="AG34" s="8" t="e">
        <f t="shared" si="6"/>
        <v>#DIV/0!</v>
      </c>
      <c r="AI34" s="2" t="e">
        <f t="shared" si="7"/>
        <v>#DIV/0!</v>
      </c>
      <c r="AS34" s="7">
        <f>AP34/(INDEX('PAdj Adjuster'!E:E, MATCH(C34, 'PAdj Adjuster'!A:A, 0))) * 30</f>
        <v>0</v>
      </c>
      <c r="AT34" s="7">
        <f>AQ34/(INDEX('PAdj Adjuster'!E:E, MATCH(C34, 'PAdj Adjuster'!A:A, 0))) * 30</f>
        <v>0</v>
      </c>
      <c r="AV34">
        <f t="shared" si="8"/>
        <v>-6.5</v>
      </c>
      <c r="AX34" s="7" t="e">
        <f t="shared" si="9"/>
        <v>#DIV/0!</v>
      </c>
    </row>
    <row r="35" spans="1:50" x14ac:dyDescent="0.35">
      <c r="A35" t="s">
        <v>109</v>
      </c>
      <c r="B35" t="s">
        <v>254</v>
      </c>
      <c r="C35" t="s">
        <v>264</v>
      </c>
      <c r="D35" s="9">
        <v>1170</v>
      </c>
      <c r="R35" s="2" t="e">
        <f t="shared" si="0"/>
        <v>#DIV/0!</v>
      </c>
      <c r="U35" s="2" t="e">
        <f t="shared" si="1"/>
        <v>#DIV/0!</v>
      </c>
      <c r="Z35" s="2" t="e">
        <f t="shared" si="2"/>
        <v>#DIV/0!</v>
      </c>
      <c r="AC35" s="2" t="e">
        <f t="shared" si="3"/>
        <v>#DIV/0!</v>
      </c>
      <c r="AE35">
        <f t="shared" si="4"/>
        <v>0</v>
      </c>
      <c r="AF35" s="2" t="e">
        <f t="shared" si="5"/>
        <v>#DIV/0!</v>
      </c>
      <c r="AG35" s="8" t="e">
        <f t="shared" si="6"/>
        <v>#DIV/0!</v>
      </c>
      <c r="AI35" s="2" t="e">
        <f t="shared" si="7"/>
        <v>#DIV/0!</v>
      </c>
      <c r="AS35" s="7">
        <f>AP35/(INDEX('PAdj Adjuster'!E:E, MATCH(C35, 'PAdj Adjuster'!A:A, 0))) * 30</f>
        <v>0</v>
      </c>
      <c r="AT35" s="7">
        <f>AQ35/(INDEX('PAdj Adjuster'!E:E, MATCH(C35, 'PAdj Adjuster'!A:A, 0))) * 30</f>
        <v>0</v>
      </c>
      <c r="AV35">
        <f t="shared" si="8"/>
        <v>-6.5</v>
      </c>
      <c r="AX35" s="7" t="e">
        <f t="shared" si="9"/>
        <v>#DIV/0!</v>
      </c>
    </row>
    <row r="36" spans="1:50" x14ac:dyDescent="0.35">
      <c r="A36" t="s">
        <v>110</v>
      </c>
      <c r="B36" t="s">
        <v>254</v>
      </c>
      <c r="C36" t="s">
        <v>262</v>
      </c>
      <c r="D36" s="9">
        <v>1170</v>
      </c>
      <c r="R36" s="2" t="e">
        <f t="shared" si="0"/>
        <v>#DIV/0!</v>
      </c>
      <c r="U36" s="2" t="e">
        <f t="shared" si="1"/>
        <v>#DIV/0!</v>
      </c>
      <c r="Z36" s="2" t="e">
        <f t="shared" si="2"/>
        <v>#DIV/0!</v>
      </c>
      <c r="AC36" s="2" t="e">
        <f t="shared" si="3"/>
        <v>#DIV/0!</v>
      </c>
      <c r="AE36">
        <f t="shared" si="4"/>
        <v>0</v>
      </c>
      <c r="AF36" s="2" t="e">
        <f t="shared" si="5"/>
        <v>#DIV/0!</v>
      </c>
      <c r="AG36" s="8" t="e">
        <f t="shared" si="6"/>
        <v>#DIV/0!</v>
      </c>
      <c r="AI36" s="2" t="e">
        <f t="shared" si="7"/>
        <v>#DIV/0!</v>
      </c>
      <c r="AS36" s="7">
        <f>AP36/(INDEX('PAdj Adjuster'!E:E, MATCH(C36, 'PAdj Adjuster'!A:A, 0))) * 30</f>
        <v>0</v>
      </c>
      <c r="AT36" s="7">
        <f>AQ36/(INDEX('PAdj Adjuster'!E:E, MATCH(C36, 'PAdj Adjuster'!A:A, 0))) * 30</f>
        <v>0</v>
      </c>
      <c r="AV36">
        <f t="shared" si="8"/>
        <v>-6.5</v>
      </c>
      <c r="AX36" s="7" t="e">
        <f t="shared" si="9"/>
        <v>#DIV/0!</v>
      </c>
    </row>
    <row r="37" spans="1:50" x14ac:dyDescent="0.35">
      <c r="A37" t="s">
        <v>113</v>
      </c>
      <c r="B37" t="s">
        <v>254</v>
      </c>
      <c r="C37" t="s">
        <v>273</v>
      </c>
      <c r="D37" s="9">
        <v>1170</v>
      </c>
      <c r="R37" s="2" t="e">
        <f t="shared" si="0"/>
        <v>#DIV/0!</v>
      </c>
      <c r="U37" s="2" t="e">
        <f t="shared" si="1"/>
        <v>#DIV/0!</v>
      </c>
      <c r="Z37" s="2" t="e">
        <f t="shared" si="2"/>
        <v>#DIV/0!</v>
      </c>
      <c r="AC37" s="2" t="e">
        <f t="shared" si="3"/>
        <v>#DIV/0!</v>
      </c>
      <c r="AE37">
        <f t="shared" si="4"/>
        <v>0</v>
      </c>
      <c r="AF37" s="2" t="e">
        <f t="shared" si="5"/>
        <v>#DIV/0!</v>
      </c>
      <c r="AG37" s="8" t="e">
        <f t="shared" si="6"/>
        <v>#DIV/0!</v>
      </c>
      <c r="AI37" s="2" t="e">
        <f t="shared" si="7"/>
        <v>#DIV/0!</v>
      </c>
      <c r="AS37" s="7">
        <f>AP37/(INDEX('PAdj Adjuster'!E:E, MATCH(C37, 'PAdj Adjuster'!A:A, 0))) * 30</f>
        <v>0</v>
      </c>
      <c r="AT37" s="7">
        <f>AQ37/(INDEX('PAdj Adjuster'!E:E, MATCH(C37, 'PAdj Adjuster'!A:A, 0))) * 30</f>
        <v>0</v>
      </c>
      <c r="AV37">
        <f t="shared" si="8"/>
        <v>-6.5</v>
      </c>
      <c r="AX37" s="7" t="e">
        <f t="shared" si="9"/>
        <v>#DIV/0!</v>
      </c>
    </row>
    <row r="38" spans="1:50" x14ac:dyDescent="0.35">
      <c r="A38" t="s">
        <v>119</v>
      </c>
      <c r="B38" t="s">
        <v>254</v>
      </c>
      <c r="C38" t="s">
        <v>260</v>
      </c>
      <c r="D38" s="9">
        <v>1151</v>
      </c>
      <c r="R38" s="2" t="e">
        <f t="shared" si="0"/>
        <v>#DIV/0!</v>
      </c>
      <c r="U38" s="2" t="e">
        <f t="shared" si="1"/>
        <v>#DIV/0!</v>
      </c>
      <c r="Z38" s="2" t="e">
        <f t="shared" si="2"/>
        <v>#DIV/0!</v>
      </c>
      <c r="AC38" s="2" t="e">
        <f t="shared" si="3"/>
        <v>#DIV/0!</v>
      </c>
      <c r="AE38">
        <f t="shared" si="4"/>
        <v>0</v>
      </c>
      <c r="AF38" s="2" t="e">
        <f t="shared" si="5"/>
        <v>#DIV/0!</v>
      </c>
      <c r="AG38" s="8" t="e">
        <f t="shared" si="6"/>
        <v>#DIV/0!</v>
      </c>
      <c r="AI38" s="2" t="e">
        <f t="shared" si="7"/>
        <v>#DIV/0!</v>
      </c>
      <c r="AS38" s="7">
        <f>AP38/(INDEX('PAdj Adjuster'!E:E, MATCH(C38, 'PAdj Adjuster'!A:A, 0))) * 30</f>
        <v>0</v>
      </c>
      <c r="AT38" s="7">
        <f>AQ38/(INDEX('PAdj Adjuster'!E:E, MATCH(C38, 'PAdj Adjuster'!A:A, 0))) * 30</f>
        <v>0</v>
      </c>
      <c r="AV38">
        <f t="shared" si="8"/>
        <v>-6.5</v>
      </c>
      <c r="AX38" s="7" t="e">
        <f t="shared" si="9"/>
        <v>#DIV/0!</v>
      </c>
    </row>
    <row r="39" spans="1:50" x14ac:dyDescent="0.35">
      <c r="A39" t="s">
        <v>133</v>
      </c>
      <c r="B39" t="s">
        <v>254</v>
      </c>
      <c r="C39" t="s">
        <v>268</v>
      </c>
      <c r="D39" s="9">
        <v>1080</v>
      </c>
      <c r="R39" s="2" t="e">
        <f t="shared" si="0"/>
        <v>#DIV/0!</v>
      </c>
      <c r="U39" s="2" t="e">
        <f t="shared" si="1"/>
        <v>#DIV/0!</v>
      </c>
      <c r="Z39" s="2" t="e">
        <f t="shared" si="2"/>
        <v>#DIV/0!</v>
      </c>
      <c r="AC39" s="2" t="e">
        <f t="shared" si="3"/>
        <v>#DIV/0!</v>
      </c>
      <c r="AE39">
        <f t="shared" si="4"/>
        <v>0</v>
      </c>
      <c r="AF39" s="2" t="e">
        <f t="shared" si="5"/>
        <v>#DIV/0!</v>
      </c>
      <c r="AG39" s="8" t="e">
        <f t="shared" si="6"/>
        <v>#DIV/0!</v>
      </c>
      <c r="AI39" s="2" t="e">
        <f t="shared" si="7"/>
        <v>#DIV/0!</v>
      </c>
      <c r="AS39" s="7">
        <f>AP39/(INDEX('PAdj Adjuster'!E:E, MATCH(C39, 'PAdj Adjuster'!A:A, 0))) * 30</f>
        <v>0</v>
      </c>
      <c r="AT39" s="7">
        <f>AQ39/(INDEX('PAdj Adjuster'!E:E, MATCH(C39, 'PAdj Adjuster'!A:A, 0))) * 30</f>
        <v>0</v>
      </c>
      <c r="AV39">
        <f t="shared" si="8"/>
        <v>-6.5</v>
      </c>
      <c r="AX39" s="7" t="e">
        <f t="shared" si="9"/>
        <v>#DIV/0!</v>
      </c>
    </row>
    <row r="40" spans="1:50" x14ac:dyDescent="0.35">
      <c r="A40" t="s">
        <v>142</v>
      </c>
      <c r="B40" t="s">
        <v>254</v>
      </c>
      <c r="C40" t="s">
        <v>272</v>
      </c>
      <c r="D40" s="9">
        <v>1049</v>
      </c>
      <c r="R40" s="2" t="e">
        <f t="shared" si="0"/>
        <v>#DIV/0!</v>
      </c>
      <c r="U40" s="2" t="e">
        <f t="shared" si="1"/>
        <v>#DIV/0!</v>
      </c>
      <c r="Z40" s="2" t="e">
        <f t="shared" si="2"/>
        <v>#DIV/0!</v>
      </c>
      <c r="AC40" s="2" t="e">
        <f t="shared" si="3"/>
        <v>#DIV/0!</v>
      </c>
      <c r="AE40">
        <f t="shared" si="4"/>
        <v>0</v>
      </c>
      <c r="AF40" s="2" t="e">
        <f t="shared" si="5"/>
        <v>#DIV/0!</v>
      </c>
      <c r="AG40" s="8" t="e">
        <f t="shared" si="6"/>
        <v>#DIV/0!</v>
      </c>
      <c r="AI40" s="2" t="e">
        <f t="shared" si="7"/>
        <v>#DIV/0!</v>
      </c>
      <c r="AS40" s="7">
        <f>AP40/(INDEX('PAdj Adjuster'!E:E, MATCH(C40, 'PAdj Adjuster'!A:A, 0))) * 30</f>
        <v>0</v>
      </c>
      <c r="AT40" s="7">
        <f>AQ40/(INDEX('PAdj Adjuster'!E:E, MATCH(C40, 'PAdj Adjuster'!A:A, 0))) * 30</f>
        <v>0</v>
      </c>
      <c r="AV40">
        <f t="shared" si="8"/>
        <v>-6.5</v>
      </c>
      <c r="AX40" s="7" t="e">
        <f t="shared" si="9"/>
        <v>#DIV/0!</v>
      </c>
    </row>
    <row r="41" spans="1:50" x14ac:dyDescent="0.35">
      <c r="A41" t="s">
        <v>144</v>
      </c>
      <c r="B41" t="s">
        <v>254</v>
      </c>
      <c r="C41" t="s">
        <v>274</v>
      </c>
      <c r="D41" s="9">
        <v>1037</v>
      </c>
      <c r="R41" s="2" t="e">
        <f t="shared" si="0"/>
        <v>#DIV/0!</v>
      </c>
      <c r="U41" s="2" t="e">
        <f t="shared" si="1"/>
        <v>#DIV/0!</v>
      </c>
      <c r="Z41" s="2" t="e">
        <f t="shared" si="2"/>
        <v>#DIV/0!</v>
      </c>
      <c r="AC41" s="2" t="e">
        <f t="shared" si="3"/>
        <v>#DIV/0!</v>
      </c>
      <c r="AE41">
        <f t="shared" si="4"/>
        <v>0</v>
      </c>
      <c r="AF41" s="2" t="e">
        <f t="shared" si="5"/>
        <v>#DIV/0!</v>
      </c>
      <c r="AG41" s="8" t="e">
        <f t="shared" si="6"/>
        <v>#DIV/0!</v>
      </c>
      <c r="AI41" s="2" t="e">
        <f t="shared" si="7"/>
        <v>#DIV/0!</v>
      </c>
      <c r="AS41" s="7">
        <f>AP41/(INDEX('PAdj Adjuster'!E:E, MATCH(C41, 'PAdj Adjuster'!A:A, 0))) * 30</f>
        <v>0</v>
      </c>
      <c r="AT41" s="7">
        <f>AQ41/(INDEX('PAdj Adjuster'!E:E, MATCH(C41, 'PAdj Adjuster'!A:A, 0))) * 30</f>
        <v>0</v>
      </c>
      <c r="AV41">
        <f t="shared" si="8"/>
        <v>-6.5</v>
      </c>
      <c r="AX41" s="7" t="e">
        <f t="shared" si="9"/>
        <v>#DIV/0!</v>
      </c>
    </row>
    <row r="42" spans="1:50" x14ac:dyDescent="0.35">
      <c r="A42" t="s">
        <v>145</v>
      </c>
      <c r="B42" t="s">
        <v>254</v>
      </c>
      <c r="C42" t="s">
        <v>267</v>
      </c>
      <c r="D42" s="9">
        <v>1037</v>
      </c>
      <c r="R42" s="2" t="e">
        <f t="shared" si="0"/>
        <v>#DIV/0!</v>
      </c>
      <c r="U42" s="2" t="e">
        <f t="shared" si="1"/>
        <v>#DIV/0!</v>
      </c>
      <c r="Z42" s="2" t="e">
        <f t="shared" si="2"/>
        <v>#DIV/0!</v>
      </c>
      <c r="AC42" s="2" t="e">
        <f t="shared" si="3"/>
        <v>#DIV/0!</v>
      </c>
      <c r="AE42">
        <f t="shared" si="4"/>
        <v>0</v>
      </c>
      <c r="AF42" s="2" t="e">
        <f t="shared" si="5"/>
        <v>#DIV/0!</v>
      </c>
      <c r="AG42" s="8" t="e">
        <f t="shared" si="6"/>
        <v>#DIV/0!</v>
      </c>
      <c r="AI42" s="2" t="e">
        <f t="shared" si="7"/>
        <v>#DIV/0!</v>
      </c>
      <c r="AS42" s="7">
        <f>AP42/(INDEX('PAdj Adjuster'!E:E, MATCH(C42, 'PAdj Adjuster'!A:A, 0))) * 30</f>
        <v>0</v>
      </c>
      <c r="AT42" s="7">
        <f>AQ42/(INDEX('PAdj Adjuster'!E:E, MATCH(C42, 'PAdj Adjuster'!A:A, 0))) * 30</f>
        <v>0</v>
      </c>
      <c r="AV42">
        <f t="shared" si="8"/>
        <v>-6.5</v>
      </c>
      <c r="AX42" s="7" t="e">
        <f t="shared" si="9"/>
        <v>#DIV/0!</v>
      </c>
    </row>
    <row r="43" spans="1:50" x14ac:dyDescent="0.35">
      <c r="A43" t="s">
        <v>146</v>
      </c>
      <c r="B43" t="s">
        <v>254</v>
      </c>
      <c r="C43" t="s">
        <v>264</v>
      </c>
      <c r="D43" s="9">
        <v>1037</v>
      </c>
      <c r="R43" s="2" t="e">
        <f t="shared" si="0"/>
        <v>#DIV/0!</v>
      </c>
      <c r="U43" s="2" t="e">
        <f t="shared" si="1"/>
        <v>#DIV/0!</v>
      </c>
      <c r="Z43" s="2" t="e">
        <f t="shared" si="2"/>
        <v>#DIV/0!</v>
      </c>
      <c r="AC43" s="2" t="e">
        <f t="shared" si="3"/>
        <v>#DIV/0!</v>
      </c>
      <c r="AE43">
        <f t="shared" si="4"/>
        <v>0</v>
      </c>
      <c r="AF43" s="2" t="e">
        <f t="shared" si="5"/>
        <v>#DIV/0!</v>
      </c>
      <c r="AG43" s="8" t="e">
        <f t="shared" si="6"/>
        <v>#DIV/0!</v>
      </c>
      <c r="AI43" s="2" t="e">
        <f t="shared" si="7"/>
        <v>#DIV/0!</v>
      </c>
      <c r="AS43" s="7">
        <f>AP43/(INDEX('PAdj Adjuster'!E:E, MATCH(C43, 'PAdj Adjuster'!A:A, 0))) * 30</f>
        <v>0</v>
      </c>
      <c r="AT43" s="7">
        <f>AQ43/(INDEX('PAdj Adjuster'!E:E, MATCH(C43, 'PAdj Adjuster'!A:A, 0))) * 30</f>
        <v>0</v>
      </c>
      <c r="AV43">
        <f t="shared" si="8"/>
        <v>-6.5</v>
      </c>
      <c r="AX43" s="7" t="e">
        <f t="shared" si="9"/>
        <v>#DIV/0!</v>
      </c>
    </row>
    <row r="44" spans="1:50" x14ac:dyDescent="0.35">
      <c r="A44" t="s">
        <v>156</v>
      </c>
      <c r="B44" t="s">
        <v>254</v>
      </c>
      <c r="C44" t="s">
        <v>275</v>
      </c>
      <c r="D44" s="9">
        <v>990</v>
      </c>
      <c r="R44" s="2" t="e">
        <f t="shared" si="0"/>
        <v>#DIV/0!</v>
      </c>
      <c r="U44" s="2" t="e">
        <f t="shared" si="1"/>
        <v>#DIV/0!</v>
      </c>
      <c r="Z44" s="2" t="e">
        <f t="shared" si="2"/>
        <v>#DIV/0!</v>
      </c>
      <c r="AC44" s="2" t="e">
        <f t="shared" si="3"/>
        <v>#DIV/0!</v>
      </c>
      <c r="AE44">
        <f t="shared" si="4"/>
        <v>0</v>
      </c>
      <c r="AF44" s="2" t="e">
        <f t="shared" si="5"/>
        <v>#DIV/0!</v>
      </c>
      <c r="AG44" s="8" t="e">
        <f t="shared" si="6"/>
        <v>#DIV/0!</v>
      </c>
      <c r="AI44" s="2" t="e">
        <f t="shared" si="7"/>
        <v>#DIV/0!</v>
      </c>
      <c r="AS44" s="7">
        <f>AP44/(INDEX('PAdj Adjuster'!E:E, MATCH(C44, 'PAdj Adjuster'!A:A, 0))) * 30</f>
        <v>0</v>
      </c>
      <c r="AT44" s="7">
        <f>AQ44/(INDEX('PAdj Adjuster'!E:E, MATCH(C44, 'PAdj Adjuster'!A:A, 0))) * 30</f>
        <v>0</v>
      </c>
      <c r="AV44">
        <f t="shared" si="8"/>
        <v>-6.5</v>
      </c>
      <c r="AX44" s="7" t="e">
        <f t="shared" si="9"/>
        <v>#DIV/0!</v>
      </c>
    </row>
    <row r="45" spans="1:50" x14ac:dyDescent="0.35">
      <c r="A45" t="s">
        <v>158</v>
      </c>
      <c r="B45" t="s">
        <v>254</v>
      </c>
      <c r="C45" t="s">
        <v>273</v>
      </c>
      <c r="D45" s="9">
        <v>990</v>
      </c>
      <c r="R45" s="2" t="e">
        <f t="shared" si="0"/>
        <v>#DIV/0!</v>
      </c>
      <c r="U45" s="2" t="e">
        <f t="shared" si="1"/>
        <v>#DIV/0!</v>
      </c>
      <c r="Z45" s="2" t="e">
        <f t="shared" si="2"/>
        <v>#DIV/0!</v>
      </c>
      <c r="AC45" s="2" t="e">
        <f t="shared" si="3"/>
        <v>#DIV/0!</v>
      </c>
      <c r="AE45">
        <f t="shared" si="4"/>
        <v>0</v>
      </c>
      <c r="AF45" s="2" t="e">
        <f t="shared" si="5"/>
        <v>#DIV/0!</v>
      </c>
      <c r="AG45" s="8" t="e">
        <f t="shared" si="6"/>
        <v>#DIV/0!</v>
      </c>
      <c r="AI45" s="2" t="e">
        <f t="shared" si="7"/>
        <v>#DIV/0!</v>
      </c>
      <c r="AS45" s="7">
        <f>AP45/(INDEX('PAdj Adjuster'!E:E, MATCH(C45, 'PAdj Adjuster'!A:A, 0))) * 30</f>
        <v>0</v>
      </c>
      <c r="AT45" s="7">
        <f>AQ45/(INDEX('PAdj Adjuster'!E:E, MATCH(C45, 'PAdj Adjuster'!A:A, 0))) * 30</f>
        <v>0</v>
      </c>
      <c r="AV45">
        <f t="shared" si="8"/>
        <v>-6.5</v>
      </c>
      <c r="AX45" s="7" t="e">
        <f t="shared" si="9"/>
        <v>#DIV/0!</v>
      </c>
    </row>
    <row r="46" spans="1:50" x14ac:dyDescent="0.35">
      <c r="A46" t="s">
        <v>161</v>
      </c>
      <c r="B46" t="s">
        <v>254</v>
      </c>
      <c r="C46" t="s">
        <v>271</v>
      </c>
      <c r="D46" s="9">
        <v>968</v>
      </c>
      <c r="R46" s="2" t="e">
        <f t="shared" si="0"/>
        <v>#DIV/0!</v>
      </c>
      <c r="U46" s="2" t="e">
        <f t="shared" si="1"/>
        <v>#DIV/0!</v>
      </c>
      <c r="Z46" s="2" t="e">
        <f t="shared" si="2"/>
        <v>#DIV/0!</v>
      </c>
      <c r="AC46" s="2" t="e">
        <f t="shared" si="3"/>
        <v>#DIV/0!</v>
      </c>
      <c r="AE46">
        <f t="shared" si="4"/>
        <v>0</v>
      </c>
      <c r="AF46" s="2" t="e">
        <f t="shared" si="5"/>
        <v>#DIV/0!</v>
      </c>
      <c r="AG46" s="8" t="e">
        <f t="shared" si="6"/>
        <v>#DIV/0!</v>
      </c>
      <c r="AI46" s="2" t="e">
        <f t="shared" si="7"/>
        <v>#DIV/0!</v>
      </c>
      <c r="AS46" s="7">
        <f>AP46/(INDEX('PAdj Adjuster'!E:E, MATCH(C46, 'PAdj Adjuster'!A:A, 0))) * 30</f>
        <v>0</v>
      </c>
      <c r="AT46" s="7">
        <f>AQ46/(INDEX('PAdj Adjuster'!E:E, MATCH(C46, 'PAdj Adjuster'!A:A, 0))) * 30</f>
        <v>0</v>
      </c>
      <c r="AV46">
        <f t="shared" si="8"/>
        <v>-6.5</v>
      </c>
      <c r="AX46" s="7" t="e">
        <f t="shared" si="9"/>
        <v>#DIV/0!</v>
      </c>
    </row>
    <row r="47" spans="1:50" x14ac:dyDescent="0.35">
      <c r="A47" t="s">
        <v>165</v>
      </c>
      <c r="B47" t="s">
        <v>254</v>
      </c>
      <c r="C47" t="s">
        <v>275</v>
      </c>
      <c r="D47" s="9">
        <v>955</v>
      </c>
      <c r="R47" s="2" t="e">
        <f t="shared" si="0"/>
        <v>#DIV/0!</v>
      </c>
      <c r="U47" s="2" t="e">
        <f t="shared" si="1"/>
        <v>#DIV/0!</v>
      </c>
      <c r="Z47" s="2" t="e">
        <f t="shared" si="2"/>
        <v>#DIV/0!</v>
      </c>
      <c r="AC47" s="2" t="e">
        <f t="shared" si="3"/>
        <v>#DIV/0!</v>
      </c>
      <c r="AE47">
        <f t="shared" si="4"/>
        <v>0</v>
      </c>
      <c r="AF47" s="2" t="e">
        <f t="shared" si="5"/>
        <v>#DIV/0!</v>
      </c>
      <c r="AG47" s="8" t="e">
        <f t="shared" si="6"/>
        <v>#DIV/0!</v>
      </c>
      <c r="AI47" s="2" t="e">
        <f t="shared" si="7"/>
        <v>#DIV/0!</v>
      </c>
      <c r="AS47" s="7">
        <f>AP47/(INDEX('PAdj Adjuster'!E:E, MATCH(C47, 'PAdj Adjuster'!A:A, 0))) * 30</f>
        <v>0</v>
      </c>
      <c r="AT47" s="7">
        <f>AQ47/(INDEX('PAdj Adjuster'!E:E, MATCH(C47, 'PAdj Adjuster'!A:A, 0))) * 30</f>
        <v>0</v>
      </c>
      <c r="AV47">
        <f t="shared" si="8"/>
        <v>-6.5</v>
      </c>
      <c r="AX47" s="7" t="e">
        <f t="shared" si="9"/>
        <v>#DIV/0!</v>
      </c>
    </row>
    <row r="48" spans="1:50" x14ac:dyDescent="0.35">
      <c r="A48" t="s">
        <v>168</v>
      </c>
      <c r="B48" t="s">
        <v>254</v>
      </c>
      <c r="C48" t="s">
        <v>267</v>
      </c>
      <c r="D48" s="9">
        <v>948</v>
      </c>
      <c r="R48" s="2" t="e">
        <f t="shared" si="0"/>
        <v>#DIV/0!</v>
      </c>
      <c r="U48" s="2" t="e">
        <f t="shared" si="1"/>
        <v>#DIV/0!</v>
      </c>
      <c r="Z48" s="2" t="e">
        <f t="shared" si="2"/>
        <v>#DIV/0!</v>
      </c>
      <c r="AC48" s="2" t="e">
        <f t="shared" si="3"/>
        <v>#DIV/0!</v>
      </c>
      <c r="AE48">
        <f t="shared" si="4"/>
        <v>0</v>
      </c>
      <c r="AF48" s="2" t="e">
        <f t="shared" si="5"/>
        <v>#DIV/0!</v>
      </c>
      <c r="AG48" s="8" t="e">
        <f t="shared" si="6"/>
        <v>#DIV/0!</v>
      </c>
      <c r="AI48" s="2" t="e">
        <f t="shared" si="7"/>
        <v>#DIV/0!</v>
      </c>
      <c r="AS48" s="7">
        <f>AP48/(INDEX('PAdj Adjuster'!E:E, MATCH(C48, 'PAdj Adjuster'!A:A, 0))) * 30</f>
        <v>0</v>
      </c>
      <c r="AT48" s="7">
        <f>AQ48/(INDEX('PAdj Adjuster'!E:E, MATCH(C48, 'PAdj Adjuster'!A:A, 0))) * 30</f>
        <v>0</v>
      </c>
      <c r="AV48">
        <f t="shared" si="8"/>
        <v>-6.5</v>
      </c>
      <c r="AX48" s="7" t="e">
        <f t="shared" si="9"/>
        <v>#DIV/0!</v>
      </c>
    </row>
    <row r="49" spans="1:51" x14ac:dyDescent="0.35">
      <c r="A49" t="s">
        <v>172</v>
      </c>
      <c r="B49" t="s">
        <v>254</v>
      </c>
      <c r="C49" t="s">
        <v>267</v>
      </c>
      <c r="D49" s="9">
        <v>919</v>
      </c>
      <c r="R49" s="2" t="e">
        <f t="shared" si="0"/>
        <v>#DIV/0!</v>
      </c>
      <c r="U49" s="2" t="e">
        <f t="shared" si="1"/>
        <v>#DIV/0!</v>
      </c>
      <c r="Z49" s="2" t="e">
        <f t="shared" si="2"/>
        <v>#DIV/0!</v>
      </c>
      <c r="AC49" s="2" t="e">
        <f t="shared" si="3"/>
        <v>#DIV/0!</v>
      </c>
      <c r="AE49">
        <f t="shared" si="4"/>
        <v>0</v>
      </c>
      <c r="AF49" s="2" t="e">
        <f t="shared" si="5"/>
        <v>#DIV/0!</v>
      </c>
      <c r="AG49" s="8" t="e">
        <f t="shared" si="6"/>
        <v>#DIV/0!</v>
      </c>
      <c r="AI49" s="2" t="e">
        <f t="shared" si="7"/>
        <v>#DIV/0!</v>
      </c>
      <c r="AS49" s="7">
        <f>AP49/(INDEX('PAdj Adjuster'!E:E, MATCH(C49, 'PAdj Adjuster'!A:A, 0))) * 30</f>
        <v>0</v>
      </c>
      <c r="AT49" s="7">
        <f>AQ49/(INDEX('PAdj Adjuster'!E:E, MATCH(C49, 'PAdj Adjuster'!A:A, 0))) * 30</f>
        <v>0</v>
      </c>
      <c r="AV49">
        <f t="shared" si="8"/>
        <v>-6.5</v>
      </c>
      <c r="AX49" s="7" t="e">
        <f t="shared" si="9"/>
        <v>#DIV/0!</v>
      </c>
    </row>
    <row r="50" spans="1:51" x14ac:dyDescent="0.35">
      <c r="A50" t="s">
        <v>177</v>
      </c>
      <c r="B50" t="s">
        <v>254</v>
      </c>
      <c r="C50" t="s">
        <v>266</v>
      </c>
      <c r="D50" s="9">
        <v>900</v>
      </c>
      <c r="R50" s="2" t="e">
        <f t="shared" si="0"/>
        <v>#DIV/0!</v>
      </c>
      <c r="U50" s="2" t="e">
        <f t="shared" si="1"/>
        <v>#DIV/0!</v>
      </c>
      <c r="Z50" s="2" t="e">
        <f t="shared" si="2"/>
        <v>#DIV/0!</v>
      </c>
      <c r="AC50" s="2" t="e">
        <f t="shared" si="3"/>
        <v>#DIV/0!</v>
      </c>
      <c r="AE50">
        <f t="shared" si="4"/>
        <v>0</v>
      </c>
      <c r="AF50" s="2" t="e">
        <f t="shared" si="5"/>
        <v>#DIV/0!</v>
      </c>
      <c r="AG50" s="8" t="e">
        <f t="shared" si="6"/>
        <v>#DIV/0!</v>
      </c>
      <c r="AI50" s="2" t="e">
        <f t="shared" si="7"/>
        <v>#DIV/0!</v>
      </c>
      <c r="AS50" s="7">
        <f>AP50/(INDEX('PAdj Adjuster'!E:E, MATCH(C50, 'PAdj Adjuster'!A:A, 0))) * 30</f>
        <v>0</v>
      </c>
      <c r="AT50" s="7">
        <f>AQ50/(INDEX('PAdj Adjuster'!E:E, MATCH(C50, 'PAdj Adjuster'!A:A, 0))) * 30</f>
        <v>0</v>
      </c>
      <c r="AV50">
        <f t="shared" si="8"/>
        <v>-6.5</v>
      </c>
      <c r="AX50" s="7" t="e">
        <f t="shared" si="9"/>
        <v>#DIV/0!</v>
      </c>
    </row>
    <row r="51" spans="1:51" x14ac:dyDescent="0.35">
      <c r="A51" t="s">
        <v>181</v>
      </c>
      <c r="B51" t="s">
        <v>254</v>
      </c>
      <c r="C51" t="s">
        <v>274</v>
      </c>
      <c r="D51" s="9">
        <v>900</v>
      </c>
      <c r="R51" s="2" t="e">
        <f t="shared" si="0"/>
        <v>#DIV/0!</v>
      </c>
      <c r="U51" s="2" t="e">
        <f t="shared" si="1"/>
        <v>#DIV/0!</v>
      </c>
      <c r="Z51" s="2" t="e">
        <f t="shared" si="2"/>
        <v>#DIV/0!</v>
      </c>
      <c r="AC51" s="2" t="e">
        <f t="shared" si="3"/>
        <v>#DIV/0!</v>
      </c>
      <c r="AE51">
        <f t="shared" si="4"/>
        <v>0</v>
      </c>
      <c r="AF51" s="2" t="e">
        <f t="shared" si="5"/>
        <v>#DIV/0!</v>
      </c>
      <c r="AG51" s="8" t="e">
        <f t="shared" si="6"/>
        <v>#DIV/0!</v>
      </c>
      <c r="AI51" s="2" t="e">
        <f t="shared" si="7"/>
        <v>#DIV/0!</v>
      </c>
      <c r="AS51" s="7">
        <f>AP51/(INDEX('PAdj Adjuster'!E:E, MATCH(C51, 'PAdj Adjuster'!A:A, 0))) * 30</f>
        <v>0</v>
      </c>
      <c r="AT51" s="7">
        <f>AQ51/(INDEX('PAdj Adjuster'!E:E, MATCH(C51, 'PAdj Adjuster'!A:A, 0))) * 30</f>
        <v>0</v>
      </c>
      <c r="AV51">
        <f t="shared" si="8"/>
        <v>-6.5</v>
      </c>
      <c r="AX51" s="7" t="e">
        <f t="shared" si="9"/>
        <v>#DIV/0!</v>
      </c>
    </row>
    <row r="52" spans="1:51" x14ac:dyDescent="0.35">
      <c r="A52" t="s">
        <v>191</v>
      </c>
      <c r="B52" t="s">
        <v>254</v>
      </c>
      <c r="C52" t="s">
        <v>275</v>
      </c>
      <c r="D52" s="9">
        <v>831</v>
      </c>
      <c r="R52" s="2" t="e">
        <f t="shared" si="0"/>
        <v>#DIV/0!</v>
      </c>
      <c r="U52" s="2" t="e">
        <f t="shared" si="1"/>
        <v>#DIV/0!</v>
      </c>
      <c r="Z52" s="2" t="e">
        <f t="shared" si="2"/>
        <v>#DIV/0!</v>
      </c>
      <c r="AC52" s="2" t="e">
        <f t="shared" si="3"/>
        <v>#DIV/0!</v>
      </c>
      <c r="AE52">
        <f t="shared" si="4"/>
        <v>0</v>
      </c>
      <c r="AF52" s="2" t="e">
        <f t="shared" si="5"/>
        <v>#DIV/0!</v>
      </c>
      <c r="AG52" s="8" t="e">
        <f t="shared" si="6"/>
        <v>#DIV/0!</v>
      </c>
      <c r="AI52" s="2" t="e">
        <f t="shared" si="7"/>
        <v>#DIV/0!</v>
      </c>
      <c r="AS52" s="7">
        <f>AP52/(INDEX('PAdj Adjuster'!E:E, MATCH(C52, 'PAdj Adjuster'!A:A, 0))) * 30</f>
        <v>0</v>
      </c>
      <c r="AT52" s="7">
        <f>AQ52/(INDEX('PAdj Adjuster'!E:E, MATCH(C52, 'PAdj Adjuster'!A:A, 0))) * 30</f>
        <v>0</v>
      </c>
      <c r="AV52">
        <f t="shared" si="8"/>
        <v>-6.5</v>
      </c>
      <c r="AX52" s="7" t="e">
        <f t="shared" si="9"/>
        <v>#DIV/0!</v>
      </c>
    </row>
    <row r="53" spans="1:51" x14ac:dyDescent="0.35">
      <c r="A53" t="s">
        <v>193</v>
      </c>
      <c r="B53" t="s">
        <v>254</v>
      </c>
      <c r="C53" t="s">
        <v>270</v>
      </c>
      <c r="D53" s="9">
        <v>810</v>
      </c>
      <c r="R53" s="2" t="e">
        <f t="shared" si="0"/>
        <v>#DIV/0!</v>
      </c>
      <c r="U53" s="2" t="e">
        <f t="shared" si="1"/>
        <v>#DIV/0!</v>
      </c>
      <c r="Z53" s="2" t="e">
        <f t="shared" si="2"/>
        <v>#DIV/0!</v>
      </c>
      <c r="AC53" s="2" t="e">
        <f t="shared" si="3"/>
        <v>#DIV/0!</v>
      </c>
      <c r="AE53">
        <f t="shared" si="4"/>
        <v>0</v>
      </c>
      <c r="AF53" s="2" t="e">
        <f t="shared" si="5"/>
        <v>#DIV/0!</v>
      </c>
      <c r="AG53" s="8" t="e">
        <f t="shared" si="6"/>
        <v>#DIV/0!</v>
      </c>
      <c r="AI53" s="2" t="e">
        <f t="shared" si="7"/>
        <v>#DIV/0!</v>
      </c>
      <c r="AS53" s="7">
        <f>AP53/(INDEX('PAdj Adjuster'!E:E, MATCH(C53, 'PAdj Adjuster'!A:A, 0))) * 30</f>
        <v>0</v>
      </c>
      <c r="AT53" s="7">
        <f>AQ53/(INDEX('PAdj Adjuster'!E:E, MATCH(C53, 'PAdj Adjuster'!A:A, 0))) * 30</f>
        <v>0</v>
      </c>
      <c r="AV53">
        <f t="shared" si="8"/>
        <v>-6.5</v>
      </c>
      <c r="AX53" s="7" t="e">
        <f t="shared" si="9"/>
        <v>#DIV/0!</v>
      </c>
    </row>
    <row r="54" spans="1:51" x14ac:dyDescent="0.35">
      <c r="A54" t="s">
        <v>199</v>
      </c>
      <c r="B54" t="s">
        <v>254</v>
      </c>
      <c r="C54" t="s">
        <v>271</v>
      </c>
      <c r="D54" s="9">
        <v>777</v>
      </c>
      <c r="R54" s="2" t="e">
        <f t="shared" si="0"/>
        <v>#DIV/0!</v>
      </c>
      <c r="U54" s="2" t="e">
        <f t="shared" si="1"/>
        <v>#DIV/0!</v>
      </c>
      <c r="Z54" s="2" t="e">
        <f t="shared" si="2"/>
        <v>#DIV/0!</v>
      </c>
      <c r="AC54" s="2" t="e">
        <f t="shared" si="3"/>
        <v>#DIV/0!</v>
      </c>
      <c r="AE54">
        <f t="shared" si="4"/>
        <v>0</v>
      </c>
      <c r="AF54" s="2" t="e">
        <f t="shared" si="5"/>
        <v>#DIV/0!</v>
      </c>
      <c r="AG54" s="8" t="e">
        <f t="shared" si="6"/>
        <v>#DIV/0!</v>
      </c>
      <c r="AI54" s="2" t="e">
        <f t="shared" si="7"/>
        <v>#DIV/0!</v>
      </c>
      <c r="AS54" s="7">
        <f>AP54/(INDEX('PAdj Adjuster'!E:E, MATCH(C54, 'PAdj Adjuster'!A:A, 0))) * 30</f>
        <v>0</v>
      </c>
      <c r="AT54" s="7">
        <f>AQ54/(INDEX('PAdj Adjuster'!E:E, MATCH(C54, 'PAdj Adjuster'!A:A, 0))) * 30</f>
        <v>0</v>
      </c>
      <c r="AV54">
        <f t="shared" si="8"/>
        <v>-6.5</v>
      </c>
      <c r="AX54" s="7" t="e">
        <f t="shared" si="9"/>
        <v>#DIV/0!</v>
      </c>
    </row>
    <row r="55" spans="1:51" x14ac:dyDescent="0.35">
      <c r="A55" t="s">
        <v>201</v>
      </c>
      <c r="B55" t="s">
        <v>254</v>
      </c>
      <c r="C55" t="s">
        <v>265</v>
      </c>
      <c r="D55" s="9">
        <v>773</v>
      </c>
      <c r="R55" s="2" t="e">
        <f t="shared" si="0"/>
        <v>#DIV/0!</v>
      </c>
      <c r="U55" s="2" t="e">
        <f t="shared" si="1"/>
        <v>#DIV/0!</v>
      </c>
      <c r="Z55" s="2" t="e">
        <f t="shared" si="2"/>
        <v>#DIV/0!</v>
      </c>
      <c r="AC55" s="2" t="e">
        <f t="shared" si="3"/>
        <v>#DIV/0!</v>
      </c>
      <c r="AE55">
        <f t="shared" si="4"/>
        <v>0</v>
      </c>
      <c r="AF55" s="2" t="e">
        <f t="shared" si="5"/>
        <v>#DIV/0!</v>
      </c>
      <c r="AG55" s="8" t="e">
        <f t="shared" si="6"/>
        <v>#DIV/0!</v>
      </c>
      <c r="AI55" s="2" t="e">
        <f t="shared" si="7"/>
        <v>#DIV/0!</v>
      </c>
      <c r="AS55" s="7">
        <f>AP55/(INDEX('PAdj Adjuster'!E:E, MATCH(C55, 'PAdj Adjuster'!A:A, 0))) * 30</f>
        <v>0</v>
      </c>
      <c r="AT55" s="7">
        <f>AQ55/(INDEX('PAdj Adjuster'!E:E, MATCH(C55, 'PAdj Adjuster'!A:A, 0))) * 30</f>
        <v>0</v>
      </c>
      <c r="AV55">
        <f t="shared" si="8"/>
        <v>-6.5</v>
      </c>
      <c r="AX55" s="7" t="e">
        <f t="shared" si="9"/>
        <v>#DIV/0!</v>
      </c>
    </row>
    <row r="56" spans="1:51" x14ac:dyDescent="0.35">
      <c r="A56" t="s">
        <v>204</v>
      </c>
      <c r="B56" t="s">
        <v>254</v>
      </c>
      <c r="C56" t="s">
        <v>272</v>
      </c>
      <c r="D56" s="9">
        <v>759</v>
      </c>
      <c r="R56" s="2" t="e">
        <f t="shared" si="0"/>
        <v>#DIV/0!</v>
      </c>
      <c r="U56" s="2" t="e">
        <f t="shared" si="1"/>
        <v>#DIV/0!</v>
      </c>
      <c r="Z56" s="2" t="e">
        <f t="shared" si="2"/>
        <v>#DIV/0!</v>
      </c>
      <c r="AC56" s="2" t="e">
        <f t="shared" si="3"/>
        <v>#DIV/0!</v>
      </c>
      <c r="AE56">
        <f t="shared" si="4"/>
        <v>0</v>
      </c>
      <c r="AF56" s="2" t="e">
        <f t="shared" si="5"/>
        <v>#DIV/0!</v>
      </c>
      <c r="AG56" s="8" t="e">
        <f t="shared" si="6"/>
        <v>#DIV/0!</v>
      </c>
      <c r="AI56" s="2" t="e">
        <f t="shared" si="7"/>
        <v>#DIV/0!</v>
      </c>
      <c r="AS56" s="7">
        <f>AP56/(INDEX('PAdj Adjuster'!E:E, MATCH(C56, 'PAdj Adjuster'!A:A, 0))) * 30</f>
        <v>0</v>
      </c>
      <c r="AT56" s="7">
        <f>AQ56/(INDEX('PAdj Adjuster'!E:E, MATCH(C56, 'PAdj Adjuster'!A:A, 0))) * 30</f>
        <v>0</v>
      </c>
      <c r="AV56">
        <f t="shared" si="8"/>
        <v>-6.5</v>
      </c>
      <c r="AX56" s="7" t="e">
        <f t="shared" si="9"/>
        <v>#DIV/0!</v>
      </c>
    </row>
    <row r="57" spans="1:51" x14ac:dyDescent="0.35">
      <c r="A57" t="s">
        <v>208</v>
      </c>
      <c r="B57" t="s">
        <v>254</v>
      </c>
      <c r="C57" t="s">
        <v>265</v>
      </c>
      <c r="D57" s="9">
        <v>741</v>
      </c>
      <c r="R57" s="2" t="e">
        <f t="shared" si="0"/>
        <v>#DIV/0!</v>
      </c>
      <c r="U57" s="2" t="e">
        <f t="shared" si="1"/>
        <v>#DIV/0!</v>
      </c>
      <c r="Z57" s="2" t="e">
        <f t="shared" si="2"/>
        <v>#DIV/0!</v>
      </c>
      <c r="AC57" s="2" t="e">
        <f t="shared" si="3"/>
        <v>#DIV/0!</v>
      </c>
      <c r="AE57">
        <f t="shared" si="4"/>
        <v>0</v>
      </c>
      <c r="AF57" s="2" t="e">
        <f t="shared" si="5"/>
        <v>#DIV/0!</v>
      </c>
      <c r="AG57" s="8" t="e">
        <f t="shared" si="6"/>
        <v>#DIV/0!</v>
      </c>
      <c r="AI57" s="2" t="e">
        <f t="shared" si="7"/>
        <v>#DIV/0!</v>
      </c>
      <c r="AS57" s="7">
        <f>AP57/(INDEX('PAdj Adjuster'!E:E, MATCH(C57, 'PAdj Adjuster'!A:A, 0))) * 30</f>
        <v>0</v>
      </c>
      <c r="AT57" s="7">
        <f>AQ57/(INDEX('PAdj Adjuster'!E:E, MATCH(C57, 'PAdj Adjuster'!A:A, 0))) * 30</f>
        <v>0</v>
      </c>
      <c r="AV57">
        <f t="shared" si="8"/>
        <v>-6.5</v>
      </c>
      <c r="AX57" s="7" t="e">
        <f t="shared" si="9"/>
        <v>#DIV/0!</v>
      </c>
    </row>
    <row r="58" spans="1:51" x14ac:dyDescent="0.35">
      <c r="A58" t="s">
        <v>227</v>
      </c>
      <c r="B58" t="s">
        <v>254</v>
      </c>
      <c r="C58" t="s">
        <v>270</v>
      </c>
      <c r="D58" s="9">
        <v>630</v>
      </c>
      <c r="R58" s="2" t="e">
        <f t="shared" si="0"/>
        <v>#DIV/0!</v>
      </c>
      <c r="U58" s="2" t="e">
        <f t="shared" si="1"/>
        <v>#DIV/0!</v>
      </c>
      <c r="Z58" s="2" t="e">
        <f t="shared" si="2"/>
        <v>#DIV/0!</v>
      </c>
      <c r="AC58" s="2" t="e">
        <f t="shared" si="3"/>
        <v>#DIV/0!</v>
      </c>
      <c r="AE58">
        <f t="shared" si="4"/>
        <v>0</v>
      </c>
      <c r="AF58" s="2" t="e">
        <f t="shared" si="5"/>
        <v>#DIV/0!</v>
      </c>
      <c r="AG58" s="8" t="e">
        <f t="shared" si="6"/>
        <v>#DIV/0!</v>
      </c>
      <c r="AI58" s="2" t="e">
        <f t="shared" si="7"/>
        <v>#DIV/0!</v>
      </c>
      <c r="AS58" s="7">
        <f>AP58/(INDEX('PAdj Adjuster'!E:E, MATCH(C58, 'PAdj Adjuster'!A:A, 0))) * 30</f>
        <v>0</v>
      </c>
      <c r="AT58" s="7">
        <f>AQ58/(INDEX('PAdj Adjuster'!E:E, MATCH(C58, 'PAdj Adjuster'!A:A, 0))) * 30</f>
        <v>0</v>
      </c>
      <c r="AV58">
        <f t="shared" si="8"/>
        <v>-6.5</v>
      </c>
      <c r="AX58" s="7" t="e">
        <f t="shared" si="9"/>
        <v>#DIV/0!</v>
      </c>
    </row>
    <row r="59" spans="1:51" x14ac:dyDescent="0.35">
      <c r="A59" t="s">
        <v>228</v>
      </c>
      <c r="B59" t="s">
        <v>254</v>
      </c>
      <c r="C59" t="s">
        <v>262</v>
      </c>
      <c r="D59" s="9">
        <v>630</v>
      </c>
      <c r="R59" s="2" t="e">
        <f t="shared" si="0"/>
        <v>#DIV/0!</v>
      </c>
      <c r="U59" s="2" t="e">
        <f t="shared" si="1"/>
        <v>#DIV/0!</v>
      </c>
      <c r="Z59" s="2" t="e">
        <f t="shared" si="2"/>
        <v>#DIV/0!</v>
      </c>
      <c r="AC59" s="2" t="e">
        <f t="shared" si="3"/>
        <v>#DIV/0!</v>
      </c>
      <c r="AE59">
        <f t="shared" si="4"/>
        <v>0</v>
      </c>
      <c r="AF59" s="2" t="e">
        <f t="shared" si="5"/>
        <v>#DIV/0!</v>
      </c>
      <c r="AG59" s="8" t="e">
        <f t="shared" si="6"/>
        <v>#DIV/0!</v>
      </c>
      <c r="AI59" s="2" t="e">
        <f t="shared" si="7"/>
        <v>#DIV/0!</v>
      </c>
      <c r="AS59" s="7">
        <f>AP59/(INDEX('PAdj Adjuster'!E:E, MATCH(C59, 'PAdj Adjuster'!A:A, 0))) * 30</f>
        <v>0</v>
      </c>
      <c r="AT59" s="7">
        <f>AQ59/(INDEX('PAdj Adjuster'!E:E, MATCH(C59, 'PAdj Adjuster'!A:A, 0))) * 30</f>
        <v>0</v>
      </c>
      <c r="AV59">
        <f t="shared" si="8"/>
        <v>-6.5</v>
      </c>
      <c r="AX59" s="7" t="e">
        <f t="shared" si="9"/>
        <v>#DIV/0!</v>
      </c>
    </row>
    <row r="60" spans="1:51" x14ac:dyDescent="0.35">
      <c r="A60" t="s">
        <v>230</v>
      </c>
      <c r="B60" t="s">
        <v>254</v>
      </c>
      <c r="C60" t="s">
        <v>265</v>
      </c>
      <c r="D60" s="9">
        <v>618</v>
      </c>
      <c r="R60" s="2" t="e">
        <f t="shared" si="0"/>
        <v>#DIV/0!</v>
      </c>
      <c r="U60" s="2" t="e">
        <f t="shared" si="1"/>
        <v>#DIV/0!</v>
      </c>
      <c r="Z60" s="2" t="e">
        <f t="shared" si="2"/>
        <v>#DIV/0!</v>
      </c>
      <c r="AC60" s="2" t="e">
        <f t="shared" si="3"/>
        <v>#DIV/0!</v>
      </c>
      <c r="AE60">
        <f t="shared" si="4"/>
        <v>0</v>
      </c>
      <c r="AF60" s="2" t="e">
        <f t="shared" si="5"/>
        <v>#DIV/0!</v>
      </c>
      <c r="AG60" s="8" t="e">
        <f t="shared" si="6"/>
        <v>#DIV/0!</v>
      </c>
      <c r="AI60" s="2" t="e">
        <f t="shared" si="7"/>
        <v>#DIV/0!</v>
      </c>
      <c r="AS60" s="7">
        <f>AP60/(INDEX('PAdj Adjuster'!E:E, MATCH(C60, 'PAdj Adjuster'!A:A, 0))) * 30</f>
        <v>0</v>
      </c>
      <c r="AT60" s="7">
        <f>AQ60/(INDEX('PAdj Adjuster'!E:E, MATCH(C60, 'PAdj Adjuster'!A:A, 0))) * 30</f>
        <v>0</v>
      </c>
      <c r="AV60">
        <f t="shared" si="8"/>
        <v>-6.5</v>
      </c>
      <c r="AX60" s="7" t="e">
        <f t="shared" si="9"/>
        <v>#DIV/0!</v>
      </c>
    </row>
    <row r="61" spans="1:51" x14ac:dyDescent="0.35">
      <c r="A61" t="s">
        <v>246</v>
      </c>
      <c r="B61" t="s">
        <v>254</v>
      </c>
      <c r="C61" t="s">
        <v>268</v>
      </c>
      <c r="D61" s="9">
        <v>530</v>
      </c>
      <c r="R61" s="2" t="e">
        <f t="shared" si="0"/>
        <v>#DIV/0!</v>
      </c>
      <c r="U61" s="2" t="e">
        <f t="shared" si="1"/>
        <v>#DIV/0!</v>
      </c>
      <c r="Z61" s="2" t="e">
        <f t="shared" si="2"/>
        <v>#DIV/0!</v>
      </c>
      <c r="AC61" s="2" t="e">
        <f t="shared" si="3"/>
        <v>#DIV/0!</v>
      </c>
      <c r="AE61">
        <f t="shared" si="4"/>
        <v>0</v>
      </c>
      <c r="AF61" s="2" t="e">
        <f t="shared" si="5"/>
        <v>#DIV/0!</v>
      </c>
      <c r="AG61" s="8" t="e">
        <f t="shared" si="6"/>
        <v>#DIV/0!</v>
      </c>
      <c r="AI61" s="2" t="e">
        <f t="shared" si="7"/>
        <v>#DIV/0!</v>
      </c>
      <c r="AS61" s="7">
        <f>AP61/(INDEX('PAdj Adjuster'!E:E, MATCH(C61, 'PAdj Adjuster'!A:A, 0))) * 30</f>
        <v>0</v>
      </c>
      <c r="AT61" s="7">
        <f>AQ61/(INDEX('PAdj Adjuster'!E:E, MATCH(C61, 'PAdj Adjuster'!A:A, 0))) * 30</f>
        <v>0</v>
      </c>
      <c r="AV61">
        <f t="shared" si="8"/>
        <v>-6.5</v>
      </c>
      <c r="AX61" s="7" t="e">
        <f t="shared" si="9"/>
        <v>#DIV/0!</v>
      </c>
    </row>
    <row r="62" spans="1:51" x14ac:dyDescent="0.35">
      <c r="A62" t="s">
        <v>56</v>
      </c>
      <c r="B62" t="s">
        <v>257</v>
      </c>
      <c r="C62" t="s">
        <v>272</v>
      </c>
      <c r="D62" s="9">
        <v>1350</v>
      </c>
      <c r="E62" s="2">
        <v>0.03</v>
      </c>
      <c r="F62" s="2">
        <v>0.19</v>
      </c>
      <c r="G62" s="2">
        <v>0</v>
      </c>
      <c r="H62" s="2">
        <v>0.1</v>
      </c>
      <c r="I62" s="2">
        <v>0</v>
      </c>
      <c r="J62" s="2">
        <v>0</v>
      </c>
      <c r="K62" s="13">
        <v>0</v>
      </c>
      <c r="L62" s="2">
        <v>0</v>
      </c>
      <c r="M62" s="2">
        <v>0</v>
      </c>
      <c r="N62" s="2">
        <v>0</v>
      </c>
      <c r="O62" s="2">
        <v>7.0000000000000007E-2</v>
      </c>
      <c r="P62" s="2">
        <v>0.4</v>
      </c>
      <c r="Q62" s="2">
        <v>1.3</v>
      </c>
      <c r="R62" s="2">
        <f t="shared" si="0"/>
        <v>1.9117647058823528</v>
      </c>
      <c r="S62" s="10">
        <v>0.68</v>
      </c>
      <c r="T62">
        <v>30.5</v>
      </c>
      <c r="U62" s="2">
        <f t="shared" si="1"/>
        <v>36.396181384248209</v>
      </c>
      <c r="V62" s="10">
        <v>0.83799999999999997</v>
      </c>
      <c r="W62" s="7">
        <v>1.8</v>
      </c>
      <c r="X62" s="7">
        <v>0</v>
      </c>
      <c r="Y62" s="7">
        <v>0.5</v>
      </c>
      <c r="Z62" s="2">
        <f t="shared" si="2"/>
        <v>1.1415525114155252</v>
      </c>
      <c r="AA62" s="10">
        <v>0.438</v>
      </c>
      <c r="AB62">
        <v>1.7</v>
      </c>
      <c r="AC62" s="2">
        <f t="shared" si="3"/>
        <v>2.9772329246935203</v>
      </c>
      <c r="AD62" s="10">
        <v>0.57099999999999995</v>
      </c>
      <c r="AE62">
        <f t="shared" si="4"/>
        <v>5.9</v>
      </c>
      <c r="AF62" s="2">
        <f t="shared" si="5"/>
        <v>16.611111111111111</v>
      </c>
      <c r="AG62" s="8">
        <f t="shared" si="6"/>
        <v>0.35518394648829432</v>
      </c>
      <c r="AH62">
        <v>0.8</v>
      </c>
      <c r="AI62" s="2">
        <f t="shared" si="7"/>
        <v>2</v>
      </c>
      <c r="AJ62" s="8">
        <v>0.4</v>
      </c>
      <c r="AK62">
        <v>0.9</v>
      </c>
      <c r="AL62">
        <v>1.3</v>
      </c>
      <c r="AM62">
        <v>7.0000000000000007E-2</v>
      </c>
      <c r="AN62">
        <v>0.6</v>
      </c>
      <c r="AO62">
        <v>0</v>
      </c>
      <c r="AP62">
        <v>1.2</v>
      </c>
      <c r="AQ62">
        <v>0.3</v>
      </c>
      <c r="AR62">
        <v>0.8</v>
      </c>
      <c r="AS62" s="7">
        <f>AP62/(INDEX('PAdj Adjuster'!E:E, MATCH(C62, 'PAdj Adjuster'!A:A, 0))) * 30</f>
        <v>1.1741682974559686</v>
      </c>
      <c r="AT62" s="7">
        <f>AQ62/(INDEX('PAdj Adjuster'!E:E, MATCH(C62, 'PAdj Adjuster'!A:A, 0))) * 30</f>
        <v>0.29354207436399216</v>
      </c>
      <c r="AU62">
        <v>7.04</v>
      </c>
      <c r="AV62">
        <f t="shared" si="8"/>
        <v>0.54</v>
      </c>
      <c r="AW62">
        <v>6.7</v>
      </c>
      <c r="AX62" s="7">
        <f t="shared" si="9"/>
        <v>18.611111111111111</v>
      </c>
      <c r="AY62" s="8">
        <v>0.36</v>
      </c>
    </row>
    <row r="63" spans="1:51" x14ac:dyDescent="0.35">
      <c r="A63" t="s">
        <v>61</v>
      </c>
      <c r="B63" t="s">
        <v>257</v>
      </c>
      <c r="C63" t="s">
        <v>266</v>
      </c>
      <c r="D63" s="9">
        <v>1350</v>
      </c>
      <c r="E63" s="2">
        <v>0.05</v>
      </c>
      <c r="F63" s="2">
        <v>7.0000000000000007E-2</v>
      </c>
      <c r="G63" s="2">
        <v>0</v>
      </c>
      <c r="H63" s="2">
        <v>7.0000000000000007E-2</v>
      </c>
      <c r="I63" s="2">
        <v>0</v>
      </c>
      <c r="J63" s="2">
        <v>0</v>
      </c>
      <c r="K63" s="13">
        <v>0</v>
      </c>
      <c r="L63" s="2">
        <v>0</v>
      </c>
      <c r="M63" s="2">
        <v>0</v>
      </c>
      <c r="N63" s="2">
        <v>0</v>
      </c>
      <c r="O63" s="2">
        <v>0.1</v>
      </c>
      <c r="P63" s="2">
        <v>0.6</v>
      </c>
      <c r="Q63" s="2">
        <v>0.8</v>
      </c>
      <c r="R63" s="2">
        <f t="shared" si="0"/>
        <v>1.1267605633802817</v>
      </c>
      <c r="S63" s="10">
        <v>0.71</v>
      </c>
      <c r="T63">
        <v>30.5</v>
      </c>
      <c r="U63" s="2">
        <f t="shared" si="1"/>
        <v>40.026246719160106</v>
      </c>
      <c r="V63" s="10">
        <v>0.76200000000000001</v>
      </c>
      <c r="W63" s="7">
        <v>0.8</v>
      </c>
      <c r="X63" s="7">
        <v>0</v>
      </c>
      <c r="Y63" s="7">
        <v>0.3</v>
      </c>
      <c r="Z63" s="2">
        <f t="shared" si="2"/>
        <v>0.9009009009009008</v>
      </c>
      <c r="AA63" s="10">
        <v>0.33300000000000002</v>
      </c>
      <c r="AB63">
        <v>2.4</v>
      </c>
      <c r="AC63" s="2">
        <f t="shared" si="3"/>
        <v>6.3492063492063489</v>
      </c>
      <c r="AD63" s="10">
        <v>0.378</v>
      </c>
      <c r="AE63">
        <f t="shared" si="4"/>
        <v>5</v>
      </c>
      <c r="AF63" s="2">
        <f t="shared" si="5"/>
        <v>12.530072173215718</v>
      </c>
      <c r="AG63" s="8">
        <f t="shared" si="6"/>
        <v>0.39904000000000001</v>
      </c>
      <c r="AH63">
        <v>1.5</v>
      </c>
      <c r="AI63" s="2">
        <f t="shared" si="7"/>
        <v>2.5862068965517242</v>
      </c>
      <c r="AJ63" s="8">
        <v>0.57999999999999996</v>
      </c>
      <c r="AK63">
        <v>0.7</v>
      </c>
      <c r="AL63">
        <v>0.8</v>
      </c>
      <c r="AM63">
        <v>7.0000000000000007E-2</v>
      </c>
      <c r="AN63">
        <v>0.9</v>
      </c>
      <c r="AO63">
        <v>0.1</v>
      </c>
      <c r="AP63">
        <v>2</v>
      </c>
      <c r="AQ63">
        <v>0.2</v>
      </c>
      <c r="AR63">
        <v>1</v>
      </c>
      <c r="AS63" s="7">
        <f>AP63/(INDEX('PAdj Adjuster'!E:E, MATCH(C63, 'PAdj Adjuster'!A:A, 0))) * 30</f>
        <v>1.972386587771203</v>
      </c>
      <c r="AT63" s="7">
        <f>AQ63/(INDEX('PAdj Adjuster'!E:E, MATCH(C63, 'PAdj Adjuster'!A:A, 0))) * 30</f>
        <v>0.19723865877712032</v>
      </c>
      <c r="AU63">
        <v>6.91</v>
      </c>
      <c r="AV63">
        <f t="shared" si="8"/>
        <v>0.41000000000000014</v>
      </c>
      <c r="AW63">
        <v>6.5</v>
      </c>
      <c r="AX63" s="7">
        <f t="shared" si="9"/>
        <v>15.116279069767442</v>
      </c>
      <c r="AY63" s="8">
        <v>0.43</v>
      </c>
    </row>
    <row r="64" spans="1:51" x14ac:dyDescent="0.35">
      <c r="A64" t="s">
        <v>98</v>
      </c>
      <c r="B64" t="s">
        <v>257</v>
      </c>
      <c r="C64" t="s">
        <v>263</v>
      </c>
      <c r="D64" s="9">
        <v>1243</v>
      </c>
      <c r="E64" s="2">
        <v>0.06</v>
      </c>
      <c r="F64" s="2">
        <v>0.05</v>
      </c>
      <c r="G64" s="2">
        <v>0.08</v>
      </c>
      <c r="H64" s="2">
        <v>0</v>
      </c>
      <c r="I64" s="2">
        <v>0</v>
      </c>
      <c r="J64" s="2">
        <v>0</v>
      </c>
      <c r="K64" s="13">
        <v>0</v>
      </c>
      <c r="L64" s="2">
        <v>0</v>
      </c>
      <c r="M64" s="2">
        <v>0</v>
      </c>
      <c r="N64" s="2">
        <v>0</v>
      </c>
      <c r="O64" s="2">
        <v>0.2</v>
      </c>
      <c r="P64" s="2">
        <v>0.5</v>
      </c>
      <c r="Q64" s="2">
        <v>0.6</v>
      </c>
      <c r="R64" s="2">
        <f t="shared" si="0"/>
        <v>1.1320754716981132</v>
      </c>
      <c r="S64" s="10">
        <v>0.53</v>
      </c>
      <c r="T64">
        <v>25.1</v>
      </c>
      <c r="U64" s="2">
        <f t="shared" si="1"/>
        <v>32.512953367875646</v>
      </c>
      <c r="V64" s="10">
        <v>0.77200000000000002</v>
      </c>
      <c r="W64" s="7">
        <v>0.4</v>
      </c>
      <c r="X64" s="7">
        <v>0.08</v>
      </c>
      <c r="Y64" s="7">
        <v>0.4</v>
      </c>
      <c r="Z64" s="2">
        <f t="shared" si="2"/>
        <v>1.2779552715654954</v>
      </c>
      <c r="AA64" s="10">
        <v>0.313</v>
      </c>
      <c r="AB64">
        <v>1.6</v>
      </c>
      <c r="AC64" s="2">
        <f t="shared" si="3"/>
        <v>2.8169014084507045</v>
      </c>
      <c r="AD64" s="10">
        <v>0.56799999999999995</v>
      </c>
      <c r="AE64">
        <f t="shared" si="4"/>
        <v>4.5999999999999996</v>
      </c>
      <c r="AF64" s="2">
        <f t="shared" si="5"/>
        <v>15.599343185550083</v>
      </c>
      <c r="AG64" s="8">
        <f t="shared" si="6"/>
        <v>0.29488421052631575</v>
      </c>
      <c r="AH64">
        <v>0.2</v>
      </c>
      <c r="AI64" s="2">
        <f t="shared" si="7"/>
        <v>0.95238095238095244</v>
      </c>
      <c r="AJ64" s="8">
        <v>0.21</v>
      </c>
      <c r="AK64">
        <v>0.3</v>
      </c>
      <c r="AL64">
        <v>1.2</v>
      </c>
      <c r="AM64">
        <v>0.1</v>
      </c>
      <c r="AN64">
        <v>1.1000000000000001</v>
      </c>
      <c r="AO64">
        <v>0.2</v>
      </c>
      <c r="AP64">
        <v>1.5</v>
      </c>
      <c r="AQ64">
        <v>0.08</v>
      </c>
      <c r="AR64">
        <v>1.7</v>
      </c>
      <c r="AS64" s="7">
        <f>AP64/(INDEX('PAdj Adjuster'!E:E, MATCH(C64, 'PAdj Adjuster'!A:A, 0))) * 30</f>
        <v>1.4258555133079849</v>
      </c>
      <c r="AT64" s="7">
        <f>AQ64/(INDEX('PAdj Adjuster'!E:E, MATCH(C64, 'PAdj Adjuster'!A:A, 0))) * 30</f>
        <v>7.6045627376425867E-2</v>
      </c>
      <c r="AU64">
        <v>6.56</v>
      </c>
      <c r="AV64">
        <f t="shared" si="8"/>
        <v>5.9999999999999609E-2</v>
      </c>
      <c r="AW64">
        <v>4.8</v>
      </c>
      <c r="AX64" s="7">
        <f t="shared" si="9"/>
        <v>16.551724137931036</v>
      </c>
      <c r="AY64" s="8">
        <v>0.28999999999999998</v>
      </c>
    </row>
    <row r="65" spans="1:51" x14ac:dyDescent="0.35">
      <c r="A65" t="s">
        <v>111</v>
      </c>
      <c r="B65" t="s">
        <v>257</v>
      </c>
      <c r="C65" t="s">
        <v>270</v>
      </c>
      <c r="D65" s="9">
        <v>1170</v>
      </c>
      <c r="E65" s="2">
        <v>0.05</v>
      </c>
      <c r="F65" s="2">
        <v>0.01</v>
      </c>
      <c r="G65" s="2">
        <v>0</v>
      </c>
      <c r="H65" s="2">
        <v>0</v>
      </c>
      <c r="I65" s="2">
        <v>0</v>
      </c>
      <c r="J65" s="2">
        <v>0</v>
      </c>
      <c r="K65" s="13">
        <v>0</v>
      </c>
      <c r="L65" s="2">
        <v>0</v>
      </c>
      <c r="M65" s="2">
        <v>0</v>
      </c>
      <c r="N65" s="2">
        <v>0</v>
      </c>
      <c r="O65" s="2">
        <v>0.2</v>
      </c>
      <c r="P65" s="2">
        <v>1</v>
      </c>
      <c r="Q65" s="2">
        <v>0.2</v>
      </c>
      <c r="R65" s="2">
        <f t="shared" si="0"/>
        <v>0.2</v>
      </c>
      <c r="S65" s="10">
        <v>1</v>
      </c>
      <c r="T65">
        <v>33.700000000000003</v>
      </c>
      <c r="U65" s="2">
        <f t="shared" si="1"/>
        <v>40.700483091787447</v>
      </c>
      <c r="V65" s="10">
        <v>0.82799999999999996</v>
      </c>
      <c r="W65" s="7">
        <v>0.2</v>
      </c>
      <c r="X65" s="7">
        <v>0</v>
      </c>
      <c r="Y65" s="7">
        <v>0</v>
      </c>
      <c r="Z65" s="2" t="e">
        <f t="shared" si="2"/>
        <v>#DIV/0!</v>
      </c>
      <c r="AA65" s="10">
        <v>0</v>
      </c>
      <c r="AB65">
        <v>2.8</v>
      </c>
      <c r="AC65" s="2">
        <f t="shared" si="3"/>
        <v>5.4368932038834945</v>
      </c>
      <c r="AD65" s="10">
        <v>0.51500000000000001</v>
      </c>
      <c r="AE65">
        <f t="shared" si="4"/>
        <v>3.5</v>
      </c>
      <c r="AF65" s="2">
        <f t="shared" si="5"/>
        <v>10.615521855486172</v>
      </c>
      <c r="AG65" s="8">
        <f t="shared" si="6"/>
        <v>0.32970588235294124</v>
      </c>
      <c r="AH65">
        <v>1.5</v>
      </c>
      <c r="AI65" s="2">
        <f t="shared" si="7"/>
        <v>2.5423728813559325</v>
      </c>
      <c r="AJ65" s="8">
        <v>0.59</v>
      </c>
      <c r="AK65">
        <v>0.8</v>
      </c>
      <c r="AL65">
        <v>0.2</v>
      </c>
      <c r="AM65">
        <v>0</v>
      </c>
      <c r="AN65">
        <v>0.7</v>
      </c>
      <c r="AO65">
        <v>0.2</v>
      </c>
      <c r="AP65">
        <v>1.4</v>
      </c>
      <c r="AQ65">
        <v>0.2</v>
      </c>
      <c r="AR65">
        <v>1</v>
      </c>
      <c r="AS65" s="7">
        <f>AP65/(INDEX('PAdj Adjuster'!E:E, MATCH(C65, 'PAdj Adjuster'!A:A, 0))) * 30</f>
        <v>1.3059701492537314</v>
      </c>
      <c r="AT65" s="7">
        <f>AQ65/(INDEX('PAdj Adjuster'!E:E, MATCH(C65, 'PAdj Adjuster'!A:A, 0))) * 30</f>
        <v>0.18656716417910452</v>
      </c>
      <c r="AU65">
        <v>6.82</v>
      </c>
      <c r="AV65">
        <f t="shared" si="8"/>
        <v>0.32000000000000028</v>
      </c>
      <c r="AW65">
        <v>5</v>
      </c>
      <c r="AX65" s="7">
        <f t="shared" si="9"/>
        <v>13.157894736842104</v>
      </c>
      <c r="AY65" s="8">
        <v>0.38</v>
      </c>
    </row>
    <row r="66" spans="1:51" x14ac:dyDescent="0.35">
      <c r="A66" t="s">
        <v>117</v>
      </c>
      <c r="B66" t="s">
        <v>257</v>
      </c>
      <c r="C66" t="s">
        <v>275</v>
      </c>
      <c r="D66" s="9">
        <v>1158</v>
      </c>
      <c r="E66" s="2">
        <v>0.11</v>
      </c>
      <c r="F66" s="2">
        <v>0.05</v>
      </c>
      <c r="G66" s="2">
        <v>0.08</v>
      </c>
      <c r="H66" s="2">
        <v>0</v>
      </c>
      <c r="I66" s="2">
        <v>0</v>
      </c>
      <c r="J66" s="2">
        <v>0</v>
      </c>
      <c r="K66" s="13">
        <v>0</v>
      </c>
      <c r="L66" s="2">
        <v>0</v>
      </c>
      <c r="M66" s="2">
        <v>0</v>
      </c>
      <c r="N66" s="2">
        <v>0</v>
      </c>
      <c r="O66" s="2">
        <v>0.4</v>
      </c>
      <c r="P66" s="2">
        <v>1</v>
      </c>
      <c r="Q66" s="2">
        <v>1.5</v>
      </c>
      <c r="R66" s="2">
        <f t="shared" si="0"/>
        <v>2.6785714285714284</v>
      </c>
      <c r="S66" s="10">
        <v>0.56000000000000005</v>
      </c>
      <c r="T66">
        <v>24.3</v>
      </c>
      <c r="U66" s="2">
        <f t="shared" si="1"/>
        <v>34.177215189873422</v>
      </c>
      <c r="V66" s="10">
        <v>0.71099999999999997</v>
      </c>
      <c r="W66" s="7">
        <v>0.7</v>
      </c>
      <c r="X66" s="7">
        <v>0.2</v>
      </c>
      <c r="Y66" s="7">
        <v>0.6</v>
      </c>
      <c r="Z66" s="2">
        <f t="shared" si="2"/>
        <v>1.7142857142857144</v>
      </c>
      <c r="AA66" s="10">
        <v>0.35</v>
      </c>
      <c r="AB66">
        <v>1.8</v>
      </c>
      <c r="AC66" s="2">
        <f t="shared" si="3"/>
        <v>3.3519553072625698</v>
      </c>
      <c r="AD66" s="10">
        <v>0.53700000000000003</v>
      </c>
      <c r="AE66">
        <f t="shared" si="4"/>
        <v>6.5</v>
      </c>
      <c r="AF66" s="2">
        <f t="shared" si="5"/>
        <v>19.183006535947712</v>
      </c>
      <c r="AG66" s="8">
        <f t="shared" si="6"/>
        <v>0.33884156729131176</v>
      </c>
      <c r="AH66">
        <v>0.4</v>
      </c>
      <c r="AI66" s="2">
        <f t="shared" si="7"/>
        <v>1.1111111111111112</v>
      </c>
      <c r="AJ66" s="8">
        <v>0.36</v>
      </c>
      <c r="AK66">
        <v>1.2</v>
      </c>
      <c r="AL66">
        <v>1.1000000000000001</v>
      </c>
      <c r="AM66">
        <v>0.1</v>
      </c>
      <c r="AN66">
        <v>0.9</v>
      </c>
      <c r="AO66">
        <v>0.3</v>
      </c>
      <c r="AP66">
        <v>1.3</v>
      </c>
      <c r="AQ66">
        <v>0.3</v>
      </c>
      <c r="AR66">
        <v>2</v>
      </c>
      <c r="AS66" s="7">
        <f>AP66/(INDEX('PAdj Adjuster'!E:E, MATCH(C66, 'PAdj Adjuster'!A:A, 0))) * 30</f>
        <v>1.2845849802371541</v>
      </c>
      <c r="AT66" s="7">
        <f>AQ66/(INDEX('PAdj Adjuster'!E:E, MATCH(C66, 'PAdj Adjuster'!A:A, 0))) * 30</f>
        <v>0.29644268774703558</v>
      </c>
      <c r="AU66">
        <v>6.66</v>
      </c>
      <c r="AV66">
        <f t="shared" si="8"/>
        <v>0.16000000000000014</v>
      </c>
      <c r="AW66">
        <v>6.9</v>
      </c>
      <c r="AX66" s="7">
        <f t="shared" si="9"/>
        <v>20.294117647058822</v>
      </c>
      <c r="AY66" s="8">
        <v>0.34</v>
      </c>
    </row>
    <row r="67" spans="1:51" x14ac:dyDescent="0.35">
      <c r="A67" t="s">
        <v>125</v>
      </c>
      <c r="B67" t="s">
        <v>257</v>
      </c>
      <c r="C67" t="s">
        <v>271</v>
      </c>
      <c r="D67" s="9">
        <v>1115</v>
      </c>
      <c r="E67" s="2">
        <v>0.01</v>
      </c>
      <c r="F67" s="2">
        <v>7.0000000000000007E-2</v>
      </c>
      <c r="G67" s="2">
        <v>0.08</v>
      </c>
      <c r="H67" s="2">
        <v>0</v>
      </c>
      <c r="I67" s="2">
        <v>0</v>
      </c>
      <c r="J67" s="2">
        <v>0</v>
      </c>
      <c r="K67" s="13">
        <v>0</v>
      </c>
      <c r="L67" s="2">
        <v>0</v>
      </c>
      <c r="M67" s="2">
        <v>0</v>
      </c>
      <c r="N67" s="2">
        <v>0</v>
      </c>
      <c r="O67" s="2">
        <v>0.2</v>
      </c>
      <c r="P67" s="2">
        <v>0.2</v>
      </c>
      <c r="Q67" s="2">
        <v>0.8</v>
      </c>
      <c r="R67" s="2">
        <f t="shared" ref="R67:R130" si="10">Q67/S67</f>
        <v>0.87912087912087911</v>
      </c>
      <c r="S67" s="10">
        <v>0.91</v>
      </c>
      <c r="T67">
        <v>59.9</v>
      </c>
      <c r="U67" s="2">
        <f t="shared" ref="U67:U130" si="11">T67/V67</f>
        <v>67.227833894500563</v>
      </c>
      <c r="V67" s="10">
        <v>0.89100000000000001</v>
      </c>
      <c r="W67" s="7">
        <v>0.6</v>
      </c>
      <c r="X67" s="7">
        <v>0.08</v>
      </c>
      <c r="Y67" s="7">
        <v>0.08</v>
      </c>
      <c r="Z67" s="2">
        <f t="shared" ref="Z67:Z130" si="12">Y67/AA67</f>
        <v>0.16</v>
      </c>
      <c r="AA67" s="10">
        <v>0.5</v>
      </c>
      <c r="AB67">
        <v>2.4</v>
      </c>
      <c r="AC67" s="2">
        <f t="shared" ref="AC67:AC130" si="13">AB67/AD67</f>
        <v>3.9408866995073892</v>
      </c>
      <c r="AD67" s="10">
        <v>0.60899999999999999</v>
      </c>
      <c r="AE67">
        <f t="shared" ref="AE67:AE68" si="14">AW67-AH67</f>
        <v>6.6</v>
      </c>
      <c r="AF67" s="2">
        <f t="shared" ref="AF67:AF68" si="15">AX67-AI67</f>
        <v>17.455845248107657</v>
      </c>
      <c r="AG67" s="8">
        <f t="shared" ref="AG67:AG68" si="16">AE67/AF67</f>
        <v>0.37809684413394351</v>
      </c>
      <c r="AH67">
        <v>1.9</v>
      </c>
      <c r="AI67" s="2">
        <f t="shared" ref="AI67:AI130" si="17">AH67/AJ67</f>
        <v>3.2758620689655173</v>
      </c>
      <c r="AJ67" s="8">
        <v>0.57999999999999996</v>
      </c>
      <c r="AK67">
        <v>1.4</v>
      </c>
      <c r="AL67">
        <v>0.9</v>
      </c>
      <c r="AM67">
        <v>0</v>
      </c>
      <c r="AN67">
        <v>1.5</v>
      </c>
      <c r="AO67">
        <v>0</v>
      </c>
      <c r="AP67">
        <v>2.8</v>
      </c>
      <c r="AQ67">
        <v>0.8</v>
      </c>
      <c r="AR67">
        <v>1</v>
      </c>
      <c r="AS67" s="7">
        <f>AP67/(INDEX('PAdj Adjuster'!E:E, MATCH(C67, 'PAdj Adjuster'!A:A, 0))) * 30</f>
        <v>3.1111111111111116</v>
      </c>
      <c r="AT67" s="7">
        <f>AQ67/(INDEX('PAdj Adjuster'!E:E, MATCH(C67, 'PAdj Adjuster'!A:A, 0))) * 30</f>
        <v>0.88888888888888906</v>
      </c>
      <c r="AU67">
        <v>6.9</v>
      </c>
      <c r="AV67">
        <f t="shared" ref="AV67:AV130" si="18">AU67-6.5</f>
        <v>0.40000000000000036</v>
      </c>
      <c r="AW67">
        <v>8.5</v>
      </c>
      <c r="AX67" s="7">
        <f t="shared" ref="AX67:AX68" si="19">AW67/AY67</f>
        <v>20.731707317073173</v>
      </c>
      <c r="AY67" s="8">
        <v>0.41</v>
      </c>
    </row>
    <row r="68" spans="1:51" x14ac:dyDescent="0.35">
      <c r="A68" t="s">
        <v>126</v>
      </c>
      <c r="B68" t="s">
        <v>257</v>
      </c>
      <c r="C68" t="s">
        <v>264</v>
      </c>
      <c r="D68" s="9">
        <v>1113</v>
      </c>
      <c r="E68" s="2">
        <v>0.03</v>
      </c>
      <c r="F68" s="2">
        <v>0.01</v>
      </c>
      <c r="G68" s="2">
        <v>0.08</v>
      </c>
      <c r="H68" s="2">
        <v>0</v>
      </c>
      <c r="I68" s="2">
        <v>0</v>
      </c>
      <c r="J68" s="2">
        <v>0</v>
      </c>
      <c r="K68" s="13">
        <v>0</v>
      </c>
      <c r="L68" s="2">
        <v>0</v>
      </c>
      <c r="M68" s="2">
        <v>0</v>
      </c>
      <c r="N68" s="2">
        <v>0</v>
      </c>
      <c r="O68" s="2">
        <v>0.2</v>
      </c>
      <c r="P68" s="2">
        <v>0.5</v>
      </c>
      <c r="Q68" s="2">
        <v>0.6</v>
      </c>
      <c r="R68" s="2">
        <f t="shared" si="10"/>
        <v>0.74999999999999989</v>
      </c>
      <c r="S68" s="10">
        <v>0.8</v>
      </c>
      <c r="T68">
        <v>55.4</v>
      </c>
      <c r="U68" s="2">
        <f t="shared" si="11"/>
        <v>62.811791383219955</v>
      </c>
      <c r="V68" s="10">
        <v>0.88200000000000001</v>
      </c>
      <c r="W68" s="7">
        <v>0.3</v>
      </c>
      <c r="X68" s="7">
        <v>0</v>
      </c>
      <c r="Y68" s="7">
        <v>0.2</v>
      </c>
      <c r="Z68" s="2">
        <f t="shared" si="12"/>
        <v>0.4</v>
      </c>
      <c r="AA68" s="10">
        <v>0.5</v>
      </c>
      <c r="AB68">
        <v>1.4</v>
      </c>
      <c r="AC68" s="2">
        <f t="shared" si="13"/>
        <v>2.9661016949152543</v>
      </c>
      <c r="AD68" s="10">
        <v>0.47199999999999998</v>
      </c>
      <c r="AE68">
        <f t="shared" si="14"/>
        <v>4.9000000000000004</v>
      </c>
      <c r="AF68" s="2">
        <f t="shared" si="15"/>
        <v>13.889400921658989</v>
      </c>
      <c r="AG68" s="8">
        <f t="shared" si="16"/>
        <v>0.35278699402786989</v>
      </c>
      <c r="AH68">
        <v>0.3</v>
      </c>
      <c r="AI68" s="2">
        <f t="shared" si="17"/>
        <v>0.96774193548387089</v>
      </c>
      <c r="AJ68" s="8">
        <v>0.31</v>
      </c>
      <c r="AK68">
        <v>0.8</v>
      </c>
      <c r="AL68">
        <v>1.1000000000000001</v>
      </c>
      <c r="AM68">
        <v>0</v>
      </c>
      <c r="AN68">
        <v>0.9</v>
      </c>
      <c r="AO68">
        <v>0.2</v>
      </c>
      <c r="AP68">
        <v>1.1000000000000001</v>
      </c>
      <c r="AQ68">
        <v>0.2</v>
      </c>
      <c r="AR68">
        <v>0.7</v>
      </c>
      <c r="AS68" s="7">
        <f>AP68/(INDEX('PAdj Adjuster'!E:E, MATCH(C68, 'PAdj Adjuster'!A:A, 0))) * 30</f>
        <v>1.1677282377919322</v>
      </c>
      <c r="AT68" s="7">
        <f>AQ68/(INDEX('PAdj Adjuster'!E:E, MATCH(C68, 'PAdj Adjuster'!A:A, 0))) * 30</f>
        <v>0.21231422505307862</v>
      </c>
      <c r="AU68">
        <v>6.69</v>
      </c>
      <c r="AV68">
        <f t="shared" si="18"/>
        <v>0.19000000000000039</v>
      </c>
      <c r="AW68">
        <v>5.2</v>
      </c>
      <c r="AX68" s="7">
        <f t="shared" si="19"/>
        <v>14.857142857142859</v>
      </c>
      <c r="AY68" s="8">
        <v>0.35</v>
      </c>
    </row>
    <row r="69" spans="1:51" x14ac:dyDescent="0.35">
      <c r="A69" t="s">
        <v>127</v>
      </c>
      <c r="B69" t="s">
        <v>257</v>
      </c>
      <c r="C69" t="s">
        <v>265</v>
      </c>
      <c r="D69" s="9">
        <v>1096</v>
      </c>
      <c r="E69" s="2">
        <v>0.1</v>
      </c>
      <c r="F69" s="2">
        <v>0.05</v>
      </c>
      <c r="G69" s="2">
        <v>0.2</v>
      </c>
      <c r="H69" s="2">
        <v>0</v>
      </c>
      <c r="I69" s="2">
        <v>0</v>
      </c>
      <c r="J69" s="2">
        <v>0</v>
      </c>
      <c r="K69" s="13">
        <v>0</v>
      </c>
      <c r="L69" s="2">
        <v>0</v>
      </c>
      <c r="M69" s="2">
        <v>0</v>
      </c>
      <c r="N69" s="2">
        <v>0</v>
      </c>
      <c r="O69" s="2">
        <v>0.3</v>
      </c>
      <c r="P69" s="2">
        <v>0.9</v>
      </c>
      <c r="Q69" s="2">
        <v>0.9</v>
      </c>
      <c r="R69" s="2">
        <f t="shared" si="10"/>
        <v>1.7307692307692308</v>
      </c>
      <c r="S69" s="10">
        <v>0.52</v>
      </c>
      <c r="T69">
        <v>37.1</v>
      </c>
      <c r="U69" s="2">
        <f t="shared" si="11"/>
        <v>44.752714113389629</v>
      </c>
      <c r="V69" s="10">
        <v>0.82899999999999996</v>
      </c>
      <c r="W69" s="7">
        <v>0.9</v>
      </c>
      <c r="X69" s="7">
        <v>0</v>
      </c>
      <c r="Y69" s="7">
        <v>0</v>
      </c>
      <c r="Z69" s="2" t="e">
        <f t="shared" si="12"/>
        <v>#DIV/0!</v>
      </c>
      <c r="AA69" s="10">
        <v>0</v>
      </c>
      <c r="AB69">
        <v>2.7</v>
      </c>
      <c r="AC69" s="2">
        <f t="shared" si="13"/>
        <v>4.3689320388349522</v>
      </c>
      <c r="AD69" s="10">
        <v>0.61799999999999999</v>
      </c>
      <c r="AE69">
        <f>AW69-AH69</f>
        <v>8.1999999999999993</v>
      </c>
      <c r="AF69" s="2">
        <f>AX69-AI69</f>
        <v>21.501240694789082</v>
      </c>
      <c r="AG69" s="8">
        <f>AE69/AF69</f>
        <v>0.38137334102712056</v>
      </c>
      <c r="AH69">
        <v>0.5</v>
      </c>
      <c r="AI69" s="2">
        <f t="shared" si="17"/>
        <v>0.80645161290322587</v>
      </c>
      <c r="AJ69" s="8">
        <v>0.62</v>
      </c>
      <c r="AK69">
        <v>1.1000000000000001</v>
      </c>
      <c r="AL69">
        <v>1.5</v>
      </c>
      <c r="AM69">
        <v>0</v>
      </c>
      <c r="AN69">
        <v>0.7</v>
      </c>
      <c r="AO69">
        <v>0.2</v>
      </c>
      <c r="AP69">
        <v>1.3</v>
      </c>
      <c r="AQ69">
        <v>0.2</v>
      </c>
      <c r="AR69">
        <v>1</v>
      </c>
      <c r="AS69" s="7">
        <f>AP69/(INDEX('PAdj Adjuster'!E:E, MATCH(C69, 'PAdj Adjuster'!A:A, 0))) * 30</f>
        <v>1.4639639639639643</v>
      </c>
      <c r="AT69" s="7">
        <f>AQ69/(INDEX('PAdj Adjuster'!E:E, MATCH(C69, 'PAdj Adjuster'!A:A, 0))) * 30</f>
        <v>0.22522522522522531</v>
      </c>
      <c r="AU69">
        <v>6.77</v>
      </c>
      <c r="AV69">
        <f t="shared" si="18"/>
        <v>0.26999999999999957</v>
      </c>
      <c r="AW69">
        <v>8.6999999999999993</v>
      </c>
      <c r="AX69" s="7">
        <f t="shared" ref="AX69:AX132" si="20">AW69/AY69</f>
        <v>22.307692307692307</v>
      </c>
      <c r="AY69" s="8">
        <v>0.39</v>
      </c>
    </row>
    <row r="70" spans="1:51" x14ac:dyDescent="0.35">
      <c r="A70" t="s">
        <v>135</v>
      </c>
      <c r="B70" t="s">
        <v>257</v>
      </c>
      <c r="C70" t="s">
        <v>274</v>
      </c>
      <c r="D70" s="9">
        <v>1073</v>
      </c>
      <c r="E70" s="2">
        <v>0.06</v>
      </c>
      <c r="F70" s="2">
        <v>0.09</v>
      </c>
      <c r="G70" s="2">
        <v>0</v>
      </c>
      <c r="H70" s="2">
        <v>0.09</v>
      </c>
      <c r="I70" s="2">
        <v>0</v>
      </c>
      <c r="J70" s="2">
        <v>0</v>
      </c>
      <c r="K70" s="13">
        <v>0</v>
      </c>
      <c r="L70" s="2">
        <v>0</v>
      </c>
      <c r="M70" s="2">
        <v>0</v>
      </c>
      <c r="N70" s="2">
        <v>0</v>
      </c>
      <c r="O70" s="2">
        <v>0.5</v>
      </c>
      <c r="P70" s="2">
        <v>1</v>
      </c>
      <c r="Q70" s="2">
        <v>0.9</v>
      </c>
      <c r="R70" s="2">
        <f t="shared" si="10"/>
        <v>1.8</v>
      </c>
      <c r="S70" s="10">
        <v>0.5</v>
      </c>
      <c r="T70" s="2">
        <v>22.3</v>
      </c>
      <c r="U70" s="2">
        <f t="shared" si="11"/>
        <v>29.458388375165125</v>
      </c>
      <c r="V70" s="10">
        <v>0.75700000000000001</v>
      </c>
      <c r="W70" s="7">
        <v>0.7</v>
      </c>
      <c r="X70" s="7">
        <v>0.09</v>
      </c>
      <c r="Y70" s="7">
        <v>0.09</v>
      </c>
      <c r="Z70" s="2">
        <f t="shared" si="12"/>
        <v>0.53892215568862267</v>
      </c>
      <c r="AA70" s="10">
        <v>0.16700000000000001</v>
      </c>
      <c r="AB70" s="2">
        <v>0.7</v>
      </c>
      <c r="AC70" s="2">
        <f t="shared" si="13"/>
        <v>1.1382113821138211</v>
      </c>
      <c r="AD70" s="10">
        <v>0.61499999999999999</v>
      </c>
      <c r="AE70">
        <f t="shared" ref="AE70:AE133" si="21">AW70-AH70</f>
        <v>4.8</v>
      </c>
      <c r="AF70" s="2">
        <f t="shared" ref="AF70:AF133" si="22">AX70-AI70</f>
        <v>12.844444444444445</v>
      </c>
      <c r="AG70" s="8">
        <f t="shared" ref="AG70:AG133" si="23">AE70/AF70</f>
        <v>0.37370242214532867</v>
      </c>
      <c r="AH70">
        <v>0.4</v>
      </c>
      <c r="AI70" s="2">
        <f t="shared" si="17"/>
        <v>1.6</v>
      </c>
      <c r="AJ70" s="8">
        <v>0.25</v>
      </c>
      <c r="AK70">
        <v>0.6</v>
      </c>
      <c r="AL70">
        <v>1.3</v>
      </c>
      <c r="AM70">
        <v>0.2</v>
      </c>
      <c r="AN70">
        <v>0.5</v>
      </c>
      <c r="AO70">
        <v>0.2</v>
      </c>
      <c r="AP70">
        <v>0.7</v>
      </c>
      <c r="AQ70">
        <v>0</v>
      </c>
      <c r="AR70">
        <v>1.2</v>
      </c>
      <c r="AS70" s="7">
        <f>AP70/(INDEX('PAdj Adjuster'!E:E, MATCH(C70, 'PAdj Adjuster'!A:A, 0))) * 30</f>
        <v>0.70993914807302227</v>
      </c>
      <c r="AT70" s="7">
        <f>AQ70/(INDEX('PAdj Adjuster'!E:E, MATCH(C70, 'PAdj Adjuster'!A:A, 0))) * 30</f>
        <v>0</v>
      </c>
      <c r="AU70">
        <v>6.63</v>
      </c>
      <c r="AV70">
        <f t="shared" si="18"/>
        <v>0.12999999999999989</v>
      </c>
      <c r="AW70">
        <v>5.2</v>
      </c>
      <c r="AX70" s="7">
        <f t="shared" si="20"/>
        <v>14.444444444444445</v>
      </c>
      <c r="AY70" s="8">
        <v>0.36</v>
      </c>
    </row>
    <row r="71" spans="1:51" x14ac:dyDescent="0.35">
      <c r="A71" t="s">
        <v>138</v>
      </c>
      <c r="B71" t="s">
        <v>257</v>
      </c>
      <c r="C71" t="s">
        <v>274</v>
      </c>
      <c r="D71" s="9">
        <v>1070</v>
      </c>
      <c r="E71" s="2">
        <v>0.04</v>
      </c>
      <c r="F71" s="2">
        <v>0.11</v>
      </c>
      <c r="G71" s="2">
        <v>0.09</v>
      </c>
      <c r="H71" s="2">
        <v>0</v>
      </c>
      <c r="I71" s="2">
        <v>0</v>
      </c>
      <c r="J71" s="2">
        <v>0</v>
      </c>
      <c r="K71" s="13">
        <v>0</v>
      </c>
      <c r="L71" s="2">
        <v>0</v>
      </c>
      <c r="M71" s="2">
        <v>0</v>
      </c>
      <c r="N71" s="2">
        <v>0</v>
      </c>
      <c r="O71" s="2">
        <v>0.4</v>
      </c>
      <c r="P71" s="2">
        <v>1.6</v>
      </c>
      <c r="Q71" s="2">
        <v>1.5</v>
      </c>
      <c r="R71" s="2">
        <f t="shared" si="10"/>
        <v>2.1428571428571428</v>
      </c>
      <c r="S71" s="10">
        <v>0.7</v>
      </c>
      <c r="T71" s="2">
        <v>24.3</v>
      </c>
      <c r="U71" s="2">
        <f t="shared" si="11"/>
        <v>29.032258064516132</v>
      </c>
      <c r="V71" s="10">
        <v>0.83699999999999997</v>
      </c>
      <c r="W71" s="7">
        <v>1</v>
      </c>
      <c r="X71" s="7">
        <v>0</v>
      </c>
      <c r="Y71" s="7">
        <v>0</v>
      </c>
      <c r="Z71" s="2" t="e">
        <f t="shared" si="12"/>
        <v>#DIV/0!</v>
      </c>
      <c r="AA71" s="10">
        <v>0</v>
      </c>
      <c r="AB71" s="2">
        <v>0.6</v>
      </c>
      <c r="AC71" s="2">
        <f t="shared" si="13"/>
        <v>1.1152416356877322</v>
      </c>
      <c r="AD71" s="10">
        <v>0.53800000000000003</v>
      </c>
      <c r="AE71">
        <f t="shared" si="21"/>
        <v>5.8000000000000007</v>
      </c>
      <c r="AF71" s="2">
        <f t="shared" si="22"/>
        <v>17.4375</v>
      </c>
      <c r="AG71" s="8">
        <f t="shared" si="23"/>
        <v>0.33261648745519717</v>
      </c>
      <c r="AH71">
        <v>0.1</v>
      </c>
      <c r="AI71" s="2">
        <f t="shared" si="17"/>
        <v>1</v>
      </c>
      <c r="AJ71" s="8">
        <v>0.1</v>
      </c>
      <c r="AK71">
        <v>1.1000000000000001</v>
      </c>
      <c r="AL71">
        <v>1.4</v>
      </c>
      <c r="AM71">
        <v>7.0000000000000007E-2</v>
      </c>
      <c r="AN71">
        <v>0.3</v>
      </c>
      <c r="AO71">
        <v>0.4</v>
      </c>
      <c r="AP71">
        <v>0.6</v>
      </c>
      <c r="AQ71">
        <v>0.3</v>
      </c>
      <c r="AR71">
        <v>0.6</v>
      </c>
      <c r="AS71" s="7">
        <f>AP71/(INDEX('PAdj Adjuster'!E:E, MATCH(C71, 'PAdj Adjuster'!A:A, 0))) * 30</f>
        <v>0.6085192697768762</v>
      </c>
      <c r="AT71" s="7">
        <f>AQ71/(INDEX('PAdj Adjuster'!E:E, MATCH(C71, 'PAdj Adjuster'!A:A, 0))) * 30</f>
        <v>0.3042596348884381</v>
      </c>
      <c r="AU71">
        <v>6.71</v>
      </c>
      <c r="AV71">
        <f t="shared" si="18"/>
        <v>0.20999999999999996</v>
      </c>
      <c r="AW71">
        <v>5.9</v>
      </c>
      <c r="AX71" s="7">
        <f t="shared" si="20"/>
        <v>18.4375</v>
      </c>
      <c r="AY71" s="8">
        <v>0.32</v>
      </c>
    </row>
    <row r="72" spans="1:51" x14ac:dyDescent="0.35">
      <c r="A72" t="s">
        <v>151</v>
      </c>
      <c r="B72" t="s">
        <v>257</v>
      </c>
      <c r="C72" t="s">
        <v>268</v>
      </c>
      <c r="D72" s="9">
        <v>1021</v>
      </c>
      <c r="E72" s="2">
        <v>0.46</v>
      </c>
      <c r="F72" s="2">
        <v>0.1</v>
      </c>
      <c r="G72" s="2">
        <v>0.3</v>
      </c>
      <c r="H72" s="2">
        <v>0.2</v>
      </c>
      <c r="I72" s="2">
        <v>0</v>
      </c>
      <c r="J72" s="2">
        <v>0</v>
      </c>
      <c r="K72" s="13">
        <v>0</v>
      </c>
      <c r="L72" s="2">
        <v>0</v>
      </c>
      <c r="M72" s="2">
        <v>0</v>
      </c>
      <c r="N72" s="2">
        <v>0</v>
      </c>
      <c r="O72" s="2">
        <v>0.8</v>
      </c>
      <c r="P72" s="2">
        <v>2.4</v>
      </c>
      <c r="Q72" s="2">
        <v>1.6</v>
      </c>
      <c r="R72" s="2">
        <f t="shared" si="10"/>
        <v>2.3529411764705883</v>
      </c>
      <c r="S72" s="10">
        <v>0.68</v>
      </c>
      <c r="T72" s="2">
        <v>23.6</v>
      </c>
      <c r="U72" s="2">
        <f t="shared" si="11"/>
        <v>31.258278145695368</v>
      </c>
      <c r="V72" s="10">
        <v>0.755</v>
      </c>
      <c r="W72" s="7">
        <v>1.1000000000000001</v>
      </c>
      <c r="X72" s="7">
        <v>0.08</v>
      </c>
      <c r="Y72" s="7">
        <v>0.08</v>
      </c>
      <c r="Z72" s="2">
        <f t="shared" si="12"/>
        <v>0.47904191616766467</v>
      </c>
      <c r="AA72" s="10">
        <v>0.16700000000000001</v>
      </c>
      <c r="AB72" s="2">
        <v>2.1</v>
      </c>
      <c r="AC72" s="2">
        <f t="shared" si="13"/>
        <v>4.6153846153846159</v>
      </c>
      <c r="AD72" s="10">
        <v>0.45500000000000002</v>
      </c>
      <c r="AE72">
        <f t="shared" si="21"/>
        <v>6.5</v>
      </c>
      <c r="AF72" s="2">
        <f t="shared" si="22"/>
        <v>15.345454545454544</v>
      </c>
      <c r="AG72" s="8">
        <f t="shared" si="23"/>
        <v>0.42357819905213273</v>
      </c>
      <c r="AH72">
        <v>2.1</v>
      </c>
      <c r="AI72" s="2">
        <f t="shared" si="17"/>
        <v>4.2</v>
      </c>
      <c r="AJ72" s="8">
        <v>0.5</v>
      </c>
      <c r="AK72">
        <v>1.2</v>
      </c>
      <c r="AL72">
        <v>0.9</v>
      </c>
      <c r="AM72">
        <v>0</v>
      </c>
      <c r="AN72">
        <v>2.1</v>
      </c>
      <c r="AO72">
        <v>0.7</v>
      </c>
      <c r="AP72">
        <v>1.9</v>
      </c>
      <c r="AQ72">
        <v>0.6</v>
      </c>
      <c r="AR72">
        <v>0.8</v>
      </c>
      <c r="AS72" s="7">
        <f>AP72/(INDEX('PAdj Adjuster'!E:E, MATCH(C72, 'PAdj Adjuster'!A:A, 0))) * 30</f>
        <v>1.7431192660550461</v>
      </c>
      <c r="AT72" s="7">
        <f>AQ72/(INDEX('PAdj Adjuster'!E:E, MATCH(C72, 'PAdj Adjuster'!A:A, 0))) * 30</f>
        <v>0.55045871559633031</v>
      </c>
      <c r="AU72">
        <v>7.22</v>
      </c>
      <c r="AV72">
        <f t="shared" si="18"/>
        <v>0.71999999999999975</v>
      </c>
      <c r="AW72">
        <v>8.6</v>
      </c>
      <c r="AX72" s="7">
        <f t="shared" si="20"/>
        <v>19.545454545454543</v>
      </c>
      <c r="AY72" s="8">
        <v>0.44</v>
      </c>
    </row>
    <row r="73" spans="1:51" x14ac:dyDescent="0.35">
      <c r="A73" t="s">
        <v>154</v>
      </c>
      <c r="B73" t="s">
        <v>257</v>
      </c>
      <c r="C73" t="s">
        <v>263</v>
      </c>
      <c r="D73" s="9">
        <v>997</v>
      </c>
      <c r="E73" s="2">
        <v>0</v>
      </c>
      <c r="F73" s="2">
        <v>0.03</v>
      </c>
      <c r="G73" s="2">
        <v>0</v>
      </c>
      <c r="H73" s="2">
        <v>0</v>
      </c>
      <c r="I73" s="2">
        <v>0</v>
      </c>
      <c r="J73" s="2">
        <v>0</v>
      </c>
      <c r="K73" s="13">
        <v>0</v>
      </c>
      <c r="L73" s="2">
        <v>0</v>
      </c>
      <c r="M73" s="2">
        <v>0</v>
      </c>
      <c r="N73" s="2">
        <v>0</v>
      </c>
      <c r="O73" s="2">
        <v>0</v>
      </c>
      <c r="P73" s="2">
        <v>0.3</v>
      </c>
      <c r="Q73" s="2">
        <v>0.2</v>
      </c>
      <c r="R73" s="2">
        <f t="shared" si="10"/>
        <v>0.5</v>
      </c>
      <c r="S73" s="10">
        <v>0.4</v>
      </c>
      <c r="T73" s="2">
        <v>26.9</v>
      </c>
      <c r="U73" s="2">
        <f t="shared" si="11"/>
        <v>31.535756154747947</v>
      </c>
      <c r="V73" s="10">
        <v>0.85299999999999998</v>
      </c>
      <c r="W73" s="7">
        <v>0.3</v>
      </c>
      <c r="X73" s="7">
        <v>0</v>
      </c>
      <c r="Y73" s="7">
        <v>0.09</v>
      </c>
      <c r="Z73" s="2">
        <f t="shared" si="12"/>
        <v>0.18</v>
      </c>
      <c r="AA73" s="10">
        <v>0.5</v>
      </c>
      <c r="AB73" s="2">
        <v>0.8</v>
      </c>
      <c r="AC73" s="2">
        <f t="shared" si="13"/>
        <v>1.2441679626749611</v>
      </c>
      <c r="AD73" s="10">
        <v>0.64300000000000002</v>
      </c>
      <c r="AE73">
        <f t="shared" si="21"/>
        <v>2.4000000000000004</v>
      </c>
      <c r="AF73" s="2">
        <f t="shared" si="22"/>
        <v>7.8888888888888911</v>
      </c>
      <c r="AG73" s="8">
        <f t="shared" si="23"/>
        <v>0.30422535211267604</v>
      </c>
      <c r="AH73">
        <v>0.3</v>
      </c>
      <c r="AI73" s="2">
        <f t="shared" si="17"/>
        <v>1.1111111111111109</v>
      </c>
      <c r="AJ73" s="8">
        <v>0.27</v>
      </c>
      <c r="AK73">
        <v>0.2</v>
      </c>
      <c r="AL73">
        <v>0.2</v>
      </c>
      <c r="AM73">
        <v>0</v>
      </c>
      <c r="AN73">
        <v>0.5</v>
      </c>
      <c r="AO73">
        <v>0.09</v>
      </c>
      <c r="AP73">
        <v>1.1000000000000001</v>
      </c>
      <c r="AQ73">
        <v>0</v>
      </c>
      <c r="AR73">
        <v>0.6</v>
      </c>
      <c r="AS73" s="7">
        <f>AP73/(INDEX('PAdj Adjuster'!E:E, MATCH(C73, 'PAdj Adjuster'!A:A, 0))) * 30</f>
        <v>1.0456273764258557</v>
      </c>
      <c r="AT73" s="7">
        <f>AQ73/(INDEX('PAdj Adjuster'!E:E, MATCH(C73, 'PAdj Adjuster'!A:A, 0))) * 30</f>
        <v>0</v>
      </c>
      <c r="AU73">
        <v>6.54</v>
      </c>
      <c r="AV73">
        <f t="shared" si="18"/>
        <v>4.0000000000000036E-2</v>
      </c>
      <c r="AW73">
        <v>2.7</v>
      </c>
      <c r="AX73" s="7">
        <f t="shared" si="20"/>
        <v>9.0000000000000018</v>
      </c>
      <c r="AY73" s="8">
        <v>0.3</v>
      </c>
    </row>
    <row r="74" spans="1:51" x14ac:dyDescent="0.35">
      <c r="A74" t="s">
        <v>211</v>
      </c>
      <c r="B74" t="s">
        <v>257</v>
      </c>
      <c r="C74" t="s">
        <v>260</v>
      </c>
      <c r="D74" s="9">
        <v>689</v>
      </c>
      <c r="E74" s="2">
        <v>0.08</v>
      </c>
      <c r="F74" s="2">
        <v>0.19</v>
      </c>
      <c r="G74" s="2">
        <v>0</v>
      </c>
      <c r="H74" s="2">
        <v>0.5</v>
      </c>
      <c r="I74" s="2">
        <v>0</v>
      </c>
      <c r="J74" s="2">
        <v>0</v>
      </c>
      <c r="K74" s="13">
        <v>0</v>
      </c>
      <c r="L74" s="2">
        <v>0</v>
      </c>
      <c r="M74" s="2">
        <v>0</v>
      </c>
      <c r="N74" s="2">
        <v>0</v>
      </c>
      <c r="O74" s="2">
        <v>0.4</v>
      </c>
      <c r="P74" s="2">
        <v>1.2</v>
      </c>
      <c r="Q74" s="2">
        <v>1.5</v>
      </c>
      <c r="R74" s="2">
        <f t="shared" si="10"/>
        <v>1.7857142857142858</v>
      </c>
      <c r="S74" s="10">
        <v>0.84</v>
      </c>
      <c r="T74" s="2">
        <v>41.6</v>
      </c>
      <c r="U74" s="2">
        <f t="shared" si="11"/>
        <v>56.830601092896181</v>
      </c>
      <c r="V74" s="10">
        <v>0.73199999999999998</v>
      </c>
      <c r="W74" s="7">
        <v>2.4</v>
      </c>
      <c r="X74" s="7">
        <v>0</v>
      </c>
      <c r="Y74" s="7">
        <v>0.3</v>
      </c>
      <c r="Z74" s="2">
        <f t="shared" si="12"/>
        <v>2.4</v>
      </c>
      <c r="AA74" s="10">
        <v>0.125</v>
      </c>
      <c r="AB74" s="2">
        <v>2.4</v>
      </c>
      <c r="AC74" s="2">
        <f t="shared" si="13"/>
        <v>6.1381074168797953</v>
      </c>
      <c r="AD74" s="10">
        <v>0.39100000000000001</v>
      </c>
      <c r="AE74">
        <f t="shared" si="21"/>
        <v>5.6</v>
      </c>
      <c r="AF74" s="2">
        <f t="shared" si="22"/>
        <v>14.354066985645932</v>
      </c>
      <c r="AG74" s="8">
        <f t="shared" si="23"/>
        <v>0.39013333333333333</v>
      </c>
      <c r="AH74">
        <v>1.7</v>
      </c>
      <c r="AI74" s="2">
        <f t="shared" si="17"/>
        <v>2.236842105263158</v>
      </c>
      <c r="AJ74" s="8">
        <v>0.76</v>
      </c>
      <c r="AK74">
        <v>1.4</v>
      </c>
      <c r="AL74">
        <v>1</v>
      </c>
      <c r="AM74">
        <v>0.09</v>
      </c>
      <c r="AN74">
        <v>0.7</v>
      </c>
      <c r="AO74">
        <v>0.4</v>
      </c>
      <c r="AP74">
        <v>2</v>
      </c>
      <c r="AQ74">
        <v>0.1</v>
      </c>
      <c r="AR74">
        <v>0.9</v>
      </c>
      <c r="AS74" s="7">
        <f>AP74/(INDEX('PAdj Adjuster'!E:E, MATCH(C74, 'PAdj Adjuster'!A:A, 0))) * 30</f>
        <v>2.1413276231263385</v>
      </c>
      <c r="AT74" s="7">
        <f>AQ74/(INDEX('PAdj Adjuster'!E:E, MATCH(C74, 'PAdj Adjuster'!A:A, 0))) * 30</f>
        <v>0.10706638115631693</v>
      </c>
      <c r="AU74">
        <v>7.13</v>
      </c>
      <c r="AV74">
        <f t="shared" si="18"/>
        <v>0.62999999999999989</v>
      </c>
      <c r="AW74">
        <v>7.3</v>
      </c>
      <c r="AX74" s="7">
        <f t="shared" si="20"/>
        <v>16.59090909090909</v>
      </c>
      <c r="AY74" s="8">
        <v>0.44</v>
      </c>
    </row>
    <row r="75" spans="1:51" x14ac:dyDescent="0.35">
      <c r="A75" t="s">
        <v>214</v>
      </c>
      <c r="B75" t="s">
        <v>257</v>
      </c>
      <c r="C75" t="s">
        <v>261</v>
      </c>
      <c r="D75" s="9">
        <v>674</v>
      </c>
      <c r="E75" s="2">
        <v>0.01</v>
      </c>
      <c r="F75" s="2">
        <v>0.01</v>
      </c>
      <c r="G75" s="2">
        <v>0</v>
      </c>
      <c r="H75" s="2">
        <v>0</v>
      </c>
      <c r="I75" s="2">
        <v>0</v>
      </c>
      <c r="J75" s="2">
        <v>0</v>
      </c>
      <c r="K75" s="13">
        <v>0</v>
      </c>
      <c r="L75" s="2">
        <v>0</v>
      </c>
      <c r="M75" s="2">
        <v>0</v>
      </c>
      <c r="N75" s="2">
        <v>0</v>
      </c>
      <c r="O75" s="2">
        <v>0.1</v>
      </c>
      <c r="P75" s="2">
        <v>0.3</v>
      </c>
      <c r="Q75" s="2">
        <v>0.1</v>
      </c>
      <c r="R75" s="2">
        <f t="shared" si="10"/>
        <v>0.4</v>
      </c>
      <c r="S75" s="10">
        <v>0.25</v>
      </c>
      <c r="T75" s="2">
        <v>33.200000000000003</v>
      </c>
      <c r="U75" s="2">
        <f t="shared" si="11"/>
        <v>42.455242966751918</v>
      </c>
      <c r="V75" s="10">
        <v>0.78200000000000003</v>
      </c>
      <c r="W75" s="7">
        <v>0.3</v>
      </c>
      <c r="X75" s="7">
        <v>0</v>
      </c>
      <c r="Y75" s="7">
        <v>0.3</v>
      </c>
      <c r="Z75" s="2">
        <f t="shared" si="12"/>
        <v>0.9009009009009008</v>
      </c>
      <c r="AA75" s="10">
        <v>0.33300000000000002</v>
      </c>
      <c r="AB75" s="2">
        <v>3.7</v>
      </c>
      <c r="AC75" s="2">
        <f t="shared" si="13"/>
        <v>6.4459930313588858</v>
      </c>
      <c r="AD75" s="10">
        <v>0.57399999999999995</v>
      </c>
      <c r="AE75">
        <f t="shared" si="21"/>
        <v>2.4</v>
      </c>
      <c r="AF75" s="2">
        <f t="shared" si="22"/>
        <v>9.4227886056971517</v>
      </c>
      <c r="AG75" s="8">
        <f t="shared" si="23"/>
        <v>0.25470167064439136</v>
      </c>
      <c r="AH75">
        <v>0.9</v>
      </c>
      <c r="AI75" s="2">
        <f t="shared" si="17"/>
        <v>1.9565217391304348</v>
      </c>
      <c r="AJ75" s="8">
        <v>0.46</v>
      </c>
      <c r="AK75">
        <v>0.8</v>
      </c>
      <c r="AL75">
        <v>0.2</v>
      </c>
      <c r="AM75">
        <v>0</v>
      </c>
      <c r="AN75">
        <v>1</v>
      </c>
      <c r="AO75">
        <v>0.1</v>
      </c>
      <c r="AP75">
        <v>1.9</v>
      </c>
      <c r="AQ75">
        <v>0.3</v>
      </c>
      <c r="AR75">
        <v>1.9</v>
      </c>
      <c r="AS75" s="7">
        <f>AP75/(INDEX('PAdj Adjuster'!E:E, MATCH(C75, 'PAdj Adjuster'!A:A, 0))) * 30</f>
        <v>1.8811881188118815</v>
      </c>
      <c r="AT75" s="7">
        <f>AQ75/(INDEX('PAdj Adjuster'!E:E, MATCH(C75, 'PAdj Adjuster'!A:A, 0))) * 30</f>
        <v>0.29702970297029702</v>
      </c>
      <c r="AU75">
        <v>6.61</v>
      </c>
      <c r="AV75">
        <f t="shared" si="18"/>
        <v>0.11000000000000032</v>
      </c>
      <c r="AW75">
        <v>3.3</v>
      </c>
      <c r="AX75" s="7">
        <f t="shared" si="20"/>
        <v>11.379310344827587</v>
      </c>
      <c r="AY75" s="8">
        <v>0.28999999999999998</v>
      </c>
    </row>
    <row r="76" spans="1:51" x14ac:dyDescent="0.35">
      <c r="A76" t="s">
        <v>216</v>
      </c>
      <c r="B76" t="s">
        <v>257</v>
      </c>
      <c r="C76" t="s">
        <v>264</v>
      </c>
      <c r="D76" s="9">
        <v>668</v>
      </c>
      <c r="E76" s="2">
        <v>0.12</v>
      </c>
      <c r="F76" s="2">
        <v>0.04</v>
      </c>
      <c r="G76" s="2">
        <v>0</v>
      </c>
      <c r="H76" s="2">
        <v>0.3</v>
      </c>
      <c r="I76" s="2">
        <v>0</v>
      </c>
      <c r="J76" s="2">
        <v>0</v>
      </c>
      <c r="K76" s="13">
        <v>0</v>
      </c>
      <c r="L76" s="2">
        <v>0</v>
      </c>
      <c r="M76" s="2">
        <v>0</v>
      </c>
      <c r="N76" s="2">
        <v>0</v>
      </c>
      <c r="O76" s="2">
        <v>0.4</v>
      </c>
      <c r="P76" s="2">
        <v>1.8</v>
      </c>
      <c r="Q76" s="2">
        <v>1.4</v>
      </c>
      <c r="R76" s="2">
        <f t="shared" si="10"/>
        <v>1.6867469879518071</v>
      </c>
      <c r="S76" s="10">
        <v>0.83</v>
      </c>
      <c r="T76" s="2">
        <v>34.1</v>
      </c>
      <c r="U76" s="2">
        <f t="shared" si="11"/>
        <v>41.636141636141637</v>
      </c>
      <c r="V76" s="10">
        <v>0.81899999999999995</v>
      </c>
      <c r="W76" s="7">
        <v>1.1000000000000001</v>
      </c>
      <c r="X76" s="7">
        <v>0</v>
      </c>
      <c r="Y76" s="7">
        <v>0.1</v>
      </c>
      <c r="Z76" s="2">
        <f t="shared" si="12"/>
        <v>0.3003003003003003</v>
      </c>
      <c r="AA76" s="10">
        <v>0.33300000000000002</v>
      </c>
      <c r="AB76" s="2">
        <v>0.8</v>
      </c>
      <c r="AC76" s="2">
        <f t="shared" si="13"/>
        <v>2</v>
      </c>
      <c r="AD76" s="10">
        <v>0.4</v>
      </c>
      <c r="AE76">
        <f t="shared" si="21"/>
        <v>4.1000000000000005</v>
      </c>
      <c r="AF76" s="2">
        <f t="shared" si="22"/>
        <v>10.205391527599486</v>
      </c>
      <c r="AG76" s="8">
        <f t="shared" si="23"/>
        <v>0.40174842767295604</v>
      </c>
      <c r="AH76">
        <v>0.3</v>
      </c>
      <c r="AI76" s="2">
        <f t="shared" si="17"/>
        <v>0.52631578947368418</v>
      </c>
      <c r="AJ76" s="8">
        <v>0.56999999999999995</v>
      </c>
      <c r="AK76">
        <v>0.6</v>
      </c>
      <c r="AL76">
        <v>0.7</v>
      </c>
      <c r="AM76">
        <v>7.0000000000000007E-2</v>
      </c>
      <c r="AN76">
        <v>0.6</v>
      </c>
      <c r="AO76">
        <v>0.5</v>
      </c>
      <c r="AP76">
        <v>1.5</v>
      </c>
      <c r="AQ76">
        <v>0.1</v>
      </c>
      <c r="AR76">
        <v>1.1000000000000001</v>
      </c>
      <c r="AS76" s="7">
        <f>AP76/(INDEX('PAdj Adjuster'!E:E, MATCH(C76, 'PAdj Adjuster'!A:A, 0))) * 30</f>
        <v>1.5923566878980895</v>
      </c>
      <c r="AT76" s="7">
        <f>AQ76/(INDEX('PAdj Adjuster'!E:E, MATCH(C76, 'PAdj Adjuster'!A:A, 0))) * 30</f>
        <v>0.10615711252653931</v>
      </c>
      <c r="AU76">
        <v>6.76</v>
      </c>
      <c r="AV76">
        <f t="shared" si="18"/>
        <v>0.25999999999999979</v>
      </c>
      <c r="AW76">
        <v>4.4000000000000004</v>
      </c>
      <c r="AX76" s="7">
        <f t="shared" si="20"/>
        <v>10.731707317073171</v>
      </c>
      <c r="AY76" s="8">
        <v>0.41</v>
      </c>
    </row>
    <row r="77" spans="1:51" x14ac:dyDescent="0.35">
      <c r="A77" t="s">
        <v>222</v>
      </c>
      <c r="B77" t="s">
        <v>257</v>
      </c>
      <c r="C77" t="s">
        <v>267</v>
      </c>
      <c r="D77" s="9">
        <v>640</v>
      </c>
      <c r="E77" s="2">
        <v>0.11</v>
      </c>
      <c r="F77" s="2">
        <v>0.09</v>
      </c>
      <c r="G77" s="2">
        <v>0.1</v>
      </c>
      <c r="H77" s="2">
        <v>0.1</v>
      </c>
      <c r="I77" s="2">
        <v>0</v>
      </c>
      <c r="J77" s="2">
        <v>0</v>
      </c>
      <c r="K77" s="13">
        <v>0</v>
      </c>
      <c r="L77" s="2">
        <v>0</v>
      </c>
      <c r="M77" s="2">
        <v>0</v>
      </c>
      <c r="N77" s="2">
        <v>0</v>
      </c>
      <c r="O77" s="2">
        <v>0.6</v>
      </c>
      <c r="P77" s="2">
        <v>1</v>
      </c>
      <c r="Q77" s="2">
        <v>0.8</v>
      </c>
      <c r="R77" s="2">
        <f t="shared" si="10"/>
        <v>1.0126582278481013</v>
      </c>
      <c r="S77" s="10">
        <v>0.79</v>
      </c>
      <c r="T77" s="2">
        <v>23.8</v>
      </c>
      <c r="U77" s="2">
        <f t="shared" si="11"/>
        <v>30.591259640102827</v>
      </c>
      <c r="V77" s="10">
        <v>0.77800000000000002</v>
      </c>
      <c r="W77" s="7">
        <v>1</v>
      </c>
      <c r="X77" s="7">
        <v>0.1</v>
      </c>
      <c r="Y77" s="7">
        <v>0</v>
      </c>
      <c r="Z77" s="2" t="e">
        <f t="shared" si="12"/>
        <v>#DIV/0!</v>
      </c>
      <c r="AA77" s="10">
        <v>0</v>
      </c>
      <c r="AB77" s="2">
        <v>0.3</v>
      </c>
      <c r="AC77" s="2">
        <f t="shared" si="13"/>
        <v>1.4999999999999998</v>
      </c>
      <c r="AD77" s="10">
        <v>0.2</v>
      </c>
      <c r="AE77">
        <f t="shared" si="21"/>
        <v>3.3</v>
      </c>
      <c r="AF77" s="2">
        <f t="shared" si="22"/>
        <v>9.8606811145510829</v>
      </c>
      <c r="AG77" s="8">
        <f t="shared" si="23"/>
        <v>0.3346624803767661</v>
      </c>
      <c r="AH77">
        <v>0.5</v>
      </c>
      <c r="AI77" s="2">
        <f t="shared" si="17"/>
        <v>1.3157894736842106</v>
      </c>
      <c r="AJ77" s="8">
        <v>0.38</v>
      </c>
      <c r="AK77">
        <v>1.1000000000000001</v>
      </c>
      <c r="AL77">
        <v>1</v>
      </c>
      <c r="AM77">
        <v>0</v>
      </c>
      <c r="AN77">
        <v>0.08</v>
      </c>
      <c r="AO77">
        <v>0.3</v>
      </c>
      <c r="AP77">
        <v>1.7</v>
      </c>
      <c r="AQ77">
        <v>0</v>
      </c>
      <c r="AR77">
        <v>0.1</v>
      </c>
      <c r="AS77" s="7">
        <f>AP77/(INDEX('PAdj Adjuster'!E:E, MATCH(C77, 'PAdj Adjuster'!A:A, 0))) * 30</f>
        <v>1.713709677419355</v>
      </c>
      <c r="AT77" s="7">
        <f>AQ77/(INDEX('PAdj Adjuster'!E:E, MATCH(C77, 'PAdj Adjuster'!A:A, 0))) * 30</f>
        <v>0</v>
      </c>
      <c r="AU77">
        <v>6.79</v>
      </c>
      <c r="AV77">
        <f t="shared" si="18"/>
        <v>0.29000000000000004</v>
      </c>
      <c r="AW77">
        <v>3.8</v>
      </c>
      <c r="AX77" s="7">
        <f t="shared" si="20"/>
        <v>11.176470588235293</v>
      </c>
      <c r="AY77" s="8">
        <v>0.34</v>
      </c>
    </row>
    <row r="78" spans="1:51" x14ac:dyDescent="0.35">
      <c r="A78" t="s">
        <v>245</v>
      </c>
      <c r="B78" t="s">
        <v>257</v>
      </c>
      <c r="C78" t="s">
        <v>267</v>
      </c>
      <c r="D78" s="9">
        <v>538</v>
      </c>
      <c r="E78" s="2">
        <v>0.27</v>
      </c>
      <c r="F78" s="2">
        <v>0.11</v>
      </c>
      <c r="G78" s="2">
        <v>0</v>
      </c>
      <c r="H78" s="2">
        <v>0</v>
      </c>
      <c r="I78" s="2">
        <v>0</v>
      </c>
      <c r="J78" s="2">
        <v>0</v>
      </c>
      <c r="K78" s="13">
        <v>0</v>
      </c>
      <c r="L78" s="2">
        <v>0</v>
      </c>
      <c r="M78" s="2">
        <v>0</v>
      </c>
      <c r="N78" s="2">
        <v>0</v>
      </c>
      <c r="O78" s="2">
        <v>0.3</v>
      </c>
      <c r="P78" s="2">
        <v>1.7</v>
      </c>
      <c r="Q78" s="2">
        <v>0.4</v>
      </c>
      <c r="R78" s="2">
        <f t="shared" si="10"/>
        <v>0.53333333333333333</v>
      </c>
      <c r="S78" s="10">
        <v>0.75</v>
      </c>
      <c r="T78" s="2">
        <v>23.9</v>
      </c>
      <c r="U78" s="2">
        <f t="shared" si="11"/>
        <v>30.445859872611461</v>
      </c>
      <c r="V78" s="10">
        <v>0.78500000000000003</v>
      </c>
      <c r="W78" s="7">
        <v>0.8</v>
      </c>
      <c r="X78" s="7">
        <v>0</v>
      </c>
      <c r="Y78" s="7">
        <v>0.2</v>
      </c>
      <c r="Z78" s="2">
        <f t="shared" si="12"/>
        <v>1.3986013986013988</v>
      </c>
      <c r="AA78" s="10">
        <v>0.14299999999999999</v>
      </c>
      <c r="AB78" s="2">
        <v>1.3</v>
      </c>
      <c r="AC78" s="2">
        <f t="shared" si="13"/>
        <v>3.0878859857482186</v>
      </c>
      <c r="AD78" s="10">
        <v>0.42099999999999999</v>
      </c>
      <c r="AE78">
        <f t="shared" si="21"/>
        <v>1.7</v>
      </c>
      <c r="AF78" s="2">
        <f t="shared" si="22"/>
        <v>7.8307692307692296</v>
      </c>
      <c r="AG78" s="8">
        <f t="shared" si="23"/>
        <v>0.21709233791748528</v>
      </c>
      <c r="AH78">
        <v>0.7</v>
      </c>
      <c r="AI78" s="2">
        <f t="shared" si="17"/>
        <v>1.4</v>
      </c>
      <c r="AJ78" s="8">
        <v>0.5</v>
      </c>
      <c r="AK78">
        <v>1.1000000000000001</v>
      </c>
      <c r="AL78">
        <v>0.4</v>
      </c>
      <c r="AM78">
        <v>0.1</v>
      </c>
      <c r="AN78">
        <v>0.3</v>
      </c>
      <c r="AO78">
        <v>0.7</v>
      </c>
      <c r="AP78">
        <v>1</v>
      </c>
      <c r="AQ78">
        <v>0.7</v>
      </c>
      <c r="AR78">
        <v>1.5</v>
      </c>
      <c r="AS78" s="7">
        <f>AP78/(INDEX('PAdj Adjuster'!E:E, MATCH(C78, 'PAdj Adjuster'!A:A, 0))) * 30</f>
        <v>1.0080645161290325</v>
      </c>
      <c r="AT78" s="7">
        <f>AQ78/(INDEX('PAdj Adjuster'!E:E, MATCH(C78, 'PAdj Adjuster'!A:A, 0))) * 30</f>
        <v>0.70564516129032262</v>
      </c>
      <c r="AU78">
        <v>6.48</v>
      </c>
      <c r="AV78">
        <f t="shared" si="18"/>
        <v>-1.9999999999999574E-2</v>
      </c>
      <c r="AW78">
        <v>2.4</v>
      </c>
      <c r="AX78" s="7">
        <f t="shared" si="20"/>
        <v>9.2307692307692299</v>
      </c>
      <c r="AY78" s="8">
        <v>0.26</v>
      </c>
    </row>
    <row r="79" spans="1:51" x14ac:dyDescent="0.35">
      <c r="A79" t="s">
        <v>51</v>
      </c>
      <c r="B79" t="s">
        <v>255</v>
      </c>
      <c r="C79" t="s">
        <v>266</v>
      </c>
      <c r="D79" s="9">
        <v>1350</v>
      </c>
      <c r="R79" s="2" t="e">
        <f t="shared" si="10"/>
        <v>#DIV/0!</v>
      </c>
      <c r="U79" s="2" t="e">
        <f t="shared" si="11"/>
        <v>#DIV/0!</v>
      </c>
      <c r="Z79" s="2" t="e">
        <f t="shared" si="12"/>
        <v>#DIV/0!</v>
      </c>
      <c r="AC79" s="2" t="e">
        <f t="shared" si="13"/>
        <v>#DIV/0!</v>
      </c>
      <c r="AE79">
        <f t="shared" si="21"/>
        <v>0</v>
      </c>
      <c r="AF79" s="2" t="e">
        <f t="shared" si="22"/>
        <v>#DIV/0!</v>
      </c>
      <c r="AG79" s="8" t="e">
        <f t="shared" si="23"/>
        <v>#DIV/0!</v>
      </c>
      <c r="AI79" s="2" t="e">
        <f t="shared" si="17"/>
        <v>#DIV/0!</v>
      </c>
      <c r="AS79" s="7">
        <f>AP79/(INDEX('PAdj Adjuster'!E:E, MATCH(C79, 'PAdj Adjuster'!A:A, 0))) * 30</f>
        <v>0</v>
      </c>
      <c r="AT79" s="7">
        <f>AQ79/(INDEX('PAdj Adjuster'!E:E, MATCH(C79, 'PAdj Adjuster'!A:A, 0))) * 30</f>
        <v>0</v>
      </c>
      <c r="AV79">
        <f t="shared" si="18"/>
        <v>-6.5</v>
      </c>
      <c r="AX79" s="7" t="e">
        <f t="shared" si="20"/>
        <v>#DIV/0!</v>
      </c>
    </row>
    <row r="80" spans="1:51" x14ac:dyDescent="0.35">
      <c r="A80" t="s">
        <v>55</v>
      </c>
      <c r="B80" t="s">
        <v>255</v>
      </c>
      <c r="C80" t="s">
        <v>260</v>
      </c>
      <c r="D80" s="9">
        <v>1350</v>
      </c>
      <c r="R80" s="2" t="e">
        <f t="shared" si="10"/>
        <v>#DIV/0!</v>
      </c>
      <c r="U80" s="2" t="e">
        <f t="shared" si="11"/>
        <v>#DIV/0!</v>
      </c>
      <c r="Z80" s="2" t="e">
        <f t="shared" si="12"/>
        <v>#DIV/0!</v>
      </c>
      <c r="AC80" s="2" t="e">
        <f t="shared" si="13"/>
        <v>#DIV/0!</v>
      </c>
      <c r="AE80">
        <f t="shared" si="21"/>
        <v>0</v>
      </c>
      <c r="AF80" s="2" t="e">
        <f t="shared" si="22"/>
        <v>#DIV/0!</v>
      </c>
      <c r="AG80" s="8" t="e">
        <f t="shared" si="23"/>
        <v>#DIV/0!</v>
      </c>
      <c r="AI80" s="2" t="e">
        <f t="shared" si="17"/>
        <v>#DIV/0!</v>
      </c>
      <c r="AS80" s="7">
        <f>AP80/(INDEX('PAdj Adjuster'!E:E, MATCH(C80, 'PAdj Adjuster'!A:A, 0))) * 30</f>
        <v>0</v>
      </c>
      <c r="AT80" s="7">
        <f>AQ80/(INDEX('PAdj Adjuster'!E:E, MATCH(C80, 'PAdj Adjuster'!A:A, 0))) * 30</f>
        <v>0</v>
      </c>
      <c r="AV80">
        <f t="shared" si="18"/>
        <v>-6.5</v>
      </c>
      <c r="AX80" s="7" t="e">
        <f t="shared" si="20"/>
        <v>#DIV/0!</v>
      </c>
    </row>
    <row r="81" spans="1:50" x14ac:dyDescent="0.35">
      <c r="A81" t="s">
        <v>89</v>
      </c>
      <c r="B81" t="s">
        <v>255</v>
      </c>
      <c r="C81" t="s">
        <v>274</v>
      </c>
      <c r="D81" s="9">
        <v>1260</v>
      </c>
      <c r="R81" s="2" t="e">
        <f t="shared" si="10"/>
        <v>#DIV/0!</v>
      </c>
      <c r="U81" s="2" t="e">
        <f t="shared" si="11"/>
        <v>#DIV/0!</v>
      </c>
      <c r="Z81" s="2" t="e">
        <f t="shared" si="12"/>
        <v>#DIV/0!</v>
      </c>
      <c r="AC81" s="2" t="e">
        <f t="shared" si="13"/>
        <v>#DIV/0!</v>
      </c>
      <c r="AE81">
        <f t="shared" si="21"/>
        <v>0</v>
      </c>
      <c r="AF81" s="2" t="e">
        <f t="shared" si="22"/>
        <v>#DIV/0!</v>
      </c>
      <c r="AG81" s="8" t="e">
        <f t="shared" si="23"/>
        <v>#DIV/0!</v>
      </c>
      <c r="AI81" s="2" t="e">
        <f t="shared" si="17"/>
        <v>#DIV/0!</v>
      </c>
      <c r="AS81" s="7">
        <f>AP81/(INDEX('PAdj Adjuster'!E:E, MATCH(C81, 'PAdj Adjuster'!A:A, 0))) * 30</f>
        <v>0</v>
      </c>
      <c r="AT81" s="7">
        <f>AQ81/(INDEX('PAdj Adjuster'!E:E, MATCH(C81, 'PAdj Adjuster'!A:A, 0))) * 30</f>
        <v>0</v>
      </c>
      <c r="AV81">
        <f t="shared" si="18"/>
        <v>-6.5</v>
      </c>
      <c r="AX81" s="7" t="e">
        <f t="shared" si="20"/>
        <v>#DIV/0!</v>
      </c>
    </row>
    <row r="82" spans="1:50" x14ac:dyDescent="0.35">
      <c r="A82" t="s">
        <v>114</v>
      </c>
      <c r="B82" t="s">
        <v>255</v>
      </c>
      <c r="C82" t="s">
        <v>274</v>
      </c>
      <c r="D82" s="9">
        <v>1170</v>
      </c>
      <c r="R82" s="2" t="e">
        <f t="shared" si="10"/>
        <v>#DIV/0!</v>
      </c>
      <c r="U82" s="2" t="e">
        <f t="shared" si="11"/>
        <v>#DIV/0!</v>
      </c>
      <c r="Z82" s="2" t="e">
        <f t="shared" si="12"/>
        <v>#DIV/0!</v>
      </c>
      <c r="AC82" s="2" t="e">
        <f t="shared" si="13"/>
        <v>#DIV/0!</v>
      </c>
      <c r="AE82">
        <f t="shared" si="21"/>
        <v>0</v>
      </c>
      <c r="AF82" s="2" t="e">
        <f t="shared" si="22"/>
        <v>#DIV/0!</v>
      </c>
      <c r="AG82" s="8" t="e">
        <f t="shared" si="23"/>
        <v>#DIV/0!</v>
      </c>
      <c r="AI82" s="2" t="e">
        <f t="shared" si="17"/>
        <v>#DIV/0!</v>
      </c>
      <c r="AS82" s="7">
        <f>AP82/(INDEX('PAdj Adjuster'!E:E, MATCH(C82, 'PAdj Adjuster'!A:A, 0))) * 30</f>
        <v>0</v>
      </c>
      <c r="AT82" s="7">
        <f>AQ82/(INDEX('PAdj Adjuster'!E:E, MATCH(C82, 'PAdj Adjuster'!A:A, 0))) * 30</f>
        <v>0</v>
      </c>
      <c r="AV82">
        <f t="shared" si="18"/>
        <v>-6.5</v>
      </c>
      <c r="AX82" s="7" t="e">
        <f t="shared" si="20"/>
        <v>#DIV/0!</v>
      </c>
    </row>
    <row r="83" spans="1:50" x14ac:dyDescent="0.35">
      <c r="A83" t="s">
        <v>122</v>
      </c>
      <c r="B83" t="s">
        <v>255</v>
      </c>
      <c r="C83" t="s">
        <v>263</v>
      </c>
      <c r="D83" s="9">
        <v>1138</v>
      </c>
      <c r="R83" s="2" t="e">
        <f t="shared" si="10"/>
        <v>#DIV/0!</v>
      </c>
      <c r="U83" s="2" t="e">
        <f t="shared" si="11"/>
        <v>#DIV/0!</v>
      </c>
      <c r="Z83" s="2" t="e">
        <f t="shared" si="12"/>
        <v>#DIV/0!</v>
      </c>
      <c r="AC83" s="2" t="e">
        <f t="shared" si="13"/>
        <v>#DIV/0!</v>
      </c>
      <c r="AE83">
        <f t="shared" si="21"/>
        <v>0</v>
      </c>
      <c r="AF83" s="2" t="e">
        <f t="shared" si="22"/>
        <v>#DIV/0!</v>
      </c>
      <c r="AG83" s="8" t="e">
        <f t="shared" si="23"/>
        <v>#DIV/0!</v>
      </c>
      <c r="AI83" s="2" t="e">
        <f t="shared" si="17"/>
        <v>#DIV/0!</v>
      </c>
      <c r="AS83" s="7">
        <f>AP83/(INDEX('PAdj Adjuster'!E:E, MATCH(C83, 'PAdj Adjuster'!A:A, 0))) * 30</f>
        <v>0</v>
      </c>
      <c r="AT83" s="7">
        <f>AQ83/(INDEX('PAdj Adjuster'!E:E, MATCH(C83, 'PAdj Adjuster'!A:A, 0))) * 30</f>
        <v>0</v>
      </c>
      <c r="AV83">
        <f t="shared" si="18"/>
        <v>-6.5</v>
      </c>
      <c r="AX83" s="7" t="e">
        <f t="shared" si="20"/>
        <v>#DIV/0!</v>
      </c>
    </row>
    <row r="84" spans="1:50" x14ac:dyDescent="0.35">
      <c r="A84" t="s">
        <v>123</v>
      </c>
      <c r="B84" t="s">
        <v>255</v>
      </c>
      <c r="C84" t="s">
        <v>262</v>
      </c>
      <c r="D84" s="9">
        <v>1123</v>
      </c>
      <c r="R84" s="2" t="e">
        <f t="shared" si="10"/>
        <v>#DIV/0!</v>
      </c>
      <c r="U84" s="2" t="e">
        <f t="shared" si="11"/>
        <v>#DIV/0!</v>
      </c>
      <c r="Z84" s="2" t="e">
        <f t="shared" si="12"/>
        <v>#DIV/0!</v>
      </c>
      <c r="AC84" s="2" t="e">
        <f t="shared" si="13"/>
        <v>#DIV/0!</v>
      </c>
      <c r="AE84">
        <f t="shared" si="21"/>
        <v>0</v>
      </c>
      <c r="AF84" s="2" t="e">
        <f t="shared" si="22"/>
        <v>#DIV/0!</v>
      </c>
      <c r="AG84" s="8" t="e">
        <f t="shared" si="23"/>
        <v>#DIV/0!</v>
      </c>
      <c r="AI84" s="2" t="e">
        <f t="shared" si="17"/>
        <v>#DIV/0!</v>
      </c>
      <c r="AS84" s="7">
        <f>AP84/(INDEX('PAdj Adjuster'!E:E, MATCH(C84, 'PAdj Adjuster'!A:A, 0))) * 30</f>
        <v>0</v>
      </c>
      <c r="AT84" s="7">
        <f>AQ84/(INDEX('PAdj Adjuster'!E:E, MATCH(C84, 'PAdj Adjuster'!A:A, 0))) * 30</f>
        <v>0</v>
      </c>
      <c r="AV84">
        <f t="shared" si="18"/>
        <v>-6.5</v>
      </c>
      <c r="AX84" s="7" t="e">
        <f t="shared" si="20"/>
        <v>#DIV/0!</v>
      </c>
    </row>
    <row r="85" spans="1:50" x14ac:dyDescent="0.35">
      <c r="A85" t="s">
        <v>139</v>
      </c>
      <c r="B85" t="s">
        <v>255</v>
      </c>
      <c r="C85" t="s">
        <v>272</v>
      </c>
      <c r="D85" s="9">
        <v>1067</v>
      </c>
      <c r="R85" s="2" t="e">
        <f t="shared" si="10"/>
        <v>#DIV/0!</v>
      </c>
      <c r="U85" s="2" t="e">
        <f t="shared" si="11"/>
        <v>#DIV/0!</v>
      </c>
      <c r="Z85" s="2" t="e">
        <f t="shared" si="12"/>
        <v>#DIV/0!</v>
      </c>
      <c r="AC85" s="2" t="e">
        <f t="shared" si="13"/>
        <v>#DIV/0!</v>
      </c>
      <c r="AE85">
        <f t="shared" si="21"/>
        <v>0</v>
      </c>
      <c r="AF85" s="2" t="e">
        <f t="shared" si="22"/>
        <v>#DIV/0!</v>
      </c>
      <c r="AG85" s="8" t="e">
        <f t="shared" si="23"/>
        <v>#DIV/0!</v>
      </c>
      <c r="AI85" s="2" t="e">
        <f t="shared" si="17"/>
        <v>#DIV/0!</v>
      </c>
      <c r="AS85" s="7">
        <f>AP85/(INDEX('PAdj Adjuster'!E:E, MATCH(C85, 'PAdj Adjuster'!A:A, 0))) * 30</f>
        <v>0</v>
      </c>
      <c r="AT85" s="7">
        <f>AQ85/(INDEX('PAdj Adjuster'!E:E, MATCH(C85, 'PAdj Adjuster'!A:A, 0))) * 30</f>
        <v>0</v>
      </c>
      <c r="AV85">
        <f t="shared" si="18"/>
        <v>-6.5</v>
      </c>
      <c r="AX85" s="7" t="e">
        <f t="shared" si="20"/>
        <v>#DIV/0!</v>
      </c>
    </row>
    <row r="86" spans="1:50" x14ac:dyDescent="0.35">
      <c r="A86" t="s">
        <v>150</v>
      </c>
      <c r="B86" t="s">
        <v>255</v>
      </c>
      <c r="C86" t="s">
        <v>261</v>
      </c>
      <c r="D86" s="9">
        <v>1022</v>
      </c>
      <c r="R86" s="2" t="e">
        <f t="shared" si="10"/>
        <v>#DIV/0!</v>
      </c>
      <c r="U86" s="2" t="e">
        <f t="shared" si="11"/>
        <v>#DIV/0!</v>
      </c>
      <c r="Z86" s="2" t="e">
        <f t="shared" si="12"/>
        <v>#DIV/0!</v>
      </c>
      <c r="AC86" s="2" t="e">
        <f t="shared" si="13"/>
        <v>#DIV/0!</v>
      </c>
      <c r="AE86">
        <f t="shared" si="21"/>
        <v>0</v>
      </c>
      <c r="AF86" s="2" t="e">
        <f t="shared" si="22"/>
        <v>#DIV/0!</v>
      </c>
      <c r="AG86" s="8" t="e">
        <f t="shared" si="23"/>
        <v>#DIV/0!</v>
      </c>
      <c r="AI86" s="2" t="e">
        <f t="shared" si="17"/>
        <v>#DIV/0!</v>
      </c>
      <c r="AS86" s="7">
        <f>AP86/(INDEX('PAdj Adjuster'!E:E, MATCH(C86, 'PAdj Adjuster'!A:A, 0))) * 30</f>
        <v>0</v>
      </c>
      <c r="AT86" s="7">
        <f>AQ86/(INDEX('PAdj Adjuster'!E:E, MATCH(C86, 'PAdj Adjuster'!A:A, 0))) * 30</f>
        <v>0</v>
      </c>
      <c r="AV86">
        <f t="shared" si="18"/>
        <v>-6.5</v>
      </c>
      <c r="AX86" s="7" t="e">
        <f t="shared" si="20"/>
        <v>#DIV/0!</v>
      </c>
    </row>
    <row r="87" spans="1:50" x14ac:dyDescent="0.35">
      <c r="A87" t="s">
        <v>157</v>
      </c>
      <c r="B87" t="s">
        <v>255</v>
      </c>
      <c r="C87" t="s">
        <v>274</v>
      </c>
      <c r="D87" s="9">
        <v>990</v>
      </c>
      <c r="R87" s="2" t="e">
        <f t="shared" si="10"/>
        <v>#DIV/0!</v>
      </c>
      <c r="U87" s="2" t="e">
        <f t="shared" si="11"/>
        <v>#DIV/0!</v>
      </c>
      <c r="Z87" s="2" t="e">
        <f t="shared" si="12"/>
        <v>#DIV/0!</v>
      </c>
      <c r="AC87" s="2" t="e">
        <f t="shared" si="13"/>
        <v>#DIV/0!</v>
      </c>
      <c r="AE87">
        <f t="shared" si="21"/>
        <v>0</v>
      </c>
      <c r="AF87" s="2" t="e">
        <f t="shared" si="22"/>
        <v>#DIV/0!</v>
      </c>
      <c r="AG87" s="8" t="e">
        <f t="shared" si="23"/>
        <v>#DIV/0!</v>
      </c>
      <c r="AI87" s="2" t="e">
        <f t="shared" si="17"/>
        <v>#DIV/0!</v>
      </c>
      <c r="AS87" s="7">
        <f>AP87/(INDEX('PAdj Adjuster'!E:E, MATCH(C87, 'PAdj Adjuster'!A:A, 0))) * 30</f>
        <v>0</v>
      </c>
      <c r="AT87" s="7">
        <f>AQ87/(INDEX('PAdj Adjuster'!E:E, MATCH(C87, 'PAdj Adjuster'!A:A, 0))) * 30</f>
        <v>0</v>
      </c>
      <c r="AV87">
        <f t="shared" si="18"/>
        <v>-6.5</v>
      </c>
      <c r="AX87" s="7" t="e">
        <f t="shared" si="20"/>
        <v>#DIV/0!</v>
      </c>
    </row>
    <row r="88" spans="1:50" x14ac:dyDescent="0.35">
      <c r="A88" t="s">
        <v>163</v>
      </c>
      <c r="B88" t="s">
        <v>255</v>
      </c>
      <c r="C88" t="s">
        <v>275</v>
      </c>
      <c r="D88" s="9">
        <v>956</v>
      </c>
      <c r="R88" s="2" t="e">
        <f t="shared" si="10"/>
        <v>#DIV/0!</v>
      </c>
      <c r="U88" s="2" t="e">
        <f t="shared" si="11"/>
        <v>#DIV/0!</v>
      </c>
      <c r="Z88" s="2" t="e">
        <f t="shared" si="12"/>
        <v>#DIV/0!</v>
      </c>
      <c r="AC88" s="2" t="e">
        <f t="shared" si="13"/>
        <v>#DIV/0!</v>
      </c>
      <c r="AE88">
        <f t="shared" si="21"/>
        <v>0</v>
      </c>
      <c r="AF88" s="2" t="e">
        <f t="shared" si="22"/>
        <v>#DIV/0!</v>
      </c>
      <c r="AG88" s="8" t="e">
        <f t="shared" si="23"/>
        <v>#DIV/0!</v>
      </c>
      <c r="AI88" s="2" t="e">
        <f t="shared" si="17"/>
        <v>#DIV/0!</v>
      </c>
      <c r="AS88" s="7">
        <f>AP88/(INDEX('PAdj Adjuster'!E:E, MATCH(C88, 'PAdj Adjuster'!A:A, 0))) * 30</f>
        <v>0</v>
      </c>
      <c r="AT88" s="7">
        <f>AQ88/(INDEX('PAdj Adjuster'!E:E, MATCH(C88, 'PAdj Adjuster'!A:A, 0))) * 30</f>
        <v>0</v>
      </c>
      <c r="AV88">
        <f t="shared" si="18"/>
        <v>-6.5</v>
      </c>
      <c r="AX88" s="7" t="e">
        <f t="shared" si="20"/>
        <v>#DIV/0!</v>
      </c>
    </row>
    <row r="89" spans="1:50" x14ac:dyDescent="0.35">
      <c r="A89" t="s">
        <v>180</v>
      </c>
      <c r="B89" t="s">
        <v>255</v>
      </c>
      <c r="C89" t="s">
        <v>267</v>
      </c>
      <c r="D89" s="9">
        <v>900</v>
      </c>
      <c r="R89" s="2" t="e">
        <f t="shared" si="10"/>
        <v>#DIV/0!</v>
      </c>
      <c r="U89" s="2" t="e">
        <f t="shared" si="11"/>
        <v>#DIV/0!</v>
      </c>
      <c r="Z89" s="2" t="e">
        <f t="shared" si="12"/>
        <v>#DIV/0!</v>
      </c>
      <c r="AC89" s="2" t="e">
        <f t="shared" si="13"/>
        <v>#DIV/0!</v>
      </c>
      <c r="AE89">
        <f t="shared" si="21"/>
        <v>0</v>
      </c>
      <c r="AF89" s="2" t="e">
        <f t="shared" si="22"/>
        <v>#DIV/0!</v>
      </c>
      <c r="AG89" s="8" t="e">
        <f t="shared" si="23"/>
        <v>#DIV/0!</v>
      </c>
      <c r="AI89" s="2" t="e">
        <f t="shared" si="17"/>
        <v>#DIV/0!</v>
      </c>
      <c r="AS89" s="7">
        <f>AP89/(INDEX('PAdj Adjuster'!E:E, MATCH(C89, 'PAdj Adjuster'!A:A, 0))) * 30</f>
        <v>0</v>
      </c>
      <c r="AT89" s="7">
        <f>AQ89/(INDEX('PAdj Adjuster'!E:E, MATCH(C89, 'PAdj Adjuster'!A:A, 0))) * 30</f>
        <v>0</v>
      </c>
      <c r="AV89">
        <f t="shared" si="18"/>
        <v>-6.5</v>
      </c>
      <c r="AX89" s="7" t="e">
        <f t="shared" si="20"/>
        <v>#DIV/0!</v>
      </c>
    </row>
    <row r="90" spans="1:50" x14ac:dyDescent="0.35">
      <c r="A90" t="s">
        <v>187</v>
      </c>
      <c r="B90" t="s">
        <v>255</v>
      </c>
      <c r="C90" t="s">
        <v>271</v>
      </c>
      <c r="D90" s="9">
        <v>867</v>
      </c>
      <c r="R90" s="2" t="e">
        <f t="shared" si="10"/>
        <v>#DIV/0!</v>
      </c>
      <c r="U90" s="2" t="e">
        <f t="shared" si="11"/>
        <v>#DIV/0!</v>
      </c>
      <c r="Z90" s="2" t="e">
        <f t="shared" si="12"/>
        <v>#DIV/0!</v>
      </c>
      <c r="AC90" s="2" t="e">
        <f t="shared" si="13"/>
        <v>#DIV/0!</v>
      </c>
      <c r="AE90">
        <f t="shared" si="21"/>
        <v>0</v>
      </c>
      <c r="AF90" s="2" t="e">
        <f t="shared" si="22"/>
        <v>#DIV/0!</v>
      </c>
      <c r="AG90" s="8" t="e">
        <f t="shared" si="23"/>
        <v>#DIV/0!</v>
      </c>
      <c r="AI90" s="2" t="e">
        <f t="shared" si="17"/>
        <v>#DIV/0!</v>
      </c>
      <c r="AS90" s="7">
        <f>AP90/(INDEX('PAdj Adjuster'!E:E, MATCH(C90, 'PAdj Adjuster'!A:A, 0))) * 30</f>
        <v>0</v>
      </c>
      <c r="AT90" s="7">
        <f>AQ90/(INDEX('PAdj Adjuster'!E:E, MATCH(C90, 'PAdj Adjuster'!A:A, 0))) * 30</f>
        <v>0</v>
      </c>
      <c r="AV90">
        <f t="shared" si="18"/>
        <v>-6.5</v>
      </c>
      <c r="AX90" s="7" t="e">
        <f t="shared" si="20"/>
        <v>#DIV/0!</v>
      </c>
    </row>
    <row r="91" spans="1:50" x14ac:dyDescent="0.35">
      <c r="A91" t="s">
        <v>195</v>
      </c>
      <c r="B91" t="s">
        <v>255</v>
      </c>
      <c r="C91" t="s">
        <v>265</v>
      </c>
      <c r="D91" s="9">
        <v>804</v>
      </c>
      <c r="R91" s="2" t="e">
        <f t="shared" si="10"/>
        <v>#DIV/0!</v>
      </c>
      <c r="U91" s="2" t="e">
        <f t="shared" si="11"/>
        <v>#DIV/0!</v>
      </c>
      <c r="Z91" s="2" t="e">
        <f t="shared" si="12"/>
        <v>#DIV/0!</v>
      </c>
      <c r="AC91" s="2" t="e">
        <f t="shared" si="13"/>
        <v>#DIV/0!</v>
      </c>
      <c r="AE91">
        <f t="shared" si="21"/>
        <v>0</v>
      </c>
      <c r="AF91" s="2" t="e">
        <f t="shared" si="22"/>
        <v>#DIV/0!</v>
      </c>
      <c r="AG91" s="8" t="e">
        <f t="shared" si="23"/>
        <v>#DIV/0!</v>
      </c>
      <c r="AI91" s="2" t="e">
        <f t="shared" si="17"/>
        <v>#DIV/0!</v>
      </c>
      <c r="AS91" s="7">
        <f>AP91/(INDEX('PAdj Adjuster'!E:E, MATCH(C91, 'PAdj Adjuster'!A:A, 0))) * 30</f>
        <v>0</v>
      </c>
      <c r="AT91" s="7">
        <f>AQ91/(INDEX('PAdj Adjuster'!E:E, MATCH(C91, 'PAdj Adjuster'!A:A, 0))) * 30</f>
        <v>0</v>
      </c>
      <c r="AV91">
        <f t="shared" si="18"/>
        <v>-6.5</v>
      </c>
      <c r="AX91" s="7" t="e">
        <f t="shared" si="20"/>
        <v>#DIV/0!</v>
      </c>
    </row>
    <row r="92" spans="1:50" x14ac:dyDescent="0.35">
      <c r="A92" t="s">
        <v>203</v>
      </c>
      <c r="B92" t="s">
        <v>255</v>
      </c>
      <c r="C92" t="s">
        <v>270</v>
      </c>
      <c r="D92" s="9">
        <v>760</v>
      </c>
      <c r="R92" s="2" t="e">
        <f t="shared" si="10"/>
        <v>#DIV/0!</v>
      </c>
      <c r="U92" s="2" t="e">
        <f t="shared" si="11"/>
        <v>#DIV/0!</v>
      </c>
      <c r="Z92" s="2" t="e">
        <f t="shared" si="12"/>
        <v>#DIV/0!</v>
      </c>
      <c r="AC92" s="2" t="e">
        <f t="shared" si="13"/>
        <v>#DIV/0!</v>
      </c>
      <c r="AE92">
        <f t="shared" si="21"/>
        <v>0</v>
      </c>
      <c r="AF92" s="2" t="e">
        <f t="shared" si="22"/>
        <v>#DIV/0!</v>
      </c>
      <c r="AG92" s="8" t="e">
        <f t="shared" si="23"/>
        <v>#DIV/0!</v>
      </c>
      <c r="AI92" s="2" t="e">
        <f t="shared" si="17"/>
        <v>#DIV/0!</v>
      </c>
      <c r="AS92" s="7">
        <f>AP92/(INDEX('PAdj Adjuster'!E:E, MATCH(C92, 'PAdj Adjuster'!A:A, 0))) * 30</f>
        <v>0</v>
      </c>
      <c r="AT92" s="7">
        <f>AQ92/(INDEX('PAdj Adjuster'!E:E, MATCH(C92, 'PAdj Adjuster'!A:A, 0))) * 30</f>
        <v>0</v>
      </c>
      <c r="AV92">
        <f t="shared" si="18"/>
        <v>-6.5</v>
      </c>
      <c r="AX92" s="7" t="e">
        <f t="shared" si="20"/>
        <v>#DIV/0!</v>
      </c>
    </row>
    <row r="93" spans="1:50" x14ac:dyDescent="0.35">
      <c r="A93" t="s">
        <v>209</v>
      </c>
      <c r="B93" t="s">
        <v>255</v>
      </c>
      <c r="C93" t="s">
        <v>273</v>
      </c>
      <c r="D93" s="9">
        <v>720</v>
      </c>
      <c r="R93" s="2" t="e">
        <f t="shared" si="10"/>
        <v>#DIV/0!</v>
      </c>
      <c r="U93" s="2" t="e">
        <f t="shared" si="11"/>
        <v>#DIV/0!</v>
      </c>
      <c r="Z93" s="2" t="e">
        <f t="shared" si="12"/>
        <v>#DIV/0!</v>
      </c>
      <c r="AC93" s="2" t="e">
        <f t="shared" si="13"/>
        <v>#DIV/0!</v>
      </c>
      <c r="AE93">
        <f t="shared" si="21"/>
        <v>0</v>
      </c>
      <c r="AF93" s="2" t="e">
        <f t="shared" si="22"/>
        <v>#DIV/0!</v>
      </c>
      <c r="AG93" s="8" t="e">
        <f t="shared" si="23"/>
        <v>#DIV/0!</v>
      </c>
      <c r="AI93" s="2" t="e">
        <f t="shared" si="17"/>
        <v>#DIV/0!</v>
      </c>
      <c r="AS93" s="7">
        <f>AP93/(INDEX('PAdj Adjuster'!E:E, MATCH(C93, 'PAdj Adjuster'!A:A, 0))) * 30</f>
        <v>0</v>
      </c>
      <c r="AT93" s="7">
        <f>AQ93/(INDEX('PAdj Adjuster'!E:E, MATCH(C93, 'PAdj Adjuster'!A:A, 0))) * 30</f>
        <v>0</v>
      </c>
      <c r="AV93">
        <f t="shared" si="18"/>
        <v>-6.5</v>
      </c>
      <c r="AX93" s="7" t="e">
        <f t="shared" si="20"/>
        <v>#DIV/0!</v>
      </c>
    </row>
    <row r="94" spans="1:50" x14ac:dyDescent="0.35">
      <c r="A94" t="s">
        <v>220</v>
      </c>
      <c r="B94" t="s">
        <v>255</v>
      </c>
      <c r="C94" t="s">
        <v>269</v>
      </c>
      <c r="D94" s="9">
        <v>652</v>
      </c>
      <c r="R94" s="2" t="e">
        <f t="shared" si="10"/>
        <v>#DIV/0!</v>
      </c>
      <c r="U94" s="2" t="e">
        <f t="shared" si="11"/>
        <v>#DIV/0!</v>
      </c>
      <c r="Z94" s="2" t="e">
        <f t="shared" si="12"/>
        <v>#DIV/0!</v>
      </c>
      <c r="AC94" s="2" t="e">
        <f t="shared" si="13"/>
        <v>#DIV/0!</v>
      </c>
      <c r="AE94">
        <f t="shared" si="21"/>
        <v>0</v>
      </c>
      <c r="AF94" s="2" t="e">
        <f t="shared" si="22"/>
        <v>#DIV/0!</v>
      </c>
      <c r="AG94" s="8" t="e">
        <f t="shared" si="23"/>
        <v>#DIV/0!</v>
      </c>
      <c r="AI94" s="2" t="e">
        <f t="shared" si="17"/>
        <v>#DIV/0!</v>
      </c>
      <c r="AS94" s="7">
        <f>AP94/(INDEX('PAdj Adjuster'!E:E, MATCH(C94, 'PAdj Adjuster'!A:A, 0))) * 30</f>
        <v>0</v>
      </c>
      <c r="AT94" s="7">
        <f>AQ94/(INDEX('PAdj Adjuster'!E:E, MATCH(C94, 'PAdj Adjuster'!A:A, 0))) * 30</f>
        <v>0</v>
      </c>
      <c r="AV94">
        <f t="shared" si="18"/>
        <v>-6.5</v>
      </c>
      <c r="AX94" s="7" t="e">
        <f t="shared" si="20"/>
        <v>#DIV/0!</v>
      </c>
    </row>
    <row r="95" spans="1:50" x14ac:dyDescent="0.35">
      <c r="A95" t="s">
        <v>221</v>
      </c>
      <c r="B95" t="s">
        <v>255</v>
      </c>
      <c r="C95" t="s">
        <v>273</v>
      </c>
      <c r="D95" s="9">
        <v>644</v>
      </c>
      <c r="R95" s="2" t="e">
        <f t="shared" si="10"/>
        <v>#DIV/0!</v>
      </c>
      <c r="U95" s="2" t="e">
        <f t="shared" si="11"/>
        <v>#DIV/0!</v>
      </c>
      <c r="Z95" s="2" t="e">
        <f t="shared" si="12"/>
        <v>#DIV/0!</v>
      </c>
      <c r="AC95" s="2" t="e">
        <f t="shared" si="13"/>
        <v>#DIV/0!</v>
      </c>
      <c r="AE95">
        <f t="shared" si="21"/>
        <v>0</v>
      </c>
      <c r="AF95" s="2" t="e">
        <f t="shared" si="22"/>
        <v>#DIV/0!</v>
      </c>
      <c r="AG95" s="8" t="e">
        <f t="shared" si="23"/>
        <v>#DIV/0!</v>
      </c>
      <c r="AI95" s="2" t="e">
        <f t="shared" si="17"/>
        <v>#DIV/0!</v>
      </c>
      <c r="AS95" s="7">
        <f>AP95/(INDEX('PAdj Adjuster'!E:E, MATCH(C95, 'PAdj Adjuster'!A:A, 0))) * 30</f>
        <v>0</v>
      </c>
      <c r="AT95" s="7">
        <f>AQ95/(INDEX('PAdj Adjuster'!E:E, MATCH(C95, 'PAdj Adjuster'!A:A, 0))) * 30</f>
        <v>0</v>
      </c>
      <c r="AV95">
        <f t="shared" si="18"/>
        <v>-6.5</v>
      </c>
      <c r="AX95" s="7" t="e">
        <f t="shared" si="20"/>
        <v>#DIV/0!</v>
      </c>
    </row>
    <row r="96" spans="1:50" x14ac:dyDescent="0.35">
      <c r="A96" t="s">
        <v>226</v>
      </c>
      <c r="B96" t="s">
        <v>255</v>
      </c>
      <c r="C96" t="s">
        <v>268</v>
      </c>
      <c r="D96" s="9">
        <v>630</v>
      </c>
      <c r="R96" s="2" t="e">
        <f t="shared" si="10"/>
        <v>#DIV/0!</v>
      </c>
      <c r="U96" s="2" t="e">
        <f t="shared" si="11"/>
        <v>#DIV/0!</v>
      </c>
      <c r="Z96" s="2" t="e">
        <f t="shared" si="12"/>
        <v>#DIV/0!</v>
      </c>
      <c r="AC96" s="2" t="e">
        <f t="shared" si="13"/>
        <v>#DIV/0!</v>
      </c>
      <c r="AE96">
        <f t="shared" si="21"/>
        <v>0</v>
      </c>
      <c r="AF96" s="2" t="e">
        <f t="shared" si="22"/>
        <v>#DIV/0!</v>
      </c>
      <c r="AG96" s="8" t="e">
        <f t="shared" si="23"/>
        <v>#DIV/0!</v>
      </c>
      <c r="AI96" s="2" t="e">
        <f t="shared" si="17"/>
        <v>#DIV/0!</v>
      </c>
      <c r="AS96" s="7">
        <f>AP96/(INDEX('PAdj Adjuster'!E:E, MATCH(C96, 'PAdj Adjuster'!A:A, 0))) * 30</f>
        <v>0</v>
      </c>
      <c r="AT96" s="7">
        <f>AQ96/(INDEX('PAdj Adjuster'!E:E, MATCH(C96, 'PAdj Adjuster'!A:A, 0))) * 30</f>
        <v>0</v>
      </c>
      <c r="AV96">
        <f t="shared" si="18"/>
        <v>-6.5</v>
      </c>
      <c r="AX96" s="7" t="e">
        <f t="shared" si="20"/>
        <v>#DIV/0!</v>
      </c>
    </row>
    <row r="97" spans="1:51" x14ac:dyDescent="0.35">
      <c r="A97" t="s">
        <v>231</v>
      </c>
      <c r="B97" t="s">
        <v>255</v>
      </c>
      <c r="C97" t="s">
        <v>261</v>
      </c>
      <c r="D97" s="9">
        <v>611</v>
      </c>
      <c r="R97" s="2" t="e">
        <f t="shared" si="10"/>
        <v>#DIV/0!</v>
      </c>
      <c r="U97" s="2" t="e">
        <f t="shared" si="11"/>
        <v>#DIV/0!</v>
      </c>
      <c r="Z97" s="2" t="e">
        <f t="shared" si="12"/>
        <v>#DIV/0!</v>
      </c>
      <c r="AC97" s="2" t="e">
        <f t="shared" si="13"/>
        <v>#DIV/0!</v>
      </c>
      <c r="AE97">
        <f t="shared" si="21"/>
        <v>0</v>
      </c>
      <c r="AF97" s="2" t="e">
        <f t="shared" si="22"/>
        <v>#DIV/0!</v>
      </c>
      <c r="AG97" s="8" t="e">
        <f t="shared" si="23"/>
        <v>#DIV/0!</v>
      </c>
      <c r="AI97" s="2" t="e">
        <f t="shared" si="17"/>
        <v>#DIV/0!</v>
      </c>
      <c r="AS97" s="7">
        <f>AP97/(INDEX('PAdj Adjuster'!E:E, MATCH(C97, 'PAdj Adjuster'!A:A, 0))) * 30</f>
        <v>0</v>
      </c>
      <c r="AT97" s="7">
        <f>AQ97/(INDEX('PAdj Adjuster'!E:E, MATCH(C97, 'PAdj Adjuster'!A:A, 0))) * 30</f>
        <v>0</v>
      </c>
      <c r="AV97">
        <f t="shared" si="18"/>
        <v>-6.5</v>
      </c>
      <c r="AX97" s="7" t="e">
        <f t="shared" si="20"/>
        <v>#DIV/0!</v>
      </c>
    </row>
    <row r="98" spans="1:51" x14ac:dyDescent="0.35">
      <c r="A98" t="s">
        <v>241</v>
      </c>
      <c r="B98" t="s">
        <v>255</v>
      </c>
      <c r="C98" t="s">
        <v>274</v>
      </c>
      <c r="D98" s="9">
        <v>576</v>
      </c>
      <c r="R98" s="2" t="e">
        <f t="shared" si="10"/>
        <v>#DIV/0!</v>
      </c>
      <c r="U98" s="2" t="e">
        <f t="shared" si="11"/>
        <v>#DIV/0!</v>
      </c>
      <c r="Z98" s="2" t="e">
        <f t="shared" si="12"/>
        <v>#DIV/0!</v>
      </c>
      <c r="AC98" s="2" t="e">
        <f t="shared" si="13"/>
        <v>#DIV/0!</v>
      </c>
      <c r="AE98">
        <f t="shared" si="21"/>
        <v>0</v>
      </c>
      <c r="AF98" s="2" t="e">
        <f t="shared" si="22"/>
        <v>#DIV/0!</v>
      </c>
      <c r="AG98" s="8" t="e">
        <f t="shared" si="23"/>
        <v>#DIV/0!</v>
      </c>
      <c r="AI98" s="2" t="e">
        <f t="shared" si="17"/>
        <v>#DIV/0!</v>
      </c>
      <c r="AS98" s="7">
        <f>AP98/(INDEX('PAdj Adjuster'!E:E, MATCH(C98, 'PAdj Adjuster'!A:A, 0))) * 30</f>
        <v>0</v>
      </c>
      <c r="AT98" s="7">
        <f>AQ98/(INDEX('PAdj Adjuster'!E:E, MATCH(C98, 'PAdj Adjuster'!A:A, 0))) * 30</f>
        <v>0</v>
      </c>
      <c r="AV98">
        <f t="shared" si="18"/>
        <v>-6.5</v>
      </c>
      <c r="AX98" s="7" t="e">
        <f t="shared" si="20"/>
        <v>#DIV/0!</v>
      </c>
    </row>
    <row r="99" spans="1:51" x14ac:dyDescent="0.35">
      <c r="A99" t="s">
        <v>62</v>
      </c>
      <c r="B99" t="s">
        <v>258</v>
      </c>
      <c r="C99" t="s">
        <v>266</v>
      </c>
      <c r="D99" s="9">
        <v>1350</v>
      </c>
      <c r="E99" s="2">
        <v>0.08</v>
      </c>
      <c r="F99" s="2">
        <v>0.16</v>
      </c>
      <c r="G99" s="2">
        <v>0</v>
      </c>
      <c r="H99" s="2">
        <v>0.06</v>
      </c>
      <c r="I99" s="2">
        <v>0</v>
      </c>
      <c r="J99" s="2">
        <v>0</v>
      </c>
      <c r="K99" s="13">
        <v>0</v>
      </c>
      <c r="L99" s="2">
        <v>0</v>
      </c>
      <c r="M99" s="2">
        <v>0</v>
      </c>
      <c r="N99" s="2">
        <v>0</v>
      </c>
      <c r="O99" s="2">
        <v>0.2</v>
      </c>
      <c r="P99" s="2">
        <v>0.8</v>
      </c>
      <c r="Q99" s="2">
        <v>2.2000000000000002</v>
      </c>
      <c r="R99" s="2">
        <f t="shared" si="10"/>
        <v>3.2352941176470589</v>
      </c>
      <c r="S99" s="10">
        <v>0.68</v>
      </c>
      <c r="T99" s="2">
        <v>24.5</v>
      </c>
      <c r="U99" s="2">
        <f t="shared" si="11"/>
        <v>33.793103448275865</v>
      </c>
      <c r="V99" s="10">
        <v>0.72499999999999998</v>
      </c>
      <c r="W99" s="7">
        <v>0.9</v>
      </c>
      <c r="X99" s="7">
        <v>0.2</v>
      </c>
      <c r="Y99" s="7">
        <v>0.9</v>
      </c>
      <c r="Z99" s="2">
        <f t="shared" si="12"/>
        <v>3.0612244897959187</v>
      </c>
      <c r="AA99" s="10">
        <v>0.29399999999999998</v>
      </c>
      <c r="AB99" s="2">
        <v>2.6</v>
      </c>
      <c r="AC99" s="2">
        <f t="shared" si="13"/>
        <v>5.439330543933055</v>
      </c>
      <c r="AD99" s="10">
        <v>0.47799999999999998</v>
      </c>
      <c r="AE99">
        <f t="shared" si="21"/>
        <v>7.1999999999999993</v>
      </c>
      <c r="AF99" s="2">
        <f t="shared" si="22"/>
        <v>19.45945945945946</v>
      </c>
      <c r="AG99" s="8">
        <f t="shared" si="23"/>
        <v>0.36999999999999994</v>
      </c>
      <c r="AH99">
        <v>0.9</v>
      </c>
      <c r="AI99" s="2">
        <f t="shared" si="17"/>
        <v>2.4324324324324325</v>
      </c>
      <c r="AJ99" s="8">
        <v>0.37</v>
      </c>
      <c r="AK99">
        <v>0.9</v>
      </c>
      <c r="AL99">
        <v>0.9</v>
      </c>
      <c r="AM99">
        <v>0.2</v>
      </c>
      <c r="AN99">
        <v>1.8</v>
      </c>
      <c r="AO99">
        <v>0.4</v>
      </c>
      <c r="AP99">
        <v>1.1000000000000001</v>
      </c>
      <c r="AQ99">
        <v>0.6</v>
      </c>
      <c r="AR99">
        <v>1.1000000000000001</v>
      </c>
      <c r="AS99" s="7">
        <f>AP99/(INDEX('PAdj Adjuster'!E:E, MATCH(C99, 'PAdj Adjuster'!A:A, 0))) * 30</f>
        <v>1.0848126232741617</v>
      </c>
      <c r="AT99" s="7">
        <f>AQ99/(INDEX('PAdj Adjuster'!E:E, MATCH(C99, 'PAdj Adjuster'!A:A, 0))) * 30</f>
        <v>0.59171597633136086</v>
      </c>
      <c r="AU99">
        <v>6.94</v>
      </c>
      <c r="AV99">
        <f t="shared" si="18"/>
        <v>0.44000000000000039</v>
      </c>
      <c r="AW99">
        <v>8.1</v>
      </c>
      <c r="AX99" s="7">
        <f t="shared" si="20"/>
        <v>21.891891891891891</v>
      </c>
      <c r="AY99" s="8">
        <v>0.37</v>
      </c>
    </row>
    <row r="100" spans="1:51" x14ac:dyDescent="0.35">
      <c r="A100" t="s">
        <v>63</v>
      </c>
      <c r="B100" t="s">
        <v>258</v>
      </c>
      <c r="C100" t="s">
        <v>266</v>
      </c>
      <c r="D100" s="9">
        <v>1350</v>
      </c>
      <c r="E100" s="2">
        <v>0.06</v>
      </c>
      <c r="F100" s="2">
        <v>0.01</v>
      </c>
      <c r="G100" s="2">
        <v>0.06</v>
      </c>
      <c r="H100" s="2">
        <v>0</v>
      </c>
      <c r="I100" s="2">
        <v>0</v>
      </c>
      <c r="J100" s="2">
        <v>0</v>
      </c>
      <c r="K100" s="13">
        <v>0</v>
      </c>
      <c r="L100" s="2">
        <v>0</v>
      </c>
      <c r="M100" s="2">
        <v>0</v>
      </c>
      <c r="N100" s="2">
        <v>0</v>
      </c>
      <c r="O100" s="2">
        <v>0.2</v>
      </c>
      <c r="P100" s="2">
        <v>0.4</v>
      </c>
      <c r="Q100" s="2">
        <v>1.7</v>
      </c>
      <c r="R100" s="2">
        <f t="shared" si="10"/>
        <v>2.5373134328358207</v>
      </c>
      <c r="S100" s="10">
        <v>0.67</v>
      </c>
      <c r="T100" s="2">
        <v>22.8</v>
      </c>
      <c r="U100" s="2">
        <f t="shared" si="11"/>
        <v>30.810810810810811</v>
      </c>
      <c r="V100" s="10">
        <v>0.74</v>
      </c>
      <c r="W100" s="7">
        <v>0.2</v>
      </c>
      <c r="X100" s="7">
        <v>0</v>
      </c>
      <c r="Y100" s="7">
        <v>0.3</v>
      </c>
      <c r="Z100" s="2">
        <f t="shared" si="12"/>
        <v>2.0408163265306123</v>
      </c>
      <c r="AA100" s="10">
        <v>0.14699999999999999</v>
      </c>
      <c r="AB100" s="2">
        <v>2.5</v>
      </c>
      <c r="AC100" s="2">
        <f t="shared" si="13"/>
        <v>5.1229508196721314</v>
      </c>
      <c r="AD100" s="10">
        <v>0.48799999999999999</v>
      </c>
      <c r="AE100">
        <f t="shared" si="21"/>
        <v>6.6999999999999993</v>
      </c>
      <c r="AF100" s="2">
        <f t="shared" si="22"/>
        <v>18.63607793840352</v>
      </c>
      <c r="AG100" s="8">
        <f t="shared" si="23"/>
        <v>0.35951770657672844</v>
      </c>
      <c r="AH100">
        <v>1.4</v>
      </c>
      <c r="AI100" s="2">
        <f t="shared" si="17"/>
        <v>3.2558139534883721</v>
      </c>
      <c r="AJ100" s="8">
        <v>0.43</v>
      </c>
      <c r="AK100">
        <v>1</v>
      </c>
      <c r="AL100">
        <v>1.5</v>
      </c>
      <c r="AM100">
        <v>0.06</v>
      </c>
      <c r="AN100">
        <v>1.4</v>
      </c>
      <c r="AO100">
        <v>0.06</v>
      </c>
      <c r="AP100">
        <v>1.2</v>
      </c>
      <c r="AQ100">
        <v>0.06</v>
      </c>
      <c r="AR100">
        <v>1.6</v>
      </c>
      <c r="AS100" s="7">
        <f>AP100/(INDEX('PAdj Adjuster'!E:E, MATCH(C100, 'PAdj Adjuster'!A:A, 0))) * 30</f>
        <v>1.1834319526627217</v>
      </c>
      <c r="AT100" s="7">
        <f>AQ100/(INDEX('PAdj Adjuster'!E:E, MATCH(C100, 'PAdj Adjuster'!A:A, 0))) * 30</f>
        <v>5.9171597633136085E-2</v>
      </c>
      <c r="AU100">
        <v>6.84</v>
      </c>
      <c r="AV100">
        <f t="shared" si="18"/>
        <v>0.33999999999999986</v>
      </c>
      <c r="AW100">
        <v>8.1</v>
      </c>
      <c r="AX100" s="7">
        <f t="shared" si="20"/>
        <v>21.891891891891891</v>
      </c>
      <c r="AY100" s="8">
        <v>0.37</v>
      </c>
    </row>
    <row r="101" spans="1:51" x14ac:dyDescent="0.35">
      <c r="A101" t="s">
        <v>66</v>
      </c>
      <c r="B101" t="s">
        <v>258</v>
      </c>
      <c r="C101" t="s">
        <v>260</v>
      </c>
      <c r="D101" s="9">
        <v>1350</v>
      </c>
      <c r="E101" s="2">
        <v>0.01</v>
      </c>
      <c r="F101" s="2">
        <v>0.05</v>
      </c>
      <c r="G101" s="2">
        <v>0</v>
      </c>
      <c r="H101" s="2">
        <v>0.06</v>
      </c>
      <c r="I101" s="2">
        <v>0</v>
      </c>
      <c r="J101" s="2">
        <v>0</v>
      </c>
      <c r="K101" s="13">
        <v>0</v>
      </c>
      <c r="L101" s="2">
        <v>0</v>
      </c>
      <c r="M101" s="2">
        <v>0</v>
      </c>
      <c r="N101" s="2">
        <v>0</v>
      </c>
      <c r="O101" s="2">
        <v>0.1</v>
      </c>
      <c r="P101" s="2">
        <v>0.4</v>
      </c>
      <c r="Q101" s="2">
        <v>0.6</v>
      </c>
      <c r="R101" s="2">
        <f t="shared" si="10"/>
        <v>0.95238095238095233</v>
      </c>
      <c r="S101" s="10">
        <v>0.63</v>
      </c>
      <c r="T101" s="2">
        <v>35.799999999999997</v>
      </c>
      <c r="U101" s="2">
        <f t="shared" si="11"/>
        <v>46.373056994818647</v>
      </c>
      <c r="V101" s="10">
        <v>0.77200000000000002</v>
      </c>
      <c r="W101" s="7">
        <v>1.1000000000000001</v>
      </c>
      <c r="X101" s="7">
        <v>0</v>
      </c>
      <c r="Y101" s="7">
        <v>1</v>
      </c>
      <c r="Z101" s="2">
        <f t="shared" si="12"/>
        <v>2.3148148148148149</v>
      </c>
      <c r="AA101" s="10">
        <v>0.432</v>
      </c>
      <c r="AB101" s="2">
        <v>1.3</v>
      </c>
      <c r="AC101" s="2">
        <f t="shared" si="13"/>
        <v>4.5138888888888893</v>
      </c>
      <c r="AD101" s="10">
        <v>0.28799999999999998</v>
      </c>
      <c r="AE101">
        <f t="shared" si="21"/>
        <v>4.0999999999999996</v>
      </c>
      <c r="AF101" s="2">
        <f t="shared" si="22"/>
        <v>13.366013071895424</v>
      </c>
      <c r="AG101" s="8">
        <f t="shared" si="23"/>
        <v>0.30674816625916873</v>
      </c>
      <c r="AH101">
        <v>1.2</v>
      </c>
      <c r="AI101" s="2">
        <f t="shared" si="17"/>
        <v>2.2222222222222219</v>
      </c>
      <c r="AJ101" s="8">
        <v>0.54</v>
      </c>
      <c r="AK101">
        <v>1.2</v>
      </c>
      <c r="AL101">
        <v>0.6</v>
      </c>
      <c r="AM101">
        <v>0</v>
      </c>
      <c r="AN101">
        <v>2</v>
      </c>
      <c r="AO101">
        <v>0.06</v>
      </c>
      <c r="AP101">
        <v>2.2000000000000002</v>
      </c>
      <c r="AQ101">
        <v>0.06</v>
      </c>
      <c r="AR101">
        <v>1.6</v>
      </c>
      <c r="AS101" s="7">
        <f>AP101/(INDEX('PAdj Adjuster'!E:E, MATCH(C101, 'PAdj Adjuster'!A:A, 0))) * 30</f>
        <v>2.3554603854389726</v>
      </c>
      <c r="AT101" s="7">
        <f>AQ101/(INDEX('PAdj Adjuster'!E:E, MATCH(C101, 'PAdj Adjuster'!A:A, 0))) * 30</f>
        <v>6.4239828693790149E-2</v>
      </c>
      <c r="AU101">
        <v>6.77</v>
      </c>
      <c r="AV101">
        <f t="shared" si="18"/>
        <v>0.26999999999999957</v>
      </c>
      <c r="AW101">
        <v>5.3</v>
      </c>
      <c r="AX101" s="7">
        <f t="shared" si="20"/>
        <v>15.588235294117645</v>
      </c>
      <c r="AY101" s="8">
        <v>0.34</v>
      </c>
    </row>
    <row r="102" spans="1:51" x14ac:dyDescent="0.35">
      <c r="A102" t="s">
        <v>67</v>
      </c>
      <c r="B102" t="s">
        <v>258</v>
      </c>
      <c r="C102" t="s">
        <v>269</v>
      </c>
      <c r="D102" s="9">
        <v>1350</v>
      </c>
      <c r="E102" s="2">
        <v>0.03</v>
      </c>
      <c r="F102" s="2">
        <v>0.17</v>
      </c>
      <c r="G102" s="2">
        <v>0.03</v>
      </c>
      <c r="H102" s="2">
        <v>0.1</v>
      </c>
      <c r="I102" s="2">
        <v>0</v>
      </c>
      <c r="J102" s="2">
        <v>0</v>
      </c>
      <c r="K102" s="13">
        <v>0</v>
      </c>
      <c r="L102" s="2">
        <v>0</v>
      </c>
      <c r="M102" s="2">
        <v>0</v>
      </c>
      <c r="N102" s="2">
        <v>0</v>
      </c>
      <c r="O102" s="2">
        <v>0.3</v>
      </c>
      <c r="P102" s="2">
        <v>0.7</v>
      </c>
      <c r="Q102" s="2">
        <v>1.6</v>
      </c>
      <c r="R102" s="2">
        <f t="shared" si="10"/>
        <v>2.9629629629629628</v>
      </c>
      <c r="S102" s="10">
        <v>0.54</v>
      </c>
      <c r="T102" s="2">
        <v>28.4</v>
      </c>
      <c r="U102" s="2">
        <f t="shared" si="11"/>
        <v>38.586956521739133</v>
      </c>
      <c r="V102" s="10">
        <v>0.73599999999999999</v>
      </c>
      <c r="W102" s="7">
        <v>1</v>
      </c>
      <c r="X102" s="7">
        <v>0.1</v>
      </c>
      <c r="Y102" s="7">
        <v>0.5</v>
      </c>
      <c r="Z102" s="2">
        <f t="shared" si="12"/>
        <v>2.1834061135371177</v>
      </c>
      <c r="AA102" s="10">
        <v>0.22900000000000001</v>
      </c>
      <c r="AB102" s="2">
        <v>2.1</v>
      </c>
      <c r="AC102" s="2">
        <f t="shared" si="13"/>
        <v>4.918032786885246</v>
      </c>
      <c r="AD102" s="10">
        <v>0.42699999999999999</v>
      </c>
      <c r="AE102">
        <f t="shared" si="21"/>
        <v>4.7</v>
      </c>
      <c r="AF102" s="2">
        <f t="shared" si="22"/>
        <v>13.124324324324325</v>
      </c>
      <c r="AG102" s="8">
        <f t="shared" si="23"/>
        <v>0.35811367380560133</v>
      </c>
      <c r="AH102">
        <v>0.6</v>
      </c>
      <c r="AI102" s="2">
        <f t="shared" si="17"/>
        <v>1.2</v>
      </c>
      <c r="AJ102" s="8">
        <v>0.5</v>
      </c>
      <c r="AK102">
        <v>0.5</v>
      </c>
      <c r="AL102">
        <v>0.8</v>
      </c>
      <c r="AM102">
        <v>0.06</v>
      </c>
      <c r="AN102">
        <v>1.7</v>
      </c>
      <c r="AO102">
        <v>0</v>
      </c>
      <c r="AP102">
        <v>1.6</v>
      </c>
      <c r="AQ102">
        <v>0.2</v>
      </c>
      <c r="AR102">
        <v>1.1000000000000001</v>
      </c>
      <c r="AS102" s="7">
        <f>AP102/(INDEX('PAdj Adjuster'!E:E, MATCH(C102, 'PAdj Adjuster'!A:A, 0))) * 30</f>
        <v>1.4953271028037383</v>
      </c>
      <c r="AT102" s="7">
        <f>AQ102/(INDEX('PAdj Adjuster'!E:E, MATCH(C102, 'PAdj Adjuster'!A:A, 0))) * 30</f>
        <v>0.18691588785046728</v>
      </c>
      <c r="AU102">
        <v>6.74</v>
      </c>
      <c r="AV102">
        <f t="shared" si="18"/>
        <v>0.24000000000000021</v>
      </c>
      <c r="AW102">
        <v>5.3</v>
      </c>
      <c r="AX102" s="7">
        <f t="shared" si="20"/>
        <v>14.324324324324325</v>
      </c>
      <c r="AY102" s="8">
        <v>0.37</v>
      </c>
    </row>
    <row r="103" spans="1:51" x14ac:dyDescent="0.35">
      <c r="A103" t="s">
        <v>73</v>
      </c>
      <c r="B103" t="s">
        <v>258</v>
      </c>
      <c r="C103" t="s">
        <v>262</v>
      </c>
      <c r="D103" s="9">
        <v>1270</v>
      </c>
      <c r="E103" s="2">
        <v>0</v>
      </c>
      <c r="F103" s="2">
        <v>0</v>
      </c>
      <c r="G103" s="2">
        <v>0</v>
      </c>
      <c r="H103" s="2">
        <v>0</v>
      </c>
      <c r="I103" s="2">
        <v>0</v>
      </c>
      <c r="J103" s="2">
        <v>0</v>
      </c>
      <c r="K103" s="13">
        <v>0</v>
      </c>
      <c r="L103" s="2">
        <v>0</v>
      </c>
      <c r="M103" s="2">
        <v>0</v>
      </c>
      <c r="N103" s="2">
        <v>0</v>
      </c>
      <c r="O103" s="2">
        <v>0</v>
      </c>
      <c r="P103" s="2">
        <v>0</v>
      </c>
      <c r="Q103" s="2">
        <v>0.7</v>
      </c>
      <c r="R103" s="2">
        <f t="shared" si="10"/>
        <v>0.93333333333333324</v>
      </c>
      <c r="S103" s="10">
        <v>0.75</v>
      </c>
      <c r="T103" s="2">
        <v>31</v>
      </c>
      <c r="U103" s="2">
        <f t="shared" si="11"/>
        <v>37.530266343825666</v>
      </c>
      <c r="V103" s="10">
        <v>0.82599999999999996</v>
      </c>
      <c r="W103" s="7">
        <v>0.2</v>
      </c>
      <c r="X103" s="7">
        <v>0</v>
      </c>
      <c r="Y103" s="7">
        <v>0.3</v>
      </c>
      <c r="Z103" s="2">
        <f>Y103/AA103</f>
        <v>0.77922077922077915</v>
      </c>
      <c r="AA103" s="10">
        <v>0.38500000000000001</v>
      </c>
      <c r="AB103" s="2">
        <v>1.9</v>
      </c>
      <c r="AC103" s="2">
        <f t="shared" si="13"/>
        <v>3.8696537678207736</v>
      </c>
      <c r="AD103" s="10">
        <v>0.49099999999999999</v>
      </c>
      <c r="AE103">
        <f t="shared" si="21"/>
        <v>3.4000000000000004</v>
      </c>
      <c r="AF103" s="2">
        <f t="shared" si="22"/>
        <v>12.04878048780488</v>
      </c>
      <c r="AG103" s="8">
        <f t="shared" si="23"/>
        <v>0.28218623481781374</v>
      </c>
      <c r="AH103">
        <v>0.8</v>
      </c>
      <c r="AI103" s="2">
        <f t="shared" si="17"/>
        <v>1.9512195121951221</v>
      </c>
      <c r="AJ103" s="8">
        <v>0.41</v>
      </c>
      <c r="AK103">
        <v>0.5</v>
      </c>
      <c r="AL103">
        <v>0.6</v>
      </c>
      <c r="AM103">
        <v>0</v>
      </c>
      <c r="AN103">
        <v>1.4</v>
      </c>
      <c r="AO103">
        <v>0</v>
      </c>
      <c r="AP103">
        <v>1.4</v>
      </c>
      <c r="AQ103">
        <v>0.2</v>
      </c>
      <c r="AR103">
        <v>2.2999999999999998</v>
      </c>
      <c r="AS103" s="7">
        <f>AP103/(INDEX('PAdj Adjuster'!E:E, MATCH(C103, 'PAdj Adjuster'!A:A, 0))) * 30</f>
        <v>1.3618677042801557</v>
      </c>
      <c r="AT103" s="7">
        <f>AQ103/(INDEX('PAdj Adjuster'!E:E, MATCH(C103, 'PAdj Adjuster'!A:A, 0))) * 30</f>
        <v>0.19455252918287941</v>
      </c>
      <c r="AU103">
        <v>6.31</v>
      </c>
      <c r="AV103">
        <f t="shared" si="18"/>
        <v>-0.19000000000000039</v>
      </c>
      <c r="AW103">
        <v>4.2</v>
      </c>
      <c r="AX103" s="7">
        <f t="shared" si="20"/>
        <v>14.000000000000002</v>
      </c>
      <c r="AY103" s="8">
        <v>0.3</v>
      </c>
    </row>
    <row r="104" spans="1:51" x14ac:dyDescent="0.35">
      <c r="A104" t="s">
        <v>74</v>
      </c>
      <c r="B104" t="s">
        <v>258</v>
      </c>
      <c r="C104" t="s">
        <v>272</v>
      </c>
      <c r="D104" s="9">
        <v>1262</v>
      </c>
      <c r="E104" s="2">
        <v>0.02</v>
      </c>
      <c r="F104" s="2">
        <v>0.1</v>
      </c>
      <c r="G104" s="2">
        <v>0.02</v>
      </c>
      <c r="H104" s="2">
        <v>0.06</v>
      </c>
      <c r="I104" s="2">
        <v>0</v>
      </c>
      <c r="J104" s="2">
        <v>0</v>
      </c>
      <c r="K104" s="13">
        <v>0</v>
      </c>
      <c r="L104" s="2">
        <v>0</v>
      </c>
      <c r="M104" s="2">
        <v>0</v>
      </c>
      <c r="N104" s="2">
        <v>0</v>
      </c>
      <c r="O104" s="2">
        <v>0.2</v>
      </c>
      <c r="P104" s="2">
        <v>0.7</v>
      </c>
      <c r="Q104" s="2">
        <v>0.9</v>
      </c>
      <c r="R104" s="2">
        <f t="shared" si="10"/>
        <v>1.0588235294117647</v>
      </c>
      <c r="S104" s="10">
        <v>0.85</v>
      </c>
      <c r="T104" s="2">
        <v>32.1</v>
      </c>
      <c r="U104" s="2">
        <f t="shared" si="11"/>
        <v>40.839694656488547</v>
      </c>
      <c r="V104" s="10">
        <v>0.78600000000000003</v>
      </c>
      <c r="W104" s="7">
        <v>0.9</v>
      </c>
      <c r="X104" s="7">
        <v>0.1</v>
      </c>
      <c r="Y104" s="7">
        <v>1.4</v>
      </c>
      <c r="Z104" s="2">
        <f t="shared" si="12"/>
        <v>2.9288702928870292</v>
      </c>
      <c r="AA104" s="10">
        <v>0.47799999999999998</v>
      </c>
      <c r="AB104" s="2">
        <v>1.9</v>
      </c>
      <c r="AC104" s="2">
        <f t="shared" si="13"/>
        <v>3.8</v>
      </c>
      <c r="AD104" s="10">
        <v>0.5</v>
      </c>
      <c r="AE104">
        <f t="shared" si="21"/>
        <v>3</v>
      </c>
      <c r="AF104" s="2">
        <f t="shared" si="22"/>
        <v>11.111111111111111</v>
      </c>
      <c r="AG104" s="8">
        <f t="shared" si="23"/>
        <v>0.27</v>
      </c>
      <c r="AH104">
        <v>0.2</v>
      </c>
      <c r="AI104" s="2">
        <f t="shared" si="17"/>
        <v>0.7407407407407407</v>
      </c>
      <c r="AJ104" s="8">
        <v>0.27</v>
      </c>
      <c r="AK104">
        <v>0.7</v>
      </c>
      <c r="AL104">
        <v>0.5</v>
      </c>
      <c r="AM104">
        <v>0.06</v>
      </c>
      <c r="AN104">
        <v>1.2</v>
      </c>
      <c r="AO104">
        <v>0.2</v>
      </c>
      <c r="AP104">
        <v>1.6</v>
      </c>
      <c r="AQ104">
        <v>0.1</v>
      </c>
      <c r="AR104">
        <v>1.2</v>
      </c>
      <c r="AS104" s="7">
        <f>AP104/(INDEX('PAdj Adjuster'!E:E, MATCH(C104, 'PAdj Adjuster'!A:A, 0))) * 30</f>
        <v>1.5655577299412917</v>
      </c>
      <c r="AT104" s="7">
        <f>AQ104/(INDEX('PAdj Adjuster'!E:E, MATCH(C104, 'PAdj Adjuster'!A:A, 0))) * 30</f>
        <v>9.7847358121330733E-2</v>
      </c>
      <c r="AU104">
        <v>6.88</v>
      </c>
      <c r="AV104">
        <f t="shared" si="18"/>
        <v>0.37999999999999989</v>
      </c>
      <c r="AW104">
        <v>3.2</v>
      </c>
      <c r="AX104" s="7">
        <f t="shared" si="20"/>
        <v>11.851851851851851</v>
      </c>
      <c r="AY104" s="8">
        <v>0.27</v>
      </c>
    </row>
    <row r="105" spans="1:51" x14ac:dyDescent="0.35">
      <c r="A105" t="s">
        <v>82</v>
      </c>
      <c r="B105" t="s">
        <v>258</v>
      </c>
      <c r="C105" t="s">
        <v>270</v>
      </c>
      <c r="D105" s="9">
        <v>1260</v>
      </c>
      <c r="E105" s="2">
        <v>0.1</v>
      </c>
      <c r="F105" s="2">
        <v>0.09</v>
      </c>
      <c r="G105" s="2">
        <v>0.1</v>
      </c>
      <c r="H105" s="2">
        <v>0</v>
      </c>
      <c r="I105" s="2">
        <v>0</v>
      </c>
      <c r="J105" s="2">
        <v>0</v>
      </c>
      <c r="K105" s="13">
        <v>0</v>
      </c>
      <c r="L105" s="2">
        <v>0</v>
      </c>
      <c r="M105" s="2">
        <v>0</v>
      </c>
      <c r="N105" s="2">
        <v>0</v>
      </c>
      <c r="O105" s="2">
        <v>0.6</v>
      </c>
      <c r="P105" s="2">
        <v>1.2</v>
      </c>
      <c r="Q105" s="2">
        <v>4.3</v>
      </c>
      <c r="R105" s="2">
        <f t="shared" si="10"/>
        <v>5.8904109589041092</v>
      </c>
      <c r="S105" s="10">
        <v>0.73</v>
      </c>
      <c r="T105" s="2">
        <v>26.3</v>
      </c>
      <c r="U105" s="2">
        <f t="shared" si="11"/>
        <v>37.252124645892351</v>
      </c>
      <c r="V105" s="10">
        <v>0.70599999999999996</v>
      </c>
      <c r="W105" s="7">
        <v>1.3</v>
      </c>
      <c r="X105" s="7">
        <v>0.06</v>
      </c>
      <c r="Y105" s="7">
        <v>1.6</v>
      </c>
      <c r="Z105" s="2">
        <f t="shared" si="12"/>
        <v>5.5749128919860631</v>
      </c>
      <c r="AA105" s="10">
        <v>0.28699999999999998</v>
      </c>
      <c r="AB105" s="2">
        <v>0.9</v>
      </c>
      <c r="AC105" s="2">
        <f t="shared" si="13"/>
        <v>2.2222222222222223</v>
      </c>
      <c r="AD105" s="10">
        <v>0.40500000000000003</v>
      </c>
      <c r="AE105">
        <f t="shared" si="21"/>
        <v>7.8999999999999995</v>
      </c>
      <c r="AF105" s="2">
        <f t="shared" si="22"/>
        <v>18.544973544973544</v>
      </c>
      <c r="AG105" s="8">
        <f t="shared" si="23"/>
        <v>0.42599144079885876</v>
      </c>
      <c r="AH105">
        <v>0.2</v>
      </c>
      <c r="AI105" s="2">
        <f t="shared" si="17"/>
        <v>0.7407407407407407</v>
      </c>
      <c r="AJ105" s="8">
        <v>0.27</v>
      </c>
      <c r="AK105">
        <v>0.9</v>
      </c>
      <c r="AL105">
        <v>1.4</v>
      </c>
      <c r="AM105">
        <v>0.4</v>
      </c>
      <c r="AN105">
        <v>0.6</v>
      </c>
      <c r="AO105">
        <v>0.3</v>
      </c>
      <c r="AP105">
        <v>0.5</v>
      </c>
      <c r="AQ105">
        <v>0</v>
      </c>
      <c r="AR105">
        <v>1.3</v>
      </c>
      <c r="AS105" s="7">
        <f>AP105/(INDEX('PAdj Adjuster'!E:E, MATCH(C105, 'PAdj Adjuster'!A:A, 0))) * 30</f>
        <v>0.46641791044776126</v>
      </c>
      <c r="AT105" s="7">
        <f>AQ105/(INDEX('PAdj Adjuster'!E:E, MATCH(C105, 'PAdj Adjuster'!A:A, 0))) * 30</f>
        <v>0</v>
      </c>
      <c r="AU105">
        <v>7.12</v>
      </c>
      <c r="AV105">
        <f t="shared" si="18"/>
        <v>0.62000000000000011</v>
      </c>
      <c r="AW105">
        <v>8.1</v>
      </c>
      <c r="AX105" s="7">
        <f t="shared" si="20"/>
        <v>19.285714285714285</v>
      </c>
      <c r="AY105" s="8">
        <v>0.42</v>
      </c>
    </row>
    <row r="106" spans="1:51" x14ac:dyDescent="0.35">
      <c r="A106" t="s">
        <v>85</v>
      </c>
      <c r="B106" t="s">
        <v>258</v>
      </c>
      <c r="C106" t="s">
        <v>270</v>
      </c>
      <c r="D106" s="9">
        <v>1260</v>
      </c>
      <c r="E106" s="2">
        <v>0.06</v>
      </c>
      <c r="F106" s="2">
        <v>0.01</v>
      </c>
      <c r="G106" s="2">
        <v>7.0000000000000007E-2</v>
      </c>
      <c r="H106" s="2">
        <v>0</v>
      </c>
      <c r="I106" s="2">
        <v>0</v>
      </c>
      <c r="J106" s="2">
        <v>0</v>
      </c>
      <c r="K106" s="13">
        <v>0</v>
      </c>
      <c r="L106" s="2">
        <v>0</v>
      </c>
      <c r="M106" s="2">
        <v>0</v>
      </c>
      <c r="N106" s="2">
        <v>0</v>
      </c>
      <c r="O106" s="2">
        <v>0.2</v>
      </c>
      <c r="P106" s="2">
        <v>1.4</v>
      </c>
      <c r="Q106" s="2">
        <v>2</v>
      </c>
      <c r="R106" s="2">
        <f t="shared" si="10"/>
        <v>2.6315789473684212</v>
      </c>
      <c r="S106" s="10">
        <v>0.76</v>
      </c>
      <c r="T106" s="2">
        <v>34</v>
      </c>
      <c r="U106" s="2">
        <f t="shared" si="11"/>
        <v>41.162227602905574</v>
      </c>
      <c r="V106" s="10">
        <v>0.82599999999999996</v>
      </c>
      <c r="W106" s="7">
        <v>0.6</v>
      </c>
      <c r="X106" s="7">
        <v>0</v>
      </c>
      <c r="Y106" s="7">
        <v>1.1000000000000001</v>
      </c>
      <c r="Z106" s="2">
        <f t="shared" si="12"/>
        <v>2.4943310657596376</v>
      </c>
      <c r="AA106" s="10">
        <v>0.441</v>
      </c>
      <c r="AB106" s="2">
        <v>2.4</v>
      </c>
      <c r="AC106" s="2">
        <f t="shared" si="13"/>
        <v>4.166666666666667</v>
      </c>
      <c r="AD106" s="10">
        <v>0.57599999999999996</v>
      </c>
      <c r="AE106">
        <f t="shared" si="21"/>
        <v>5.6</v>
      </c>
      <c r="AF106" s="2">
        <f t="shared" si="22"/>
        <v>15.637323943661968</v>
      </c>
      <c r="AG106" s="8">
        <f t="shared" si="23"/>
        <v>0.35811754109434818</v>
      </c>
      <c r="AH106">
        <v>1.5</v>
      </c>
      <c r="AI106" s="2">
        <f t="shared" si="17"/>
        <v>2.1126760563380285</v>
      </c>
      <c r="AJ106" s="8">
        <v>0.71</v>
      </c>
      <c r="AK106">
        <v>0.7</v>
      </c>
      <c r="AL106">
        <v>0.8</v>
      </c>
      <c r="AM106">
        <v>0</v>
      </c>
      <c r="AN106">
        <v>1.3</v>
      </c>
      <c r="AO106">
        <v>0.6</v>
      </c>
      <c r="AP106">
        <v>1.8</v>
      </c>
      <c r="AQ106">
        <v>0.4</v>
      </c>
      <c r="AR106">
        <v>1.8</v>
      </c>
      <c r="AS106" s="7">
        <f>AP106/(INDEX('PAdj Adjuster'!E:E, MATCH(C106, 'PAdj Adjuster'!A:A, 0))) * 30</f>
        <v>1.6791044776119406</v>
      </c>
      <c r="AT106" s="7">
        <f>AQ106/(INDEX('PAdj Adjuster'!E:E, MATCH(C106, 'PAdj Adjuster'!A:A, 0))) * 30</f>
        <v>0.37313432835820903</v>
      </c>
      <c r="AU106">
        <v>6.86</v>
      </c>
      <c r="AV106">
        <f t="shared" si="18"/>
        <v>0.36000000000000032</v>
      </c>
      <c r="AW106">
        <v>7.1</v>
      </c>
      <c r="AX106" s="7">
        <f t="shared" si="20"/>
        <v>17.749999999999996</v>
      </c>
      <c r="AY106" s="8">
        <v>0.4</v>
      </c>
    </row>
    <row r="107" spans="1:51" x14ac:dyDescent="0.35">
      <c r="A107" t="s">
        <v>86</v>
      </c>
      <c r="B107" t="s">
        <v>258</v>
      </c>
      <c r="C107" t="s">
        <v>265</v>
      </c>
      <c r="D107" s="9">
        <v>1260</v>
      </c>
      <c r="E107" s="2">
        <v>0.09</v>
      </c>
      <c r="F107" s="2">
        <v>0.1</v>
      </c>
      <c r="G107" s="2">
        <v>0</v>
      </c>
      <c r="H107" s="2">
        <v>0.3</v>
      </c>
      <c r="I107" s="2">
        <v>0</v>
      </c>
      <c r="J107" s="2">
        <v>0</v>
      </c>
      <c r="K107" s="13">
        <v>0</v>
      </c>
      <c r="L107" s="2">
        <v>0</v>
      </c>
      <c r="M107" s="2">
        <v>0</v>
      </c>
      <c r="N107" s="2">
        <v>0</v>
      </c>
      <c r="O107" s="2">
        <v>0.4</v>
      </c>
      <c r="P107" s="2">
        <v>1.3</v>
      </c>
      <c r="Q107" s="2">
        <v>0.6</v>
      </c>
      <c r="R107" s="2">
        <f t="shared" si="10"/>
        <v>0.86956521739130443</v>
      </c>
      <c r="S107" s="10">
        <v>0.69</v>
      </c>
      <c r="T107" s="2">
        <v>38.1</v>
      </c>
      <c r="U107" s="2">
        <f t="shared" si="11"/>
        <v>48.22784810126582</v>
      </c>
      <c r="V107" s="10">
        <v>0.79</v>
      </c>
      <c r="W107" s="7">
        <v>1.1000000000000001</v>
      </c>
      <c r="X107" s="7">
        <v>0.1</v>
      </c>
      <c r="Y107" s="7">
        <v>0.1</v>
      </c>
      <c r="Z107" s="2">
        <f t="shared" si="12"/>
        <v>0.64935064935064934</v>
      </c>
      <c r="AA107" s="10">
        <v>0.154</v>
      </c>
      <c r="AB107" s="2">
        <v>2.2999999999999998</v>
      </c>
      <c r="AC107" s="2">
        <f t="shared" si="13"/>
        <v>5.6234718826405867</v>
      </c>
      <c r="AD107" s="10">
        <v>0.40899999999999997</v>
      </c>
      <c r="AE107">
        <f t="shared" si="21"/>
        <v>5.3999999999999995</v>
      </c>
      <c r="AF107" s="2">
        <f t="shared" si="22"/>
        <v>12.694641051567238</v>
      </c>
      <c r="AG107" s="8">
        <f t="shared" si="23"/>
        <v>0.42537634408602149</v>
      </c>
      <c r="AH107">
        <v>0.9</v>
      </c>
      <c r="AI107" s="2">
        <f t="shared" si="17"/>
        <v>1.9565217391304348</v>
      </c>
      <c r="AJ107" s="8">
        <v>0.46</v>
      </c>
      <c r="AK107">
        <v>0.7</v>
      </c>
      <c r="AL107">
        <v>0.6</v>
      </c>
      <c r="AM107">
        <v>0.2</v>
      </c>
      <c r="AN107">
        <v>1</v>
      </c>
      <c r="AO107">
        <v>0.4</v>
      </c>
      <c r="AP107">
        <v>1.6</v>
      </c>
      <c r="AQ107">
        <v>0.2</v>
      </c>
      <c r="AR107">
        <v>0.6</v>
      </c>
      <c r="AS107" s="7">
        <f>AP107/(INDEX('PAdj Adjuster'!E:E, MATCH(C107, 'PAdj Adjuster'!A:A, 0))) * 30</f>
        <v>1.8018018018018025</v>
      </c>
      <c r="AT107" s="7">
        <f>AQ107/(INDEX('PAdj Adjuster'!E:E, MATCH(C107, 'PAdj Adjuster'!A:A, 0))) * 30</f>
        <v>0.22522522522522531</v>
      </c>
      <c r="AU107">
        <v>6.99</v>
      </c>
      <c r="AV107">
        <f t="shared" si="18"/>
        <v>0.49000000000000021</v>
      </c>
      <c r="AW107">
        <v>6.3</v>
      </c>
      <c r="AX107" s="7">
        <f t="shared" si="20"/>
        <v>14.651162790697674</v>
      </c>
      <c r="AY107" s="8">
        <v>0.43</v>
      </c>
    </row>
    <row r="108" spans="1:51" x14ac:dyDescent="0.35">
      <c r="A108" t="s">
        <v>88</v>
      </c>
      <c r="B108" t="s">
        <v>258</v>
      </c>
      <c r="C108" t="s">
        <v>264</v>
      </c>
      <c r="D108" s="9">
        <v>1260</v>
      </c>
      <c r="E108" s="2">
        <v>0.24</v>
      </c>
      <c r="F108" s="2">
        <v>0.11</v>
      </c>
      <c r="G108" s="2">
        <v>0.2</v>
      </c>
      <c r="H108" s="2">
        <v>0</v>
      </c>
      <c r="I108" s="2">
        <v>0</v>
      </c>
      <c r="J108" s="2">
        <v>0</v>
      </c>
      <c r="K108" s="13">
        <v>0</v>
      </c>
      <c r="L108" s="2">
        <v>0</v>
      </c>
      <c r="M108" s="2">
        <v>0</v>
      </c>
      <c r="N108" s="2">
        <v>0</v>
      </c>
      <c r="O108" s="2">
        <v>0.5</v>
      </c>
      <c r="P108" s="2">
        <v>1.3</v>
      </c>
      <c r="Q108" s="2">
        <v>0.6</v>
      </c>
      <c r="R108" s="2">
        <f t="shared" si="10"/>
        <v>0.65217391304347816</v>
      </c>
      <c r="S108" s="10">
        <v>0.92</v>
      </c>
      <c r="T108" s="2">
        <v>42.3</v>
      </c>
      <c r="U108" s="2">
        <f t="shared" si="11"/>
        <v>57.317073170731703</v>
      </c>
      <c r="V108" s="10">
        <v>0.73799999999999999</v>
      </c>
      <c r="W108" s="7">
        <v>1.2</v>
      </c>
      <c r="X108" s="7">
        <v>0.06</v>
      </c>
      <c r="Y108" s="7">
        <v>0.4</v>
      </c>
      <c r="Z108" s="2">
        <f t="shared" si="12"/>
        <v>1.8518518518518521</v>
      </c>
      <c r="AA108" s="10">
        <v>0.216</v>
      </c>
      <c r="AB108" s="2">
        <v>4.0999999999999996</v>
      </c>
      <c r="AC108" s="2">
        <f t="shared" si="13"/>
        <v>9.3821510297482824</v>
      </c>
      <c r="AD108" s="10">
        <v>0.437</v>
      </c>
      <c r="AE108">
        <f t="shared" si="21"/>
        <v>3</v>
      </c>
      <c r="AF108" s="2">
        <f t="shared" si="22"/>
        <v>12.59698275862069</v>
      </c>
      <c r="AG108" s="8">
        <f t="shared" si="23"/>
        <v>0.23815226689478186</v>
      </c>
      <c r="AH108">
        <v>2.2999999999999998</v>
      </c>
      <c r="AI108" s="2">
        <f t="shared" si="17"/>
        <v>3.9655172413793105</v>
      </c>
      <c r="AJ108" s="8">
        <v>0.57999999999999996</v>
      </c>
      <c r="AK108">
        <v>0.6</v>
      </c>
      <c r="AL108">
        <v>0.5</v>
      </c>
      <c r="AM108">
        <v>0</v>
      </c>
      <c r="AN108">
        <v>2.5</v>
      </c>
      <c r="AO108">
        <v>0.3</v>
      </c>
      <c r="AP108">
        <v>2.1</v>
      </c>
      <c r="AQ108">
        <v>0.4</v>
      </c>
      <c r="AR108">
        <v>2.2000000000000002</v>
      </c>
      <c r="AS108" s="7">
        <f>AP108/(INDEX('PAdj Adjuster'!E:E, MATCH(C108, 'PAdj Adjuster'!A:A, 0))) * 30</f>
        <v>2.2292993630573252</v>
      </c>
      <c r="AT108" s="7">
        <f>AQ108/(INDEX('PAdj Adjuster'!E:E, MATCH(C108, 'PAdj Adjuster'!A:A, 0))) * 30</f>
        <v>0.42462845010615724</v>
      </c>
      <c r="AU108">
        <v>6.98</v>
      </c>
      <c r="AV108">
        <f t="shared" si="18"/>
        <v>0.48000000000000043</v>
      </c>
      <c r="AW108">
        <v>5.3</v>
      </c>
      <c r="AX108" s="7">
        <f t="shared" si="20"/>
        <v>16.5625</v>
      </c>
      <c r="AY108" s="8">
        <v>0.32</v>
      </c>
    </row>
    <row r="109" spans="1:51" x14ac:dyDescent="0.35">
      <c r="A109" t="s">
        <v>93</v>
      </c>
      <c r="B109" t="s">
        <v>258</v>
      </c>
      <c r="C109" t="s">
        <v>275</v>
      </c>
      <c r="D109" s="9">
        <v>1260</v>
      </c>
      <c r="E109" s="2">
        <v>0.06</v>
      </c>
      <c r="F109" s="2">
        <v>0.1</v>
      </c>
      <c r="G109" s="2">
        <v>0.1</v>
      </c>
      <c r="H109" s="2">
        <v>0.2</v>
      </c>
      <c r="I109" s="2">
        <v>0</v>
      </c>
      <c r="J109" s="2">
        <v>0</v>
      </c>
      <c r="K109" s="13">
        <v>0</v>
      </c>
      <c r="L109" s="2">
        <v>0</v>
      </c>
      <c r="M109" s="2">
        <v>0</v>
      </c>
      <c r="N109" s="2">
        <v>0</v>
      </c>
      <c r="O109" s="2">
        <v>0.5</v>
      </c>
      <c r="P109" s="2">
        <v>0.9</v>
      </c>
      <c r="Q109" s="2">
        <v>1.5</v>
      </c>
      <c r="R109" s="2">
        <f t="shared" si="10"/>
        <v>1.948051948051948</v>
      </c>
      <c r="S109" s="10">
        <v>0.77</v>
      </c>
      <c r="T109" s="2">
        <v>31.1</v>
      </c>
      <c r="U109" s="2">
        <f t="shared" si="11"/>
        <v>38.681592039800996</v>
      </c>
      <c r="V109" s="10">
        <v>0.80400000000000005</v>
      </c>
      <c r="W109" s="7">
        <v>1.1000000000000001</v>
      </c>
      <c r="X109" s="7">
        <v>7.0000000000000007E-2</v>
      </c>
      <c r="Y109" s="7">
        <v>1.1000000000000001</v>
      </c>
      <c r="Z109" s="2">
        <f t="shared" si="12"/>
        <v>2.956989247311828</v>
      </c>
      <c r="AA109" s="10">
        <v>0.372</v>
      </c>
      <c r="AB109" s="2">
        <v>1.8</v>
      </c>
      <c r="AC109" s="2">
        <f t="shared" si="13"/>
        <v>3.8793103448275863</v>
      </c>
      <c r="AD109" s="10">
        <v>0.46400000000000002</v>
      </c>
      <c r="AE109">
        <f t="shared" si="21"/>
        <v>5.2</v>
      </c>
      <c r="AF109" s="2">
        <f t="shared" si="22"/>
        <v>16.58653846153846</v>
      </c>
      <c r="AG109" s="8">
        <f t="shared" si="23"/>
        <v>0.31350724637681165</v>
      </c>
      <c r="AH109">
        <v>0.6</v>
      </c>
      <c r="AI109" s="2">
        <f t="shared" si="17"/>
        <v>1.5384615384615383</v>
      </c>
      <c r="AJ109" s="8">
        <v>0.39</v>
      </c>
      <c r="AK109">
        <v>0.8</v>
      </c>
      <c r="AL109">
        <v>0.7</v>
      </c>
      <c r="AM109">
        <v>7.0000000000000007E-2</v>
      </c>
      <c r="AN109">
        <v>1.5</v>
      </c>
      <c r="AO109">
        <v>0.2</v>
      </c>
      <c r="AP109">
        <v>1.4</v>
      </c>
      <c r="AQ109">
        <v>7.0000000000000007E-2</v>
      </c>
      <c r="AR109">
        <v>1.7</v>
      </c>
      <c r="AS109" s="7">
        <f>AP109/(INDEX('PAdj Adjuster'!E:E, MATCH(C109, 'PAdj Adjuster'!A:A, 0))) * 30</f>
        <v>1.383399209486166</v>
      </c>
      <c r="AT109" s="7">
        <f>AQ109/(INDEX('PAdj Adjuster'!E:E, MATCH(C109, 'PAdj Adjuster'!A:A, 0))) * 30</f>
        <v>6.9169960474308317E-2</v>
      </c>
      <c r="AU109">
        <v>6.78</v>
      </c>
      <c r="AV109">
        <f t="shared" si="18"/>
        <v>0.28000000000000025</v>
      </c>
      <c r="AW109">
        <v>5.8</v>
      </c>
      <c r="AX109" s="7">
        <f t="shared" si="20"/>
        <v>18.125</v>
      </c>
      <c r="AY109" s="8">
        <v>0.32</v>
      </c>
    </row>
    <row r="110" spans="1:51" x14ac:dyDescent="0.35">
      <c r="A110" t="s">
        <v>95</v>
      </c>
      <c r="B110" t="s">
        <v>258</v>
      </c>
      <c r="C110" t="s">
        <v>273</v>
      </c>
      <c r="D110" s="9">
        <v>1260</v>
      </c>
      <c r="E110" s="2">
        <v>0.09</v>
      </c>
      <c r="F110" s="2">
        <v>0.04</v>
      </c>
      <c r="G110" s="2">
        <v>0.09</v>
      </c>
      <c r="H110" s="2">
        <v>7.0000000000000007E-2</v>
      </c>
      <c r="I110" s="2">
        <v>0</v>
      </c>
      <c r="J110" s="2">
        <v>0</v>
      </c>
      <c r="K110" s="13">
        <v>0</v>
      </c>
      <c r="L110" s="2">
        <v>0</v>
      </c>
      <c r="M110" s="2">
        <v>0</v>
      </c>
      <c r="N110" s="2">
        <v>0</v>
      </c>
      <c r="O110" s="2">
        <v>0.6</v>
      </c>
      <c r="P110" s="2">
        <v>1.2</v>
      </c>
      <c r="Q110" s="2">
        <v>2</v>
      </c>
      <c r="R110" s="2">
        <f t="shared" si="10"/>
        <v>2.9411764705882351</v>
      </c>
      <c r="S110" s="10">
        <v>0.68</v>
      </c>
      <c r="T110" s="2">
        <v>30.1</v>
      </c>
      <c r="U110" s="2">
        <f t="shared" si="11"/>
        <v>38.688946015424165</v>
      </c>
      <c r="V110" s="10">
        <v>0.77800000000000002</v>
      </c>
      <c r="W110" s="7">
        <v>0.4</v>
      </c>
      <c r="X110" s="7">
        <v>0</v>
      </c>
      <c r="Y110" s="7">
        <v>0.3</v>
      </c>
      <c r="Z110" s="2">
        <f t="shared" si="12"/>
        <v>1.3824884792626728</v>
      </c>
      <c r="AA110" s="10">
        <v>0.217</v>
      </c>
      <c r="AB110" s="2">
        <v>2.7</v>
      </c>
      <c r="AC110" s="2">
        <f t="shared" si="13"/>
        <v>5.1923076923076925</v>
      </c>
      <c r="AD110" s="10">
        <v>0.52</v>
      </c>
      <c r="AE110">
        <f t="shared" si="21"/>
        <v>5.3</v>
      </c>
      <c r="AF110" s="2">
        <f t="shared" si="22"/>
        <v>16.095238095238095</v>
      </c>
      <c r="AG110" s="8">
        <f t="shared" si="23"/>
        <v>0.32928994082840235</v>
      </c>
      <c r="AH110">
        <v>0.8</v>
      </c>
      <c r="AI110" s="2">
        <f t="shared" si="17"/>
        <v>1.3333333333333335</v>
      </c>
      <c r="AJ110" s="8">
        <v>0.6</v>
      </c>
      <c r="AK110">
        <v>0.4</v>
      </c>
      <c r="AL110">
        <v>0.4</v>
      </c>
      <c r="AM110">
        <v>7.0000000000000007E-2</v>
      </c>
      <c r="AN110">
        <v>1.9</v>
      </c>
      <c r="AO110">
        <v>0.3</v>
      </c>
      <c r="AP110">
        <v>1.8</v>
      </c>
      <c r="AQ110">
        <v>0.4</v>
      </c>
      <c r="AR110">
        <v>2</v>
      </c>
      <c r="AS110" s="7">
        <f>AP110/(INDEX('PAdj Adjuster'!E:E, MATCH(C110, 'PAdj Adjuster'!A:A, 0))) * 30</f>
        <v>1.8255578093306291</v>
      </c>
      <c r="AT110" s="7">
        <f>AQ110/(INDEX('PAdj Adjuster'!E:E, MATCH(C110, 'PAdj Adjuster'!A:A, 0))) * 30</f>
        <v>0.40567951318458423</v>
      </c>
      <c r="AU110">
        <v>6.63</v>
      </c>
      <c r="AV110">
        <f t="shared" si="18"/>
        <v>0.12999999999999989</v>
      </c>
      <c r="AW110">
        <v>6.1</v>
      </c>
      <c r="AX110" s="7">
        <f t="shared" si="20"/>
        <v>17.428571428571427</v>
      </c>
      <c r="AY110" s="8">
        <v>0.35</v>
      </c>
    </row>
    <row r="111" spans="1:51" x14ac:dyDescent="0.35">
      <c r="A111" t="s">
        <v>96</v>
      </c>
      <c r="B111" t="s">
        <v>258</v>
      </c>
      <c r="C111" t="s">
        <v>273</v>
      </c>
      <c r="D111" s="9">
        <v>1260</v>
      </c>
      <c r="E111" s="2">
        <v>0.01</v>
      </c>
      <c r="F111" s="2">
        <v>0.1</v>
      </c>
      <c r="G111" s="2">
        <v>0</v>
      </c>
      <c r="H111" s="2">
        <v>7.0000000000000007E-2</v>
      </c>
      <c r="I111" s="2">
        <v>0</v>
      </c>
      <c r="J111" s="2">
        <v>0</v>
      </c>
      <c r="K111" s="13">
        <v>0</v>
      </c>
      <c r="L111" s="2">
        <v>0</v>
      </c>
      <c r="M111" s="2">
        <v>0</v>
      </c>
      <c r="N111" s="2">
        <v>0</v>
      </c>
      <c r="O111" s="2">
        <v>0</v>
      </c>
      <c r="P111" s="2">
        <v>0.2</v>
      </c>
      <c r="Q111" s="2">
        <v>0.9</v>
      </c>
      <c r="R111" s="2">
        <f t="shared" si="10"/>
        <v>1.5</v>
      </c>
      <c r="S111" s="10">
        <v>0.6</v>
      </c>
      <c r="T111" s="2">
        <v>24.6</v>
      </c>
      <c r="U111" s="2">
        <f t="shared" si="11"/>
        <v>31.578947368421055</v>
      </c>
      <c r="V111" s="10">
        <v>0.77900000000000003</v>
      </c>
      <c r="W111" s="7">
        <v>0.7</v>
      </c>
      <c r="X111" s="7">
        <v>0.1</v>
      </c>
      <c r="Y111" s="7">
        <v>0.5</v>
      </c>
      <c r="Z111" s="2">
        <f t="shared" si="12"/>
        <v>1.5015015015015014</v>
      </c>
      <c r="AA111" s="10">
        <v>0.33300000000000002</v>
      </c>
      <c r="AB111" s="2">
        <v>0.9</v>
      </c>
      <c r="AC111" s="2">
        <f t="shared" si="13"/>
        <v>2.0785219399538106</v>
      </c>
      <c r="AD111" s="10">
        <v>0.433</v>
      </c>
      <c r="AE111">
        <f t="shared" si="21"/>
        <v>4.5</v>
      </c>
      <c r="AF111" s="2">
        <f t="shared" si="22"/>
        <v>15.244003308519435</v>
      </c>
      <c r="AG111" s="8">
        <f t="shared" si="23"/>
        <v>0.29519804666304944</v>
      </c>
      <c r="AH111">
        <v>1.1000000000000001</v>
      </c>
      <c r="AI111" s="2">
        <f t="shared" si="17"/>
        <v>2.8205128205128207</v>
      </c>
      <c r="AJ111" s="8">
        <v>0.39</v>
      </c>
      <c r="AK111">
        <v>0.7</v>
      </c>
      <c r="AL111">
        <v>0.8</v>
      </c>
      <c r="AM111">
        <v>0</v>
      </c>
      <c r="AN111">
        <v>2.1</v>
      </c>
      <c r="AO111">
        <v>7.0000000000000007E-2</v>
      </c>
      <c r="AP111">
        <v>0.9</v>
      </c>
      <c r="AQ111">
        <v>0.2</v>
      </c>
      <c r="AR111">
        <v>2</v>
      </c>
      <c r="AS111" s="7">
        <f>AP111/(INDEX('PAdj Adjuster'!E:E, MATCH(C111, 'PAdj Adjuster'!A:A, 0))) * 30</f>
        <v>0.91277890466531453</v>
      </c>
      <c r="AT111" s="7">
        <f>AQ111/(INDEX('PAdj Adjuster'!E:E, MATCH(C111, 'PAdj Adjuster'!A:A, 0))) * 30</f>
        <v>0.20283975659229211</v>
      </c>
      <c r="AU111">
        <v>6.18</v>
      </c>
      <c r="AV111">
        <f t="shared" si="18"/>
        <v>-0.32000000000000028</v>
      </c>
      <c r="AW111">
        <v>5.6</v>
      </c>
      <c r="AX111" s="7">
        <f t="shared" si="20"/>
        <v>18.064516129032256</v>
      </c>
      <c r="AY111" s="8">
        <v>0.31</v>
      </c>
    </row>
    <row r="112" spans="1:51" x14ac:dyDescent="0.35">
      <c r="A112" t="s">
        <v>94</v>
      </c>
      <c r="B112" t="s">
        <v>258</v>
      </c>
      <c r="C112" t="s">
        <v>264</v>
      </c>
      <c r="D112" s="9">
        <v>1260</v>
      </c>
      <c r="E112" s="2">
        <v>0.04</v>
      </c>
      <c r="F112" s="2">
        <v>7.0000000000000007E-2</v>
      </c>
      <c r="G112" s="2">
        <v>0</v>
      </c>
      <c r="H112" s="2">
        <v>0.06</v>
      </c>
      <c r="I112" s="2">
        <v>0</v>
      </c>
      <c r="J112" s="2">
        <v>0</v>
      </c>
      <c r="K112" s="13">
        <v>0</v>
      </c>
      <c r="L112" s="2">
        <v>0</v>
      </c>
      <c r="M112" s="2">
        <v>0</v>
      </c>
      <c r="N112" s="2">
        <v>0</v>
      </c>
      <c r="O112" s="2">
        <v>0.1</v>
      </c>
      <c r="P112" s="2">
        <v>0.3</v>
      </c>
      <c r="Q112" s="2">
        <v>0.4</v>
      </c>
      <c r="R112" s="2">
        <f t="shared" si="10"/>
        <v>0.5</v>
      </c>
      <c r="S112" s="10">
        <v>0.8</v>
      </c>
      <c r="T112" s="2">
        <v>40.299999999999997</v>
      </c>
      <c r="U112" s="2">
        <f t="shared" si="11"/>
        <v>51.40306122448979</v>
      </c>
      <c r="V112" s="10">
        <v>0.78400000000000003</v>
      </c>
      <c r="W112" s="7">
        <v>0.9</v>
      </c>
      <c r="X112" s="7">
        <v>0.06</v>
      </c>
      <c r="Y112" s="7">
        <v>0.2</v>
      </c>
      <c r="Z112" s="2">
        <f t="shared" si="12"/>
        <v>0.64935064935064934</v>
      </c>
      <c r="AA112" s="10">
        <v>0.308</v>
      </c>
      <c r="AB112" s="2">
        <v>3</v>
      </c>
      <c r="AC112" s="2">
        <f t="shared" si="13"/>
        <v>7.3891625615763541</v>
      </c>
      <c r="AD112" s="10">
        <v>0.40600000000000003</v>
      </c>
      <c r="AE112">
        <f t="shared" si="21"/>
        <v>2.0999999999999996</v>
      </c>
      <c r="AF112" s="2">
        <f t="shared" si="22"/>
        <v>10.899014778325123</v>
      </c>
      <c r="AG112" s="8">
        <f t="shared" si="23"/>
        <v>0.19267796610169488</v>
      </c>
      <c r="AH112">
        <v>2.2000000000000002</v>
      </c>
      <c r="AI112" s="2">
        <f t="shared" si="17"/>
        <v>3.9285714285714284</v>
      </c>
      <c r="AJ112" s="8">
        <v>0.56000000000000005</v>
      </c>
      <c r="AK112">
        <v>0.5</v>
      </c>
      <c r="AL112">
        <v>0.6</v>
      </c>
      <c r="AM112">
        <v>0.2</v>
      </c>
      <c r="AN112">
        <v>1.8</v>
      </c>
      <c r="AO112">
        <v>0.2</v>
      </c>
      <c r="AP112">
        <v>2</v>
      </c>
      <c r="AQ112">
        <v>0.4</v>
      </c>
      <c r="AR112">
        <v>2.1</v>
      </c>
      <c r="AS112" s="7">
        <f>AP112/(INDEX('PAdj Adjuster'!E:E, MATCH(C112, 'PAdj Adjuster'!A:A, 0))) * 30</f>
        <v>2.123142250530786</v>
      </c>
      <c r="AT112" s="7">
        <f>AQ112/(INDEX('PAdj Adjuster'!E:E, MATCH(C112, 'PAdj Adjuster'!A:A, 0))) * 30</f>
        <v>0.42462845010615724</v>
      </c>
      <c r="AU112">
        <v>6.63</v>
      </c>
      <c r="AV112">
        <f t="shared" si="18"/>
        <v>0.12999999999999989</v>
      </c>
      <c r="AW112">
        <v>4.3</v>
      </c>
      <c r="AX112" s="7">
        <f t="shared" si="20"/>
        <v>14.827586206896552</v>
      </c>
      <c r="AY112" s="8">
        <v>0.28999999999999998</v>
      </c>
    </row>
    <row r="113" spans="1:51" x14ac:dyDescent="0.35">
      <c r="A113" t="s">
        <v>102</v>
      </c>
      <c r="B113" t="s">
        <v>258</v>
      </c>
      <c r="C113" t="s">
        <v>267</v>
      </c>
      <c r="D113" s="9">
        <v>1196</v>
      </c>
      <c r="E113" s="2">
        <v>0.05</v>
      </c>
      <c r="F113" s="2">
        <v>0.12</v>
      </c>
      <c r="G113" s="2">
        <v>0.08</v>
      </c>
      <c r="H113" s="2">
        <v>0.2</v>
      </c>
      <c r="I113" s="2">
        <v>0</v>
      </c>
      <c r="J113" s="2">
        <v>0</v>
      </c>
      <c r="K113" s="13">
        <v>0</v>
      </c>
      <c r="L113" s="2">
        <v>0</v>
      </c>
      <c r="M113" s="2">
        <v>0</v>
      </c>
      <c r="N113" s="2">
        <v>0</v>
      </c>
      <c r="O113" s="2">
        <v>0.2</v>
      </c>
      <c r="P113" s="2">
        <v>0.5</v>
      </c>
      <c r="Q113" s="2">
        <v>2.7</v>
      </c>
      <c r="R113" s="12">
        <f>Q113/S113</f>
        <v>3.7500000000000004</v>
      </c>
      <c r="S113" s="10">
        <v>0.72</v>
      </c>
      <c r="T113" s="2">
        <v>27.4</v>
      </c>
      <c r="U113" s="2">
        <f t="shared" si="11"/>
        <v>39.255014326647562</v>
      </c>
      <c r="V113" s="10">
        <v>0.69799999999999995</v>
      </c>
      <c r="W113" s="7">
        <v>1.4</v>
      </c>
      <c r="X113" s="7">
        <v>0</v>
      </c>
      <c r="Y113" s="7">
        <v>1.3</v>
      </c>
      <c r="Z113" s="2">
        <f t="shared" si="12"/>
        <v>4.6594982078853047</v>
      </c>
      <c r="AA113" s="10">
        <v>0.27900000000000003</v>
      </c>
      <c r="AB113" s="2">
        <v>2</v>
      </c>
      <c r="AC113" s="2">
        <f t="shared" si="13"/>
        <v>4.8192771084337354</v>
      </c>
      <c r="AD113" s="10">
        <v>0.41499999999999998</v>
      </c>
      <c r="AE113">
        <f t="shared" si="21"/>
        <v>6.3000000000000007</v>
      </c>
      <c r="AF113" s="2">
        <f t="shared" si="22"/>
        <v>18</v>
      </c>
      <c r="AG113" s="8">
        <f t="shared" si="23"/>
        <v>0.35000000000000003</v>
      </c>
      <c r="AH113">
        <v>1.1000000000000001</v>
      </c>
      <c r="AI113" s="2">
        <f t="shared" si="17"/>
        <v>2</v>
      </c>
      <c r="AJ113" s="8">
        <v>0.55000000000000004</v>
      </c>
      <c r="AK113">
        <v>1</v>
      </c>
      <c r="AL113">
        <v>0.6</v>
      </c>
      <c r="AM113">
        <v>7.0000000000000007E-2</v>
      </c>
      <c r="AN113">
        <v>1.3</v>
      </c>
      <c r="AO113">
        <v>0.2</v>
      </c>
      <c r="AP113">
        <v>2</v>
      </c>
      <c r="AQ113">
        <v>0.4</v>
      </c>
      <c r="AR113">
        <v>1.8</v>
      </c>
      <c r="AS113" s="7">
        <f>AP113/(INDEX('PAdj Adjuster'!E:E, MATCH(C113, 'PAdj Adjuster'!A:A, 0))) * 30</f>
        <v>2.0161290322580649</v>
      </c>
      <c r="AT113" s="7">
        <f>AQ113/(INDEX('PAdj Adjuster'!E:E, MATCH(C113, 'PAdj Adjuster'!A:A, 0))) * 30</f>
        <v>0.40322580645161299</v>
      </c>
      <c r="AU113">
        <v>6.69</v>
      </c>
      <c r="AV113">
        <f t="shared" si="18"/>
        <v>0.19000000000000039</v>
      </c>
      <c r="AW113">
        <v>7.4</v>
      </c>
      <c r="AX113" s="7">
        <f t="shared" si="20"/>
        <v>20</v>
      </c>
      <c r="AY113" s="8">
        <v>0.37</v>
      </c>
    </row>
    <row r="114" spans="1:51" x14ac:dyDescent="0.35">
      <c r="A114" t="s">
        <v>115</v>
      </c>
      <c r="B114" t="s">
        <v>258</v>
      </c>
      <c r="C114" t="s">
        <v>269</v>
      </c>
      <c r="D114" s="9">
        <v>1168</v>
      </c>
      <c r="E114" s="2">
        <v>0.12</v>
      </c>
      <c r="F114" s="2">
        <v>0.08</v>
      </c>
      <c r="G114" s="2">
        <v>0.2</v>
      </c>
      <c r="H114" s="2">
        <v>7.0000000000000007E-2</v>
      </c>
      <c r="I114" s="2">
        <v>0</v>
      </c>
      <c r="J114" s="2">
        <v>0</v>
      </c>
      <c r="K114" s="13">
        <v>0</v>
      </c>
      <c r="L114" s="2">
        <v>0</v>
      </c>
      <c r="M114" s="2">
        <v>0</v>
      </c>
      <c r="N114" s="2">
        <v>0</v>
      </c>
      <c r="O114" s="2">
        <v>0.5</v>
      </c>
      <c r="P114" s="2">
        <v>1</v>
      </c>
      <c r="Q114" s="2">
        <v>1.4</v>
      </c>
      <c r="R114" s="2">
        <f t="shared" si="10"/>
        <v>1.8421052631578947</v>
      </c>
      <c r="S114" s="10">
        <v>0.76</v>
      </c>
      <c r="T114" s="2">
        <v>35.9</v>
      </c>
      <c r="U114" s="2">
        <f t="shared" si="11"/>
        <v>45.271122320302645</v>
      </c>
      <c r="V114" s="10">
        <v>0.79300000000000004</v>
      </c>
      <c r="W114" s="7">
        <v>0.9</v>
      </c>
      <c r="X114" s="7">
        <v>0.1</v>
      </c>
      <c r="Y114" s="7">
        <v>0.5</v>
      </c>
      <c r="Z114" s="2">
        <f t="shared" si="12"/>
        <v>1.5723270440251571</v>
      </c>
      <c r="AA114" s="10">
        <v>0.318</v>
      </c>
      <c r="AB114" s="2">
        <v>2.2999999999999998</v>
      </c>
      <c r="AC114" s="2">
        <f t="shared" si="13"/>
        <v>5.7499999999999991</v>
      </c>
      <c r="AD114" s="10">
        <v>0.4</v>
      </c>
      <c r="AE114">
        <f t="shared" si="21"/>
        <v>3.8</v>
      </c>
      <c r="AF114" s="2">
        <f t="shared" si="22"/>
        <v>12.346938775510202</v>
      </c>
      <c r="AG114" s="8">
        <f t="shared" si="23"/>
        <v>0.30776859504132237</v>
      </c>
      <c r="AH114">
        <v>1.3</v>
      </c>
      <c r="AI114" s="2">
        <f t="shared" si="17"/>
        <v>2.6530612244897962</v>
      </c>
      <c r="AJ114" s="8">
        <v>0.49</v>
      </c>
      <c r="AK114">
        <v>0.7</v>
      </c>
      <c r="AL114">
        <v>0.4</v>
      </c>
      <c r="AM114">
        <v>0.06</v>
      </c>
      <c r="AN114">
        <v>2.6</v>
      </c>
      <c r="AO114">
        <v>0.2</v>
      </c>
      <c r="AP114">
        <v>1.7</v>
      </c>
      <c r="AQ114">
        <v>0.4</v>
      </c>
      <c r="AR114">
        <v>2.2000000000000002</v>
      </c>
      <c r="AS114" s="7">
        <f>AP114/(INDEX('PAdj Adjuster'!E:E, MATCH(C114, 'PAdj Adjuster'!A:A, 0))) * 30</f>
        <v>1.5887850467289719</v>
      </c>
      <c r="AT114" s="7">
        <f>AQ114/(INDEX('PAdj Adjuster'!E:E, MATCH(C114, 'PAdj Adjuster'!A:A, 0))) * 30</f>
        <v>0.37383177570093457</v>
      </c>
      <c r="AU114">
        <v>6.93</v>
      </c>
      <c r="AV114">
        <f t="shared" si="18"/>
        <v>0.42999999999999972</v>
      </c>
      <c r="AW114">
        <v>5.0999999999999996</v>
      </c>
      <c r="AX114" s="7">
        <f t="shared" si="20"/>
        <v>14.999999999999998</v>
      </c>
      <c r="AY114" s="8">
        <v>0.34</v>
      </c>
    </row>
    <row r="115" spans="1:51" x14ac:dyDescent="0.35">
      <c r="A115" t="s">
        <v>120</v>
      </c>
      <c r="B115" t="s">
        <v>258</v>
      </c>
      <c r="C115" t="s">
        <v>268</v>
      </c>
      <c r="D115" s="9">
        <v>1140</v>
      </c>
      <c r="E115" s="2">
        <v>0.06</v>
      </c>
      <c r="F115" s="2">
        <v>0.06</v>
      </c>
      <c r="G115" s="2">
        <v>7.0000000000000007E-2</v>
      </c>
      <c r="H115" s="2">
        <v>0.1</v>
      </c>
      <c r="I115" s="2">
        <v>0</v>
      </c>
      <c r="J115" s="2">
        <v>0</v>
      </c>
      <c r="K115" s="13">
        <v>0</v>
      </c>
      <c r="L115" s="2">
        <v>0</v>
      </c>
      <c r="M115" s="2">
        <v>0</v>
      </c>
      <c r="N115" s="2">
        <v>0</v>
      </c>
      <c r="O115" s="2">
        <v>0.3</v>
      </c>
      <c r="P115" s="2">
        <v>0.6</v>
      </c>
      <c r="Q115" s="2">
        <v>1.2</v>
      </c>
      <c r="R115" s="2">
        <f t="shared" si="10"/>
        <v>2.0338983050847457</v>
      </c>
      <c r="S115" s="10">
        <v>0.59</v>
      </c>
      <c r="T115" s="2">
        <v>23.3</v>
      </c>
      <c r="U115" s="2">
        <f t="shared" si="11"/>
        <v>31.359353970390309</v>
      </c>
      <c r="V115" s="10">
        <v>0.74299999999999999</v>
      </c>
      <c r="W115" s="7">
        <v>0.8</v>
      </c>
      <c r="X115" s="7">
        <v>7.0000000000000007E-2</v>
      </c>
      <c r="Y115" s="7">
        <v>0.6</v>
      </c>
      <c r="Z115" s="2">
        <f t="shared" si="12"/>
        <v>2.1739130434782608</v>
      </c>
      <c r="AA115" s="10">
        <v>0.27600000000000002</v>
      </c>
      <c r="AB115" s="2">
        <v>2.8</v>
      </c>
      <c r="AC115" s="2">
        <f t="shared" si="13"/>
        <v>5.6</v>
      </c>
      <c r="AD115" s="10">
        <v>0.5</v>
      </c>
      <c r="AE115">
        <f t="shared" si="21"/>
        <v>4.1999999999999993</v>
      </c>
      <c r="AF115" s="2">
        <f t="shared" si="22"/>
        <v>14.711632453567937</v>
      </c>
      <c r="AG115" s="8">
        <f t="shared" si="23"/>
        <v>0.28548837209302325</v>
      </c>
      <c r="AH115">
        <v>1.4</v>
      </c>
      <c r="AI115" s="2">
        <f t="shared" si="17"/>
        <v>2.258064516129032</v>
      </c>
      <c r="AJ115" s="8">
        <v>0.62</v>
      </c>
      <c r="AK115">
        <v>1.1000000000000001</v>
      </c>
      <c r="AL115">
        <v>0.7</v>
      </c>
      <c r="AM115">
        <v>0</v>
      </c>
      <c r="AN115">
        <v>2.1</v>
      </c>
      <c r="AO115">
        <v>0.1</v>
      </c>
      <c r="AP115">
        <v>1.4</v>
      </c>
      <c r="AQ115">
        <v>0.4</v>
      </c>
      <c r="AR115">
        <v>2.2000000000000002</v>
      </c>
      <c r="AS115" s="7">
        <f>AP115/(INDEX('PAdj Adjuster'!E:E, MATCH(C115, 'PAdj Adjuster'!A:A, 0))) * 30</f>
        <v>1.2844036697247707</v>
      </c>
      <c r="AT115" s="7">
        <f>AQ115/(INDEX('PAdj Adjuster'!E:E, MATCH(C115, 'PAdj Adjuster'!A:A, 0))) * 30</f>
        <v>0.36697247706422026</v>
      </c>
      <c r="AU115">
        <v>6.66</v>
      </c>
      <c r="AV115">
        <f t="shared" si="18"/>
        <v>0.16000000000000014</v>
      </c>
      <c r="AW115">
        <v>5.6</v>
      </c>
      <c r="AX115" s="7">
        <f t="shared" si="20"/>
        <v>16.969696969696969</v>
      </c>
      <c r="AY115" s="8">
        <v>0.33</v>
      </c>
    </row>
    <row r="116" spans="1:51" x14ac:dyDescent="0.35">
      <c r="A116" t="s">
        <v>121</v>
      </c>
      <c r="B116" t="s">
        <v>254</v>
      </c>
      <c r="C116" t="s">
        <v>271</v>
      </c>
      <c r="D116" s="9">
        <v>1139</v>
      </c>
      <c r="E116" s="2">
        <v>0</v>
      </c>
      <c r="F116" s="2">
        <v>0.01</v>
      </c>
      <c r="G116" s="2">
        <v>0</v>
      </c>
      <c r="H116" s="2">
        <v>0.04</v>
      </c>
      <c r="I116" s="2">
        <v>0</v>
      </c>
      <c r="J116" s="2">
        <v>0</v>
      </c>
      <c r="K116" s="13">
        <v>0</v>
      </c>
      <c r="L116" s="2">
        <v>0</v>
      </c>
      <c r="M116" s="2">
        <v>0</v>
      </c>
      <c r="N116" s="2">
        <v>0</v>
      </c>
      <c r="O116" s="2">
        <v>0</v>
      </c>
      <c r="P116" s="2">
        <v>0.09</v>
      </c>
      <c r="Q116" s="2">
        <v>0.7</v>
      </c>
      <c r="R116" s="2">
        <f t="shared" si="10"/>
        <v>0.97222222222222221</v>
      </c>
      <c r="S116" s="10">
        <v>0.72</v>
      </c>
      <c r="T116" s="2">
        <v>41.1</v>
      </c>
      <c r="U116" s="2">
        <f t="shared" si="11"/>
        <v>49.045346062052509</v>
      </c>
      <c r="V116" s="10">
        <v>0.83799999999999997</v>
      </c>
      <c r="W116" s="7">
        <v>0.2</v>
      </c>
      <c r="X116" s="7">
        <v>0</v>
      </c>
      <c r="Y116" s="7">
        <v>0</v>
      </c>
      <c r="Z116" s="2" t="e">
        <f t="shared" si="12"/>
        <v>#DIV/0!</v>
      </c>
      <c r="AA116" s="10">
        <v>0</v>
      </c>
      <c r="AB116" s="2">
        <v>2.5</v>
      </c>
      <c r="AC116" s="2">
        <f t="shared" si="13"/>
        <v>5.6306306306306304</v>
      </c>
      <c r="AD116" s="10">
        <v>0.44400000000000001</v>
      </c>
      <c r="AE116">
        <f t="shared" si="21"/>
        <v>5.5</v>
      </c>
      <c r="AF116" s="2">
        <f t="shared" si="22"/>
        <v>14.206521739130435</v>
      </c>
      <c r="AG116" s="8">
        <f t="shared" si="23"/>
        <v>0.38714613618974747</v>
      </c>
      <c r="AH116">
        <v>1.4</v>
      </c>
      <c r="AI116" s="2">
        <f t="shared" si="17"/>
        <v>3.043478260869565</v>
      </c>
      <c r="AJ116" s="8">
        <v>0.46</v>
      </c>
      <c r="AK116">
        <v>1.5</v>
      </c>
      <c r="AL116">
        <v>0.9</v>
      </c>
      <c r="AM116">
        <v>0</v>
      </c>
      <c r="AN116">
        <v>2</v>
      </c>
      <c r="AO116">
        <v>0.04</v>
      </c>
      <c r="AP116">
        <v>2</v>
      </c>
      <c r="AQ116">
        <v>0.2</v>
      </c>
      <c r="AR116">
        <v>1.6</v>
      </c>
      <c r="AS116" s="7">
        <f>AP116/(INDEX('PAdj Adjuster'!E:E, MATCH(C116, 'PAdj Adjuster'!A:A, 0))) * 30</f>
        <v>2.2222222222222223</v>
      </c>
      <c r="AT116" s="7">
        <f>AQ116/(INDEX('PAdj Adjuster'!E:E, MATCH(C116, 'PAdj Adjuster'!A:A, 0))) * 30</f>
        <v>0.22222222222222227</v>
      </c>
      <c r="AU116">
        <v>6.52</v>
      </c>
      <c r="AV116">
        <f t="shared" si="18"/>
        <v>1.9999999999999574E-2</v>
      </c>
      <c r="AW116">
        <v>6.9</v>
      </c>
      <c r="AX116" s="7">
        <f t="shared" si="20"/>
        <v>17.25</v>
      </c>
      <c r="AY116" s="8">
        <v>0.4</v>
      </c>
    </row>
    <row r="117" spans="1:51" x14ac:dyDescent="0.35">
      <c r="A117" t="s">
        <v>129</v>
      </c>
      <c r="B117" t="s">
        <v>258</v>
      </c>
      <c r="C117" t="s">
        <v>263</v>
      </c>
      <c r="D117" s="9">
        <v>1081</v>
      </c>
      <c r="E117" s="2">
        <v>0.04</v>
      </c>
      <c r="F117" s="2">
        <v>0.05</v>
      </c>
      <c r="G117" s="2">
        <v>0</v>
      </c>
      <c r="H117" s="2">
        <v>0.09</v>
      </c>
      <c r="I117" s="2">
        <v>0</v>
      </c>
      <c r="J117" s="2">
        <v>0</v>
      </c>
      <c r="K117" s="13">
        <v>0</v>
      </c>
      <c r="L117" s="2">
        <v>0</v>
      </c>
      <c r="M117" s="2">
        <v>0</v>
      </c>
      <c r="N117" s="2">
        <v>0</v>
      </c>
      <c r="O117" s="2">
        <v>0</v>
      </c>
      <c r="P117" s="2">
        <v>0.4</v>
      </c>
      <c r="Q117" s="2">
        <v>0.5</v>
      </c>
      <c r="R117" s="2">
        <f t="shared" si="10"/>
        <v>0.78125</v>
      </c>
      <c r="S117" s="10">
        <v>0.64</v>
      </c>
      <c r="T117" s="2">
        <v>25.9</v>
      </c>
      <c r="U117" s="2">
        <f t="shared" si="11"/>
        <v>35.238095238095234</v>
      </c>
      <c r="V117" s="10">
        <v>0.73499999999999999</v>
      </c>
      <c r="W117" s="7">
        <v>0.6</v>
      </c>
      <c r="X117" s="7">
        <v>0.09</v>
      </c>
      <c r="Y117" s="7">
        <v>0.3</v>
      </c>
      <c r="Z117" s="2">
        <f t="shared" si="12"/>
        <v>1.7045454545454546</v>
      </c>
      <c r="AA117" s="10">
        <v>0.17599999999999999</v>
      </c>
      <c r="AB117" s="2">
        <v>2.5</v>
      </c>
      <c r="AC117" s="2">
        <f t="shared" si="13"/>
        <v>5.6306306306306304</v>
      </c>
      <c r="AD117" s="10">
        <v>0.44400000000000001</v>
      </c>
      <c r="AE117">
        <f t="shared" si="21"/>
        <v>4.8999999999999995</v>
      </c>
      <c r="AF117" s="2">
        <f t="shared" si="22"/>
        <v>15.492196878751496</v>
      </c>
      <c r="AG117" s="8">
        <f t="shared" si="23"/>
        <v>0.31628826036419999</v>
      </c>
      <c r="AH117">
        <v>1.2</v>
      </c>
      <c r="AI117" s="2">
        <f t="shared" si="17"/>
        <v>2.4489795918367347</v>
      </c>
      <c r="AJ117" s="8">
        <v>0.49</v>
      </c>
      <c r="AK117">
        <v>1.1000000000000001</v>
      </c>
      <c r="AL117">
        <v>0.8</v>
      </c>
      <c r="AM117">
        <v>0</v>
      </c>
      <c r="AN117">
        <v>2.2999999999999998</v>
      </c>
      <c r="AO117">
        <v>0.2</v>
      </c>
      <c r="AP117">
        <v>0.9</v>
      </c>
      <c r="AQ117">
        <v>0.2</v>
      </c>
      <c r="AR117">
        <v>2.6</v>
      </c>
      <c r="AS117" s="7">
        <f>AP117/(INDEX('PAdj Adjuster'!E:E, MATCH(C117, 'PAdj Adjuster'!A:A, 0))) * 30</f>
        <v>0.85551330798479086</v>
      </c>
      <c r="AT117" s="7">
        <f>AQ117/(INDEX('PAdj Adjuster'!E:E, MATCH(C117, 'PAdj Adjuster'!A:A, 0))) * 30</f>
        <v>0.19011406844106465</v>
      </c>
      <c r="AU117">
        <v>6.46</v>
      </c>
      <c r="AV117">
        <f t="shared" si="18"/>
        <v>-4.0000000000000036E-2</v>
      </c>
      <c r="AW117">
        <v>6.1</v>
      </c>
      <c r="AX117" s="7">
        <f t="shared" si="20"/>
        <v>17.941176470588232</v>
      </c>
      <c r="AY117" s="8">
        <v>0.34</v>
      </c>
    </row>
    <row r="118" spans="1:51" x14ac:dyDescent="0.35">
      <c r="A118" t="s">
        <v>149</v>
      </c>
      <c r="B118" t="s">
        <v>258</v>
      </c>
      <c r="C118" t="s">
        <v>260</v>
      </c>
      <c r="D118" s="9">
        <v>1024</v>
      </c>
      <c r="E118" s="2">
        <v>0.01</v>
      </c>
      <c r="F118" s="2">
        <v>0.08</v>
      </c>
      <c r="G118" s="2">
        <v>0</v>
      </c>
      <c r="H118" s="2">
        <v>0.08</v>
      </c>
      <c r="I118" s="2">
        <v>0</v>
      </c>
      <c r="J118" s="2">
        <v>0</v>
      </c>
      <c r="K118" s="13">
        <v>0</v>
      </c>
      <c r="L118" s="2">
        <v>0</v>
      </c>
      <c r="M118" s="2">
        <v>0</v>
      </c>
      <c r="N118" s="2">
        <v>0</v>
      </c>
      <c r="O118" s="2">
        <v>0.2</v>
      </c>
      <c r="P118" s="2">
        <v>0.2</v>
      </c>
      <c r="Q118" s="2">
        <v>1.5</v>
      </c>
      <c r="R118" s="2">
        <f t="shared" si="10"/>
        <v>1.9736842105263157</v>
      </c>
      <c r="S118" s="10">
        <v>0.76</v>
      </c>
      <c r="T118" s="2">
        <v>33.5</v>
      </c>
      <c r="U118" s="2">
        <f t="shared" si="11"/>
        <v>44.666666666666664</v>
      </c>
      <c r="V118" s="10">
        <v>0.75</v>
      </c>
      <c r="W118" s="7">
        <v>0.5</v>
      </c>
      <c r="X118" s="7">
        <v>0.08</v>
      </c>
      <c r="Y118" s="7">
        <v>0.6</v>
      </c>
      <c r="Z118" s="2">
        <f t="shared" si="12"/>
        <v>2.3255813953488369</v>
      </c>
      <c r="AA118" s="10">
        <v>0.25800000000000001</v>
      </c>
      <c r="AB118" s="2">
        <v>1.8</v>
      </c>
      <c r="AC118" s="2">
        <f t="shared" si="13"/>
        <v>4.2755344418052257</v>
      </c>
      <c r="AD118" s="10">
        <v>0.42099999999999999</v>
      </c>
      <c r="AE118">
        <f t="shared" si="21"/>
        <v>5</v>
      </c>
      <c r="AF118" s="2">
        <f t="shared" si="22"/>
        <v>18.592592592592592</v>
      </c>
      <c r="AG118" s="8">
        <f t="shared" si="23"/>
        <v>0.26892430278884466</v>
      </c>
      <c r="AH118">
        <v>1.3</v>
      </c>
      <c r="AI118" s="2">
        <f t="shared" si="17"/>
        <v>2.4074074074074074</v>
      </c>
      <c r="AJ118" s="8">
        <v>0.54</v>
      </c>
      <c r="AK118">
        <v>1.1000000000000001</v>
      </c>
      <c r="AL118">
        <v>1.7</v>
      </c>
      <c r="AM118">
        <v>0</v>
      </c>
      <c r="AN118">
        <v>2.6</v>
      </c>
      <c r="AO118">
        <v>0.08</v>
      </c>
      <c r="AP118">
        <v>2.4</v>
      </c>
      <c r="AQ118">
        <v>1.3</v>
      </c>
      <c r="AR118">
        <v>2.7</v>
      </c>
      <c r="AS118" s="7">
        <f>AP118/(INDEX('PAdj Adjuster'!E:E, MATCH(C118, 'PAdj Adjuster'!A:A, 0))) * 30</f>
        <v>2.5695931477516063</v>
      </c>
      <c r="AT118" s="7">
        <f>AQ118/(INDEX('PAdj Adjuster'!E:E, MATCH(C118, 'PAdj Adjuster'!A:A, 0))) * 30</f>
        <v>1.3918629550321202</v>
      </c>
      <c r="AU118">
        <v>6.73</v>
      </c>
      <c r="AV118">
        <f t="shared" si="18"/>
        <v>0.23000000000000043</v>
      </c>
      <c r="AW118">
        <v>6.3</v>
      </c>
      <c r="AX118" s="7">
        <f t="shared" si="20"/>
        <v>21</v>
      </c>
      <c r="AY118" s="8">
        <v>0.3</v>
      </c>
    </row>
    <row r="119" spans="1:51" x14ac:dyDescent="0.35">
      <c r="A119" t="s">
        <v>152</v>
      </c>
      <c r="B119" t="s">
        <v>258</v>
      </c>
      <c r="C119" t="s">
        <v>272</v>
      </c>
      <c r="D119" s="9">
        <v>1011</v>
      </c>
      <c r="E119" s="2">
        <v>0.06</v>
      </c>
      <c r="F119" s="2">
        <v>0.28999999999999998</v>
      </c>
      <c r="G119" s="2">
        <v>0.1</v>
      </c>
      <c r="H119" s="2">
        <v>0.2</v>
      </c>
      <c r="I119" s="2">
        <v>0</v>
      </c>
      <c r="J119" s="2">
        <v>0</v>
      </c>
      <c r="K119" s="13">
        <v>0</v>
      </c>
      <c r="L119" s="2">
        <v>0</v>
      </c>
      <c r="M119" s="2">
        <v>0</v>
      </c>
      <c r="N119" s="2">
        <v>0</v>
      </c>
      <c r="O119" s="2">
        <v>0.8</v>
      </c>
      <c r="P119" s="2">
        <v>1.6</v>
      </c>
      <c r="Q119" s="2">
        <v>1.4</v>
      </c>
      <c r="R119" s="2">
        <f t="shared" si="10"/>
        <v>1.9444444444444444</v>
      </c>
      <c r="S119" s="10">
        <v>0.72</v>
      </c>
      <c r="T119" s="2">
        <v>18.8</v>
      </c>
      <c r="U119" s="2">
        <f t="shared" si="11"/>
        <v>30.870279146141218</v>
      </c>
      <c r="V119" s="10">
        <v>0.60899999999999999</v>
      </c>
      <c r="W119" s="7">
        <v>2.1</v>
      </c>
      <c r="X119" s="7">
        <v>0.1</v>
      </c>
      <c r="Y119" s="7">
        <v>1.1000000000000001</v>
      </c>
      <c r="Z119" s="2">
        <f t="shared" si="12"/>
        <v>4.5833333333333339</v>
      </c>
      <c r="AA119" s="10">
        <v>0.24</v>
      </c>
      <c r="AB119" s="2">
        <v>1.7</v>
      </c>
      <c r="AC119" s="2">
        <f t="shared" si="13"/>
        <v>4.9132947976878611</v>
      </c>
      <c r="AD119" s="10">
        <v>0.34599999999999997</v>
      </c>
      <c r="AE119">
        <f t="shared" si="21"/>
        <v>4.3999999999999995</v>
      </c>
      <c r="AF119" s="2">
        <f t="shared" si="22"/>
        <v>13.560606060606059</v>
      </c>
      <c r="AG119" s="8">
        <f t="shared" si="23"/>
        <v>0.32446927374301676</v>
      </c>
      <c r="AH119">
        <v>0.9</v>
      </c>
      <c r="AI119" s="2">
        <f t="shared" si="17"/>
        <v>2.5</v>
      </c>
      <c r="AJ119" s="8">
        <v>0.36</v>
      </c>
      <c r="AK119">
        <v>1.1000000000000001</v>
      </c>
      <c r="AL119">
        <v>0.6</v>
      </c>
      <c r="AM119">
        <v>0.2</v>
      </c>
      <c r="AN119">
        <v>1.4</v>
      </c>
      <c r="AO119">
        <v>0.6</v>
      </c>
      <c r="AP119">
        <v>1.7</v>
      </c>
      <c r="AQ119">
        <v>0.5</v>
      </c>
      <c r="AR119">
        <v>1.9</v>
      </c>
      <c r="AS119" s="7">
        <f>AP119/(INDEX('PAdj Adjuster'!E:E, MATCH(C119, 'PAdj Adjuster'!A:A, 0))) * 30</f>
        <v>1.6634050880626221</v>
      </c>
      <c r="AT119" s="7">
        <f>AQ119/(INDEX('PAdj Adjuster'!E:E, MATCH(C119, 'PAdj Adjuster'!A:A, 0))) * 30</f>
        <v>0.48923679060665359</v>
      </c>
      <c r="AU119">
        <v>7.06</v>
      </c>
      <c r="AV119">
        <f t="shared" si="18"/>
        <v>0.55999999999999961</v>
      </c>
      <c r="AW119">
        <v>5.3</v>
      </c>
      <c r="AX119" s="7">
        <f t="shared" si="20"/>
        <v>16.060606060606059</v>
      </c>
      <c r="AY119" s="8">
        <v>0.33</v>
      </c>
    </row>
    <row r="120" spans="1:51" x14ac:dyDescent="0.35">
      <c r="A120" t="s">
        <v>164</v>
      </c>
      <c r="B120" t="s">
        <v>258</v>
      </c>
      <c r="C120" t="s">
        <v>261</v>
      </c>
      <c r="D120" s="9">
        <v>956</v>
      </c>
      <c r="E120" s="2">
        <v>0.06</v>
      </c>
      <c r="F120" s="2">
        <v>0.06</v>
      </c>
      <c r="G120" s="2">
        <v>0</v>
      </c>
      <c r="H120" s="2">
        <v>0.2</v>
      </c>
      <c r="I120" s="2">
        <v>0</v>
      </c>
      <c r="J120" s="2">
        <v>0</v>
      </c>
      <c r="K120" s="13">
        <v>0</v>
      </c>
      <c r="L120" s="2">
        <v>0</v>
      </c>
      <c r="M120" s="2">
        <v>0</v>
      </c>
      <c r="N120" s="2">
        <v>0</v>
      </c>
      <c r="O120" s="2">
        <v>0.2</v>
      </c>
      <c r="P120" s="2">
        <v>0.7</v>
      </c>
      <c r="Q120" s="2">
        <v>1.1000000000000001</v>
      </c>
      <c r="R120" s="2">
        <f t="shared" si="10"/>
        <v>1.4864864864864866</v>
      </c>
      <c r="S120" s="10">
        <v>0.74</v>
      </c>
      <c r="T120" s="2">
        <v>28.5</v>
      </c>
      <c r="U120" s="2">
        <f t="shared" si="11"/>
        <v>37.648612945838835</v>
      </c>
      <c r="V120" s="10">
        <v>0.75700000000000001</v>
      </c>
      <c r="W120" s="7">
        <v>0.8</v>
      </c>
      <c r="X120" s="7">
        <v>0</v>
      </c>
      <c r="Y120" s="7">
        <v>1.1000000000000001</v>
      </c>
      <c r="Z120" s="2">
        <f t="shared" si="12"/>
        <v>3.0219780219780223</v>
      </c>
      <c r="AA120" s="10">
        <v>0.36399999999999999</v>
      </c>
      <c r="AB120" s="2">
        <v>2.8</v>
      </c>
      <c r="AC120" s="2">
        <f t="shared" si="13"/>
        <v>6.2499999999999991</v>
      </c>
      <c r="AD120" s="10">
        <v>0.44800000000000001</v>
      </c>
      <c r="AE120">
        <f t="shared" si="21"/>
        <v>4.6000000000000005</v>
      </c>
      <c r="AF120" s="2">
        <f t="shared" si="22"/>
        <v>12.610526315789475</v>
      </c>
      <c r="AG120" s="8">
        <f t="shared" si="23"/>
        <v>0.36477462437395658</v>
      </c>
      <c r="AH120">
        <v>0.8</v>
      </c>
      <c r="AI120" s="2">
        <f t="shared" si="17"/>
        <v>1.6</v>
      </c>
      <c r="AJ120" s="8">
        <v>0.5</v>
      </c>
      <c r="AK120">
        <v>0.9</v>
      </c>
      <c r="AL120">
        <v>0.6</v>
      </c>
      <c r="AM120">
        <v>0.06</v>
      </c>
      <c r="AN120">
        <v>1.9</v>
      </c>
      <c r="AO120">
        <v>0.3</v>
      </c>
      <c r="AP120">
        <v>1.6</v>
      </c>
      <c r="AQ120">
        <v>0.6</v>
      </c>
      <c r="AR120">
        <v>2.1</v>
      </c>
      <c r="AS120" s="7">
        <f>AP120/(INDEX('PAdj Adjuster'!E:E, MATCH(C120, 'PAdj Adjuster'!A:A, 0))) * 30</f>
        <v>1.5841584158415845</v>
      </c>
      <c r="AT120" s="7">
        <f>AQ120/(INDEX('PAdj Adjuster'!E:E, MATCH(C120, 'PAdj Adjuster'!A:A, 0))) * 30</f>
        <v>0.59405940594059403</v>
      </c>
      <c r="AU120">
        <v>6.79</v>
      </c>
      <c r="AV120">
        <f t="shared" si="18"/>
        <v>0.29000000000000004</v>
      </c>
      <c r="AW120">
        <v>5.4</v>
      </c>
      <c r="AX120" s="7">
        <f t="shared" si="20"/>
        <v>14.210526315789474</v>
      </c>
      <c r="AY120" s="8">
        <v>0.38</v>
      </c>
    </row>
    <row r="121" spans="1:51" x14ac:dyDescent="0.35">
      <c r="A121" t="s">
        <v>174</v>
      </c>
      <c r="B121" t="s">
        <v>258</v>
      </c>
      <c r="C121" t="s">
        <v>261</v>
      </c>
      <c r="D121" s="9">
        <v>901</v>
      </c>
      <c r="E121" s="2">
        <v>0.03</v>
      </c>
      <c r="F121" s="2">
        <v>0.03</v>
      </c>
      <c r="G121" s="2">
        <v>0.09</v>
      </c>
      <c r="H121" s="2">
        <v>0</v>
      </c>
      <c r="I121" s="2">
        <v>0</v>
      </c>
      <c r="J121" s="2">
        <v>0</v>
      </c>
      <c r="K121" s="13">
        <v>0</v>
      </c>
      <c r="L121" s="2">
        <v>0</v>
      </c>
      <c r="M121" s="2">
        <v>0</v>
      </c>
      <c r="N121" s="2">
        <v>0</v>
      </c>
      <c r="O121" s="2">
        <v>0.09</v>
      </c>
      <c r="P121" s="2">
        <v>0.4</v>
      </c>
      <c r="Q121" s="2">
        <v>0.3</v>
      </c>
      <c r="R121" s="2">
        <f t="shared" si="10"/>
        <v>0.37499999999999994</v>
      </c>
      <c r="S121" s="10">
        <v>0.8</v>
      </c>
      <c r="T121" s="2">
        <v>29.9</v>
      </c>
      <c r="U121" s="2">
        <f t="shared" si="11"/>
        <v>39.290407358738499</v>
      </c>
      <c r="V121" s="10">
        <v>0.76100000000000001</v>
      </c>
      <c r="W121" s="7">
        <v>0.09</v>
      </c>
      <c r="X121" s="7">
        <v>0</v>
      </c>
      <c r="Y121" s="7">
        <v>0.2</v>
      </c>
      <c r="Z121" s="2">
        <f t="shared" si="12"/>
        <v>1.6949152542372883</v>
      </c>
      <c r="AA121" s="10">
        <v>0.11799999999999999</v>
      </c>
      <c r="AB121" s="2">
        <v>2.2999999999999998</v>
      </c>
      <c r="AC121" s="2">
        <f t="shared" si="13"/>
        <v>5.6511056511056514</v>
      </c>
      <c r="AD121" s="10">
        <v>0.40699999999999997</v>
      </c>
      <c r="AE121">
        <f t="shared" si="21"/>
        <v>3</v>
      </c>
      <c r="AF121" s="2">
        <f t="shared" si="22"/>
        <v>9.6315789473684212</v>
      </c>
      <c r="AG121" s="8">
        <f t="shared" si="23"/>
        <v>0.31147540983606559</v>
      </c>
      <c r="AH121">
        <v>1.8</v>
      </c>
      <c r="AI121" s="2">
        <f t="shared" si="17"/>
        <v>3</v>
      </c>
      <c r="AJ121" s="8">
        <v>0.6</v>
      </c>
      <c r="AK121">
        <v>0.6</v>
      </c>
      <c r="AL121">
        <v>0.7</v>
      </c>
      <c r="AM121">
        <v>0.08</v>
      </c>
      <c r="AN121">
        <v>2.6</v>
      </c>
      <c r="AO121">
        <v>0</v>
      </c>
      <c r="AP121">
        <v>2.5</v>
      </c>
      <c r="AQ121">
        <v>0.7</v>
      </c>
      <c r="AR121">
        <v>1.5</v>
      </c>
      <c r="AS121" s="7">
        <f>AP121/(INDEX('PAdj Adjuster'!E:E, MATCH(C121, 'PAdj Adjuster'!A:A, 0))) * 30</f>
        <v>2.4752475247524757</v>
      </c>
      <c r="AT121" s="7">
        <f>AQ121/(INDEX('PAdj Adjuster'!E:E, MATCH(C121, 'PAdj Adjuster'!A:A, 0))) * 30</f>
        <v>0.69306930693069313</v>
      </c>
      <c r="AU121">
        <v>7</v>
      </c>
      <c r="AV121">
        <f t="shared" si="18"/>
        <v>0.5</v>
      </c>
      <c r="AW121">
        <v>4.8</v>
      </c>
      <c r="AX121" s="7">
        <f t="shared" si="20"/>
        <v>12.631578947368421</v>
      </c>
      <c r="AY121" s="8">
        <v>0.38</v>
      </c>
    </row>
    <row r="122" spans="1:51" x14ac:dyDescent="0.35">
      <c r="A122" t="s">
        <v>179</v>
      </c>
      <c r="B122" t="s">
        <v>258</v>
      </c>
      <c r="C122" t="s">
        <v>274</v>
      </c>
      <c r="D122" s="9">
        <v>900</v>
      </c>
      <c r="E122" s="2">
        <v>0.02</v>
      </c>
      <c r="F122" s="2">
        <v>0.05</v>
      </c>
      <c r="G122" s="2">
        <v>0.08</v>
      </c>
      <c r="H122" s="2">
        <v>0</v>
      </c>
      <c r="I122" s="2">
        <v>0</v>
      </c>
      <c r="J122" s="2">
        <v>0</v>
      </c>
      <c r="K122" s="13">
        <v>0</v>
      </c>
      <c r="L122" s="2">
        <v>0</v>
      </c>
      <c r="M122" s="2">
        <v>0</v>
      </c>
      <c r="N122" s="2">
        <v>0</v>
      </c>
      <c r="O122" s="2">
        <v>0.08</v>
      </c>
      <c r="P122" s="2">
        <v>0.3</v>
      </c>
      <c r="Q122" s="2">
        <v>1.2</v>
      </c>
      <c r="R122" s="2">
        <f t="shared" si="10"/>
        <v>1.875</v>
      </c>
      <c r="S122" s="10">
        <v>0.64</v>
      </c>
      <c r="T122" s="2">
        <v>32.5</v>
      </c>
      <c r="U122" s="2">
        <f t="shared" si="11"/>
        <v>43.391188251001338</v>
      </c>
      <c r="V122" s="10">
        <v>0.749</v>
      </c>
      <c r="W122" s="7">
        <v>0.8</v>
      </c>
      <c r="X122" s="7">
        <v>0</v>
      </c>
      <c r="Y122" s="7">
        <v>0.7</v>
      </c>
      <c r="Z122" s="2">
        <f t="shared" si="12"/>
        <v>2.5362318840579707</v>
      </c>
      <c r="AA122" s="10">
        <v>0.27600000000000002</v>
      </c>
      <c r="AB122" s="2">
        <v>1.3</v>
      </c>
      <c r="AC122" s="2">
        <f t="shared" si="13"/>
        <v>3.8123167155425217</v>
      </c>
      <c r="AD122" s="10">
        <v>0.34100000000000003</v>
      </c>
      <c r="AE122">
        <f t="shared" si="21"/>
        <v>5.8999999999999995</v>
      </c>
      <c r="AF122" s="2">
        <f t="shared" si="22"/>
        <v>15.222222222222218</v>
      </c>
      <c r="AG122" s="8">
        <f t="shared" si="23"/>
        <v>0.38759124087591246</v>
      </c>
      <c r="AH122">
        <v>1.7</v>
      </c>
      <c r="AI122" s="2">
        <f t="shared" si="17"/>
        <v>3.7777777777777777</v>
      </c>
      <c r="AJ122" s="8">
        <v>0.45</v>
      </c>
      <c r="AK122">
        <v>0.3</v>
      </c>
      <c r="AL122">
        <v>1</v>
      </c>
      <c r="AM122">
        <v>0.3</v>
      </c>
      <c r="AN122">
        <v>2.8</v>
      </c>
      <c r="AO122">
        <v>0</v>
      </c>
      <c r="AP122">
        <v>2.2999999999999998</v>
      </c>
      <c r="AQ122">
        <v>0.3</v>
      </c>
      <c r="AR122">
        <v>1.7</v>
      </c>
      <c r="AS122" s="7">
        <f>AP122/(INDEX('PAdj Adjuster'!E:E, MATCH(C122, 'PAdj Adjuster'!A:A, 0))) * 30</f>
        <v>2.3326572008113589</v>
      </c>
      <c r="AT122" s="7">
        <f>AQ122/(INDEX('PAdj Adjuster'!E:E, MATCH(C122, 'PAdj Adjuster'!A:A, 0))) * 30</f>
        <v>0.3042596348884381</v>
      </c>
      <c r="AU122">
        <v>6.88</v>
      </c>
      <c r="AV122">
        <f t="shared" si="18"/>
        <v>0.37999999999999989</v>
      </c>
      <c r="AW122">
        <v>7.6</v>
      </c>
      <c r="AX122" s="7">
        <f t="shared" si="20"/>
        <v>18.999999999999996</v>
      </c>
      <c r="AY122" s="8">
        <v>0.4</v>
      </c>
    </row>
    <row r="123" spans="1:51" x14ac:dyDescent="0.35">
      <c r="A123" t="s">
        <v>182</v>
      </c>
      <c r="B123" t="s">
        <v>258</v>
      </c>
      <c r="C123" t="s">
        <v>274</v>
      </c>
      <c r="D123" s="9">
        <v>896</v>
      </c>
      <c r="E123" s="2">
        <v>0.09</v>
      </c>
      <c r="F123" s="2">
        <v>0.01</v>
      </c>
      <c r="G123" s="2">
        <v>0</v>
      </c>
      <c r="H123" s="2">
        <v>0</v>
      </c>
      <c r="I123" s="2">
        <v>0</v>
      </c>
      <c r="J123" s="2">
        <v>0</v>
      </c>
      <c r="K123" s="13">
        <v>0</v>
      </c>
      <c r="L123" s="2">
        <v>0</v>
      </c>
      <c r="M123" s="2">
        <v>0</v>
      </c>
      <c r="N123" s="2">
        <v>0</v>
      </c>
      <c r="O123" s="2">
        <v>0.3</v>
      </c>
      <c r="P123" s="2">
        <v>0.8</v>
      </c>
      <c r="Q123" s="2">
        <v>0.9</v>
      </c>
      <c r="R123" s="2">
        <f t="shared" si="10"/>
        <v>1.3432835820895521</v>
      </c>
      <c r="S123" s="10">
        <v>0.67</v>
      </c>
      <c r="T123" s="2">
        <v>27.5</v>
      </c>
      <c r="U123" s="2">
        <f t="shared" si="11"/>
        <v>32.429245283018872</v>
      </c>
      <c r="V123" s="10">
        <v>0.84799999999999998</v>
      </c>
      <c r="W123" s="7">
        <v>0.4</v>
      </c>
      <c r="X123" s="7">
        <v>0</v>
      </c>
      <c r="Y123" s="7">
        <v>0.09</v>
      </c>
      <c r="Z123" s="2">
        <f t="shared" si="12"/>
        <v>0.44999999999999996</v>
      </c>
      <c r="AA123" s="10">
        <v>0.2</v>
      </c>
      <c r="AB123" s="2">
        <v>1.4</v>
      </c>
      <c r="AC123" s="2">
        <f t="shared" si="13"/>
        <v>2.4518388791593697</v>
      </c>
      <c r="AD123" s="10">
        <v>0.57099999999999995</v>
      </c>
      <c r="AE123">
        <f t="shared" si="21"/>
        <v>4.9000000000000004</v>
      </c>
      <c r="AF123" s="2">
        <f t="shared" si="22"/>
        <v>15.126262626262625</v>
      </c>
      <c r="AG123" s="8">
        <f t="shared" si="23"/>
        <v>0.32393989983305516</v>
      </c>
      <c r="AH123">
        <v>1.1000000000000001</v>
      </c>
      <c r="AI123" s="2">
        <f t="shared" si="17"/>
        <v>3.0555555555555558</v>
      </c>
      <c r="AJ123" s="8">
        <v>0.36</v>
      </c>
      <c r="AK123">
        <v>1</v>
      </c>
      <c r="AL123">
        <v>1.2</v>
      </c>
      <c r="AM123">
        <v>0.6</v>
      </c>
      <c r="AN123">
        <v>0.9</v>
      </c>
      <c r="AO123">
        <v>0.4</v>
      </c>
      <c r="AP123">
        <v>1.4</v>
      </c>
      <c r="AQ123">
        <v>1.3</v>
      </c>
      <c r="AR123">
        <v>1.3</v>
      </c>
      <c r="AS123" s="7">
        <f>AP123/(INDEX('PAdj Adjuster'!E:E, MATCH(C123, 'PAdj Adjuster'!A:A, 0))) * 30</f>
        <v>1.4198782961460445</v>
      </c>
      <c r="AT123" s="7">
        <f>AQ123/(INDEX('PAdj Adjuster'!E:E, MATCH(C123, 'PAdj Adjuster'!A:A, 0))) * 30</f>
        <v>1.3184584178498988</v>
      </c>
      <c r="AU123">
        <v>6.6</v>
      </c>
      <c r="AV123">
        <f t="shared" si="18"/>
        <v>9.9999999999999645E-2</v>
      </c>
      <c r="AW123">
        <v>6</v>
      </c>
      <c r="AX123" s="7">
        <f t="shared" si="20"/>
        <v>18.18181818181818</v>
      </c>
      <c r="AY123" s="8">
        <v>0.33</v>
      </c>
    </row>
    <row r="124" spans="1:51" x14ac:dyDescent="0.35">
      <c r="A124" t="s">
        <v>186</v>
      </c>
      <c r="B124" t="s">
        <v>258</v>
      </c>
      <c r="C124" t="s">
        <v>271</v>
      </c>
      <c r="D124" s="9">
        <v>868</v>
      </c>
      <c r="E124" s="2">
        <v>0.02</v>
      </c>
      <c r="F124" s="2">
        <v>0.12</v>
      </c>
      <c r="G124" s="2">
        <v>0</v>
      </c>
      <c r="H124" s="2">
        <v>0.09</v>
      </c>
      <c r="I124" s="2">
        <v>0</v>
      </c>
      <c r="J124" s="2">
        <v>0</v>
      </c>
      <c r="K124" s="13">
        <v>0</v>
      </c>
      <c r="L124" s="2">
        <v>0</v>
      </c>
      <c r="M124" s="2">
        <v>0</v>
      </c>
      <c r="N124" s="2">
        <v>0</v>
      </c>
      <c r="O124" s="2">
        <v>0.2</v>
      </c>
      <c r="P124" s="2">
        <v>0.6</v>
      </c>
      <c r="Q124" s="2">
        <v>1.3</v>
      </c>
      <c r="R124" s="2">
        <f t="shared" si="10"/>
        <v>2</v>
      </c>
      <c r="S124" s="10">
        <v>0.65</v>
      </c>
      <c r="T124" s="2">
        <v>29.7</v>
      </c>
      <c r="U124" s="2">
        <f t="shared" si="11"/>
        <v>38.273195876288661</v>
      </c>
      <c r="V124" s="10">
        <v>0.77600000000000002</v>
      </c>
      <c r="W124" s="7">
        <v>1.2</v>
      </c>
      <c r="X124" s="7">
        <v>0</v>
      </c>
      <c r="Y124" s="7">
        <v>1.1000000000000001</v>
      </c>
      <c r="Z124" s="2">
        <f t="shared" si="12"/>
        <v>4.3137254901960791</v>
      </c>
      <c r="AA124" s="10">
        <v>0.255</v>
      </c>
      <c r="AB124" s="2">
        <v>1.4</v>
      </c>
      <c r="AC124" s="2">
        <f t="shared" si="13"/>
        <v>3.2941176470588234</v>
      </c>
      <c r="AD124" s="10">
        <v>0.42499999999999999</v>
      </c>
      <c r="AE124">
        <f t="shared" si="21"/>
        <v>2.9000000000000004</v>
      </c>
      <c r="AF124" s="2">
        <f t="shared" si="22"/>
        <v>12.651515151515152</v>
      </c>
      <c r="AG124" s="8">
        <f t="shared" si="23"/>
        <v>0.22922155688622756</v>
      </c>
      <c r="AH124">
        <v>0.3</v>
      </c>
      <c r="AI124" s="2">
        <f t="shared" si="17"/>
        <v>0.68181818181818177</v>
      </c>
      <c r="AJ124" s="8">
        <v>0.44</v>
      </c>
      <c r="AK124">
        <v>0.7</v>
      </c>
      <c r="AL124">
        <v>0.1</v>
      </c>
      <c r="AM124">
        <v>0.1</v>
      </c>
      <c r="AN124">
        <v>1</v>
      </c>
      <c r="AO124">
        <v>0.2</v>
      </c>
      <c r="AP124">
        <v>1.6</v>
      </c>
      <c r="AQ124">
        <v>0.3</v>
      </c>
      <c r="AR124">
        <v>2</v>
      </c>
      <c r="AS124" s="7">
        <f>AP124/(INDEX('PAdj Adjuster'!E:E, MATCH(C124, 'PAdj Adjuster'!A:A, 0))) * 30</f>
        <v>1.7777777777777781</v>
      </c>
      <c r="AT124" s="7">
        <f>AQ124/(INDEX('PAdj Adjuster'!E:E, MATCH(C124, 'PAdj Adjuster'!A:A, 0))) * 30</f>
        <v>0.33333333333333337</v>
      </c>
      <c r="AU124">
        <v>6.52</v>
      </c>
      <c r="AV124">
        <f t="shared" si="18"/>
        <v>1.9999999999999574E-2</v>
      </c>
      <c r="AW124">
        <v>3.2</v>
      </c>
      <c r="AX124" s="7">
        <f t="shared" si="20"/>
        <v>13.333333333333334</v>
      </c>
      <c r="AY124" s="8">
        <v>0.24</v>
      </c>
    </row>
    <row r="125" spans="1:51" x14ac:dyDescent="0.35">
      <c r="A125" t="s">
        <v>190</v>
      </c>
      <c r="B125" t="s">
        <v>258</v>
      </c>
      <c r="C125" t="s">
        <v>267</v>
      </c>
      <c r="D125" s="9">
        <v>841</v>
      </c>
      <c r="E125" s="2">
        <v>0</v>
      </c>
      <c r="F125" s="2">
        <v>0.09</v>
      </c>
      <c r="G125" s="2">
        <v>0</v>
      </c>
      <c r="H125" s="2">
        <v>0</v>
      </c>
      <c r="I125" s="2">
        <v>0</v>
      </c>
      <c r="J125" s="2">
        <v>0</v>
      </c>
      <c r="K125" s="13">
        <v>0</v>
      </c>
      <c r="L125" s="2">
        <v>0</v>
      </c>
      <c r="M125" s="2">
        <v>0</v>
      </c>
      <c r="N125" s="2">
        <v>0</v>
      </c>
      <c r="O125" s="2">
        <v>0.09</v>
      </c>
      <c r="P125" s="2">
        <v>0.3</v>
      </c>
      <c r="Q125" s="2">
        <v>0.9</v>
      </c>
      <c r="R125" s="2">
        <f t="shared" si="10"/>
        <v>1.267605633802817</v>
      </c>
      <c r="S125" s="10">
        <v>0.71</v>
      </c>
      <c r="T125" s="2">
        <v>26.8</v>
      </c>
      <c r="U125" s="2">
        <f t="shared" si="11"/>
        <v>37.377963737796378</v>
      </c>
      <c r="V125" s="10">
        <v>0.71699999999999997</v>
      </c>
      <c r="W125" s="7">
        <v>1</v>
      </c>
      <c r="X125" s="7">
        <v>0</v>
      </c>
      <c r="Y125" s="7">
        <v>0.8</v>
      </c>
      <c r="Z125" s="2">
        <f t="shared" si="12"/>
        <v>2.1333333333333333</v>
      </c>
      <c r="AA125" s="10">
        <v>0.375</v>
      </c>
      <c r="AB125" s="2">
        <v>2.6</v>
      </c>
      <c r="AC125" s="2">
        <f t="shared" si="13"/>
        <v>5.5674518201284799</v>
      </c>
      <c r="AD125" s="10">
        <v>0.46700000000000003</v>
      </c>
      <c r="AE125">
        <f t="shared" si="21"/>
        <v>4.5999999999999996</v>
      </c>
      <c r="AF125" s="2">
        <f t="shared" si="22"/>
        <v>13.5</v>
      </c>
      <c r="AG125" s="8">
        <f t="shared" si="23"/>
        <v>0.34074074074074073</v>
      </c>
      <c r="AH125">
        <v>1</v>
      </c>
      <c r="AI125" s="2">
        <f t="shared" si="17"/>
        <v>2.5</v>
      </c>
      <c r="AJ125" s="8">
        <v>0.4</v>
      </c>
      <c r="AK125">
        <v>1.1000000000000001</v>
      </c>
      <c r="AL125">
        <v>1.1000000000000001</v>
      </c>
      <c r="AM125">
        <v>0.3</v>
      </c>
      <c r="AN125">
        <v>1.4</v>
      </c>
      <c r="AO125">
        <v>0</v>
      </c>
      <c r="AP125">
        <v>1.5</v>
      </c>
      <c r="AQ125">
        <v>0.09</v>
      </c>
      <c r="AR125">
        <v>2</v>
      </c>
      <c r="AS125" s="7">
        <f>AP125/(INDEX('PAdj Adjuster'!E:E, MATCH(C125, 'PAdj Adjuster'!A:A, 0))) * 30</f>
        <v>1.5120967741935485</v>
      </c>
      <c r="AT125" s="7">
        <f>AQ125/(INDEX('PAdj Adjuster'!E:E, MATCH(C125, 'PAdj Adjuster'!A:A, 0))) * 30</f>
        <v>9.0725806451612906E-2</v>
      </c>
      <c r="AU125">
        <v>6.64</v>
      </c>
      <c r="AV125">
        <f t="shared" si="18"/>
        <v>0.13999999999999968</v>
      </c>
      <c r="AW125">
        <v>5.6</v>
      </c>
      <c r="AX125" s="7">
        <f t="shared" si="20"/>
        <v>16</v>
      </c>
      <c r="AY125" s="8">
        <v>0.35</v>
      </c>
    </row>
    <row r="126" spans="1:51" x14ac:dyDescent="0.35">
      <c r="A126" t="s">
        <v>196</v>
      </c>
      <c r="B126" t="s">
        <v>258</v>
      </c>
      <c r="C126" t="s">
        <v>268</v>
      </c>
      <c r="D126" s="9">
        <v>801</v>
      </c>
      <c r="E126" s="2">
        <v>0.1</v>
      </c>
      <c r="F126" s="2">
        <v>0.03</v>
      </c>
      <c r="G126" s="2">
        <v>0</v>
      </c>
      <c r="H126" s="2">
        <v>0</v>
      </c>
      <c r="I126" s="2">
        <v>0</v>
      </c>
      <c r="J126" s="2">
        <v>0</v>
      </c>
      <c r="K126" s="13">
        <v>0</v>
      </c>
      <c r="L126" s="2">
        <v>0</v>
      </c>
      <c r="M126" s="2">
        <v>0</v>
      </c>
      <c r="N126" s="2">
        <v>0</v>
      </c>
      <c r="O126" s="2">
        <v>0</v>
      </c>
      <c r="P126" s="2">
        <v>0.4</v>
      </c>
      <c r="Q126" s="2">
        <v>0.8</v>
      </c>
      <c r="R126" s="2">
        <f t="shared" si="10"/>
        <v>1.25</v>
      </c>
      <c r="S126" s="10">
        <v>0.64</v>
      </c>
      <c r="T126" s="2">
        <v>27</v>
      </c>
      <c r="U126" s="2">
        <f t="shared" si="11"/>
        <v>34.090909090909086</v>
      </c>
      <c r="V126" s="10">
        <v>0.79200000000000004</v>
      </c>
      <c r="W126" s="7">
        <v>0.6</v>
      </c>
      <c r="X126" s="7">
        <v>0</v>
      </c>
      <c r="Y126" s="7">
        <v>0.6</v>
      </c>
      <c r="Z126" s="2">
        <f t="shared" si="12"/>
        <v>1.9169329073482428</v>
      </c>
      <c r="AA126" s="10">
        <v>0.313</v>
      </c>
      <c r="AB126" s="2">
        <v>1.6</v>
      </c>
      <c r="AC126" s="2">
        <f t="shared" si="13"/>
        <v>3.3264033264033266</v>
      </c>
      <c r="AD126" s="10">
        <v>0.48099999999999998</v>
      </c>
      <c r="AE126">
        <f t="shared" si="21"/>
        <v>3.8</v>
      </c>
      <c r="AF126" s="2">
        <f t="shared" si="22"/>
        <v>10.520833333333332</v>
      </c>
      <c r="AG126" s="8">
        <f t="shared" si="23"/>
        <v>0.36118811881188123</v>
      </c>
      <c r="AH126">
        <v>1.8</v>
      </c>
      <c r="AI126" s="2">
        <f t="shared" si="17"/>
        <v>2.8125</v>
      </c>
      <c r="AJ126" s="8">
        <v>0.64</v>
      </c>
      <c r="AK126">
        <v>0.9</v>
      </c>
      <c r="AL126">
        <v>0.8</v>
      </c>
      <c r="AM126">
        <v>0.2</v>
      </c>
      <c r="AN126">
        <v>1.1000000000000001</v>
      </c>
      <c r="AO126">
        <v>0.2</v>
      </c>
      <c r="AP126">
        <v>1.6</v>
      </c>
      <c r="AQ126">
        <v>0.1</v>
      </c>
      <c r="AR126">
        <v>1.6</v>
      </c>
      <c r="AS126" s="7">
        <f>AP126/(INDEX('PAdj Adjuster'!E:E, MATCH(C126, 'PAdj Adjuster'!A:A, 0))) * 30</f>
        <v>1.467889908256881</v>
      </c>
      <c r="AT126" s="7">
        <f>AQ126/(INDEX('PAdj Adjuster'!E:E, MATCH(C126, 'PAdj Adjuster'!A:A, 0))) * 30</f>
        <v>9.1743119266055065E-2</v>
      </c>
      <c r="AU126">
        <v>6.71</v>
      </c>
      <c r="AV126">
        <f t="shared" si="18"/>
        <v>0.20999999999999996</v>
      </c>
      <c r="AW126">
        <v>5.6</v>
      </c>
      <c r="AX126" s="7">
        <f t="shared" si="20"/>
        <v>13.333333333333332</v>
      </c>
      <c r="AY126" s="8">
        <v>0.42</v>
      </c>
    </row>
    <row r="127" spans="1:51" x14ac:dyDescent="0.35">
      <c r="A127" t="s">
        <v>198</v>
      </c>
      <c r="B127" t="s">
        <v>258</v>
      </c>
      <c r="C127" t="s">
        <v>270</v>
      </c>
      <c r="D127" s="9">
        <v>781</v>
      </c>
      <c r="E127" s="2">
        <v>0.03</v>
      </c>
      <c r="F127" s="2">
        <v>0.01</v>
      </c>
      <c r="G127" s="2">
        <v>0</v>
      </c>
      <c r="H127" s="2">
        <v>0</v>
      </c>
      <c r="I127" s="2">
        <v>0</v>
      </c>
      <c r="J127" s="2">
        <v>0</v>
      </c>
      <c r="K127" s="13">
        <v>0</v>
      </c>
      <c r="L127" s="2">
        <v>0</v>
      </c>
      <c r="M127" s="2">
        <v>0</v>
      </c>
      <c r="N127" s="2">
        <v>0</v>
      </c>
      <c r="O127" s="2">
        <v>0</v>
      </c>
      <c r="P127" s="2">
        <v>0.2</v>
      </c>
      <c r="Q127" s="2">
        <v>0.5</v>
      </c>
      <c r="R127" s="2">
        <f t="shared" si="10"/>
        <v>0.66666666666666663</v>
      </c>
      <c r="S127" s="10">
        <v>0.75</v>
      </c>
      <c r="T127" s="2">
        <v>34.299999999999997</v>
      </c>
      <c r="U127" s="2">
        <f t="shared" si="11"/>
        <v>44.661458333333329</v>
      </c>
      <c r="V127" s="10">
        <v>0.76800000000000002</v>
      </c>
      <c r="W127" s="7">
        <v>0.2</v>
      </c>
      <c r="X127" s="7">
        <v>0</v>
      </c>
      <c r="Y127" s="7">
        <v>0</v>
      </c>
      <c r="Z127" s="2" t="e">
        <f t="shared" si="12"/>
        <v>#DIV/0!</v>
      </c>
      <c r="AA127" s="10">
        <v>0</v>
      </c>
      <c r="AB127" s="2">
        <v>1.5</v>
      </c>
      <c r="AC127" s="2">
        <f t="shared" si="13"/>
        <v>5.244755244755245</v>
      </c>
      <c r="AD127" s="10">
        <v>0.28599999999999998</v>
      </c>
      <c r="AE127">
        <f t="shared" si="21"/>
        <v>3.7</v>
      </c>
      <c r="AF127" s="2">
        <f t="shared" si="22"/>
        <v>9.8385794995964488</v>
      </c>
      <c r="AG127" s="8">
        <f t="shared" si="23"/>
        <v>0.37607054963084496</v>
      </c>
      <c r="AH127">
        <v>1.5</v>
      </c>
      <c r="AI127" s="2">
        <f t="shared" si="17"/>
        <v>2.5423728813559325</v>
      </c>
      <c r="AJ127" s="8">
        <v>0.59</v>
      </c>
      <c r="AK127">
        <v>0.7</v>
      </c>
      <c r="AL127">
        <v>0.09</v>
      </c>
      <c r="AM127">
        <v>0</v>
      </c>
      <c r="AN127">
        <v>1.7</v>
      </c>
      <c r="AO127">
        <v>0.1</v>
      </c>
      <c r="AP127">
        <v>1.2</v>
      </c>
      <c r="AQ127">
        <v>0.4</v>
      </c>
      <c r="AR127">
        <v>0.6</v>
      </c>
      <c r="AS127" s="7">
        <f>AP127/(INDEX('PAdj Adjuster'!E:E, MATCH(C127, 'PAdj Adjuster'!A:A, 0))) * 30</f>
        <v>1.119402985074627</v>
      </c>
      <c r="AT127" s="7">
        <f>AQ127/(INDEX('PAdj Adjuster'!E:E, MATCH(C127, 'PAdj Adjuster'!A:A, 0))) * 30</f>
        <v>0.37313432835820903</v>
      </c>
      <c r="AU127">
        <v>6.65</v>
      </c>
      <c r="AV127">
        <f t="shared" si="18"/>
        <v>0.15000000000000036</v>
      </c>
      <c r="AW127">
        <v>5.2</v>
      </c>
      <c r="AX127" s="7">
        <f t="shared" si="20"/>
        <v>12.380952380952381</v>
      </c>
      <c r="AY127" s="8">
        <v>0.42</v>
      </c>
    </row>
    <row r="128" spans="1:51" x14ac:dyDescent="0.35">
      <c r="A128" t="s">
        <v>206</v>
      </c>
      <c r="B128" t="s">
        <v>258</v>
      </c>
      <c r="C128" t="s">
        <v>263</v>
      </c>
      <c r="D128" s="9">
        <v>752</v>
      </c>
      <c r="E128" s="2">
        <v>0.1</v>
      </c>
      <c r="F128" s="2">
        <v>7.0000000000000007E-2</v>
      </c>
      <c r="G128" s="2">
        <v>0</v>
      </c>
      <c r="H128" s="2">
        <v>0</v>
      </c>
      <c r="I128" s="2">
        <v>0</v>
      </c>
      <c r="J128" s="2">
        <v>0</v>
      </c>
      <c r="K128" s="13">
        <v>0</v>
      </c>
      <c r="L128" s="2">
        <v>0</v>
      </c>
      <c r="M128" s="2">
        <v>0</v>
      </c>
      <c r="N128" s="2">
        <v>0</v>
      </c>
      <c r="O128" s="2">
        <v>0.2</v>
      </c>
      <c r="P128" s="2">
        <v>1.2</v>
      </c>
      <c r="Q128" s="2">
        <v>1</v>
      </c>
      <c r="R128" s="2">
        <f t="shared" si="10"/>
        <v>1.0989010989010988</v>
      </c>
      <c r="S128" s="10">
        <v>0.91</v>
      </c>
      <c r="T128" s="2">
        <v>33.6</v>
      </c>
      <c r="U128" s="2">
        <f t="shared" si="11"/>
        <v>43.021766965428938</v>
      </c>
      <c r="V128" s="10">
        <v>0.78100000000000003</v>
      </c>
      <c r="W128" s="7">
        <v>0.7</v>
      </c>
      <c r="X128" s="7">
        <v>0</v>
      </c>
      <c r="Y128" s="7">
        <v>0.6</v>
      </c>
      <c r="Z128" s="2">
        <f t="shared" si="12"/>
        <v>2.0408163265306123</v>
      </c>
      <c r="AA128" s="10">
        <v>0.29399999999999998</v>
      </c>
      <c r="AB128" s="2">
        <v>3.7</v>
      </c>
      <c r="AC128" s="2">
        <f t="shared" si="13"/>
        <v>6.3903281519861839</v>
      </c>
      <c r="AD128" s="10">
        <v>0.57899999999999996</v>
      </c>
      <c r="AE128">
        <f t="shared" si="21"/>
        <v>3.6999999999999997</v>
      </c>
      <c r="AF128" s="2">
        <f t="shared" si="22"/>
        <v>11.59090909090909</v>
      </c>
      <c r="AG128" s="8">
        <f t="shared" si="23"/>
        <v>0.3192156862745098</v>
      </c>
      <c r="AH128">
        <v>3.6</v>
      </c>
      <c r="AI128" s="2">
        <f t="shared" si="17"/>
        <v>5</v>
      </c>
      <c r="AJ128" s="8">
        <v>0.72</v>
      </c>
      <c r="AK128">
        <v>1.5</v>
      </c>
      <c r="AL128">
        <v>0.4</v>
      </c>
      <c r="AM128">
        <v>0.2</v>
      </c>
      <c r="AN128">
        <v>1.6</v>
      </c>
      <c r="AO128">
        <v>0.1</v>
      </c>
      <c r="AP128">
        <v>1.9</v>
      </c>
      <c r="AQ128">
        <v>0.9</v>
      </c>
      <c r="AR128">
        <v>2.5</v>
      </c>
      <c r="AS128" s="7">
        <f>AP128/(INDEX('PAdj Adjuster'!E:E, MATCH(C128, 'PAdj Adjuster'!A:A, 0))) * 30</f>
        <v>1.8060836501901139</v>
      </c>
      <c r="AT128" s="7">
        <f>AQ128/(INDEX('PAdj Adjuster'!E:E, MATCH(C128, 'PAdj Adjuster'!A:A, 0))) * 30</f>
        <v>0.85551330798479086</v>
      </c>
      <c r="AU128">
        <v>7.02</v>
      </c>
      <c r="AV128">
        <f t="shared" si="18"/>
        <v>0.51999999999999957</v>
      </c>
      <c r="AW128">
        <v>7.3</v>
      </c>
      <c r="AX128" s="7">
        <f t="shared" si="20"/>
        <v>16.59090909090909</v>
      </c>
      <c r="AY128" s="8">
        <v>0.44</v>
      </c>
    </row>
    <row r="129" spans="1:51" x14ac:dyDescent="0.35">
      <c r="A129" t="s">
        <v>207</v>
      </c>
      <c r="B129" t="s">
        <v>258</v>
      </c>
      <c r="C129" t="s">
        <v>265</v>
      </c>
      <c r="D129" s="9">
        <v>742</v>
      </c>
      <c r="E129" s="2">
        <v>0.05</v>
      </c>
      <c r="F129" s="2">
        <v>0.08</v>
      </c>
      <c r="G129" s="2">
        <v>0</v>
      </c>
      <c r="H129" s="2">
        <v>0.3</v>
      </c>
      <c r="I129" s="2">
        <v>0</v>
      </c>
      <c r="J129" s="2">
        <v>0</v>
      </c>
      <c r="K129" s="13">
        <v>0</v>
      </c>
      <c r="L129" s="2">
        <v>0</v>
      </c>
      <c r="M129" s="2">
        <v>0</v>
      </c>
      <c r="N129" s="2">
        <v>0</v>
      </c>
      <c r="O129" s="2">
        <v>0.09</v>
      </c>
      <c r="P129" s="2">
        <v>0.9</v>
      </c>
      <c r="Q129" s="2">
        <v>1.2</v>
      </c>
      <c r="R129" s="2">
        <f t="shared" si="10"/>
        <v>1.7647058823529409</v>
      </c>
      <c r="S129" s="10">
        <v>0.68</v>
      </c>
      <c r="T129" s="2">
        <v>36.200000000000003</v>
      </c>
      <c r="U129" s="2">
        <f t="shared" si="11"/>
        <v>48.985115020297705</v>
      </c>
      <c r="V129" s="10">
        <v>0.73899999999999999</v>
      </c>
      <c r="W129" s="7">
        <v>1.1000000000000001</v>
      </c>
      <c r="X129" s="7">
        <v>0</v>
      </c>
      <c r="Y129" s="7">
        <v>0.2</v>
      </c>
      <c r="Z129" s="2">
        <f t="shared" si="12"/>
        <v>2.5</v>
      </c>
      <c r="AA129" s="10">
        <v>0.08</v>
      </c>
      <c r="AB129" s="2">
        <v>2.6</v>
      </c>
      <c r="AC129" s="2">
        <f t="shared" si="13"/>
        <v>6.8783068783068781</v>
      </c>
      <c r="AD129" s="10">
        <v>0.378</v>
      </c>
      <c r="AE129">
        <f t="shared" si="21"/>
        <v>4.3</v>
      </c>
      <c r="AF129" s="2">
        <f t="shared" si="22"/>
        <v>12.179054054054054</v>
      </c>
      <c r="AG129" s="8">
        <f t="shared" si="23"/>
        <v>0.35306518723994451</v>
      </c>
      <c r="AH129">
        <v>0.9</v>
      </c>
      <c r="AI129" s="2">
        <f t="shared" si="17"/>
        <v>1.8750000000000002</v>
      </c>
      <c r="AJ129" s="8">
        <v>0.48</v>
      </c>
      <c r="AK129">
        <v>0.9</v>
      </c>
      <c r="AL129">
        <v>0.4</v>
      </c>
      <c r="AM129">
        <v>0</v>
      </c>
      <c r="AN129">
        <v>1</v>
      </c>
      <c r="AO129">
        <v>0.4</v>
      </c>
      <c r="AP129">
        <v>1.9</v>
      </c>
      <c r="AQ129">
        <v>0.2</v>
      </c>
      <c r="AR129">
        <v>1.2</v>
      </c>
      <c r="AS129" s="7">
        <f>AP129/(INDEX('PAdj Adjuster'!E:E, MATCH(C129, 'PAdj Adjuster'!A:A, 0))) * 30</f>
        <v>2.1396396396396402</v>
      </c>
      <c r="AT129" s="7">
        <f>AQ129/(INDEX('PAdj Adjuster'!E:E, MATCH(C129, 'PAdj Adjuster'!A:A, 0))) * 30</f>
        <v>0.22522522522522531</v>
      </c>
      <c r="AU129">
        <v>6.86</v>
      </c>
      <c r="AV129">
        <f t="shared" si="18"/>
        <v>0.36000000000000032</v>
      </c>
      <c r="AW129">
        <v>5.2</v>
      </c>
      <c r="AX129" s="7">
        <f t="shared" si="20"/>
        <v>14.054054054054054</v>
      </c>
      <c r="AY129" s="8">
        <v>0.37</v>
      </c>
    </row>
    <row r="130" spans="1:51" x14ac:dyDescent="0.35">
      <c r="A130" t="s">
        <v>213</v>
      </c>
      <c r="B130" t="s">
        <v>258</v>
      </c>
      <c r="C130" t="s">
        <v>260</v>
      </c>
      <c r="D130" s="9">
        <v>679</v>
      </c>
      <c r="E130" s="2">
        <v>0.03</v>
      </c>
      <c r="F130" s="2">
        <v>0.02</v>
      </c>
      <c r="G130" s="2">
        <v>0.1</v>
      </c>
      <c r="H130" s="2">
        <v>0</v>
      </c>
      <c r="I130" s="2">
        <v>0</v>
      </c>
      <c r="J130" s="2">
        <v>0</v>
      </c>
      <c r="K130" s="13">
        <v>0</v>
      </c>
      <c r="L130" s="2">
        <v>0</v>
      </c>
      <c r="M130" s="2">
        <v>0</v>
      </c>
      <c r="N130" s="2">
        <v>0</v>
      </c>
      <c r="O130" s="2">
        <v>0</v>
      </c>
      <c r="P130" s="2">
        <v>0.1</v>
      </c>
      <c r="Q130" s="2">
        <v>0.2</v>
      </c>
      <c r="R130" s="2">
        <f t="shared" si="10"/>
        <v>0.26666666666666666</v>
      </c>
      <c r="S130" s="10">
        <v>0.75</v>
      </c>
      <c r="T130" s="2">
        <v>30.4</v>
      </c>
      <c r="U130" s="2">
        <f t="shared" si="11"/>
        <v>37.717121588089327</v>
      </c>
      <c r="V130" s="10">
        <v>0.80600000000000005</v>
      </c>
      <c r="W130" s="7">
        <v>0.1</v>
      </c>
      <c r="X130" s="7">
        <v>0</v>
      </c>
      <c r="Y130" s="7">
        <v>0.1</v>
      </c>
      <c r="Z130" s="2">
        <f t="shared" si="12"/>
        <v>0.59880239520958078</v>
      </c>
      <c r="AA130" s="10">
        <v>0.16700000000000001</v>
      </c>
      <c r="AB130" s="2">
        <v>1.1000000000000001</v>
      </c>
      <c r="AC130" s="2">
        <f t="shared" si="13"/>
        <v>3.0812324929971995</v>
      </c>
      <c r="AD130" s="10">
        <v>0.35699999999999998</v>
      </c>
      <c r="AE130">
        <f t="shared" si="21"/>
        <v>3.0999999999999996</v>
      </c>
      <c r="AF130" s="2">
        <f t="shared" si="22"/>
        <v>7.1818727490996395</v>
      </c>
      <c r="AG130" s="8">
        <f t="shared" si="23"/>
        <v>0.43164229001253651</v>
      </c>
      <c r="AH130">
        <v>1.5</v>
      </c>
      <c r="AI130" s="2">
        <f t="shared" si="17"/>
        <v>2.2058823529411762</v>
      </c>
      <c r="AJ130" s="8">
        <v>0.68</v>
      </c>
      <c r="AK130">
        <v>0.7</v>
      </c>
      <c r="AL130">
        <v>0.5</v>
      </c>
      <c r="AM130">
        <v>0</v>
      </c>
      <c r="AN130">
        <v>1.9</v>
      </c>
      <c r="AO130">
        <v>0.1</v>
      </c>
      <c r="AP130">
        <v>1.3</v>
      </c>
      <c r="AQ130">
        <v>0.7</v>
      </c>
      <c r="AR130">
        <v>1.3</v>
      </c>
      <c r="AS130" s="7">
        <f>AP130/(INDEX('PAdj Adjuster'!E:E, MATCH(C130, 'PAdj Adjuster'!A:A, 0))) * 30</f>
        <v>1.3918629550321202</v>
      </c>
      <c r="AT130" s="7">
        <f>AQ130/(INDEX('PAdj Adjuster'!E:E, MATCH(C130, 'PAdj Adjuster'!A:A, 0))) * 30</f>
        <v>0.74946466809421852</v>
      </c>
      <c r="AU130">
        <v>6.64</v>
      </c>
      <c r="AV130">
        <f t="shared" si="18"/>
        <v>0.13999999999999968</v>
      </c>
      <c r="AW130">
        <v>4.5999999999999996</v>
      </c>
      <c r="AX130" s="7">
        <f t="shared" si="20"/>
        <v>9.3877551020408152</v>
      </c>
      <c r="AY130" s="8">
        <v>0.49</v>
      </c>
    </row>
    <row r="131" spans="1:51" x14ac:dyDescent="0.35">
      <c r="A131" t="s">
        <v>219</v>
      </c>
      <c r="B131" t="s">
        <v>258</v>
      </c>
      <c r="C131" t="s">
        <v>275</v>
      </c>
      <c r="D131" s="9">
        <v>654</v>
      </c>
      <c r="E131" s="2">
        <v>0.01</v>
      </c>
      <c r="F131" s="2">
        <v>0.03</v>
      </c>
      <c r="G131" s="2">
        <v>0</v>
      </c>
      <c r="H131" s="2">
        <v>0</v>
      </c>
      <c r="I131" s="2">
        <v>0</v>
      </c>
      <c r="J131" s="2">
        <v>0</v>
      </c>
      <c r="K131" s="13">
        <v>0</v>
      </c>
      <c r="L131" s="2">
        <v>0</v>
      </c>
      <c r="M131" s="2">
        <v>0</v>
      </c>
      <c r="N131" s="2">
        <v>0</v>
      </c>
      <c r="O131" s="2">
        <v>0</v>
      </c>
      <c r="P131" s="2">
        <v>0.2</v>
      </c>
      <c r="Q131" s="2">
        <v>0.8</v>
      </c>
      <c r="R131" s="2">
        <f t="shared" ref="R131:R194" si="24">Q131/S131</f>
        <v>0.88888888888888895</v>
      </c>
      <c r="S131" s="10">
        <v>0.9</v>
      </c>
      <c r="T131" s="2">
        <v>38.1</v>
      </c>
      <c r="U131" s="2">
        <f t="shared" ref="U131:U194" si="25">T131/V131</f>
        <v>47.565543071161045</v>
      </c>
      <c r="V131" s="10">
        <v>0.80100000000000005</v>
      </c>
      <c r="W131" s="7">
        <v>0.8</v>
      </c>
      <c r="X131" s="7">
        <v>0</v>
      </c>
      <c r="Y131" s="7">
        <v>1.2</v>
      </c>
      <c r="Z131" s="2">
        <f t="shared" ref="Z131:Z194" si="26">Y131/AA131</f>
        <v>2.9484029484029484</v>
      </c>
      <c r="AA131" s="10">
        <v>0.40699999999999997</v>
      </c>
      <c r="AB131" s="2">
        <v>1.8</v>
      </c>
      <c r="AC131" s="2">
        <f t="shared" ref="AC131:AC194" si="27">AB131/AD131</f>
        <v>4.615384615384615</v>
      </c>
      <c r="AD131" s="10">
        <v>0.39</v>
      </c>
      <c r="AE131">
        <f t="shared" si="21"/>
        <v>2.4000000000000004</v>
      </c>
      <c r="AF131" s="2">
        <f t="shared" si="22"/>
        <v>9.5661375661375647</v>
      </c>
      <c r="AG131" s="8">
        <f t="shared" si="23"/>
        <v>0.25088495575221248</v>
      </c>
      <c r="AH131">
        <v>0.8</v>
      </c>
      <c r="AI131" s="2">
        <f t="shared" ref="AI131:AI194" si="28">AH131/AJ131</f>
        <v>2.285714285714286</v>
      </c>
      <c r="AJ131" s="8">
        <v>0.35</v>
      </c>
      <c r="AK131">
        <v>1</v>
      </c>
      <c r="AL131">
        <v>0.2</v>
      </c>
      <c r="AM131">
        <v>0.2</v>
      </c>
      <c r="AN131">
        <v>2.1</v>
      </c>
      <c r="AO131">
        <v>0.2</v>
      </c>
      <c r="AP131">
        <v>1.6</v>
      </c>
      <c r="AQ131">
        <v>0</v>
      </c>
      <c r="AR131">
        <v>1.7</v>
      </c>
      <c r="AS131" s="7">
        <f>AP131/(INDEX('PAdj Adjuster'!E:E, MATCH(C131, 'PAdj Adjuster'!A:A, 0))) * 30</f>
        <v>1.5810276679841899</v>
      </c>
      <c r="AT131" s="7">
        <f>AQ131/(INDEX('PAdj Adjuster'!E:E, MATCH(C131, 'PAdj Adjuster'!A:A, 0))) * 30</f>
        <v>0</v>
      </c>
      <c r="AU131">
        <v>6.64</v>
      </c>
      <c r="AV131">
        <f t="shared" ref="AV131:AV194" si="29">AU131-6.5</f>
        <v>0.13999999999999968</v>
      </c>
      <c r="AW131">
        <v>3.2</v>
      </c>
      <c r="AX131" s="7">
        <f t="shared" si="20"/>
        <v>11.851851851851851</v>
      </c>
      <c r="AY131" s="8">
        <v>0.27</v>
      </c>
    </row>
    <row r="132" spans="1:51" x14ac:dyDescent="0.35">
      <c r="A132" t="s">
        <v>223</v>
      </c>
      <c r="B132" t="s">
        <v>258</v>
      </c>
      <c r="C132" t="s">
        <v>271</v>
      </c>
      <c r="D132" s="9">
        <v>638</v>
      </c>
      <c r="E132" s="2">
        <v>0.01</v>
      </c>
      <c r="F132" s="2">
        <v>0.19</v>
      </c>
      <c r="G132" s="2">
        <v>0</v>
      </c>
      <c r="H132" s="2">
        <v>0.2</v>
      </c>
      <c r="I132" s="2">
        <v>0</v>
      </c>
      <c r="J132" s="2">
        <v>0</v>
      </c>
      <c r="K132" s="13">
        <v>0</v>
      </c>
      <c r="L132" s="2">
        <v>0</v>
      </c>
      <c r="M132" s="2">
        <v>0</v>
      </c>
      <c r="N132" s="2">
        <v>0</v>
      </c>
      <c r="O132" s="2">
        <v>0</v>
      </c>
      <c r="P132" s="2">
        <v>0.3</v>
      </c>
      <c r="Q132" s="2">
        <v>2</v>
      </c>
      <c r="R132" s="2">
        <f t="shared" si="24"/>
        <v>3.0769230769230766</v>
      </c>
      <c r="S132" s="10">
        <v>0.65</v>
      </c>
      <c r="T132" s="2">
        <v>24.1</v>
      </c>
      <c r="U132" s="2">
        <f t="shared" si="25"/>
        <v>32.789115646258509</v>
      </c>
      <c r="V132" s="10">
        <v>0.73499999999999999</v>
      </c>
      <c r="W132" s="7">
        <v>1.4</v>
      </c>
      <c r="X132" s="7">
        <v>0.1</v>
      </c>
      <c r="Y132" s="7">
        <v>1.3</v>
      </c>
      <c r="Z132" s="2">
        <f t="shared" si="26"/>
        <v>3.1941031941031945</v>
      </c>
      <c r="AA132" s="10">
        <v>0.40699999999999997</v>
      </c>
      <c r="AB132" s="2">
        <v>0.9</v>
      </c>
      <c r="AC132" s="2">
        <f t="shared" si="27"/>
        <v>2.5862068965517242</v>
      </c>
      <c r="AD132" s="10">
        <v>0.34799999999999998</v>
      </c>
      <c r="AE132">
        <f t="shared" si="21"/>
        <v>6.1</v>
      </c>
      <c r="AF132" s="2">
        <f t="shared" si="22"/>
        <v>16.05263157894737</v>
      </c>
      <c r="AG132" s="8">
        <f t="shared" si="23"/>
        <v>0.37999999999999995</v>
      </c>
      <c r="AH132">
        <v>0.5</v>
      </c>
      <c r="AI132" s="2">
        <f t="shared" si="28"/>
        <v>1.3157894736842106</v>
      </c>
      <c r="AJ132" s="8">
        <v>0.38</v>
      </c>
      <c r="AK132">
        <v>0.9</v>
      </c>
      <c r="AL132">
        <v>1.3</v>
      </c>
      <c r="AM132">
        <v>0.2</v>
      </c>
      <c r="AN132">
        <v>1.9</v>
      </c>
      <c r="AO132">
        <v>0.1</v>
      </c>
      <c r="AP132">
        <v>1.6</v>
      </c>
      <c r="AQ132">
        <v>0.1</v>
      </c>
      <c r="AR132">
        <v>2.2999999999999998</v>
      </c>
      <c r="AS132" s="7">
        <f>AP132/(INDEX('PAdj Adjuster'!E:E, MATCH(C132, 'PAdj Adjuster'!A:A, 0))) * 30</f>
        <v>1.7777777777777781</v>
      </c>
      <c r="AT132" s="7">
        <f>AQ132/(INDEX('PAdj Adjuster'!E:E, MATCH(C132, 'PAdj Adjuster'!A:A, 0))) * 30</f>
        <v>0.11111111111111113</v>
      </c>
      <c r="AU132">
        <v>6.77</v>
      </c>
      <c r="AV132">
        <f t="shared" si="29"/>
        <v>0.26999999999999957</v>
      </c>
      <c r="AW132">
        <v>6.6</v>
      </c>
      <c r="AX132" s="7">
        <f t="shared" si="20"/>
        <v>17.368421052631579</v>
      </c>
      <c r="AY132" s="8">
        <v>0.38</v>
      </c>
    </row>
    <row r="133" spans="1:51" x14ac:dyDescent="0.35">
      <c r="A133" t="s">
        <v>235</v>
      </c>
      <c r="B133" t="s">
        <v>258</v>
      </c>
      <c r="C133" t="s">
        <v>274</v>
      </c>
      <c r="D133" s="9">
        <v>590</v>
      </c>
      <c r="E133" s="2">
        <v>0.08</v>
      </c>
      <c r="F133" s="2">
        <v>0</v>
      </c>
      <c r="G133" s="2">
        <v>0.2</v>
      </c>
      <c r="H133" s="2">
        <v>0</v>
      </c>
      <c r="I133" s="2">
        <v>0</v>
      </c>
      <c r="J133" s="2">
        <v>0</v>
      </c>
      <c r="K133" s="13">
        <v>0</v>
      </c>
      <c r="L133" s="2">
        <v>0</v>
      </c>
      <c r="M133" s="2">
        <v>0</v>
      </c>
      <c r="N133" s="2">
        <v>0</v>
      </c>
      <c r="O133" s="2">
        <v>0.5</v>
      </c>
      <c r="P133" s="2">
        <v>0.6</v>
      </c>
      <c r="Q133" s="2">
        <v>0.9</v>
      </c>
      <c r="R133" s="2">
        <f t="shared" si="24"/>
        <v>1.1538461538461537</v>
      </c>
      <c r="S133" s="10">
        <v>0.78</v>
      </c>
      <c r="T133" s="2">
        <v>35.9</v>
      </c>
      <c r="U133" s="2">
        <f t="shared" si="25"/>
        <v>44.21182266009852</v>
      </c>
      <c r="V133" s="10">
        <v>0.81200000000000006</v>
      </c>
      <c r="W133" s="7">
        <v>0.2</v>
      </c>
      <c r="X133" s="7">
        <v>0</v>
      </c>
      <c r="Y133" s="7">
        <v>0.3</v>
      </c>
      <c r="Z133" s="2">
        <f t="shared" si="26"/>
        <v>0.6</v>
      </c>
      <c r="AA133" s="10">
        <v>0.5</v>
      </c>
      <c r="AB133" s="2">
        <v>2.2000000000000002</v>
      </c>
      <c r="AC133" s="2">
        <f t="shared" si="27"/>
        <v>5.6555269922879177</v>
      </c>
      <c r="AD133" s="10">
        <v>0.38900000000000001</v>
      </c>
      <c r="AE133">
        <f t="shared" si="21"/>
        <v>3.4</v>
      </c>
      <c r="AF133" s="2">
        <f t="shared" si="22"/>
        <v>11.177024482109228</v>
      </c>
      <c r="AG133" s="8">
        <f t="shared" si="23"/>
        <v>0.30419545071609094</v>
      </c>
      <c r="AH133">
        <v>1.6</v>
      </c>
      <c r="AI133" s="2">
        <f t="shared" si="28"/>
        <v>2.7118644067796613</v>
      </c>
      <c r="AJ133" s="8">
        <v>0.59</v>
      </c>
      <c r="AK133">
        <v>0.5</v>
      </c>
      <c r="AL133">
        <v>0.3</v>
      </c>
      <c r="AM133">
        <v>0</v>
      </c>
      <c r="AN133">
        <v>2.2999999999999998</v>
      </c>
      <c r="AO133">
        <v>0</v>
      </c>
      <c r="AP133">
        <v>1.6</v>
      </c>
      <c r="AQ133">
        <v>0.3</v>
      </c>
      <c r="AR133">
        <v>2.2000000000000002</v>
      </c>
      <c r="AS133" s="7">
        <f>AP133/(INDEX('PAdj Adjuster'!E:E, MATCH(C133, 'PAdj Adjuster'!A:A, 0))) * 30</f>
        <v>1.6227180527383369</v>
      </c>
      <c r="AT133" s="7">
        <f>AQ133/(INDEX('PAdj Adjuster'!E:E, MATCH(C133, 'PAdj Adjuster'!A:A, 0))) * 30</f>
        <v>0.3042596348884381</v>
      </c>
      <c r="AU133">
        <v>6.59</v>
      </c>
      <c r="AV133">
        <f t="shared" si="29"/>
        <v>8.9999999999999858E-2</v>
      </c>
      <c r="AW133">
        <v>5</v>
      </c>
      <c r="AX133" s="7">
        <f t="shared" ref="AX133:AX196" si="30">AW133/AY133</f>
        <v>13.888888888888889</v>
      </c>
      <c r="AY133" s="8">
        <v>0.36</v>
      </c>
    </row>
    <row r="134" spans="1:51" x14ac:dyDescent="0.35">
      <c r="A134" t="s">
        <v>239</v>
      </c>
      <c r="B134" t="s">
        <v>258</v>
      </c>
      <c r="C134" t="s">
        <v>265</v>
      </c>
      <c r="D134" s="9">
        <v>577</v>
      </c>
      <c r="E134" s="2">
        <v>0.1</v>
      </c>
      <c r="F134" s="2">
        <v>0.01</v>
      </c>
      <c r="G134" s="2">
        <v>0.3</v>
      </c>
      <c r="H134" s="2">
        <v>0</v>
      </c>
      <c r="I134" s="2">
        <v>0</v>
      </c>
      <c r="J134" s="2">
        <v>0</v>
      </c>
      <c r="K134" s="13">
        <v>0</v>
      </c>
      <c r="L134" s="2">
        <v>0</v>
      </c>
      <c r="M134" s="2">
        <v>0</v>
      </c>
      <c r="N134" s="2">
        <v>0</v>
      </c>
      <c r="O134" s="2">
        <v>0.3</v>
      </c>
      <c r="P134" s="2">
        <v>0.8</v>
      </c>
      <c r="Q134" s="2">
        <v>0.8</v>
      </c>
      <c r="R134" s="2">
        <f t="shared" si="24"/>
        <v>1.0389610389610391</v>
      </c>
      <c r="S134" s="10">
        <v>0.77</v>
      </c>
      <c r="T134" s="2">
        <v>32.200000000000003</v>
      </c>
      <c r="U134" s="2">
        <f t="shared" si="25"/>
        <v>42.424242424242429</v>
      </c>
      <c r="V134" s="10">
        <v>0.75900000000000001</v>
      </c>
      <c r="W134" s="7">
        <v>0.6</v>
      </c>
      <c r="X134" s="7">
        <v>0</v>
      </c>
      <c r="Y134" s="7">
        <v>0.5</v>
      </c>
      <c r="Z134" s="2">
        <f t="shared" si="26"/>
        <v>1.5974440894568691</v>
      </c>
      <c r="AA134" s="10">
        <v>0.313</v>
      </c>
      <c r="AB134" s="2">
        <v>3.4</v>
      </c>
      <c r="AC134" s="2">
        <f t="shared" si="27"/>
        <v>6.9105691056910565</v>
      </c>
      <c r="AD134" s="10">
        <v>0.49199999999999999</v>
      </c>
      <c r="AE134">
        <f t="shared" ref="AE134:AE197" si="31">AW134-AH134</f>
        <v>3.8</v>
      </c>
      <c r="AF134" s="2">
        <f t="shared" ref="AF134:AF197" si="32">AX134-AI134</f>
        <v>11.218587008060691</v>
      </c>
      <c r="AG134" s="8">
        <f t="shared" ref="AG134:AG197" si="33">AE134/AF134</f>
        <v>0.33872358410819953</v>
      </c>
      <c r="AH134">
        <v>1</v>
      </c>
      <c r="AI134" s="2">
        <f t="shared" si="28"/>
        <v>1.7543859649122808</v>
      </c>
      <c r="AJ134" s="8">
        <v>0.56999999999999995</v>
      </c>
      <c r="AK134">
        <v>0.7</v>
      </c>
      <c r="AL134">
        <v>0.9</v>
      </c>
      <c r="AM134">
        <v>0.08</v>
      </c>
      <c r="AN134">
        <v>1.5</v>
      </c>
      <c r="AO134">
        <v>0.3</v>
      </c>
      <c r="AP134">
        <v>1.1000000000000001</v>
      </c>
      <c r="AQ134">
        <v>0.1</v>
      </c>
      <c r="AR134">
        <v>1.8</v>
      </c>
      <c r="AS134" s="7">
        <f>AP134/(INDEX('PAdj Adjuster'!E:E, MATCH(C134, 'PAdj Adjuster'!A:A, 0))) * 30</f>
        <v>1.2387387387387392</v>
      </c>
      <c r="AT134" s="7">
        <f>AQ134/(INDEX('PAdj Adjuster'!E:E, MATCH(C134, 'PAdj Adjuster'!A:A, 0))) * 30</f>
        <v>0.11261261261261266</v>
      </c>
      <c r="AU134">
        <v>6.82</v>
      </c>
      <c r="AV134">
        <f t="shared" si="29"/>
        <v>0.32000000000000028</v>
      </c>
      <c r="AW134">
        <v>4.8</v>
      </c>
      <c r="AX134" s="7">
        <f t="shared" si="30"/>
        <v>12.972972972972972</v>
      </c>
      <c r="AY134" s="8">
        <v>0.37</v>
      </c>
    </row>
    <row r="135" spans="1:51" x14ac:dyDescent="0.35">
      <c r="A135" t="s">
        <v>240</v>
      </c>
      <c r="B135" t="s">
        <v>258</v>
      </c>
      <c r="C135" t="s">
        <v>269</v>
      </c>
      <c r="D135" s="9">
        <v>576</v>
      </c>
      <c r="E135" s="2">
        <v>0.05</v>
      </c>
      <c r="F135" s="2">
        <v>0.03</v>
      </c>
      <c r="G135" s="2">
        <v>0</v>
      </c>
      <c r="H135" s="2">
        <v>0</v>
      </c>
      <c r="I135" s="2">
        <v>0</v>
      </c>
      <c r="J135" s="2">
        <v>0</v>
      </c>
      <c r="K135" s="13">
        <v>0</v>
      </c>
      <c r="L135" s="2">
        <v>0</v>
      </c>
      <c r="M135" s="2">
        <v>0</v>
      </c>
      <c r="N135" s="2">
        <v>0</v>
      </c>
      <c r="O135" s="2">
        <v>0.3</v>
      </c>
      <c r="P135" s="2">
        <v>0.6</v>
      </c>
      <c r="Q135" s="2">
        <v>0.7</v>
      </c>
      <c r="R135" s="2">
        <f t="shared" si="24"/>
        <v>1.4893617021276595</v>
      </c>
      <c r="S135" s="10">
        <v>0.47</v>
      </c>
      <c r="T135" s="2">
        <v>34.799999999999997</v>
      </c>
      <c r="U135" s="2">
        <f t="shared" si="25"/>
        <v>44.903225806451609</v>
      </c>
      <c r="V135" s="10">
        <v>0.77500000000000002</v>
      </c>
      <c r="W135" s="7">
        <v>0.7</v>
      </c>
      <c r="X135" s="7">
        <v>0</v>
      </c>
      <c r="Y135" s="7">
        <v>0.1</v>
      </c>
      <c r="Z135" s="2">
        <f t="shared" si="26"/>
        <v>1.2987012987012987</v>
      </c>
      <c r="AA135" s="10">
        <v>7.6999999999999999E-2</v>
      </c>
      <c r="AB135" s="2">
        <v>2.2999999999999998</v>
      </c>
      <c r="AC135" s="2">
        <f t="shared" si="27"/>
        <v>5.7499999999999991</v>
      </c>
      <c r="AD135" s="10">
        <v>0.4</v>
      </c>
      <c r="AE135">
        <f t="shared" si="31"/>
        <v>3.6999999999999997</v>
      </c>
      <c r="AF135" s="2">
        <f t="shared" si="32"/>
        <v>13.038605230386052</v>
      </c>
      <c r="AG135" s="8">
        <f t="shared" si="33"/>
        <v>0.28377268385864374</v>
      </c>
      <c r="AH135">
        <v>1.1000000000000001</v>
      </c>
      <c r="AI135" s="2">
        <f t="shared" si="28"/>
        <v>1.5068493150684934</v>
      </c>
      <c r="AJ135" s="8">
        <v>0.73</v>
      </c>
      <c r="AK135">
        <v>0.5</v>
      </c>
      <c r="AL135">
        <v>0.6</v>
      </c>
      <c r="AM135">
        <v>0</v>
      </c>
      <c r="AN135">
        <v>2.4</v>
      </c>
      <c r="AO135">
        <v>0.3</v>
      </c>
      <c r="AP135">
        <v>1.3</v>
      </c>
      <c r="AQ135">
        <v>0.1</v>
      </c>
      <c r="AR135">
        <v>2.2000000000000002</v>
      </c>
      <c r="AS135" s="7">
        <f>AP135/(INDEX('PAdj Adjuster'!E:E, MATCH(C135, 'PAdj Adjuster'!A:A, 0))) * 30</f>
        <v>1.2149532710280373</v>
      </c>
      <c r="AT135" s="7">
        <f>AQ135/(INDEX('PAdj Adjuster'!E:E, MATCH(C135, 'PAdj Adjuster'!A:A, 0))) * 30</f>
        <v>9.3457943925233641E-2</v>
      </c>
      <c r="AU135">
        <v>6.76</v>
      </c>
      <c r="AV135">
        <f t="shared" si="29"/>
        <v>0.25999999999999979</v>
      </c>
      <c r="AW135">
        <v>4.8</v>
      </c>
      <c r="AX135" s="7">
        <f t="shared" si="30"/>
        <v>14.545454545454545</v>
      </c>
      <c r="AY135" s="8">
        <v>0.33</v>
      </c>
    </row>
    <row r="136" spans="1:51" x14ac:dyDescent="0.35">
      <c r="A136" t="s">
        <v>242</v>
      </c>
      <c r="B136" t="s">
        <v>258</v>
      </c>
      <c r="C136" t="s">
        <v>261</v>
      </c>
      <c r="D136" s="9">
        <v>561</v>
      </c>
      <c r="E136" s="2">
        <v>7.0000000000000007E-2</v>
      </c>
      <c r="F136" s="2">
        <v>0.02</v>
      </c>
      <c r="G136" s="2">
        <v>0</v>
      </c>
      <c r="H136" s="2">
        <v>0</v>
      </c>
      <c r="I136" s="2">
        <v>0</v>
      </c>
      <c r="J136" s="13">
        <v>0</v>
      </c>
      <c r="K136" s="2">
        <v>0</v>
      </c>
      <c r="L136" s="2">
        <v>0</v>
      </c>
      <c r="M136" s="2">
        <v>0</v>
      </c>
      <c r="N136" s="2">
        <v>0</v>
      </c>
      <c r="O136" s="2">
        <v>0</v>
      </c>
      <c r="P136" s="2">
        <v>0.3</v>
      </c>
      <c r="Q136" s="2">
        <v>0.6</v>
      </c>
      <c r="R136" s="2">
        <f t="shared" si="24"/>
        <v>0.9375</v>
      </c>
      <c r="S136" s="10">
        <v>0.64</v>
      </c>
      <c r="T136" s="2">
        <v>30.1</v>
      </c>
      <c r="U136" s="2">
        <f t="shared" si="25"/>
        <v>38.540332906530089</v>
      </c>
      <c r="V136" s="10">
        <v>0.78100000000000003</v>
      </c>
      <c r="W136" s="7">
        <v>0.3</v>
      </c>
      <c r="X136" s="7">
        <v>0</v>
      </c>
      <c r="Y136" s="7">
        <v>0</v>
      </c>
      <c r="Z136" s="2" t="e">
        <f t="shared" si="26"/>
        <v>#DIV/0!</v>
      </c>
      <c r="AA136" s="10">
        <v>0</v>
      </c>
      <c r="AB136" s="2">
        <v>1</v>
      </c>
      <c r="AC136" s="2">
        <f t="shared" si="27"/>
        <v>2.5706940874035991</v>
      </c>
      <c r="AD136" s="10">
        <v>0.38900000000000001</v>
      </c>
      <c r="AE136">
        <f t="shared" si="31"/>
        <v>3.8</v>
      </c>
      <c r="AF136" s="2">
        <f t="shared" si="32"/>
        <v>10.705128205128204</v>
      </c>
      <c r="AG136" s="8">
        <f t="shared" si="33"/>
        <v>0.35497005988023955</v>
      </c>
      <c r="AH136">
        <v>1.5</v>
      </c>
      <c r="AI136" s="2">
        <f t="shared" si="28"/>
        <v>2.8846153846153846</v>
      </c>
      <c r="AJ136" s="8">
        <v>0.52</v>
      </c>
      <c r="AK136">
        <v>0.6</v>
      </c>
      <c r="AL136">
        <v>1.2</v>
      </c>
      <c r="AM136">
        <v>0</v>
      </c>
      <c r="AN136">
        <v>1.1000000000000001</v>
      </c>
      <c r="AO136">
        <v>0</v>
      </c>
      <c r="AP136">
        <v>3.2</v>
      </c>
      <c r="AQ136">
        <v>0.6</v>
      </c>
      <c r="AR136">
        <v>2.7</v>
      </c>
      <c r="AS136" s="7">
        <f>AP136/(INDEX('PAdj Adjuster'!E:E, MATCH(C136, 'PAdj Adjuster'!A:A, 0))) * 30</f>
        <v>3.1683168316831689</v>
      </c>
      <c r="AT136" s="7">
        <f>AQ136/(INDEX('PAdj Adjuster'!E:E, MATCH(C136, 'PAdj Adjuster'!A:A, 0))) * 30</f>
        <v>0.59405940594059403</v>
      </c>
      <c r="AU136">
        <v>6.56</v>
      </c>
      <c r="AV136">
        <f t="shared" si="29"/>
        <v>5.9999999999999609E-2</v>
      </c>
      <c r="AW136">
        <v>5.3</v>
      </c>
      <c r="AX136" s="7">
        <f t="shared" si="30"/>
        <v>13.589743589743589</v>
      </c>
      <c r="AY136" s="8">
        <v>0.39</v>
      </c>
    </row>
    <row r="137" spans="1:51" x14ac:dyDescent="0.35">
      <c r="A137" t="s">
        <v>248</v>
      </c>
      <c r="B137" t="s">
        <v>258</v>
      </c>
      <c r="C137" t="s">
        <v>271</v>
      </c>
      <c r="D137" s="9">
        <v>518</v>
      </c>
      <c r="E137" s="2">
        <v>0.04</v>
      </c>
      <c r="F137" s="2">
        <v>0.01</v>
      </c>
      <c r="G137" s="2">
        <v>0.1</v>
      </c>
      <c r="H137" s="2">
        <v>0</v>
      </c>
      <c r="I137" s="2">
        <v>0</v>
      </c>
      <c r="J137" s="13">
        <v>0</v>
      </c>
      <c r="K137" s="2">
        <v>0</v>
      </c>
      <c r="L137" s="2">
        <v>0</v>
      </c>
      <c r="M137" s="2">
        <v>0</v>
      </c>
      <c r="N137" s="2">
        <v>0</v>
      </c>
      <c r="O137" s="2">
        <v>0.2</v>
      </c>
      <c r="P137" s="2">
        <v>0.2</v>
      </c>
      <c r="Q137" s="2">
        <v>0.8</v>
      </c>
      <c r="R137" s="2">
        <f t="shared" si="24"/>
        <v>1.5094339622641511</v>
      </c>
      <c r="S137" s="10">
        <v>0.53</v>
      </c>
      <c r="T137" s="2">
        <v>28</v>
      </c>
      <c r="U137" s="2">
        <f t="shared" si="25"/>
        <v>33.136094674556212</v>
      </c>
      <c r="V137" s="10">
        <v>0.84499999999999997</v>
      </c>
      <c r="W137" s="7">
        <v>0.4</v>
      </c>
      <c r="X137" s="7">
        <v>0</v>
      </c>
      <c r="Y137" s="7">
        <v>0.2</v>
      </c>
      <c r="Z137" s="2">
        <f t="shared" si="26"/>
        <v>0.60060060060060061</v>
      </c>
      <c r="AA137" s="10">
        <v>0.33300000000000002</v>
      </c>
      <c r="AB137" s="2">
        <v>0.2</v>
      </c>
      <c r="AC137" s="2">
        <f t="shared" si="27"/>
        <v>0.69930069930069938</v>
      </c>
      <c r="AD137" s="10">
        <v>0.28599999999999998</v>
      </c>
      <c r="AE137">
        <f t="shared" si="31"/>
        <v>4.2</v>
      </c>
      <c r="AF137" s="2">
        <f t="shared" si="32"/>
        <v>12.32620320855615</v>
      </c>
      <c r="AG137" s="8">
        <f t="shared" si="33"/>
        <v>0.34073752711496746</v>
      </c>
      <c r="AH137">
        <v>0.3</v>
      </c>
      <c r="AI137" s="2">
        <f t="shared" si="28"/>
        <v>0.90909090909090906</v>
      </c>
      <c r="AJ137" s="8">
        <v>0.33</v>
      </c>
      <c r="AK137">
        <v>1</v>
      </c>
      <c r="AL137">
        <v>0.5</v>
      </c>
      <c r="AM137">
        <v>0</v>
      </c>
      <c r="AN137">
        <v>1.3</v>
      </c>
      <c r="AO137">
        <v>0</v>
      </c>
      <c r="AP137">
        <v>0.5</v>
      </c>
      <c r="AQ137">
        <v>0.9</v>
      </c>
      <c r="AR137">
        <v>1.1000000000000001</v>
      </c>
      <c r="AS137" s="7">
        <f>AP137/(INDEX('PAdj Adjuster'!E:E, MATCH(C137, 'PAdj Adjuster'!A:A, 0))) * 30</f>
        <v>0.55555555555555558</v>
      </c>
      <c r="AT137" s="7">
        <f>AQ137/(INDEX('PAdj Adjuster'!E:E, MATCH(C137, 'PAdj Adjuster'!A:A, 0))) * 30</f>
        <v>1.0000000000000002</v>
      </c>
      <c r="AU137">
        <v>6.39</v>
      </c>
      <c r="AV137">
        <f t="shared" si="29"/>
        <v>-0.11000000000000032</v>
      </c>
      <c r="AW137">
        <v>4.5</v>
      </c>
      <c r="AX137" s="7">
        <f t="shared" si="30"/>
        <v>13.235294117647058</v>
      </c>
      <c r="AY137" s="8">
        <v>0.34</v>
      </c>
    </row>
    <row r="138" spans="1:51" x14ac:dyDescent="0.35">
      <c r="A138" t="s">
        <v>47</v>
      </c>
      <c r="B138" t="s">
        <v>253</v>
      </c>
      <c r="C138" t="s">
        <v>272</v>
      </c>
      <c r="D138" s="9">
        <v>1350</v>
      </c>
      <c r="E138" s="2">
        <v>0</v>
      </c>
      <c r="F138" s="2">
        <v>0</v>
      </c>
      <c r="G138" s="2">
        <v>0</v>
      </c>
      <c r="H138" s="2">
        <v>0</v>
      </c>
      <c r="I138" s="2">
        <v>3.33</v>
      </c>
      <c r="J138" s="2">
        <f>I138/K138</f>
        <v>4.3246753246753249</v>
      </c>
      <c r="K138" s="13">
        <v>0.77</v>
      </c>
      <c r="L138" s="2">
        <v>1</v>
      </c>
      <c r="M138" s="2">
        <v>0.88</v>
      </c>
      <c r="N138" s="2">
        <f>M138-L138</f>
        <v>-0.12</v>
      </c>
      <c r="O138" s="2">
        <v>0</v>
      </c>
      <c r="P138" s="2">
        <v>0</v>
      </c>
      <c r="Q138" s="2">
        <v>0</v>
      </c>
      <c r="R138" s="2" t="e">
        <f t="shared" si="24"/>
        <v>#DIV/0!</v>
      </c>
      <c r="S138" s="10">
        <v>0</v>
      </c>
      <c r="T138" s="2">
        <v>19.7</v>
      </c>
      <c r="U138" s="2">
        <f t="shared" si="25"/>
        <v>23.31360946745562</v>
      </c>
      <c r="V138" s="10">
        <v>0.84499999999999997</v>
      </c>
      <c r="W138" s="7">
        <v>0</v>
      </c>
      <c r="X138" s="7">
        <v>0</v>
      </c>
      <c r="Y138" s="7">
        <v>0</v>
      </c>
      <c r="Z138" s="2" t="e">
        <f t="shared" si="26"/>
        <v>#DIV/0!</v>
      </c>
      <c r="AA138" s="10">
        <v>0</v>
      </c>
      <c r="AB138" s="2">
        <v>5.3</v>
      </c>
      <c r="AC138" s="2">
        <f t="shared" si="27"/>
        <v>8.6601307189542478</v>
      </c>
      <c r="AD138" s="10">
        <v>0.61199999999999999</v>
      </c>
      <c r="AE138">
        <f t="shared" si="31"/>
        <v>0.4</v>
      </c>
      <c r="AF138" s="2">
        <f t="shared" si="32"/>
        <v>0.46082949308755772</v>
      </c>
      <c r="AG138" s="8">
        <f t="shared" si="33"/>
        <v>0.86799999999999988</v>
      </c>
      <c r="AH138">
        <v>0.9</v>
      </c>
      <c r="AI138" s="2">
        <f t="shared" si="28"/>
        <v>0.96774193548387089</v>
      </c>
      <c r="AJ138" s="8">
        <v>0.93</v>
      </c>
      <c r="AK138">
        <v>0</v>
      </c>
      <c r="AL138">
        <v>0.3</v>
      </c>
      <c r="AM138">
        <v>0</v>
      </c>
      <c r="AN138">
        <v>1.1000000000000001</v>
      </c>
      <c r="AO138">
        <v>0</v>
      </c>
      <c r="AP138">
        <v>2.5</v>
      </c>
      <c r="AQ138">
        <v>7.0000000000000007E-2</v>
      </c>
      <c r="AR138">
        <v>0</v>
      </c>
      <c r="AS138" s="7">
        <f>AP138/(INDEX('PAdj Adjuster'!E:E, MATCH(C138, 'PAdj Adjuster'!A:A, 0))) * 30</f>
        <v>2.4461839530332679</v>
      </c>
      <c r="AT138" s="7">
        <f>AQ138/(INDEX('PAdj Adjuster'!E:E, MATCH(C138, 'PAdj Adjuster'!A:A, 0))) * 30</f>
        <v>6.8493150684931517E-2</v>
      </c>
      <c r="AU138">
        <v>7.28</v>
      </c>
      <c r="AV138">
        <f t="shared" si="29"/>
        <v>0.78000000000000025</v>
      </c>
      <c r="AW138">
        <v>1.3</v>
      </c>
      <c r="AX138" s="7">
        <f t="shared" si="30"/>
        <v>1.4285714285714286</v>
      </c>
      <c r="AY138" s="8">
        <v>0.91</v>
      </c>
    </row>
    <row r="139" spans="1:51" x14ac:dyDescent="0.35">
      <c r="A139" t="s">
        <v>49</v>
      </c>
      <c r="B139" t="s">
        <v>253</v>
      </c>
      <c r="C139" t="s">
        <v>261</v>
      </c>
      <c r="D139" s="9">
        <v>1350</v>
      </c>
      <c r="E139" s="2">
        <v>0</v>
      </c>
      <c r="F139" s="2">
        <v>0</v>
      </c>
      <c r="G139" s="2">
        <v>0</v>
      </c>
      <c r="H139" s="2">
        <v>0</v>
      </c>
      <c r="I139" s="2">
        <v>4</v>
      </c>
      <c r="J139" s="2">
        <f t="shared" ref="J139:J202" si="34">I139/K139</f>
        <v>5.0632911392405058</v>
      </c>
      <c r="K139" s="13">
        <v>0.79</v>
      </c>
      <c r="L139" s="2">
        <v>1.1000000000000001</v>
      </c>
      <c r="M139" s="2">
        <v>1.24</v>
      </c>
      <c r="N139" s="2">
        <f t="shared" ref="N139:N202" si="35">M139-L139</f>
        <v>0.1399999999999999</v>
      </c>
      <c r="O139" s="2">
        <v>0</v>
      </c>
      <c r="P139" s="2">
        <v>0</v>
      </c>
      <c r="Q139" s="2">
        <v>0</v>
      </c>
      <c r="R139" s="2" t="e">
        <f t="shared" si="24"/>
        <v>#DIV/0!</v>
      </c>
      <c r="S139" s="10">
        <v>0</v>
      </c>
      <c r="T139">
        <v>22.1</v>
      </c>
      <c r="U139" s="2">
        <f t="shared" si="25"/>
        <v>24.6927374301676</v>
      </c>
      <c r="V139" s="10">
        <v>0.89500000000000002</v>
      </c>
      <c r="W139" s="7">
        <v>0</v>
      </c>
      <c r="X139" s="7">
        <v>0</v>
      </c>
      <c r="Y139" s="7">
        <v>0</v>
      </c>
      <c r="Z139" s="2" t="e">
        <f t="shared" si="26"/>
        <v>#DIV/0!</v>
      </c>
      <c r="AA139" s="10">
        <v>0</v>
      </c>
      <c r="AB139" s="2">
        <v>2</v>
      </c>
      <c r="AC139" s="2">
        <f t="shared" si="27"/>
        <v>4.1322314049586781</v>
      </c>
      <c r="AD139" s="10">
        <v>0.48399999999999999</v>
      </c>
      <c r="AE139">
        <f t="shared" si="31"/>
        <v>0.39999999999999997</v>
      </c>
      <c r="AF139" s="2">
        <f t="shared" si="32"/>
        <v>0.54337349397590362</v>
      </c>
      <c r="AG139" s="8">
        <f t="shared" si="33"/>
        <v>0.73614190687361414</v>
      </c>
      <c r="AH139">
        <v>0.3</v>
      </c>
      <c r="AI139" s="2">
        <f t="shared" si="28"/>
        <v>0.3</v>
      </c>
      <c r="AJ139" s="8">
        <v>1</v>
      </c>
      <c r="AK139">
        <v>0</v>
      </c>
      <c r="AL139">
        <v>0.3</v>
      </c>
      <c r="AM139">
        <v>0</v>
      </c>
      <c r="AN139">
        <v>0.7</v>
      </c>
      <c r="AO139">
        <v>0</v>
      </c>
      <c r="AP139">
        <v>1.6</v>
      </c>
      <c r="AQ139">
        <v>0</v>
      </c>
      <c r="AR139">
        <v>7.0000000000000007E-2</v>
      </c>
      <c r="AS139" s="7">
        <f>AP139/(INDEX('PAdj Adjuster'!E:E, MATCH(C139, 'PAdj Adjuster'!A:A, 0))) * 30</f>
        <v>1.5841584158415845</v>
      </c>
      <c r="AT139" s="7">
        <f>AQ139/(INDEX('PAdj Adjuster'!E:E, MATCH(C139, 'PAdj Adjuster'!A:A, 0))) * 30</f>
        <v>0</v>
      </c>
      <c r="AU139">
        <v>7.31</v>
      </c>
      <c r="AV139">
        <f t="shared" si="29"/>
        <v>0.80999999999999961</v>
      </c>
      <c r="AW139">
        <v>0.7</v>
      </c>
      <c r="AX139" s="7">
        <f t="shared" si="30"/>
        <v>0.84337349397590355</v>
      </c>
      <c r="AY139" s="8">
        <v>0.83</v>
      </c>
    </row>
    <row r="140" spans="1:51" x14ac:dyDescent="0.35">
      <c r="A140" t="s">
        <v>50</v>
      </c>
      <c r="B140" t="s">
        <v>253</v>
      </c>
      <c r="C140" t="s">
        <v>266</v>
      </c>
      <c r="D140" s="9">
        <v>1350</v>
      </c>
      <c r="E140" s="2">
        <v>0</v>
      </c>
      <c r="F140" s="2">
        <v>0</v>
      </c>
      <c r="G140" s="2">
        <v>0</v>
      </c>
      <c r="H140" s="2">
        <v>0</v>
      </c>
      <c r="I140" s="2">
        <v>2.4700000000000002</v>
      </c>
      <c r="J140" s="2">
        <f t="shared" si="34"/>
        <v>3.1265822784810129</v>
      </c>
      <c r="K140" s="13">
        <v>0.79</v>
      </c>
      <c r="L140" s="2">
        <v>0.7</v>
      </c>
      <c r="M140" s="2">
        <v>0.94</v>
      </c>
      <c r="N140" s="2">
        <f t="shared" si="35"/>
        <v>0.24</v>
      </c>
      <c r="O140" s="2">
        <v>0</v>
      </c>
      <c r="P140" s="2">
        <v>0</v>
      </c>
      <c r="Q140" s="2">
        <v>0</v>
      </c>
      <c r="R140" s="2" t="e">
        <f t="shared" si="24"/>
        <v>#DIV/0!</v>
      </c>
      <c r="S140" s="10">
        <v>0</v>
      </c>
      <c r="T140" s="2">
        <v>13.7</v>
      </c>
      <c r="U140" s="2">
        <f t="shared" si="25"/>
        <v>16.232227488151658</v>
      </c>
      <c r="V140" s="10">
        <v>0.84399999999999997</v>
      </c>
      <c r="W140" s="7">
        <v>0</v>
      </c>
      <c r="X140" s="7">
        <v>0</v>
      </c>
      <c r="Y140" s="7">
        <v>0</v>
      </c>
      <c r="Z140" s="2" t="e">
        <f t="shared" si="26"/>
        <v>#DIV/0!</v>
      </c>
      <c r="AA140" s="10">
        <v>0</v>
      </c>
      <c r="AB140" s="2">
        <v>3.1</v>
      </c>
      <c r="AC140" s="2">
        <f t="shared" si="27"/>
        <v>5.4770318021201421</v>
      </c>
      <c r="AD140" s="10">
        <v>0.56599999999999995</v>
      </c>
      <c r="AE140">
        <f t="shared" si="31"/>
        <v>9.9999999999999978E-2</v>
      </c>
      <c r="AF140" s="2">
        <f t="shared" si="32"/>
        <v>0.23170731707317072</v>
      </c>
      <c r="AG140" s="8">
        <f t="shared" si="33"/>
        <v>0.43157894736842101</v>
      </c>
      <c r="AH140">
        <v>0.5</v>
      </c>
      <c r="AI140" s="2">
        <f t="shared" si="28"/>
        <v>0.5</v>
      </c>
      <c r="AJ140" s="8">
        <v>1</v>
      </c>
      <c r="AK140">
        <v>0</v>
      </c>
      <c r="AL140">
        <v>0.3</v>
      </c>
      <c r="AM140">
        <v>0</v>
      </c>
      <c r="AN140">
        <v>0.7</v>
      </c>
      <c r="AO140">
        <v>0</v>
      </c>
      <c r="AP140">
        <v>1.5</v>
      </c>
      <c r="AQ140">
        <v>0</v>
      </c>
      <c r="AR140">
        <v>7.0000000000000007E-2</v>
      </c>
      <c r="AS140" s="7">
        <f>AP140/(INDEX('PAdj Adjuster'!E:E, MATCH(C140, 'PAdj Adjuster'!A:A, 0))) * 30</f>
        <v>1.4792899408284022</v>
      </c>
      <c r="AT140" s="7">
        <f>AQ140/(INDEX('PAdj Adjuster'!E:E, MATCH(C140, 'PAdj Adjuster'!A:A, 0))) * 30</f>
        <v>0</v>
      </c>
      <c r="AU140">
        <v>7.15</v>
      </c>
      <c r="AV140">
        <f t="shared" si="29"/>
        <v>0.65000000000000036</v>
      </c>
      <c r="AW140">
        <v>0.6</v>
      </c>
      <c r="AX140" s="7">
        <f t="shared" si="30"/>
        <v>0.73170731707317072</v>
      </c>
      <c r="AY140" s="8">
        <v>0.82</v>
      </c>
    </row>
    <row r="141" spans="1:51" x14ac:dyDescent="0.35">
      <c r="A141" t="s">
        <v>57</v>
      </c>
      <c r="B141" t="s">
        <v>253</v>
      </c>
      <c r="C141" t="s">
        <v>262</v>
      </c>
      <c r="D141" s="9">
        <v>1350</v>
      </c>
      <c r="E141" s="2">
        <v>0</v>
      </c>
      <c r="F141" s="2">
        <v>0</v>
      </c>
      <c r="G141" s="2">
        <v>0</v>
      </c>
      <c r="H141" s="2">
        <v>0</v>
      </c>
      <c r="I141" s="2">
        <v>4.4000000000000004</v>
      </c>
      <c r="J141" s="2">
        <f t="shared" si="34"/>
        <v>6.7692307692307692</v>
      </c>
      <c r="K141" s="13">
        <v>0.65</v>
      </c>
      <c r="L141" s="2">
        <v>2.4</v>
      </c>
      <c r="M141" s="2">
        <v>1.76</v>
      </c>
      <c r="N141" s="2">
        <f t="shared" si="35"/>
        <v>-0.6399999999999999</v>
      </c>
      <c r="O141" s="2">
        <v>0</v>
      </c>
      <c r="P141" s="2">
        <v>0</v>
      </c>
      <c r="Q141" s="2">
        <v>0</v>
      </c>
      <c r="R141" s="2" t="e">
        <f t="shared" si="24"/>
        <v>#DIV/0!</v>
      </c>
      <c r="S141" s="10">
        <v>0</v>
      </c>
      <c r="T141" s="2">
        <v>21.7</v>
      </c>
      <c r="U141" s="2">
        <f t="shared" si="25"/>
        <v>25</v>
      </c>
      <c r="V141" s="10">
        <v>0.86799999999999999</v>
      </c>
      <c r="W141" s="7">
        <v>0</v>
      </c>
      <c r="X141" s="7">
        <v>0</v>
      </c>
      <c r="Y141" s="7">
        <v>0</v>
      </c>
      <c r="Z141" s="2" t="e">
        <f t="shared" si="26"/>
        <v>#DIV/0!</v>
      </c>
      <c r="AA141" s="7">
        <v>0</v>
      </c>
      <c r="AB141" s="2">
        <v>4.7</v>
      </c>
      <c r="AC141" s="2">
        <f t="shared" si="27"/>
        <v>7.7049180327868854</v>
      </c>
      <c r="AD141" s="10">
        <v>0.61</v>
      </c>
      <c r="AE141">
        <f t="shared" si="31"/>
        <v>0.4</v>
      </c>
      <c r="AF141" s="2">
        <f t="shared" si="32"/>
        <v>0.82352941176470584</v>
      </c>
      <c r="AG141" s="8">
        <f t="shared" si="33"/>
        <v>0.48571428571428577</v>
      </c>
      <c r="AH141">
        <v>0.5</v>
      </c>
      <c r="AI141" s="2">
        <f t="shared" si="28"/>
        <v>0.5</v>
      </c>
      <c r="AJ141" s="8">
        <v>1</v>
      </c>
      <c r="AK141">
        <v>0</v>
      </c>
      <c r="AL141">
        <v>0.1</v>
      </c>
      <c r="AM141" s="7">
        <v>0</v>
      </c>
      <c r="AN141">
        <v>1.1000000000000001</v>
      </c>
      <c r="AO141" s="7">
        <v>0</v>
      </c>
      <c r="AP141">
        <v>2.1</v>
      </c>
      <c r="AQ141" s="7">
        <v>0.1</v>
      </c>
      <c r="AR141">
        <v>0.06</v>
      </c>
      <c r="AS141" s="7">
        <f>AP141/(INDEX('PAdj Adjuster'!E:E, MATCH(C141, 'PAdj Adjuster'!A:A, 0))) * 30</f>
        <v>2.0428015564202338</v>
      </c>
      <c r="AT141" s="7">
        <f>AQ141/(INDEX('PAdj Adjuster'!E:E, MATCH(C141, 'PAdj Adjuster'!A:A, 0))) * 30</f>
        <v>9.7276264591439704E-2</v>
      </c>
      <c r="AU141" s="7">
        <v>7.14</v>
      </c>
      <c r="AV141">
        <f t="shared" si="29"/>
        <v>0.63999999999999968</v>
      </c>
      <c r="AW141">
        <v>0.9</v>
      </c>
      <c r="AX141" s="7">
        <f t="shared" si="30"/>
        <v>1.3235294117647058</v>
      </c>
      <c r="AY141" s="8">
        <v>0.68</v>
      </c>
    </row>
    <row r="142" spans="1:51" x14ac:dyDescent="0.35">
      <c r="A142" t="s">
        <v>58</v>
      </c>
      <c r="B142" t="s">
        <v>253</v>
      </c>
      <c r="C142" t="s">
        <v>260</v>
      </c>
      <c r="D142" s="9">
        <v>1350</v>
      </c>
      <c r="E142" s="2">
        <v>0</v>
      </c>
      <c r="F142" s="2">
        <v>0</v>
      </c>
      <c r="G142" s="2">
        <v>0</v>
      </c>
      <c r="H142" s="2">
        <v>0</v>
      </c>
      <c r="I142" s="2">
        <v>3.07</v>
      </c>
      <c r="J142" s="2">
        <f t="shared" si="34"/>
        <v>4.3857142857142861</v>
      </c>
      <c r="K142" s="13">
        <v>0.7</v>
      </c>
      <c r="L142" s="2">
        <v>1.3</v>
      </c>
      <c r="M142" s="2">
        <v>1.23</v>
      </c>
      <c r="N142" s="2">
        <f t="shared" si="35"/>
        <v>-7.0000000000000062E-2</v>
      </c>
      <c r="O142" s="2">
        <v>0</v>
      </c>
      <c r="P142" s="2">
        <v>0</v>
      </c>
      <c r="Q142" s="2">
        <v>0.2</v>
      </c>
      <c r="R142" s="2">
        <f t="shared" si="24"/>
        <v>0.2</v>
      </c>
      <c r="S142" s="10">
        <v>1</v>
      </c>
      <c r="T142" s="2">
        <v>10.1</v>
      </c>
      <c r="U142" s="2">
        <f t="shared" si="25"/>
        <v>10.978260869565217</v>
      </c>
      <c r="V142" s="10">
        <v>0.92</v>
      </c>
      <c r="W142" s="7">
        <v>0</v>
      </c>
      <c r="X142" s="7">
        <v>0</v>
      </c>
      <c r="Y142" s="7">
        <v>0</v>
      </c>
      <c r="Z142" s="2" t="e">
        <f t="shared" si="26"/>
        <v>#DIV/0!</v>
      </c>
      <c r="AA142" s="7">
        <v>0</v>
      </c>
      <c r="AB142" s="2">
        <v>0.9</v>
      </c>
      <c r="AC142" s="2">
        <f t="shared" si="27"/>
        <v>1.6791044776119401</v>
      </c>
      <c r="AD142" s="10">
        <v>0.53600000000000003</v>
      </c>
      <c r="AE142">
        <f t="shared" si="31"/>
        <v>0.29999999999999993</v>
      </c>
      <c r="AF142" s="2">
        <f t="shared" si="32"/>
        <v>0.56154053326151343</v>
      </c>
      <c r="AG142" s="8">
        <f t="shared" si="33"/>
        <v>0.53424460431654686</v>
      </c>
      <c r="AH142">
        <v>0.9</v>
      </c>
      <c r="AI142" s="2">
        <f t="shared" si="28"/>
        <v>0.95744680851063835</v>
      </c>
      <c r="AJ142" s="8">
        <v>0.94</v>
      </c>
      <c r="AK142">
        <v>0.06</v>
      </c>
      <c r="AL142">
        <v>0.2</v>
      </c>
      <c r="AM142" s="7">
        <v>0</v>
      </c>
      <c r="AN142">
        <v>0.9</v>
      </c>
      <c r="AO142" s="7">
        <v>0</v>
      </c>
      <c r="AP142">
        <v>0.9</v>
      </c>
      <c r="AQ142" s="7">
        <v>0</v>
      </c>
      <c r="AR142">
        <v>0.2</v>
      </c>
      <c r="AS142" s="7">
        <f>AP142/(INDEX('PAdj Adjuster'!E:E, MATCH(C142, 'PAdj Adjuster'!A:A, 0))) * 30</f>
        <v>0.96359743040685242</v>
      </c>
      <c r="AT142" s="7">
        <f>AQ142/(INDEX('PAdj Adjuster'!E:E, MATCH(C142, 'PAdj Adjuster'!A:A, 0))) * 30</f>
        <v>0</v>
      </c>
      <c r="AU142" s="7">
        <v>6.91</v>
      </c>
      <c r="AV142">
        <f t="shared" si="29"/>
        <v>0.41000000000000014</v>
      </c>
      <c r="AW142">
        <v>1.2</v>
      </c>
      <c r="AX142" s="7">
        <f t="shared" si="30"/>
        <v>1.5189873417721518</v>
      </c>
      <c r="AY142" s="8">
        <v>0.79</v>
      </c>
    </row>
    <row r="143" spans="1:51" x14ac:dyDescent="0.35">
      <c r="A143" t="s">
        <v>60</v>
      </c>
      <c r="B143" t="s">
        <v>253</v>
      </c>
      <c r="C143" t="s">
        <v>267</v>
      </c>
      <c r="D143" s="9">
        <v>1350</v>
      </c>
      <c r="E143" s="2">
        <v>0</v>
      </c>
      <c r="F143" s="2">
        <v>0</v>
      </c>
      <c r="G143" s="2">
        <v>0</v>
      </c>
      <c r="H143" s="2">
        <v>0</v>
      </c>
      <c r="I143" s="2">
        <v>2.67</v>
      </c>
      <c r="J143" s="2">
        <f t="shared" si="34"/>
        <v>4.2380952380952381</v>
      </c>
      <c r="K143" s="13">
        <v>0.63</v>
      </c>
      <c r="L143" s="2">
        <v>1.6</v>
      </c>
      <c r="M143" s="2">
        <v>1.22</v>
      </c>
      <c r="N143" s="2">
        <f t="shared" si="35"/>
        <v>-0.38000000000000012</v>
      </c>
      <c r="O143" s="2">
        <v>0</v>
      </c>
      <c r="P143" s="2">
        <v>0</v>
      </c>
      <c r="Q143" s="2">
        <v>0</v>
      </c>
      <c r="R143" s="2" t="e">
        <f t="shared" si="24"/>
        <v>#DIV/0!</v>
      </c>
      <c r="S143" s="10">
        <v>0</v>
      </c>
      <c r="T143" s="2">
        <v>18.899999999999999</v>
      </c>
      <c r="U143" s="2">
        <f t="shared" si="25"/>
        <v>22.366863905325442</v>
      </c>
      <c r="V143" s="10">
        <v>0.84499999999999997</v>
      </c>
      <c r="W143" s="7">
        <v>0</v>
      </c>
      <c r="X143" s="7">
        <v>0</v>
      </c>
      <c r="Y143" s="7">
        <v>0</v>
      </c>
      <c r="Z143" s="2" t="e">
        <f t="shared" si="26"/>
        <v>#DIV/0!</v>
      </c>
      <c r="AA143" s="7">
        <v>0</v>
      </c>
      <c r="AB143" s="2">
        <v>4.9000000000000004</v>
      </c>
      <c r="AC143" s="2">
        <f t="shared" si="27"/>
        <v>8.2770270270270281</v>
      </c>
      <c r="AD143" s="10">
        <v>0.59199999999999997</v>
      </c>
      <c r="AE143">
        <f t="shared" si="31"/>
        <v>0.30000000000000004</v>
      </c>
      <c r="AF143" s="2">
        <f t="shared" si="32"/>
        <v>0.5</v>
      </c>
      <c r="AG143" s="8">
        <f t="shared" si="33"/>
        <v>0.60000000000000009</v>
      </c>
      <c r="AH143">
        <v>0.5</v>
      </c>
      <c r="AI143" s="2">
        <f t="shared" si="28"/>
        <v>0.5</v>
      </c>
      <c r="AJ143" s="8">
        <v>1</v>
      </c>
      <c r="AK143">
        <v>7.0000000000000007E-2</v>
      </c>
      <c r="AL143">
        <v>0</v>
      </c>
      <c r="AM143" s="7">
        <v>0</v>
      </c>
      <c r="AN143">
        <v>0.5</v>
      </c>
      <c r="AO143" s="7">
        <v>0</v>
      </c>
      <c r="AP143">
        <v>1.8</v>
      </c>
      <c r="AQ143" s="7">
        <v>0</v>
      </c>
      <c r="AR143">
        <v>0.1</v>
      </c>
      <c r="AS143" s="7">
        <f>AP143/(INDEX('PAdj Adjuster'!E:E, MATCH(C143, 'PAdj Adjuster'!A:A, 0))) * 30</f>
        <v>1.8145161290322582</v>
      </c>
      <c r="AT143" s="7">
        <f>AQ143/(INDEX('PAdj Adjuster'!E:E, MATCH(C143, 'PAdj Adjuster'!A:A, 0))) * 30</f>
        <v>0</v>
      </c>
      <c r="AU143" s="7">
        <v>6.92</v>
      </c>
      <c r="AV143">
        <f t="shared" si="29"/>
        <v>0.41999999999999993</v>
      </c>
      <c r="AW143">
        <v>0.8</v>
      </c>
      <c r="AX143" s="7">
        <f t="shared" si="30"/>
        <v>1</v>
      </c>
      <c r="AY143" s="8">
        <v>0.8</v>
      </c>
    </row>
    <row r="144" spans="1:51" x14ac:dyDescent="0.35">
      <c r="A144" t="s">
        <v>80</v>
      </c>
      <c r="B144" t="s">
        <v>253</v>
      </c>
      <c r="C144" t="s">
        <v>270</v>
      </c>
      <c r="D144" s="9">
        <v>1260</v>
      </c>
      <c r="E144" s="2">
        <v>0</v>
      </c>
      <c r="F144" s="2">
        <v>0</v>
      </c>
      <c r="G144" s="2">
        <v>0</v>
      </c>
      <c r="H144" s="2">
        <v>0</v>
      </c>
      <c r="I144" s="2">
        <v>3.7</v>
      </c>
      <c r="J144" s="2">
        <f t="shared" si="34"/>
        <v>5.0684931506849322</v>
      </c>
      <c r="K144" s="13">
        <v>0.73</v>
      </c>
      <c r="L144" s="2">
        <v>1.4</v>
      </c>
      <c r="M144" s="2">
        <v>1.5</v>
      </c>
      <c r="N144" s="2">
        <f t="shared" si="35"/>
        <v>0.10000000000000009</v>
      </c>
      <c r="O144" s="2">
        <v>0</v>
      </c>
      <c r="P144" s="2">
        <v>0</v>
      </c>
      <c r="Q144" s="2">
        <v>0</v>
      </c>
      <c r="R144" s="2" t="e">
        <f t="shared" si="24"/>
        <v>#DIV/0!</v>
      </c>
      <c r="S144" s="10">
        <v>0</v>
      </c>
      <c r="T144" s="2">
        <v>13.7</v>
      </c>
      <c r="U144" s="2">
        <f t="shared" si="25"/>
        <v>19.769119769119769</v>
      </c>
      <c r="V144" s="10">
        <v>0.69299999999999995</v>
      </c>
      <c r="W144" s="7">
        <v>7.0000000000000007E-2</v>
      </c>
      <c r="X144" s="7">
        <v>0</v>
      </c>
      <c r="Y144" s="7">
        <v>0</v>
      </c>
      <c r="Z144" s="2" t="e">
        <f t="shared" si="26"/>
        <v>#DIV/0!</v>
      </c>
      <c r="AA144" s="7">
        <v>0</v>
      </c>
      <c r="AB144" s="2">
        <v>4.4000000000000004</v>
      </c>
      <c r="AC144" s="2">
        <f t="shared" si="27"/>
        <v>10.068649885583525</v>
      </c>
      <c r="AD144" s="10">
        <v>0.437</v>
      </c>
      <c r="AE144">
        <f t="shared" si="31"/>
        <v>0.29999999999999993</v>
      </c>
      <c r="AF144" s="2">
        <f t="shared" si="32"/>
        <v>0.36559139784946237</v>
      </c>
      <c r="AG144" s="8">
        <f t="shared" si="33"/>
        <v>0.8205882352941174</v>
      </c>
      <c r="AH144">
        <v>0.9</v>
      </c>
      <c r="AI144" s="2">
        <f t="shared" si="28"/>
        <v>0.96774193548387089</v>
      </c>
      <c r="AJ144" s="8">
        <v>0.93</v>
      </c>
      <c r="AK144">
        <v>0</v>
      </c>
      <c r="AL144">
        <v>0.2</v>
      </c>
      <c r="AM144" s="7">
        <v>0</v>
      </c>
      <c r="AN144">
        <v>0.6</v>
      </c>
      <c r="AO144" s="7">
        <v>0</v>
      </c>
      <c r="AP144">
        <v>1.7</v>
      </c>
      <c r="AQ144" s="7">
        <v>0</v>
      </c>
      <c r="AR144">
        <v>0</v>
      </c>
      <c r="AS144" s="7">
        <f>AP144/(INDEX('PAdj Adjuster'!E:E, MATCH(C144, 'PAdj Adjuster'!A:A, 0))) * 30</f>
        <v>1.585820895522388</v>
      </c>
      <c r="AT144" s="7">
        <f>AQ144/(INDEX('PAdj Adjuster'!E:E, MATCH(C144, 'PAdj Adjuster'!A:A, 0))) * 30</f>
        <v>0</v>
      </c>
      <c r="AU144" s="7">
        <v>7.2</v>
      </c>
      <c r="AV144">
        <f t="shared" si="29"/>
        <v>0.70000000000000018</v>
      </c>
      <c r="AW144">
        <v>1.2</v>
      </c>
      <c r="AX144" s="7">
        <f t="shared" si="30"/>
        <v>1.3333333333333333</v>
      </c>
      <c r="AY144" s="8">
        <v>0.9</v>
      </c>
    </row>
    <row r="145" spans="1:51" x14ac:dyDescent="0.35">
      <c r="A145" t="s">
        <v>81</v>
      </c>
      <c r="B145" t="s">
        <v>253</v>
      </c>
      <c r="C145" t="s">
        <v>274</v>
      </c>
      <c r="D145" s="9">
        <v>1260</v>
      </c>
      <c r="E145" s="2">
        <v>0</v>
      </c>
      <c r="F145" s="2">
        <v>0</v>
      </c>
      <c r="G145" s="2">
        <v>0</v>
      </c>
      <c r="H145" s="2">
        <v>0</v>
      </c>
      <c r="I145" s="2">
        <v>4.79</v>
      </c>
      <c r="J145" s="2">
        <f t="shared" si="34"/>
        <v>6.746478873239437</v>
      </c>
      <c r="K145" s="13">
        <v>0.71</v>
      </c>
      <c r="L145" s="2">
        <v>1.9</v>
      </c>
      <c r="M145" s="2">
        <v>2.0299999999999998</v>
      </c>
      <c r="N145" s="2">
        <f t="shared" si="35"/>
        <v>0.12999999999999989</v>
      </c>
      <c r="O145" s="2">
        <v>0</v>
      </c>
      <c r="P145" s="2">
        <v>0</v>
      </c>
      <c r="Q145" s="2">
        <v>0</v>
      </c>
      <c r="R145" s="2" t="e">
        <f t="shared" si="24"/>
        <v>#DIV/0!</v>
      </c>
      <c r="S145" s="10">
        <v>0</v>
      </c>
      <c r="T145" s="2">
        <v>18.899999999999999</v>
      </c>
      <c r="U145" s="2">
        <f t="shared" si="25"/>
        <v>24.738219895287955</v>
      </c>
      <c r="V145" s="10">
        <v>0.76400000000000001</v>
      </c>
      <c r="W145" s="7">
        <v>0</v>
      </c>
      <c r="X145" s="7">
        <v>0</v>
      </c>
      <c r="Y145" s="7">
        <v>0</v>
      </c>
      <c r="Z145" s="2" t="e">
        <f t="shared" si="26"/>
        <v>#DIV/0!</v>
      </c>
      <c r="AA145" s="7">
        <v>0</v>
      </c>
      <c r="AB145" s="2">
        <v>4.5</v>
      </c>
      <c r="AC145" s="2">
        <f t="shared" si="27"/>
        <v>10.204081632653061</v>
      </c>
      <c r="AD145" s="10">
        <v>0.441</v>
      </c>
      <c r="AE145">
        <f t="shared" si="31"/>
        <v>9.9999999999999978E-2</v>
      </c>
      <c r="AF145" s="2">
        <f t="shared" si="32"/>
        <v>0.24102564102564095</v>
      </c>
      <c r="AG145" s="8">
        <f t="shared" si="33"/>
        <v>0.41489361702127664</v>
      </c>
      <c r="AH145">
        <v>0.4</v>
      </c>
      <c r="AI145" s="12">
        <f>AH145/AJ145</f>
        <v>0.4</v>
      </c>
      <c r="AJ145" s="8">
        <v>1</v>
      </c>
      <c r="AK145">
        <v>7.0000000000000007E-2</v>
      </c>
      <c r="AL145">
        <v>0</v>
      </c>
      <c r="AM145" s="7">
        <v>0</v>
      </c>
      <c r="AN145">
        <v>0.3</v>
      </c>
      <c r="AO145" s="7">
        <v>0</v>
      </c>
      <c r="AP145">
        <v>1.1000000000000001</v>
      </c>
      <c r="AQ145" s="7">
        <v>7.0000000000000007E-2</v>
      </c>
      <c r="AR145">
        <v>7.0000000000000007E-2</v>
      </c>
      <c r="AS145" s="7">
        <f>AP145/(INDEX('PAdj Adjuster'!E:E, MATCH(C145, 'PAdj Adjuster'!A:A, 0))) * 30</f>
        <v>1.1156186612576067</v>
      </c>
      <c r="AT145" s="7">
        <f>AQ145/(INDEX('PAdj Adjuster'!E:E, MATCH(C145, 'PAdj Adjuster'!A:A, 0))) * 30</f>
        <v>7.0993914807302244E-2</v>
      </c>
      <c r="AU145" s="7">
        <v>7.27</v>
      </c>
      <c r="AV145">
        <f t="shared" si="29"/>
        <v>0.76999999999999957</v>
      </c>
      <c r="AW145">
        <v>0.5</v>
      </c>
      <c r="AX145" s="7">
        <f t="shared" si="30"/>
        <v>0.64102564102564097</v>
      </c>
      <c r="AY145" s="8">
        <v>0.78</v>
      </c>
    </row>
    <row r="146" spans="1:51" x14ac:dyDescent="0.35">
      <c r="A146" t="s">
        <v>106</v>
      </c>
      <c r="B146" t="s">
        <v>253</v>
      </c>
      <c r="C146" t="s">
        <v>268</v>
      </c>
      <c r="D146" s="9">
        <v>1170</v>
      </c>
      <c r="E146" s="2">
        <v>0</v>
      </c>
      <c r="F146" s="2">
        <v>0</v>
      </c>
      <c r="G146" s="2">
        <v>0</v>
      </c>
      <c r="H146" s="2">
        <v>0</v>
      </c>
      <c r="I146" s="2">
        <v>3.1</v>
      </c>
      <c r="J146" s="2">
        <f t="shared" si="34"/>
        <v>4.4927536231884062</v>
      </c>
      <c r="K146" s="13">
        <v>0.69</v>
      </c>
      <c r="L146" s="2">
        <v>1.4</v>
      </c>
      <c r="M146" s="2">
        <v>1.39</v>
      </c>
      <c r="N146" s="2">
        <f>M146-L146</f>
        <v>-1.0000000000000009E-2</v>
      </c>
      <c r="O146" s="2">
        <v>0</v>
      </c>
      <c r="P146" s="2">
        <v>0</v>
      </c>
      <c r="Q146" s="2">
        <v>0.1</v>
      </c>
      <c r="R146" s="2">
        <f t="shared" si="24"/>
        <v>0.1</v>
      </c>
      <c r="S146" s="10">
        <v>1</v>
      </c>
      <c r="T146" s="2">
        <v>13.9</v>
      </c>
      <c r="U146" s="2">
        <f t="shared" si="25"/>
        <v>18.607764390896921</v>
      </c>
      <c r="V146" s="10">
        <v>0.747</v>
      </c>
      <c r="W146" s="7">
        <v>0</v>
      </c>
      <c r="X146" s="7">
        <v>0</v>
      </c>
      <c r="Y146" s="7">
        <v>0</v>
      </c>
      <c r="Z146" s="2" t="e">
        <f t="shared" si="26"/>
        <v>#DIV/0!</v>
      </c>
      <c r="AA146" s="7">
        <v>0</v>
      </c>
      <c r="AB146" s="2">
        <v>3.9</v>
      </c>
      <c r="AC146" s="2">
        <f t="shared" si="27"/>
        <v>8.297872340425533</v>
      </c>
      <c r="AD146" s="10">
        <v>0.47</v>
      </c>
      <c r="AE146">
        <f t="shared" si="31"/>
        <v>0</v>
      </c>
      <c r="AF146" s="2">
        <f t="shared" si="32"/>
        <v>0.13285024154589375</v>
      </c>
      <c r="AG146" s="8">
        <f t="shared" si="33"/>
        <v>0</v>
      </c>
      <c r="AH146">
        <v>0.9</v>
      </c>
      <c r="AI146" s="2">
        <f t="shared" si="28"/>
        <v>0.97826086956521741</v>
      </c>
      <c r="AJ146" s="8">
        <v>0.92</v>
      </c>
      <c r="AK146">
        <v>0</v>
      </c>
      <c r="AL146">
        <v>0.1</v>
      </c>
      <c r="AM146" s="7">
        <v>0</v>
      </c>
      <c r="AN146">
        <v>0.9</v>
      </c>
      <c r="AO146" s="7">
        <v>0</v>
      </c>
      <c r="AP146">
        <v>1.3</v>
      </c>
      <c r="AQ146" s="7">
        <v>0</v>
      </c>
      <c r="AR146">
        <v>7.0000000000000007E-2</v>
      </c>
      <c r="AS146" s="7">
        <f>AP146/(INDEX('PAdj Adjuster'!E:E, MATCH(C146, 'PAdj Adjuster'!A:A, 0))) * 30</f>
        <v>1.1926605504587158</v>
      </c>
      <c r="AT146" s="7">
        <f>AQ146/(INDEX('PAdj Adjuster'!E:E, MATCH(C146, 'PAdj Adjuster'!A:A, 0))) * 30</f>
        <v>0</v>
      </c>
      <c r="AU146" s="7">
        <v>7.04</v>
      </c>
      <c r="AV146">
        <f t="shared" si="29"/>
        <v>0.54</v>
      </c>
      <c r="AW146">
        <v>0.9</v>
      </c>
      <c r="AX146" s="7">
        <f t="shared" si="30"/>
        <v>1.1111111111111112</v>
      </c>
      <c r="AY146" s="8">
        <v>0.81</v>
      </c>
    </row>
    <row r="147" spans="1:51" x14ac:dyDescent="0.35">
      <c r="A147" t="s">
        <v>112</v>
      </c>
      <c r="B147" t="s">
        <v>253</v>
      </c>
      <c r="C147" t="s">
        <v>265</v>
      </c>
      <c r="D147" s="9">
        <v>1170</v>
      </c>
      <c r="E147" s="2">
        <v>0</v>
      </c>
      <c r="F147" s="2">
        <v>0</v>
      </c>
      <c r="G147" s="2">
        <v>0</v>
      </c>
      <c r="H147" s="2">
        <v>0</v>
      </c>
      <c r="I147" s="2">
        <v>2.62</v>
      </c>
      <c r="J147" s="2">
        <f t="shared" si="34"/>
        <v>4.4406779661016955</v>
      </c>
      <c r="K147" s="13">
        <v>0.59</v>
      </c>
      <c r="L147" s="2">
        <v>1.8</v>
      </c>
      <c r="M147" s="2">
        <v>1.04</v>
      </c>
      <c r="N147" s="2">
        <f t="shared" si="35"/>
        <v>-0.76</v>
      </c>
      <c r="O147" s="2">
        <v>0</v>
      </c>
      <c r="P147" s="2">
        <v>0</v>
      </c>
      <c r="Q147" s="2">
        <v>0</v>
      </c>
      <c r="R147" s="2" t="e">
        <f t="shared" si="24"/>
        <v>#DIV/0!</v>
      </c>
      <c r="S147" s="10">
        <v>0</v>
      </c>
      <c r="T147" s="2">
        <v>15.4</v>
      </c>
      <c r="U147" s="2">
        <f t="shared" si="25"/>
        <v>19.667943805874842</v>
      </c>
      <c r="V147" s="10">
        <v>0.78300000000000003</v>
      </c>
      <c r="W147" s="7">
        <v>0</v>
      </c>
      <c r="X147" s="7">
        <v>0</v>
      </c>
      <c r="Y147" s="7">
        <v>0</v>
      </c>
      <c r="Z147" s="2" t="e">
        <f t="shared" si="26"/>
        <v>#DIV/0!</v>
      </c>
      <c r="AA147" s="7">
        <v>0</v>
      </c>
      <c r="AB147" s="2">
        <v>3.2</v>
      </c>
      <c r="AC147" s="2">
        <f>AB147/AD147</f>
        <v>7.0175438596491233</v>
      </c>
      <c r="AD147" s="10">
        <v>0.45600000000000002</v>
      </c>
      <c r="AE147">
        <f t="shared" si="31"/>
        <v>0.1</v>
      </c>
      <c r="AF147" s="2">
        <f t="shared" si="32"/>
        <v>0.23333333333333336</v>
      </c>
      <c r="AG147" s="8">
        <f t="shared" si="33"/>
        <v>0.42857142857142855</v>
      </c>
      <c r="AH147">
        <v>0.1</v>
      </c>
      <c r="AI147" s="2">
        <f t="shared" si="28"/>
        <v>0.1</v>
      </c>
      <c r="AJ147" s="8">
        <v>1</v>
      </c>
      <c r="AK147">
        <v>0</v>
      </c>
      <c r="AL147">
        <v>0.08</v>
      </c>
      <c r="AM147" s="7">
        <v>0</v>
      </c>
      <c r="AN147">
        <v>0.3</v>
      </c>
      <c r="AO147" s="7">
        <v>0</v>
      </c>
      <c r="AP147">
        <v>1.5</v>
      </c>
      <c r="AQ147" s="7">
        <v>0</v>
      </c>
      <c r="AR147">
        <v>0</v>
      </c>
      <c r="AS147" s="7">
        <f>AP147/(INDEX('PAdj Adjuster'!E:E, MATCH(C147, 'PAdj Adjuster'!A:A, 0))) * 30</f>
        <v>1.6891891891891897</v>
      </c>
      <c r="AT147" s="7">
        <f>AQ147/(INDEX('PAdj Adjuster'!E:E, MATCH(C147, 'PAdj Adjuster'!A:A, 0))) * 30</f>
        <v>0</v>
      </c>
      <c r="AU147" s="7">
        <v>6.64</v>
      </c>
      <c r="AV147">
        <f t="shared" si="29"/>
        <v>0.13999999999999968</v>
      </c>
      <c r="AW147">
        <v>0.2</v>
      </c>
      <c r="AX147" s="7">
        <f t="shared" si="30"/>
        <v>0.33333333333333337</v>
      </c>
      <c r="AY147" s="8">
        <v>0.6</v>
      </c>
    </row>
    <row r="148" spans="1:51" x14ac:dyDescent="0.35">
      <c r="A148" t="s">
        <v>130</v>
      </c>
      <c r="B148" t="s">
        <v>253</v>
      </c>
      <c r="C148" t="s">
        <v>275</v>
      </c>
      <c r="D148" s="9">
        <v>1080</v>
      </c>
      <c r="E148" s="2">
        <v>0</v>
      </c>
      <c r="F148" s="2">
        <v>0</v>
      </c>
      <c r="G148" s="2">
        <v>0</v>
      </c>
      <c r="H148" s="2">
        <v>0</v>
      </c>
      <c r="I148" s="2">
        <v>5.2</v>
      </c>
      <c r="J148" s="2">
        <f t="shared" si="34"/>
        <v>7.0270270270270272</v>
      </c>
      <c r="K148" s="13">
        <v>0.74</v>
      </c>
      <c r="L148" s="2">
        <v>1.8</v>
      </c>
      <c r="M148" s="2">
        <v>1.87</v>
      </c>
      <c r="N148" s="2">
        <f t="shared" si="35"/>
        <v>7.0000000000000062E-2</v>
      </c>
      <c r="O148" s="2">
        <v>0</v>
      </c>
      <c r="P148" s="2">
        <v>0</v>
      </c>
      <c r="Q148" s="2">
        <v>0</v>
      </c>
      <c r="R148" s="2" t="e">
        <f t="shared" si="24"/>
        <v>#DIV/0!</v>
      </c>
      <c r="S148" s="10">
        <v>0</v>
      </c>
      <c r="T148" s="2">
        <v>29</v>
      </c>
      <c r="U148" s="2">
        <f t="shared" si="25"/>
        <v>33.918128654970758</v>
      </c>
      <c r="V148" s="10">
        <v>0.85499999999999998</v>
      </c>
      <c r="W148" s="7">
        <v>0</v>
      </c>
      <c r="X148" s="7">
        <v>0</v>
      </c>
      <c r="Y148" s="7">
        <v>0</v>
      </c>
      <c r="Z148" s="2" t="e">
        <f t="shared" si="26"/>
        <v>#DIV/0!</v>
      </c>
      <c r="AA148" s="7">
        <v>0</v>
      </c>
      <c r="AB148" s="2">
        <v>4.5999999999999996</v>
      </c>
      <c r="AC148" s="2">
        <f t="shared" si="27"/>
        <v>8.8122605363984672</v>
      </c>
      <c r="AD148" s="10">
        <v>0.52200000000000002</v>
      </c>
      <c r="AE148">
        <f t="shared" si="31"/>
        <v>9.9999999999999978E-2</v>
      </c>
      <c r="AF148" s="2">
        <f t="shared" si="32"/>
        <v>0.26449275362318858</v>
      </c>
      <c r="AG148" s="8">
        <f t="shared" si="33"/>
        <v>0.37808219178082159</v>
      </c>
      <c r="AH148">
        <v>0.6</v>
      </c>
      <c r="AI148" s="2">
        <f t="shared" si="28"/>
        <v>0.74999999999999989</v>
      </c>
      <c r="AJ148" s="8">
        <v>0.8</v>
      </c>
      <c r="AK148">
        <v>0.08</v>
      </c>
      <c r="AL148">
        <v>0</v>
      </c>
      <c r="AM148" s="7">
        <v>0</v>
      </c>
      <c r="AN148">
        <v>0.4</v>
      </c>
      <c r="AO148" s="7">
        <v>0</v>
      </c>
      <c r="AP148">
        <v>2</v>
      </c>
      <c r="AQ148" s="7">
        <v>0</v>
      </c>
      <c r="AR148">
        <v>0.08</v>
      </c>
      <c r="AS148" s="7">
        <f>AP148/(INDEX('PAdj Adjuster'!E:E, MATCH(C148, 'PAdj Adjuster'!A:A, 0))) * 30</f>
        <v>1.9762845849802373</v>
      </c>
      <c r="AT148" s="7">
        <f>AQ148/(INDEX('PAdj Adjuster'!E:E, MATCH(C148, 'PAdj Adjuster'!A:A, 0))) * 30</f>
        <v>0</v>
      </c>
      <c r="AU148" s="7">
        <v>7.42</v>
      </c>
      <c r="AV148">
        <f t="shared" si="29"/>
        <v>0.91999999999999993</v>
      </c>
      <c r="AW148">
        <v>0.7</v>
      </c>
      <c r="AX148" s="7">
        <f t="shared" si="30"/>
        <v>1.0144927536231885</v>
      </c>
      <c r="AY148" s="8">
        <v>0.69</v>
      </c>
    </row>
    <row r="149" spans="1:51" x14ac:dyDescent="0.35">
      <c r="A149" t="s">
        <v>131</v>
      </c>
      <c r="B149" t="s">
        <v>253</v>
      </c>
      <c r="C149" t="s">
        <v>263</v>
      </c>
      <c r="D149" s="9">
        <v>1080</v>
      </c>
      <c r="E149" s="2">
        <v>0</v>
      </c>
      <c r="F149" s="2">
        <v>0</v>
      </c>
      <c r="G149" s="2">
        <v>0</v>
      </c>
      <c r="H149" s="2">
        <v>0</v>
      </c>
      <c r="I149" s="2">
        <v>3.92</v>
      </c>
      <c r="J149" s="2">
        <f t="shared" si="34"/>
        <v>5.6000000000000005</v>
      </c>
      <c r="K149" s="13">
        <v>0.7</v>
      </c>
      <c r="L149" s="2">
        <v>1.7</v>
      </c>
      <c r="M149" s="2">
        <v>1.3</v>
      </c>
      <c r="N149" s="2">
        <f t="shared" si="35"/>
        <v>-0.39999999999999991</v>
      </c>
      <c r="O149" s="2">
        <v>0</v>
      </c>
      <c r="P149" s="2">
        <v>0</v>
      </c>
      <c r="Q149" s="2">
        <v>0</v>
      </c>
      <c r="R149" s="2" t="e">
        <f t="shared" si="24"/>
        <v>#DIV/0!</v>
      </c>
      <c r="S149" s="10">
        <v>0</v>
      </c>
      <c r="T149" s="2">
        <v>21.3</v>
      </c>
      <c r="U149" s="2">
        <f t="shared" si="25"/>
        <v>26.231527093596057</v>
      </c>
      <c r="V149" s="10">
        <v>0.81200000000000006</v>
      </c>
      <c r="W149" s="7">
        <v>0</v>
      </c>
      <c r="X149" s="7">
        <v>0</v>
      </c>
      <c r="Y149" s="7">
        <v>0</v>
      </c>
      <c r="Z149" s="2" t="e">
        <f t="shared" si="26"/>
        <v>#DIV/0!</v>
      </c>
      <c r="AA149" s="7">
        <v>0</v>
      </c>
      <c r="AB149" s="2">
        <v>4.4000000000000004</v>
      </c>
      <c r="AC149" s="2">
        <f t="shared" si="27"/>
        <v>8.3809523809523814</v>
      </c>
      <c r="AD149" s="10">
        <v>0.52500000000000002</v>
      </c>
      <c r="AE149">
        <f t="shared" si="31"/>
        <v>0</v>
      </c>
      <c r="AF149" s="2">
        <f t="shared" si="32"/>
        <v>0.31428571428571428</v>
      </c>
      <c r="AG149" s="8">
        <f t="shared" si="33"/>
        <v>0</v>
      </c>
      <c r="AH149">
        <v>0.4</v>
      </c>
      <c r="AI149" s="2">
        <f t="shared" si="28"/>
        <v>0.4</v>
      </c>
      <c r="AJ149" s="8">
        <v>1</v>
      </c>
      <c r="AK149">
        <v>0</v>
      </c>
      <c r="AL149">
        <v>0.08</v>
      </c>
      <c r="AM149" s="7">
        <v>0</v>
      </c>
      <c r="AN149">
        <v>1.1000000000000001</v>
      </c>
      <c r="AO149" s="7">
        <v>0</v>
      </c>
      <c r="AP149">
        <v>1.8</v>
      </c>
      <c r="AQ149" s="7">
        <v>0</v>
      </c>
      <c r="AR149">
        <v>0.08</v>
      </c>
      <c r="AS149" s="7">
        <f>AP149/(INDEX('PAdj Adjuster'!E:E, MATCH(C149, 'PAdj Adjuster'!A:A, 0))) * 30</f>
        <v>1.7110266159695817</v>
      </c>
      <c r="AT149" s="7">
        <f>AQ149/(INDEX('PAdj Adjuster'!E:E, MATCH(C149, 'PAdj Adjuster'!A:A, 0))) * 30</f>
        <v>0</v>
      </c>
      <c r="AU149" s="7">
        <v>7.13</v>
      </c>
      <c r="AV149">
        <f t="shared" si="29"/>
        <v>0.62999999999999989</v>
      </c>
      <c r="AW149">
        <v>0.4</v>
      </c>
      <c r="AX149" s="7">
        <f t="shared" si="30"/>
        <v>0.7142857142857143</v>
      </c>
      <c r="AY149" s="8">
        <v>0.56000000000000005</v>
      </c>
    </row>
    <row r="150" spans="1:51" x14ac:dyDescent="0.35">
      <c r="A150" t="s">
        <v>132</v>
      </c>
      <c r="B150" t="s">
        <v>253</v>
      </c>
      <c r="C150" t="s">
        <v>264</v>
      </c>
      <c r="D150" s="9">
        <v>1080</v>
      </c>
      <c r="E150" s="2">
        <v>0</v>
      </c>
      <c r="F150" s="2">
        <v>0</v>
      </c>
      <c r="G150" s="2">
        <v>0</v>
      </c>
      <c r="H150" s="2">
        <v>0</v>
      </c>
      <c r="I150" s="2">
        <v>3.67</v>
      </c>
      <c r="J150" s="2">
        <f t="shared" si="34"/>
        <v>5.4776119402985071</v>
      </c>
      <c r="K150" s="13">
        <v>0.67</v>
      </c>
      <c r="L150" s="2">
        <v>1.8</v>
      </c>
      <c r="M150" s="2">
        <v>1.56</v>
      </c>
      <c r="N150" s="2">
        <f t="shared" si="35"/>
        <v>-0.24</v>
      </c>
      <c r="O150" s="2">
        <v>0</v>
      </c>
      <c r="P150" s="2">
        <v>0</v>
      </c>
      <c r="Q150" s="2">
        <v>0</v>
      </c>
      <c r="R150" s="2" t="e">
        <f t="shared" si="24"/>
        <v>#DIV/0!</v>
      </c>
      <c r="S150" s="10">
        <v>0</v>
      </c>
      <c r="T150" s="2">
        <v>21.5</v>
      </c>
      <c r="U150" s="2">
        <f t="shared" si="25"/>
        <v>25.748502994011979</v>
      </c>
      <c r="V150" s="10">
        <v>0.83499999999999996</v>
      </c>
      <c r="W150" s="7">
        <v>0</v>
      </c>
      <c r="X150" s="7">
        <v>0</v>
      </c>
      <c r="Y150" s="7">
        <v>0</v>
      </c>
      <c r="Z150" s="2" t="e">
        <f t="shared" si="26"/>
        <v>#DIV/0!</v>
      </c>
      <c r="AA150" s="7">
        <v>0</v>
      </c>
      <c r="AB150" s="2">
        <v>5.6</v>
      </c>
      <c r="AC150" s="2">
        <f t="shared" si="27"/>
        <v>9.5238095238095237</v>
      </c>
      <c r="AD150" s="10">
        <v>0.58799999999999997</v>
      </c>
      <c r="AE150">
        <f t="shared" si="31"/>
        <v>0.19999999999999996</v>
      </c>
      <c r="AF150" s="2">
        <f t="shared" si="32"/>
        <v>0.5</v>
      </c>
      <c r="AG150" s="8">
        <f t="shared" si="33"/>
        <v>0.39999999999999991</v>
      </c>
      <c r="AH150">
        <v>0.5</v>
      </c>
      <c r="AI150" s="2">
        <f t="shared" si="28"/>
        <v>0.5</v>
      </c>
      <c r="AJ150" s="8">
        <v>1</v>
      </c>
      <c r="AK150">
        <v>0.08</v>
      </c>
      <c r="AL150">
        <v>0.2</v>
      </c>
      <c r="AM150" s="7">
        <v>0</v>
      </c>
      <c r="AN150">
        <v>0.6</v>
      </c>
      <c r="AO150" s="7">
        <v>0</v>
      </c>
      <c r="AP150">
        <v>2.2000000000000002</v>
      </c>
      <c r="AQ150" s="7">
        <v>0</v>
      </c>
      <c r="AR150">
        <v>0.08</v>
      </c>
      <c r="AS150" s="7">
        <f>AP150/(INDEX('PAdj Adjuster'!E:E, MATCH(C150, 'PAdj Adjuster'!A:A, 0))) * 30</f>
        <v>2.3354564755838645</v>
      </c>
      <c r="AT150" s="7">
        <f>AQ150/(INDEX('PAdj Adjuster'!E:E, MATCH(C150, 'PAdj Adjuster'!A:A, 0))) * 30</f>
        <v>0</v>
      </c>
      <c r="AU150" s="7">
        <v>7.05</v>
      </c>
      <c r="AV150">
        <f t="shared" si="29"/>
        <v>0.54999999999999982</v>
      </c>
      <c r="AW150">
        <v>0.7</v>
      </c>
      <c r="AX150" s="7">
        <f t="shared" si="30"/>
        <v>1</v>
      </c>
      <c r="AY150" s="8">
        <v>0.7</v>
      </c>
    </row>
    <row r="151" spans="1:51" x14ac:dyDescent="0.35">
      <c r="A151" t="s">
        <v>134</v>
      </c>
      <c r="B151" t="s">
        <v>253</v>
      </c>
      <c r="C151" t="s">
        <v>269</v>
      </c>
      <c r="D151" s="9">
        <v>1080</v>
      </c>
      <c r="E151" s="2">
        <v>0</v>
      </c>
      <c r="F151" s="2">
        <v>0</v>
      </c>
      <c r="G151" s="2">
        <v>0</v>
      </c>
      <c r="H151" s="2">
        <v>0</v>
      </c>
      <c r="I151" s="2">
        <v>2.92</v>
      </c>
      <c r="J151" s="2">
        <f t="shared" si="34"/>
        <v>4.7868852459016393</v>
      </c>
      <c r="K151" s="13">
        <v>0.61</v>
      </c>
      <c r="L151" s="2">
        <v>1.8</v>
      </c>
      <c r="M151" s="2">
        <v>1.46</v>
      </c>
      <c r="N151" s="2">
        <f t="shared" si="35"/>
        <v>-0.34000000000000008</v>
      </c>
      <c r="O151" s="2">
        <v>0</v>
      </c>
      <c r="P151" s="2">
        <v>0</v>
      </c>
      <c r="Q151" s="2">
        <v>0</v>
      </c>
      <c r="R151" s="2" t="e">
        <f t="shared" si="24"/>
        <v>#DIV/0!</v>
      </c>
      <c r="S151" s="10">
        <v>0</v>
      </c>
      <c r="T151" s="2">
        <v>11.4</v>
      </c>
      <c r="U151" s="2">
        <f t="shared" si="25"/>
        <v>12.984054669703873</v>
      </c>
      <c r="V151" s="10">
        <v>0.878</v>
      </c>
      <c r="W151" s="7">
        <v>0</v>
      </c>
      <c r="X151" s="7">
        <v>0</v>
      </c>
      <c r="Y151" s="7">
        <v>0</v>
      </c>
      <c r="Z151" s="2" t="e">
        <f t="shared" si="26"/>
        <v>#DIV/0!</v>
      </c>
      <c r="AA151" s="7">
        <v>0</v>
      </c>
      <c r="AB151" s="2">
        <v>1.6</v>
      </c>
      <c r="AC151" s="2">
        <f t="shared" si="27"/>
        <v>3.2</v>
      </c>
      <c r="AD151" s="10">
        <v>0.5</v>
      </c>
      <c r="AE151">
        <f t="shared" si="31"/>
        <v>0.19999999999999996</v>
      </c>
      <c r="AF151" s="2">
        <f t="shared" si="32"/>
        <v>0.20585048754062829</v>
      </c>
      <c r="AG151" s="8">
        <f t="shared" si="33"/>
        <v>0.97157894736842132</v>
      </c>
      <c r="AH151">
        <v>0.4</v>
      </c>
      <c r="AI151" s="2">
        <f t="shared" si="28"/>
        <v>0.56338028169014087</v>
      </c>
      <c r="AJ151" s="8">
        <v>0.71</v>
      </c>
      <c r="AK151">
        <v>0</v>
      </c>
      <c r="AL151">
        <v>0.2</v>
      </c>
      <c r="AM151" s="7">
        <v>0</v>
      </c>
      <c r="AN151">
        <v>0.4</v>
      </c>
      <c r="AO151" s="7">
        <v>0</v>
      </c>
      <c r="AP151">
        <v>0.9</v>
      </c>
      <c r="AQ151" s="7">
        <v>0</v>
      </c>
      <c r="AR151">
        <v>0</v>
      </c>
      <c r="AS151" s="7">
        <f>AP151/(INDEX('PAdj Adjuster'!E:E, MATCH(C151, 'PAdj Adjuster'!A:A, 0))) * 30</f>
        <v>0.84112149532710279</v>
      </c>
      <c r="AT151" s="7">
        <f>AQ151/(INDEX('PAdj Adjuster'!E:E, MATCH(C151, 'PAdj Adjuster'!A:A, 0))) * 30</f>
        <v>0</v>
      </c>
      <c r="AU151" s="7">
        <v>6.74</v>
      </c>
      <c r="AV151">
        <f t="shared" si="29"/>
        <v>0.24000000000000021</v>
      </c>
      <c r="AW151">
        <v>0.6</v>
      </c>
      <c r="AX151" s="7">
        <f t="shared" si="30"/>
        <v>0.76923076923076916</v>
      </c>
      <c r="AY151" s="8">
        <v>0.78</v>
      </c>
    </row>
    <row r="152" spans="1:51" x14ac:dyDescent="0.35">
      <c r="A152" t="s">
        <v>176</v>
      </c>
      <c r="B152" t="s">
        <v>253</v>
      </c>
      <c r="C152" t="s">
        <v>271</v>
      </c>
      <c r="D152" s="9">
        <v>900</v>
      </c>
      <c r="E152" s="2">
        <v>0</v>
      </c>
      <c r="F152" s="2">
        <v>0</v>
      </c>
      <c r="G152" s="2">
        <v>0</v>
      </c>
      <c r="H152" s="2">
        <v>0</v>
      </c>
      <c r="I152" s="2">
        <v>3.7</v>
      </c>
      <c r="J152" s="2">
        <f t="shared" si="34"/>
        <v>4.625</v>
      </c>
      <c r="K152" s="13">
        <v>0.8</v>
      </c>
      <c r="L152" s="2">
        <v>0.9</v>
      </c>
      <c r="M152" s="2">
        <v>1.4</v>
      </c>
      <c r="N152" s="2">
        <f t="shared" si="35"/>
        <v>0.49999999999999989</v>
      </c>
      <c r="O152" s="2">
        <v>0</v>
      </c>
      <c r="P152" s="2">
        <v>0</v>
      </c>
      <c r="Q152" s="2">
        <v>0</v>
      </c>
      <c r="R152" s="2" t="e">
        <f t="shared" si="24"/>
        <v>#DIV/0!</v>
      </c>
      <c r="S152" s="10">
        <v>0</v>
      </c>
      <c r="T152" s="2">
        <v>21.3</v>
      </c>
      <c r="U152" s="2">
        <f t="shared" si="25"/>
        <v>25.029377203290249</v>
      </c>
      <c r="V152" s="10">
        <v>0.85099999999999998</v>
      </c>
      <c r="W152" s="7">
        <v>0</v>
      </c>
      <c r="X152" s="7">
        <v>0</v>
      </c>
      <c r="Y152" s="7">
        <v>0</v>
      </c>
      <c r="Z152" s="2" t="e">
        <f t="shared" si="26"/>
        <v>#DIV/0!</v>
      </c>
      <c r="AA152" s="7">
        <v>0</v>
      </c>
      <c r="AB152" s="2">
        <v>2.6</v>
      </c>
      <c r="AC152" s="2">
        <f t="shared" si="27"/>
        <v>5.5555555555555554</v>
      </c>
      <c r="AD152" s="10">
        <v>0.46800000000000003</v>
      </c>
      <c r="AE152">
        <f t="shared" si="31"/>
        <v>0.29999999999999993</v>
      </c>
      <c r="AF152" s="2">
        <f t="shared" si="32"/>
        <v>0.58148148148148138</v>
      </c>
      <c r="AG152" s="8">
        <f t="shared" si="33"/>
        <v>0.51592356687898089</v>
      </c>
      <c r="AH152">
        <v>0.9</v>
      </c>
      <c r="AI152" s="2">
        <f t="shared" si="28"/>
        <v>0.9</v>
      </c>
      <c r="AJ152" s="8">
        <v>1</v>
      </c>
      <c r="AK152">
        <v>0.09</v>
      </c>
      <c r="AL152">
        <v>0.3</v>
      </c>
      <c r="AM152" s="7">
        <v>0</v>
      </c>
      <c r="AN152">
        <v>0.9</v>
      </c>
      <c r="AO152" s="7">
        <v>0</v>
      </c>
      <c r="AP152">
        <v>1.2</v>
      </c>
      <c r="AQ152" s="7">
        <v>0.09</v>
      </c>
      <c r="AR152">
        <v>0.2</v>
      </c>
      <c r="AS152" s="7">
        <f>AP152/(INDEX('PAdj Adjuster'!E:E, MATCH(C152, 'PAdj Adjuster'!A:A, 0))) * 30</f>
        <v>1.3333333333333335</v>
      </c>
      <c r="AT152" s="7">
        <f>AQ152/(INDEX('PAdj Adjuster'!E:E, MATCH(C152, 'PAdj Adjuster'!A:A, 0))) * 30</f>
        <v>0.1</v>
      </c>
      <c r="AU152" s="7">
        <v>7.31</v>
      </c>
      <c r="AV152">
        <f t="shared" si="29"/>
        <v>0.80999999999999961</v>
      </c>
      <c r="AW152">
        <v>1.2</v>
      </c>
      <c r="AX152" s="7">
        <f t="shared" si="30"/>
        <v>1.4814814814814814</v>
      </c>
      <c r="AY152" s="8">
        <v>0.81</v>
      </c>
    </row>
    <row r="153" spans="1:51" x14ac:dyDescent="0.35">
      <c r="A153" t="s">
        <v>225</v>
      </c>
      <c r="B153" t="s">
        <v>253</v>
      </c>
      <c r="C153" t="s">
        <v>273</v>
      </c>
      <c r="D153" s="9">
        <v>630</v>
      </c>
      <c r="E153" s="2">
        <v>0</v>
      </c>
      <c r="F153" s="2">
        <v>0</v>
      </c>
      <c r="G153" s="2">
        <v>0</v>
      </c>
      <c r="H153" s="2">
        <v>0</v>
      </c>
      <c r="I153" s="2">
        <v>6.57</v>
      </c>
      <c r="J153" s="2">
        <f t="shared" si="34"/>
        <v>8.4230769230769234</v>
      </c>
      <c r="K153" s="13">
        <v>0.78</v>
      </c>
      <c r="L153" s="2">
        <v>1.9</v>
      </c>
      <c r="M153" s="2">
        <v>2.5</v>
      </c>
      <c r="N153" s="2">
        <f t="shared" si="35"/>
        <v>0.60000000000000009</v>
      </c>
      <c r="O153" s="2">
        <v>0</v>
      </c>
      <c r="P153" s="2">
        <v>0</v>
      </c>
      <c r="Q153" s="2">
        <v>0</v>
      </c>
      <c r="R153" s="2" t="e">
        <f t="shared" si="24"/>
        <v>#DIV/0!</v>
      </c>
      <c r="S153" s="10">
        <v>0</v>
      </c>
      <c r="T153" s="2">
        <v>28.3</v>
      </c>
      <c r="U153" s="2">
        <f t="shared" si="25"/>
        <v>33.451536643026003</v>
      </c>
      <c r="V153" s="10">
        <v>0.84599999999999997</v>
      </c>
      <c r="W153" s="7">
        <v>0</v>
      </c>
      <c r="X153" s="7">
        <v>0</v>
      </c>
      <c r="Y153" s="7">
        <v>0</v>
      </c>
      <c r="Z153" s="2" t="e">
        <f t="shared" si="26"/>
        <v>#DIV/0!</v>
      </c>
      <c r="AA153" s="7">
        <v>0</v>
      </c>
      <c r="AB153" s="2">
        <v>8.3000000000000007</v>
      </c>
      <c r="AC153" s="2">
        <f t="shared" si="27"/>
        <v>12.888198757763975</v>
      </c>
      <c r="AD153" s="10">
        <v>0.64400000000000002</v>
      </c>
      <c r="AE153">
        <f t="shared" si="31"/>
        <v>0.5</v>
      </c>
      <c r="AF153" s="2">
        <f t="shared" si="32"/>
        <v>0.6465116279069768</v>
      </c>
      <c r="AG153" s="8">
        <f t="shared" si="33"/>
        <v>0.77338129496402874</v>
      </c>
      <c r="AH153">
        <v>0.4</v>
      </c>
      <c r="AI153" s="2">
        <f t="shared" si="28"/>
        <v>0.4</v>
      </c>
      <c r="AJ153" s="8">
        <v>1</v>
      </c>
      <c r="AK153">
        <v>0.1</v>
      </c>
      <c r="AL153">
        <v>0.1</v>
      </c>
      <c r="AM153" s="7">
        <v>0</v>
      </c>
      <c r="AN153">
        <v>1.1000000000000001</v>
      </c>
      <c r="AO153" s="7">
        <v>0</v>
      </c>
      <c r="AP153">
        <v>1.1000000000000001</v>
      </c>
      <c r="AQ153" s="7">
        <v>0</v>
      </c>
      <c r="AR153">
        <v>0.1</v>
      </c>
      <c r="AS153" s="7">
        <f>AP153/(INDEX('PAdj Adjuster'!E:E, MATCH(C153, 'PAdj Adjuster'!A:A, 0))) * 30</f>
        <v>1.1156186612576067</v>
      </c>
      <c r="AT153" s="7">
        <f>AQ153/(INDEX('PAdj Adjuster'!E:E, MATCH(C153, 'PAdj Adjuster'!A:A, 0))) * 30</f>
        <v>0</v>
      </c>
      <c r="AU153" s="7">
        <v>7.79</v>
      </c>
      <c r="AV153">
        <f t="shared" si="29"/>
        <v>1.29</v>
      </c>
      <c r="AW153">
        <v>0.9</v>
      </c>
      <c r="AX153" s="7">
        <f t="shared" si="30"/>
        <v>1.0465116279069768</v>
      </c>
      <c r="AY153" s="8">
        <v>0.86</v>
      </c>
    </row>
    <row r="154" spans="1:51" x14ac:dyDescent="0.35">
      <c r="A154" t="s">
        <v>45</v>
      </c>
      <c r="B154" t="s">
        <v>251</v>
      </c>
      <c r="C154" t="s">
        <v>260</v>
      </c>
      <c r="D154" s="9">
        <v>1350</v>
      </c>
      <c r="J154" s="2" t="e">
        <f t="shared" si="34"/>
        <v>#DIV/0!</v>
      </c>
      <c r="N154" s="2">
        <f t="shared" si="35"/>
        <v>0</v>
      </c>
      <c r="R154" s="2" t="e">
        <f t="shared" si="24"/>
        <v>#DIV/0!</v>
      </c>
      <c r="U154" s="2" t="e">
        <f t="shared" si="25"/>
        <v>#DIV/0!</v>
      </c>
      <c r="Z154" s="2" t="e">
        <f t="shared" si="26"/>
        <v>#DIV/0!</v>
      </c>
      <c r="AC154" s="2" t="e">
        <f t="shared" si="27"/>
        <v>#DIV/0!</v>
      </c>
      <c r="AE154">
        <f t="shared" si="31"/>
        <v>0</v>
      </c>
      <c r="AF154" s="2" t="e">
        <f t="shared" si="32"/>
        <v>#DIV/0!</v>
      </c>
      <c r="AG154" s="8" t="e">
        <f t="shared" si="33"/>
        <v>#DIV/0!</v>
      </c>
      <c r="AI154" s="2" t="e">
        <f t="shared" si="28"/>
        <v>#DIV/0!</v>
      </c>
      <c r="AS154" s="7">
        <f>AP154/(INDEX('PAdj Adjuster'!E:E, MATCH(C154, 'PAdj Adjuster'!A:A, 0))) * 30</f>
        <v>0</v>
      </c>
      <c r="AT154" s="7">
        <f>AQ154/(INDEX('PAdj Adjuster'!E:E, MATCH(C154, 'PAdj Adjuster'!A:A, 0))) * 30</f>
        <v>0</v>
      </c>
      <c r="AV154">
        <f t="shared" si="29"/>
        <v>-6.5</v>
      </c>
      <c r="AX154" s="7" t="e">
        <f t="shared" si="30"/>
        <v>#DIV/0!</v>
      </c>
    </row>
    <row r="155" spans="1:51" x14ac:dyDescent="0.35">
      <c r="A155" t="s">
        <v>68</v>
      </c>
      <c r="B155" t="s">
        <v>251</v>
      </c>
      <c r="C155" t="s">
        <v>267</v>
      </c>
      <c r="D155" s="9">
        <v>1350</v>
      </c>
      <c r="J155" s="2" t="e">
        <f t="shared" si="34"/>
        <v>#DIV/0!</v>
      </c>
      <c r="N155" s="2">
        <f t="shared" si="35"/>
        <v>0</v>
      </c>
      <c r="R155" s="2" t="e">
        <f t="shared" si="24"/>
        <v>#DIV/0!</v>
      </c>
      <c r="U155" s="2" t="e">
        <f t="shared" si="25"/>
        <v>#DIV/0!</v>
      </c>
      <c r="Z155" s="2" t="e">
        <f t="shared" si="26"/>
        <v>#DIV/0!</v>
      </c>
      <c r="AC155" s="2" t="e">
        <f t="shared" si="27"/>
        <v>#DIV/0!</v>
      </c>
      <c r="AE155">
        <f t="shared" si="31"/>
        <v>0</v>
      </c>
      <c r="AF155" s="2" t="e">
        <f t="shared" si="32"/>
        <v>#DIV/0!</v>
      </c>
      <c r="AG155" s="8" t="e">
        <f t="shared" si="33"/>
        <v>#DIV/0!</v>
      </c>
      <c r="AI155" s="2" t="e">
        <f t="shared" si="28"/>
        <v>#DIV/0!</v>
      </c>
      <c r="AS155" s="7">
        <f>AP155/(INDEX('PAdj Adjuster'!E:E, MATCH(C155, 'PAdj Adjuster'!A:A, 0))) * 30</f>
        <v>0</v>
      </c>
      <c r="AT155" s="7">
        <f>AQ155/(INDEX('PAdj Adjuster'!E:E, MATCH(C155, 'PAdj Adjuster'!A:A, 0))) * 30</f>
        <v>0</v>
      </c>
      <c r="AV155">
        <f t="shared" si="29"/>
        <v>-6.5</v>
      </c>
      <c r="AX155" s="7" t="e">
        <f t="shared" si="30"/>
        <v>#DIV/0!</v>
      </c>
    </row>
    <row r="156" spans="1:51" x14ac:dyDescent="0.35">
      <c r="A156" t="s">
        <v>78</v>
      </c>
      <c r="B156" t="s">
        <v>251</v>
      </c>
      <c r="C156" t="s">
        <v>272</v>
      </c>
      <c r="D156" s="9">
        <v>1260</v>
      </c>
      <c r="J156" s="2" t="e">
        <f t="shared" si="34"/>
        <v>#DIV/0!</v>
      </c>
      <c r="N156" s="2">
        <f t="shared" si="35"/>
        <v>0</v>
      </c>
      <c r="R156" s="2" t="e">
        <f t="shared" si="24"/>
        <v>#DIV/0!</v>
      </c>
      <c r="U156" s="2" t="e">
        <f t="shared" si="25"/>
        <v>#DIV/0!</v>
      </c>
      <c r="Z156" s="2" t="e">
        <f t="shared" si="26"/>
        <v>#DIV/0!</v>
      </c>
      <c r="AC156" s="2" t="e">
        <f t="shared" si="27"/>
        <v>#DIV/0!</v>
      </c>
      <c r="AE156">
        <f t="shared" si="31"/>
        <v>0</v>
      </c>
      <c r="AF156" s="2" t="e">
        <f t="shared" si="32"/>
        <v>#DIV/0!</v>
      </c>
      <c r="AG156" s="8" t="e">
        <f t="shared" si="33"/>
        <v>#DIV/0!</v>
      </c>
      <c r="AI156" s="2" t="e">
        <f t="shared" si="28"/>
        <v>#DIV/0!</v>
      </c>
      <c r="AS156" s="7">
        <f>AP156/(INDEX('PAdj Adjuster'!E:E, MATCH(C156, 'PAdj Adjuster'!A:A, 0))) * 30</f>
        <v>0</v>
      </c>
      <c r="AT156" s="7">
        <f>AQ156/(INDEX('PAdj Adjuster'!E:E, MATCH(C156, 'PAdj Adjuster'!A:A, 0))) * 30</f>
        <v>0</v>
      </c>
      <c r="AV156">
        <f t="shared" si="29"/>
        <v>-6.5</v>
      </c>
      <c r="AX156" s="7" t="e">
        <f t="shared" si="30"/>
        <v>#DIV/0!</v>
      </c>
    </row>
    <row r="157" spans="1:51" x14ac:dyDescent="0.35">
      <c r="A157" t="s">
        <v>100</v>
      </c>
      <c r="B157" t="s">
        <v>251</v>
      </c>
      <c r="C157" t="s">
        <v>270</v>
      </c>
      <c r="D157" s="9">
        <v>1201</v>
      </c>
      <c r="J157" s="2" t="e">
        <f t="shared" si="34"/>
        <v>#DIV/0!</v>
      </c>
      <c r="N157" s="2">
        <f t="shared" si="35"/>
        <v>0</v>
      </c>
      <c r="R157" s="2" t="e">
        <f t="shared" si="24"/>
        <v>#DIV/0!</v>
      </c>
      <c r="U157" s="2" t="e">
        <f t="shared" si="25"/>
        <v>#DIV/0!</v>
      </c>
      <c r="Z157" s="2" t="e">
        <f t="shared" si="26"/>
        <v>#DIV/0!</v>
      </c>
      <c r="AC157" s="2" t="e">
        <f t="shared" si="27"/>
        <v>#DIV/0!</v>
      </c>
      <c r="AE157">
        <f t="shared" si="31"/>
        <v>0</v>
      </c>
      <c r="AF157" s="2" t="e">
        <f t="shared" si="32"/>
        <v>#DIV/0!</v>
      </c>
      <c r="AG157" s="8" t="e">
        <f t="shared" si="33"/>
        <v>#DIV/0!</v>
      </c>
      <c r="AI157" s="2" t="e">
        <f t="shared" si="28"/>
        <v>#DIV/0!</v>
      </c>
      <c r="AS157" s="7">
        <f>AP157/(INDEX('PAdj Adjuster'!E:E, MATCH(C157, 'PAdj Adjuster'!A:A, 0))) * 30</f>
        <v>0</v>
      </c>
      <c r="AT157" s="7">
        <f>AQ157/(INDEX('PAdj Adjuster'!E:E, MATCH(C157, 'PAdj Adjuster'!A:A, 0))) * 30</f>
        <v>0</v>
      </c>
      <c r="AV157">
        <f t="shared" si="29"/>
        <v>-6.5</v>
      </c>
      <c r="AX157" s="7" t="e">
        <f t="shared" si="30"/>
        <v>#DIV/0!</v>
      </c>
    </row>
    <row r="158" spans="1:51" x14ac:dyDescent="0.35">
      <c r="A158" t="s">
        <v>101</v>
      </c>
      <c r="B158" t="s">
        <v>251</v>
      </c>
      <c r="C158" t="s">
        <v>267</v>
      </c>
      <c r="D158" s="9">
        <v>1198</v>
      </c>
      <c r="J158" s="2" t="e">
        <f t="shared" si="34"/>
        <v>#DIV/0!</v>
      </c>
      <c r="N158" s="2">
        <f t="shared" si="35"/>
        <v>0</v>
      </c>
      <c r="R158" s="2" t="e">
        <f t="shared" si="24"/>
        <v>#DIV/0!</v>
      </c>
      <c r="U158" s="2" t="e">
        <f t="shared" si="25"/>
        <v>#DIV/0!</v>
      </c>
      <c r="Z158" s="2" t="e">
        <f t="shared" si="26"/>
        <v>#DIV/0!</v>
      </c>
      <c r="AC158" s="2" t="e">
        <f t="shared" si="27"/>
        <v>#DIV/0!</v>
      </c>
      <c r="AE158">
        <f t="shared" si="31"/>
        <v>0</v>
      </c>
      <c r="AF158" s="2" t="e">
        <f t="shared" si="32"/>
        <v>#DIV/0!</v>
      </c>
      <c r="AG158" s="8" t="e">
        <f t="shared" si="33"/>
        <v>#DIV/0!</v>
      </c>
      <c r="AI158" s="2" t="e">
        <f t="shared" si="28"/>
        <v>#DIV/0!</v>
      </c>
      <c r="AS158" s="7">
        <f>AP158/(INDEX('PAdj Adjuster'!E:E, MATCH(C158, 'PAdj Adjuster'!A:A, 0))) * 30</f>
        <v>0</v>
      </c>
      <c r="AT158" s="7">
        <f>AQ158/(INDEX('PAdj Adjuster'!E:E, MATCH(C158, 'PAdj Adjuster'!A:A, 0))) * 30</f>
        <v>0</v>
      </c>
      <c r="AV158">
        <f t="shared" si="29"/>
        <v>-6.5</v>
      </c>
      <c r="AX158" s="7" t="e">
        <f t="shared" si="30"/>
        <v>#DIV/0!</v>
      </c>
    </row>
    <row r="159" spans="1:51" x14ac:dyDescent="0.35">
      <c r="A159" t="s">
        <v>103</v>
      </c>
      <c r="B159" t="s">
        <v>251</v>
      </c>
      <c r="C159" t="s">
        <v>264</v>
      </c>
      <c r="D159" s="9">
        <v>1170</v>
      </c>
      <c r="J159" s="2" t="e">
        <f t="shared" si="34"/>
        <v>#DIV/0!</v>
      </c>
      <c r="N159" s="2">
        <f t="shared" si="35"/>
        <v>0</v>
      </c>
      <c r="R159" s="2" t="e">
        <f t="shared" si="24"/>
        <v>#DIV/0!</v>
      </c>
      <c r="U159" s="2" t="e">
        <f t="shared" si="25"/>
        <v>#DIV/0!</v>
      </c>
      <c r="Z159" s="2" t="e">
        <f t="shared" si="26"/>
        <v>#DIV/0!</v>
      </c>
      <c r="AC159" s="2" t="e">
        <f t="shared" si="27"/>
        <v>#DIV/0!</v>
      </c>
      <c r="AE159">
        <f t="shared" si="31"/>
        <v>0</v>
      </c>
      <c r="AF159" s="2" t="e">
        <f t="shared" si="32"/>
        <v>#DIV/0!</v>
      </c>
      <c r="AG159" s="8" t="e">
        <f t="shared" si="33"/>
        <v>#DIV/0!</v>
      </c>
      <c r="AI159" s="2" t="e">
        <f t="shared" si="28"/>
        <v>#DIV/0!</v>
      </c>
      <c r="AS159" s="7">
        <f>AP159/(INDEX('PAdj Adjuster'!E:E, MATCH(C159, 'PAdj Adjuster'!A:A, 0))) * 30</f>
        <v>0</v>
      </c>
      <c r="AT159" s="7">
        <f>AQ159/(INDEX('PAdj Adjuster'!E:E, MATCH(C159, 'PAdj Adjuster'!A:A, 0))) * 30</f>
        <v>0</v>
      </c>
      <c r="AV159">
        <f t="shared" si="29"/>
        <v>-6.5</v>
      </c>
      <c r="AX159" s="7" t="e">
        <f t="shared" si="30"/>
        <v>#DIV/0!</v>
      </c>
    </row>
    <row r="160" spans="1:51" x14ac:dyDescent="0.35">
      <c r="A160" t="s">
        <v>104</v>
      </c>
      <c r="B160" t="s">
        <v>251</v>
      </c>
      <c r="C160" t="s">
        <v>263</v>
      </c>
      <c r="D160" s="9">
        <v>1170</v>
      </c>
      <c r="J160" s="2" t="e">
        <f t="shared" si="34"/>
        <v>#DIV/0!</v>
      </c>
      <c r="N160" s="2">
        <f t="shared" si="35"/>
        <v>0</v>
      </c>
      <c r="R160" s="2" t="e">
        <f t="shared" si="24"/>
        <v>#DIV/0!</v>
      </c>
      <c r="U160" s="2" t="e">
        <f t="shared" si="25"/>
        <v>#DIV/0!</v>
      </c>
      <c r="Z160" s="2" t="e">
        <f t="shared" si="26"/>
        <v>#DIV/0!</v>
      </c>
      <c r="AC160" s="2" t="e">
        <f t="shared" si="27"/>
        <v>#DIV/0!</v>
      </c>
      <c r="AE160">
        <f t="shared" si="31"/>
        <v>0</v>
      </c>
      <c r="AF160" s="2" t="e">
        <f t="shared" si="32"/>
        <v>#DIV/0!</v>
      </c>
      <c r="AG160" s="8" t="e">
        <f t="shared" si="33"/>
        <v>#DIV/0!</v>
      </c>
      <c r="AI160" s="2" t="e">
        <f t="shared" si="28"/>
        <v>#DIV/0!</v>
      </c>
      <c r="AS160" s="7">
        <f>AP160/(INDEX('PAdj Adjuster'!E:E, MATCH(C160, 'PAdj Adjuster'!A:A, 0))) * 30</f>
        <v>0</v>
      </c>
      <c r="AT160" s="7">
        <f>AQ160/(INDEX('PAdj Adjuster'!E:E, MATCH(C160, 'PAdj Adjuster'!A:A, 0))) * 30</f>
        <v>0</v>
      </c>
      <c r="AV160">
        <f t="shared" si="29"/>
        <v>-6.5</v>
      </c>
      <c r="AX160" s="7" t="e">
        <f t="shared" si="30"/>
        <v>#DIV/0!</v>
      </c>
    </row>
    <row r="161" spans="1:50" x14ac:dyDescent="0.35">
      <c r="A161" t="s">
        <v>116</v>
      </c>
      <c r="B161" t="s">
        <v>251</v>
      </c>
      <c r="C161" t="s">
        <v>268</v>
      </c>
      <c r="D161" s="9">
        <v>1158</v>
      </c>
      <c r="J161" s="2" t="e">
        <f t="shared" si="34"/>
        <v>#DIV/0!</v>
      </c>
      <c r="N161" s="2">
        <f t="shared" si="35"/>
        <v>0</v>
      </c>
      <c r="R161" s="2" t="e">
        <f t="shared" si="24"/>
        <v>#DIV/0!</v>
      </c>
      <c r="U161" s="2" t="e">
        <f t="shared" si="25"/>
        <v>#DIV/0!</v>
      </c>
      <c r="Z161" s="2" t="e">
        <f t="shared" si="26"/>
        <v>#DIV/0!</v>
      </c>
      <c r="AC161" s="2" t="e">
        <f t="shared" si="27"/>
        <v>#DIV/0!</v>
      </c>
      <c r="AE161">
        <f t="shared" si="31"/>
        <v>0</v>
      </c>
      <c r="AF161" s="2" t="e">
        <f t="shared" si="32"/>
        <v>#DIV/0!</v>
      </c>
      <c r="AG161" s="8" t="e">
        <f t="shared" si="33"/>
        <v>#DIV/0!</v>
      </c>
      <c r="AI161" s="2" t="e">
        <f t="shared" si="28"/>
        <v>#DIV/0!</v>
      </c>
      <c r="AS161" s="7">
        <f>AP161/(INDEX('PAdj Adjuster'!E:E, MATCH(C161, 'PAdj Adjuster'!A:A, 0))) * 30</f>
        <v>0</v>
      </c>
      <c r="AT161" s="7">
        <f>AQ161/(INDEX('PAdj Adjuster'!E:E, MATCH(C161, 'PAdj Adjuster'!A:A, 0))) * 30</f>
        <v>0</v>
      </c>
      <c r="AV161">
        <f t="shared" si="29"/>
        <v>-6.5</v>
      </c>
      <c r="AX161" s="7" t="e">
        <f t="shared" si="30"/>
        <v>#DIV/0!</v>
      </c>
    </row>
    <row r="162" spans="1:50" x14ac:dyDescent="0.35">
      <c r="A162" t="s">
        <v>124</v>
      </c>
      <c r="B162" t="s">
        <v>251</v>
      </c>
      <c r="C162" t="s">
        <v>266</v>
      </c>
      <c r="D162" s="9">
        <v>1115</v>
      </c>
      <c r="J162" s="2" t="e">
        <f t="shared" si="34"/>
        <v>#DIV/0!</v>
      </c>
      <c r="N162" s="2">
        <f t="shared" si="35"/>
        <v>0</v>
      </c>
      <c r="R162" s="2" t="e">
        <f t="shared" si="24"/>
        <v>#DIV/0!</v>
      </c>
      <c r="U162" s="2" t="e">
        <f t="shared" si="25"/>
        <v>#DIV/0!</v>
      </c>
      <c r="Z162" s="2" t="e">
        <f t="shared" si="26"/>
        <v>#DIV/0!</v>
      </c>
      <c r="AC162" s="2" t="e">
        <f t="shared" si="27"/>
        <v>#DIV/0!</v>
      </c>
      <c r="AE162">
        <f t="shared" si="31"/>
        <v>0</v>
      </c>
      <c r="AF162" s="2" t="e">
        <f t="shared" si="32"/>
        <v>#DIV/0!</v>
      </c>
      <c r="AG162" s="8" t="e">
        <f t="shared" si="33"/>
        <v>#DIV/0!</v>
      </c>
      <c r="AI162" s="2" t="e">
        <f t="shared" si="28"/>
        <v>#DIV/0!</v>
      </c>
      <c r="AS162" s="7">
        <f>AP162/(INDEX('PAdj Adjuster'!E:E, MATCH(C162, 'PAdj Adjuster'!A:A, 0))) * 30</f>
        <v>0</v>
      </c>
      <c r="AT162" s="7">
        <f>AQ162/(INDEX('PAdj Adjuster'!E:E, MATCH(C162, 'PAdj Adjuster'!A:A, 0))) * 30</f>
        <v>0</v>
      </c>
      <c r="AV162">
        <f t="shared" si="29"/>
        <v>-6.5</v>
      </c>
      <c r="AX162" s="7" t="e">
        <f t="shared" si="30"/>
        <v>#DIV/0!</v>
      </c>
    </row>
    <row r="163" spans="1:50" x14ac:dyDescent="0.35">
      <c r="A163" t="s">
        <v>128</v>
      </c>
      <c r="B163" t="s">
        <v>251</v>
      </c>
      <c r="C163" t="s">
        <v>275</v>
      </c>
      <c r="D163" s="9">
        <v>1090</v>
      </c>
      <c r="J163" s="2" t="e">
        <f t="shared" si="34"/>
        <v>#DIV/0!</v>
      </c>
      <c r="N163" s="2">
        <f t="shared" si="35"/>
        <v>0</v>
      </c>
      <c r="R163" s="2" t="e">
        <f t="shared" si="24"/>
        <v>#DIV/0!</v>
      </c>
      <c r="U163" s="2" t="e">
        <f t="shared" si="25"/>
        <v>#DIV/0!</v>
      </c>
      <c r="Z163" s="2" t="e">
        <f t="shared" si="26"/>
        <v>#DIV/0!</v>
      </c>
      <c r="AC163" s="2" t="e">
        <f t="shared" si="27"/>
        <v>#DIV/0!</v>
      </c>
      <c r="AE163">
        <f t="shared" si="31"/>
        <v>0</v>
      </c>
      <c r="AF163" s="2" t="e">
        <f t="shared" si="32"/>
        <v>#DIV/0!</v>
      </c>
      <c r="AG163" s="8" t="e">
        <f t="shared" si="33"/>
        <v>#DIV/0!</v>
      </c>
      <c r="AI163" s="2" t="e">
        <f t="shared" si="28"/>
        <v>#DIV/0!</v>
      </c>
      <c r="AS163" s="7">
        <f>AP163/(INDEX('PAdj Adjuster'!E:E, MATCH(C163, 'PAdj Adjuster'!A:A, 0))) * 30</f>
        <v>0</v>
      </c>
      <c r="AT163" s="7">
        <f>AQ163/(INDEX('PAdj Adjuster'!E:E, MATCH(C163, 'PAdj Adjuster'!A:A, 0))) * 30</f>
        <v>0</v>
      </c>
      <c r="AV163">
        <f t="shared" si="29"/>
        <v>-6.5</v>
      </c>
      <c r="AX163" s="7" t="e">
        <f t="shared" si="30"/>
        <v>#DIV/0!</v>
      </c>
    </row>
    <row r="164" spans="1:50" x14ac:dyDescent="0.35">
      <c r="A164" t="s">
        <v>143</v>
      </c>
      <c r="B164" t="s">
        <v>251</v>
      </c>
      <c r="C164" t="s">
        <v>265</v>
      </c>
      <c r="D164" s="9">
        <v>1044</v>
      </c>
      <c r="J164" s="2" t="e">
        <f t="shared" si="34"/>
        <v>#DIV/0!</v>
      </c>
      <c r="N164" s="2">
        <f t="shared" si="35"/>
        <v>0</v>
      </c>
      <c r="R164" s="2" t="e">
        <f t="shared" si="24"/>
        <v>#DIV/0!</v>
      </c>
      <c r="U164" s="2" t="e">
        <f t="shared" si="25"/>
        <v>#DIV/0!</v>
      </c>
      <c r="Z164" s="2" t="e">
        <f t="shared" si="26"/>
        <v>#DIV/0!</v>
      </c>
      <c r="AC164" s="2" t="e">
        <f t="shared" si="27"/>
        <v>#DIV/0!</v>
      </c>
      <c r="AE164">
        <f t="shared" si="31"/>
        <v>0</v>
      </c>
      <c r="AF164" s="2" t="e">
        <f t="shared" si="32"/>
        <v>#DIV/0!</v>
      </c>
      <c r="AG164" s="8" t="e">
        <f t="shared" si="33"/>
        <v>#DIV/0!</v>
      </c>
      <c r="AI164" s="2" t="e">
        <f t="shared" si="28"/>
        <v>#DIV/0!</v>
      </c>
      <c r="AS164" s="7">
        <f>AP164/(INDEX('PAdj Adjuster'!E:E, MATCH(C164, 'PAdj Adjuster'!A:A, 0))) * 30</f>
        <v>0</v>
      </c>
      <c r="AT164" s="7">
        <f>AQ164/(INDEX('PAdj Adjuster'!E:E, MATCH(C164, 'PAdj Adjuster'!A:A, 0))) * 30</f>
        <v>0</v>
      </c>
      <c r="AV164">
        <f t="shared" si="29"/>
        <v>-6.5</v>
      </c>
      <c r="AX164" s="7" t="e">
        <f t="shared" si="30"/>
        <v>#DIV/0!</v>
      </c>
    </row>
    <row r="165" spans="1:50" x14ac:dyDescent="0.35">
      <c r="A165" t="s">
        <v>155</v>
      </c>
      <c r="B165" t="s">
        <v>251</v>
      </c>
      <c r="C165" t="s">
        <v>266</v>
      </c>
      <c r="D165" s="9">
        <v>992</v>
      </c>
      <c r="J165" s="2" t="e">
        <f t="shared" si="34"/>
        <v>#DIV/0!</v>
      </c>
      <c r="N165" s="2">
        <f t="shared" si="35"/>
        <v>0</v>
      </c>
      <c r="R165" s="2" t="e">
        <f t="shared" si="24"/>
        <v>#DIV/0!</v>
      </c>
      <c r="U165" s="2" t="e">
        <f t="shared" si="25"/>
        <v>#DIV/0!</v>
      </c>
      <c r="Z165" s="2" t="e">
        <f t="shared" si="26"/>
        <v>#DIV/0!</v>
      </c>
      <c r="AC165" s="2" t="e">
        <f t="shared" si="27"/>
        <v>#DIV/0!</v>
      </c>
      <c r="AE165">
        <f t="shared" si="31"/>
        <v>0</v>
      </c>
      <c r="AF165" s="2" t="e">
        <f t="shared" si="32"/>
        <v>#DIV/0!</v>
      </c>
      <c r="AG165" s="8" t="e">
        <f t="shared" si="33"/>
        <v>#DIV/0!</v>
      </c>
      <c r="AI165" s="2" t="e">
        <f t="shared" si="28"/>
        <v>#DIV/0!</v>
      </c>
      <c r="AS165" s="7">
        <f>AP165/(INDEX('PAdj Adjuster'!E:E, MATCH(C165, 'PAdj Adjuster'!A:A, 0))) * 30</f>
        <v>0</v>
      </c>
      <c r="AT165" s="7">
        <f>AQ165/(INDEX('PAdj Adjuster'!E:E, MATCH(C165, 'PAdj Adjuster'!A:A, 0))) * 30</f>
        <v>0</v>
      </c>
      <c r="AV165">
        <f t="shared" si="29"/>
        <v>-6.5</v>
      </c>
      <c r="AX165" s="7" t="e">
        <f t="shared" si="30"/>
        <v>#DIV/0!</v>
      </c>
    </row>
    <row r="166" spans="1:50" x14ac:dyDescent="0.35">
      <c r="A166" t="s">
        <v>171</v>
      </c>
      <c r="B166" t="s">
        <v>251</v>
      </c>
      <c r="C166" t="s">
        <v>271</v>
      </c>
      <c r="D166" s="9">
        <v>921</v>
      </c>
      <c r="J166" s="2" t="e">
        <f t="shared" si="34"/>
        <v>#DIV/0!</v>
      </c>
      <c r="N166" s="2">
        <f t="shared" si="35"/>
        <v>0</v>
      </c>
      <c r="R166" s="2" t="e">
        <f t="shared" si="24"/>
        <v>#DIV/0!</v>
      </c>
      <c r="U166" s="2" t="e">
        <f t="shared" si="25"/>
        <v>#DIV/0!</v>
      </c>
      <c r="Z166" s="2" t="e">
        <f t="shared" si="26"/>
        <v>#DIV/0!</v>
      </c>
      <c r="AC166" s="2" t="e">
        <f t="shared" si="27"/>
        <v>#DIV/0!</v>
      </c>
      <c r="AE166">
        <f t="shared" si="31"/>
        <v>0</v>
      </c>
      <c r="AF166" s="2" t="e">
        <f t="shared" si="32"/>
        <v>#DIV/0!</v>
      </c>
      <c r="AG166" s="8" t="e">
        <f t="shared" si="33"/>
        <v>#DIV/0!</v>
      </c>
      <c r="AI166" s="2" t="e">
        <f t="shared" si="28"/>
        <v>#DIV/0!</v>
      </c>
      <c r="AS166" s="7">
        <f>AP166/(INDEX('PAdj Adjuster'!E:E, MATCH(C166, 'PAdj Adjuster'!A:A, 0))) * 30</f>
        <v>0</v>
      </c>
      <c r="AT166" s="7">
        <f>AQ166/(INDEX('PAdj Adjuster'!E:E, MATCH(C166, 'PAdj Adjuster'!A:A, 0))) * 30</f>
        <v>0</v>
      </c>
      <c r="AV166">
        <f t="shared" si="29"/>
        <v>-6.5</v>
      </c>
      <c r="AX166" s="7" t="e">
        <f t="shared" si="30"/>
        <v>#DIV/0!</v>
      </c>
    </row>
    <row r="167" spans="1:50" x14ac:dyDescent="0.35">
      <c r="A167" t="s">
        <v>200</v>
      </c>
      <c r="B167" t="s">
        <v>251</v>
      </c>
      <c r="C167" t="s">
        <v>271</v>
      </c>
      <c r="D167" s="9">
        <v>777</v>
      </c>
      <c r="J167" s="2" t="e">
        <f t="shared" si="34"/>
        <v>#DIV/0!</v>
      </c>
      <c r="N167" s="2">
        <f t="shared" si="35"/>
        <v>0</v>
      </c>
      <c r="R167" s="2" t="e">
        <f t="shared" si="24"/>
        <v>#DIV/0!</v>
      </c>
      <c r="U167" s="2" t="e">
        <f t="shared" si="25"/>
        <v>#DIV/0!</v>
      </c>
      <c r="Z167" s="2" t="e">
        <f t="shared" si="26"/>
        <v>#DIV/0!</v>
      </c>
      <c r="AC167" s="2" t="e">
        <f t="shared" si="27"/>
        <v>#DIV/0!</v>
      </c>
      <c r="AE167">
        <f t="shared" si="31"/>
        <v>0</v>
      </c>
      <c r="AF167" s="2" t="e">
        <f t="shared" si="32"/>
        <v>#DIV/0!</v>
      </c>
      <c r="AG167" s="8" t="e">
        <f t="shared" si="33"/>
        <v>#DIV/0!</v>
      </c>
      <c r="AI167" s="2" t="e">
        <f t="shared" si="28"/>
        <v>#DIV/0!</v>
      </c>
      <c r="AS167" s="7">
        <f>AP167/(INDEX('PAdj Adjuster'!E:E, MATCH(C167, 'PAdj Adjuster'!A:A, 0))) * 30</f>
        <v>0</v>
      </c>
      <c r="AT167" s="7">
        <f>AQ167/(INDEX('PAdj Adjuster'!E:E, MATCH(C167, 'PAdj Adjuster'!A:A, 0))) * 30</f>
        <v>0</v>
      </c>
      <c r="AV167">
        <f t="shared" si="29"/>
        <v>-6.5</v>
      </c>
      <c r="AX167" s="7" t="e">
        <f t="shared" si="30"/>
        <v>#DIV/0!</v>
      </c>
    </row>
    <row r="168" spans="1:50" x14ac:dyDescent="0.35">
      <c r="A168" t="s">
        <v>215</v>
      </c>
      <c r="B168" t="s">
        <v>251</v>
      </c>
      <c r="C168" t="s">
        <v>269</v>
      </c>
      <c r="D168" s="9">
        <v>671</v>
      </c>
      <c r="J168" s="2" t="e">
        <f t="shared" si="34"/>
        <v>#DIV/0!</v>
      </c>
      <c r="N168" s="2">
        <f t="shared" si="35"/>
        <v>0</v>
      </c>
      <c r="R168" s="2" t="e">
        <f t="shared" si="24"/>
        <v>#DIV/0!</v>
      </c>
      <c r="U168" s="2" t="e">
        <f t="shared" si="25"/>
        <v>#DIV/0!</v>
      </c>
      <c r="Z168" s="2" t="e">
        <f t="shared" si="26"/>
        <v>#DIV/0!</v>
      </c>
      <c r="AC168" s="2" t="e">
        <f t="shared" si="27"/>
        <v>#DIV/0!</v>
      </c>
      <c r="AE168">
        <f t="shared" si="31"/>
        <v>0</v>
      </c>
      <c r="AF168" s="2" t="e">
        <f t="shared" si="32"/>
        <v>#DIV/0!</v>
      </c>
      <c r="AG168" s="8" t="e">
        <f t="shared" si="33"/>
        <v>#DIV/0!</v>
      </c>
      <c r="AI168" s="2" t="e">
        <f t="shared" si="28"/>
        <v>#DIV/0!</v>
      </c>
      <c r="AS168" s="7">
        <f>AP168/(INDEX('PAdj Adjuster'!E:E, MATCH(C168, 'PAdj Adjuster'!A:A, 0))) * 30</f>
        <v>0</v>
      </c>
      <c r="AT168" s="7">
        <f>AQ168/(INDEX('PAdj Adjuster'!E:E, MATCH(C168, 'PAdj Adjuster'!A:A, 0))) * 30</f>
        <v>0</v>
      </c>
      <c r="AV168">
        <f t="shared" si="29"/>
        <v>-6.5</v>
      </c>
      <c r="AX168" s="7" t="e">
        <f t="shared" si="30"/>
        <v>#DIV/0!</v>
      </c>
    </row>
    <row r="169" spans="1:50" x14ac:dyDescent="0.35">
      <c r="A169" t="s">
        <v>229</v>
      </c>
      <c r="B169" t="s">
        <v>251</v>
      </c>
      <c r="C169" t="s">
        <v>273</v>
      </c>
      <c r="D169" s="9">
        <v>629</v>
      </c>
      <c r="J169" s="2" t="e">
        <f t="shared" si="34"/>
        <v>#DIV/0!</v>
      </c>
      <c r="N169" s="2">
        <f t="shared" si="35"/>
        <v>0</v>
      </c>
      <c r="R169" s="2" t="e">
        <f t="shared" si="24"/>
        <v>#DIV/0!</v>
      </c>
      <c r="U169" s="2" t="e">
        <f t="shared" si="25"/>
        <v>#DIV/0!</v>
      </c>
      <c r="Z169" s="2" t="e">
        <f t="shared" si="26"/>
        <v>#DIV/0!</v>
      </c>
      <c r="AC169" s="2" t="e">
        <f t="shared" si="27"/>
        <v>#DIV/0!</v>
      </c>
      <c r="AE169">
        <f t="shared" si="31"/>
        <v>0</v>
      </c>
      <c r="AF169" s="2" t="e">
        <f t="shared" si="32"/>
        <v>#DIV/0!</v>
      </c>
      <c r="AG169" s="8" t="e">
        <f t="shared" si="33"/>
        <v>#DIV/0!</v>
      </c>
      <c r="AI169" s="2" t="e">
        <f t="shared" si="28"/>
        <v>#DIV/0!</v>
      </c>
      <c r="AS169" s="7">
        <f>AP169/(INDEX('PAdj Adjuster'!E:E, MATCH(C169, 'PAdj Adjuster'!A:A, 0))) * 30</f>
        <v>0</v>
      </c>
      <c r="AT169" s="7">
        <f>AQ169/(INDEX('PAdj Adjuster'!E:E, MATCH(C169, 'PAdj Adjuster'!A:A, 0))) * 30</f>
        <v>0</v>
      </c>
      <c r="AV169">
        <f t="shared" si="29"/>
        <v>-6.5</v>
      </c>
      <c r="AX169" s="7" t="e">
        <f t="shared" si="30"/>
        <v>#DIV/0!</v>
      </c>
    </row>
    <row r="170" spans="1:50" x14ac:dyDescent="0.35">
      <c r="A170" t="s">
        <v>243</v>
      </c>
      <c r="B170" t="s">
        <v>251</v>
      </c>
      <c r="C170" t="s">
        <v>275</v>
      </c>
      <c r="D170" s="9">
        <v>548</v>
      </c>
      <c r="J170" s="2" t="e">
        <f t="shared" si="34"/>
        <v>#DIV/0!</v>
      </c>
      <c r="N170" s="2">
        <f t="shared" si="35"/>
        <v>0</v>
      </c>
      <c r="R170" s="2" t="e">
        <f t="shared" si="24"/>
        <v>#DIV/0!</v>
      </c>
      <c r="U170" s="2" t="e">
        <f t="shared" si="25"/>
        <v>#DIV/0!</v>
      </c>
      <c r="Z170" s="2" t="e">
        <f t="shared" si="26"/>
        <v>#DIV/0!</v>
      </c>
      <c r="AC170" s="2" t="e">
        <f t="shared" si="27"/>
        <v>#DIV/0!</v>
      </c>
      <c r="AE170">
        <f t="shared" si="31"/>
        <v>0</v>
      </c>
      <c r="AF170" s="2" t="e">
        <f t="shared" si="32"/>
        <v>#DIV/0!</v>
      </c>
      <c r="AG170" s="8" t="e">
        <f t="shared" si="33"/>
        <v>#DIV/0!</v>
      </c>
      <c r="AI170" s="2" t="e">
        <f t="shared" si="28"/>
        <v>#DIV/0!</v>
      </c>
      <c r="AS170" s="7">
        <f>AP170/(INDEX('PAdj Adjuster'!E:E, MATCH(C170, 'PAdj Adjuster'!A:A, 0))) * 30</f>
        <v>0</v>
      </c>
      <c r="AT170" s="7">
        <f>AQ170/(INDEX('PAdj Adjuster'!E:E, MATCH(C170, 'PAdj Adjuster'!A:A, 0))) * 30</f>
        <v>0</v>
      </c>
      <c r="AV170">
        <f t="shared" si="29"/>
        <v>-6.5</v>
      </c>
      <c r="AX170" s="7" t="e">
        <f t="shared" si="30"/>
        <v>#DIV/0!</v>
      </c>
    </row>
    <row r="171" spans="1:50" x14ac:dyDescent="0.35">
      <c r="A171" t="s">
        <v>247</v>
      </c>
      <c r="B171" t="s">
        <v>251</v>
      </c>
      <c r="C171" t="s">
        <v>273</v>
      </c>
      <c r="D171" s="9">
        <v>521</v>
      </c>
      <c r="J171" s="2" t="e">
        <f t="shared" si="34"/>
        <v>#DIV/0!</v>
      </c>
      <c r="N171" s="2">
        <f t="shared" si="35"/>
        <v>0</v>
      </c>
      <c r="R171" s="2" t="e">
        <f t="shared" si="24"/>
        <v>#DIV/0!</v>
      </c>
      <c r="U171" s="2" t="e">
        <f t="shared" si="25"/>
        <v>#DIV/0!</v>
      </c>
      <c r="Z171" s="2" t="e">
        <f t="shared" si="26"/>
        <v>#DIV/0!</v>
      </c>
      <c r="AC171" s="2" t="e">
        <f t="shared" si="27"/>
        <v>#DIV/0!</v>
      </c>
      <c r="AE171">
        <f t="shared" si="31"/>
        <v>0</v>
      </c>
      <c r="AF171" s="2" t="e">
        <f t="shared" si="32"/>
        <v>#DIV/0!</v>
      </c>
      <c r="AG171" s="8" t="e">
        <f t="shared" si="33"/>
        <v>#DIV/0!</v>
      </c>
      <c r="AI171" s="2" t="e">
        <f t="shared" si="28"/>
        <v>#DIV/0!</v>
      </c>
      <c r="AS171" s="7">
        <f>AP171/(INDEX('PAdj Adjuster'!E:E, MATCH(C171, 'PAdj Adjuster'!A:A, 0))) * 30</f>
        <v>0</v>
      </c>
      <c r="AT171" s="7">
        <f>AQ171/(INDEX('PAdj Adjuster'!E:E, MATCH(C171, 'PAdj Adjuster'!A:A, 0))) * 30</f>
        <v>0</v>
      </c>
      <c r="AV171">
        <f t="shared" si="29"/>
        <v>-6.5</v>
      </c>
      <c r="AX171" s="7" t="e">
        <f t="shared" si="30"/>
        <v>#DIV/0!</v>
      </c>
    </row>
    <row r="172" spans="1:50" x14ac:dyDescent="0.35">
      <c r="A172" t="s">
        <v>53</v>
      </c>
      <c r="B172" t="s">
        <v>256</v>
      </c>
      <c r="C172" t="s">
        <v>261</v>
      </c>
      <c r="D172" s="9">
        <v>1350</v>
      </c>
      <c r="J172" s="2" t="e">
        <f t="shared" si="34"/>
        <v>#DIV/0!</v>
      </c>
      <c r="N172" s="2">
        <f t="shared" si="35"/>
        <v>0</v>
      </c>
      <c r="R172" s="2" t="e">
        <f t="shared" si="24"/>
        <v>#DIV/0!</v>
      </c>
      <c r="U172" s="2" t="e">
        <f t="shared" si="25"/>
        <v>#DIV/0!</v>
      </c>
      <c r="Z172" s="2" t="e">
        <f t="shared" si="26"/>
        <v>#DIV/0!</v>
      </c>
      <c r="AC172" s="2" t="e">
        <f t="shared" si="27"/>
        <v>#DIV/0!</v>
      </c>
      <c r="AE172">
        <f t="shared" si="31"/>
        <v>0</v>
      </c>
      <c r="AF172" s="2" t="e">
        <f t="shared" si="32"/>
        <v>#DIV/0!</v>
      </c>
      <c r="AG172" s="8" t="e">
        <f t="shared" si="33"/>
        <v>#DIV/0!</v>
      </c>
      <c r="AI172" s="2" t="e">
        <f t="shared" si="28"/>
        <v>#DIV/0!</v>
      </c>
      <c r="AS172" s="7">
        <f>AP172/(INDEX('PAdj Adjuster'!E:E, MATCH(C172, 'PAdj Adjuster'!A:A, 0))) * 30</f>
        <v>0</v>
      </c>
      <c r="AT172" s="7">
        <f>AQ172/(INDEX('PAdj Adjuster'!E:E, MATCH(C172, 'PAdj Adjuster'!A:A, 0))) * 30</f>
        <v>0</v>
      </c>
      <c r="AV172">
        <f t="shared" si="29"/>
        <v>-6.5</v>
      </c>
      <c r="AX172" s="7" t="e">
        <f t="shared" si="30"/>
        <v>#DIV/0!</v>
      </c>
    </row>
    <row r="173" spans="1:50" x14ac:dyDescent="0.35">
      <c r="A173" t="s">
        <v>70</v>
      </c>
      <c r="B173" t="s">
        <v>256</v>
      </c>
      <c r="C173" t="s">
        <v>262</v>
      </c>
      <c r="D173" s="9">
        <v>1339</v>
      </c>
      <c r="J173" s="2" t="e">
        <f t="shared" si="34"/>
        <v>#DIV/0!</v>
      </c>
      <c r="N173" s="2">
        <f t="shared" si="35"/>
        <v>0</v>
      </c>
      <c r="R173" s="2" t="e">
        <f t="shared" si="24"/>
        <v>#DIV/0!</v>
      </c>
      <c r="U173" s="2" t="e">
        <f t="shared" si="25"/>
        <v>#DIV/0!</v>
      </c>
      <c r="Z173" s="2" t="e">
        <f t="shared" si="26"/>
        <v>#DIV/0!</v>
      </c>
      <c r="AC173" s="2" t="e">
        <f t="shared" si="27"/>
        <v>#DIV/0!</v>
      </c>
      <c r="AE173">
        <f t="shared" si="31"/>
        <v>0</v>
      </c>
      <c r="AF173" s="2" t="e">
        <f t="shared" si="32"/>
        <v>#DIV/0!</v>
      </c>
      <c r="AG173" s="8" t="e">
        <f t="shared" si="33"/>
        <v>#DIV/0!</v>
      </c>
      <c r="AI173" s="2" t="e">
        <f t="shared" si="28"/>
        <v>#DIV/0!</v>
      </c>
      <c r="AS173" s="7">
        <f>AP173/(INDEX('PAdj Adjuster'!E:E, MATCH(C173, 'PAdj Adjuster'!A:A, 0))) * 30</f>
        <v>0</v>
      </c>
      <c r="AT173" s="7">
        <f>AQ173/(INDEX('PAdj Adjuster'!E:E, MATCH(C173, 'PAdj Adjuster'!A:A, 0))) * 30</f>
        <v>0</v>
      </c>
      <c r="AV173">
        <f t="shared" si="29"/>
        <v>-6.5</v>
      </c>
      <c r="AX173" s="7" t="e">
        <f t="shared" si="30"/>
        <v>#DIV/0!</v>
      </c>
    </row>
    <row r="174" spans="1:50" x14ac:dyDescent="0.35">
      <c r="A174" t="s">
        <v>71</v>
      </c>
      <c r="B174" t="s">
        <v>256</v>
      </c>
      <c r="C174" t="s">
        <v>272</v>
      </c>
      <c r="D174" s="9">
        <v>1295</v>
      </c>
      <c r="J174" s="2" t="e">
        <f t="shared" si="34"/>
        <v>#DIV/0!</v>
      </c>
      <c r="N174" s="2">
        <f t="shared" si="35"/>
        <v>0</v>
      </c>
      <c r="R174" s="2" t="e">
        <f t="shared" si="24"/>
        <v>#DIV/0!</v>
      </c>
      <c r="U174" s="2" t="e">
        <f t="shared" si="25"/>
        <v>#DIV/0!</v>
      </c>
      <c r="Z174" s="2" t="e">
        <f t="shared" si="26"/>
        <v>#DIV/0!</v>
      </c>
      <c r="AC174" s="2" t="e">
        <f t="shared" si="27"/>
        <v>#DIV/0!</v>
      </c>
      <c r="AE174">
        <f t="shared" si="31"/>
        <v>0</v>
      </c>
      <c r="AF174" s="2" t="e">
        <f t="shared" si="32"/>
        <v>#DIV/0!</v>
      </c>
      <c r="AG174" s="8" t="e">
        <f t="shared" si="33"/>
        <v>#DIV/0!</v>
      </c>
      <c r="AI174" s="2" t="e">
        <f t="shared" si="28"/>
        <v>#DIV/0!</v>
      </c>
      <c r="AS174" s="7">
        <f>AP174/(INDEX('PAdj Adjuster'!E:E, MATCH(C174, 'PAdj Adjuster'!A:A, 0))) * 30</f>
        <v>0</v>
      </c>
      <c r="AT174" s="7">
        <f>AQ174/(INDEX('PAdj Adjuster'!E:E, MATCH(C174, 'PAdj Adjuster'!A:A, 0))) * 30</f>
        <v>0</v>
      </c>
      <c r="AV174">
        <f t="shared" si="29"/>
        <v>-6.5</v>
      </c>
      <c r="AX174" s="7" t="e">
        <f t="shared" si="30"/>
        <v>#DIV/0!</v>
      </c>
    </row>
    <row r="175" spans="1:50" x14ac:dyDescent="0.35">
      <c r="A175" t="s">
        <v>136</v>
      </c>
      <c r="B175" t="s">
        <v>256</v>
      </c>
      <c r="C175" t="s">
        <v>265</v>
      </c>
      <c r="D175" s="9">
        <v>1072</v>
      </c>
      <c r="J175" s="2" t="e">
        <f t="shared" si="34"/>
        <v>#DIV/0!</v>
      </c>
      <c r="N175" s="2">
        <f t="shared" si="35"/>
        <v>0</v>
      </c>
      <c r="R175" s="2" t="e">
        <f t="shared" si="24"/>
        <v>#DIV/0!</v>
      </c>
      <c r="U175" s="2" t="e">
        <f t="shared" si="25"/>
        <v>#DIV/0!</v>
      </c>
      <c r="Z175" s="2" t="e">
        <f t="shared" si="26"/>
        <v>#DIV/0!</v>
      </c>
      <c r="AC175" s="2" t="e">
        <f t="shared" si="27"/>
        <v>#DIV/0!</v>
      </c>
      <c r="AE175">
        <f t="shared" si="31"/>
        <v>0</v>
      </c>
      <c r="AF175" s="2" t="e">
        <f t="shared" si="32"/>
        <v>#DIV/0!</v>
      </c>
      <c r="AG175" s="8" t="e">
        <f t="shared" si="33"/>
        <v>#DIV/0!</v>
      </c>
      <c r="AI175" s="2" t="e">
        <f t="shared" si="28"/>
        <v>#DIV/0!</v>
      </c>
      <c r="AS175" s="7">
        <f>AP175/(INDEX('PAdj Adjuster'!E:E, MATCH(C175, 'PAdj Adjuster'!A:A, 0))) * 30</f>
        <v>0</v>
      </c>
      <c r="AT175" s="7">
        <f>AQ175/(INDEX('PAdj Adjuster'!E:E, MATCH(C175, 'PAdj Adjuster'!A:A, 0))) * 30</f>
        <v>0</v>
      </c>
      <c r="AV175">
        <f t="shared" si="29"/>
        <v>-6.5</v>
      </c>
      <c r="AX175" s="7" t="e">
        <f t="shared" si="30"/>
        <v>#DIV/0!</v>
      </c>
    </row>
    <row r="176" spans="1:50" x14ac:dyDescent="0.35">
      <c r="A176" t="s">
        <v>137</v>
      </c>
      <c r="B176" t="s">
        <v>256</v>
      </c>
      <c r="C176" t="s">
        <v>265</v>
      </c>
      <c r="D176" s="9">
        <v>1071</v>
      </c>
      <c r="J176" s="2" t="e">
        <f t="shared" si="34"/>
        <v>#DIV/0!</v>
      </c>
      <c r="N176" s="2">
        <f t="shared" si="35"/>
        <v>0</v>
      </c>
      <c r="R176" s="2" t="e">
        <f t="shared" si="24"/>
        <v>#DIV/0!</v>
      </c>
      <c r="U176" s="2" t="e">
        <f t="shared" si="25"/>
        <v>#DIV/0!</v>
      </c>
      <c r="Z176" s="2" t="e">
        <f t="shared" si="26"/>
        <v>#DIV/0!</v>
      </c>
      <c r="AC176" s="2" t="e">
        <f t="shared" si="27"/>
        <v>#DIV/0!</v>
      </c>
      <c r="AE176">
        <f t="shared" si="31"/>
        <v>0</v>
      </c>
      <c r="AF176" s="2" t="e">
        <f t="shared" si="32"/>
        <v>#DIV/0!</v>
      </c>
      <c r="AG176" s="8" t="e">
        <f t="shared" si="33"/>
        <v>#DIV/0!</v>
      </c>
      <c r="AI176" s="2" t="e">
        <f t="shared" si="28"/>
        <v>#DIV/0!</v>
      </c>
      <c r="AS176" s="7">
        <f>AP176/(INDEX('PAdj Adjuster'!E:E, MATCH(C176, 'PAdj Adjuster'!A:A, 0))) * 30</f>
        <v>0</v>
      </c>
      <c r="AT176" s="7">
        <f>AQ176/(INDEX('PAdj Adjuster'!E:E, MATCH(C176, 'PAdj Adjuster'!A:A, 0))) * 30</f>
        <v>0</v>
      </c>
      <c r="AV176">
        <f t="shared" si="29"/>
        <v>-6.5</v>
      </c>
      <c r="AX176" s="7" t="e">
        <f t="shared" si="30"/>
        <v>#DIV/0!</v>
      </c>
    </row>
    <row r="177" spans="1:50" x14ac:dyDescent="0.35">
      <c r="A177" t="s">
        <v>140</v>
      </c>
      <c r="B177" t="s">
        <v>256</v>
      </c>
      <c r="C177" t="s">
        <v>273</v>
      </c>
      <c r="D177" s="9">
        <v>1063</v>
      </c>
      <c r="J177" s="2" t="e">
        <f t="shared" si="34"/>
        <v>#DIV/0!</v>
      </c>
      <c r="N177" s="2">
        <f t="shared" si="35"/>
        <v>0</v>
      </c>
      <c r="R177" s="2" t="e">
        <f t="shared" si="24"/>
        <v>#DIV/0!</v>
      </c>
      <c r="U177" s="2" t="e">
        <f t="shared" si="25"/>
        <v>#DIV/0!</v>
      </c>
      <c r="Z177" s="2" t="e">
        <f t="shared" si="26"/>
        <v>#DIV/0!</v>
      </c>
      <c r="AC177" s="2" t="e">
        <f t="shared" si="27"/>
        <v>#DIV/0!</v>
      </c>
      <c r="AE177">
        <f t="shared" si="31"/>
        <v>0</v>
      </c>
      <c r="AF177" s="2" t="e">
        <f t="shared" si="32"/>
        <v>#DIV/0!</v>
      </c>
      <c r="AG177" s="8" t="e">
        <f t="shared" si="33"/>
        <v>#DIV/0!</v>
      </c>
      <c r="AI177" s="2" t="e">
        <f t="shared" si="28"/>
        <v>#DIV/0!</v>
      </c>
      <c r="AS177" s="7">
        <f>AP177/(INDEX('PAdj Adjuster'!E:E, MATCH(C177, 'PAdj Adjuster'!A:A, 0))) * 30</f>
        <v>0</v>
      </c>
      <c r="AT177" s="7">
        <f>AQ177/(INDEX('PAdj Adjuster'!E:E, MATCH(C177, 'PAdj Adjuster'!A:A, 0))) * 30</f>
        <v>0</v>
      </c>
      <c r="AV177">
        <f t="shared" si="29"/>
        <v>-6.5</v>
      </c>
      <c r="AX177" s="7" t="e">
        <f t="shared" si="30"/>
        <v>#DIV/0!</v>
      </c>
    </row>
    <row r="178" spans="1:50" x14ac:dyDescent="0.35">
      <c r="A178" t="s">
        <v>141</v>
      </c>
      <c r="B178" t="s">
        <v>256</v>
      </c>
      <c r="C178" t="s">
        <v>269</v>
      </c>
      <c r="D178" s="9">
        <v>1061</v>
      </c>
      <c r="J178" s="2" t="e">
        <f t="shared" si="34"/>
        <v>#DIV/0!</v>
      </c>
      <c r="N178" s="2">
        <f t="shared" si="35"/>
        <v>0</v>
      </c>
      <c r="R178" s="2" t="e">
        <f t="shared" si="24"/>
        <v>#DIV/0!</v>
      </c>
      <c r="U178" s="2" t="e">
        <f t="shared" si="25"/>
        <v>#DIV/0!</v>
      </c>
      <c r="Z178" s="2" t="e">
        <f t="shared" si="26"/>
        <v>#DIV/0!</v>
      </c>
      <c r="AC178" s="2" t="e">
        <f t="shared" si="27"/>
        <v>#DIV/0!</v>
      </c>
      <c r="AE178">
        <f t="shared" si="31"/>
        <v>0</v>
      </c>
      <c r="AF178" s="2" t="e">
        <f t="shared" si="32"/>
        <v>#DIV/0!</v>
      </c>
      <c r="AG178" s="8" t="e">
        <f t="shared" si="33"/>
        <v>#DIV/0!</v>
      </c>
      <c r="AI178" s="2" t="e">
        <f t="shared" si="28"/>
        <v>#DIV/0!</v>
      </c>
      <c r="AS178" s="7">
        <f>AP178/(INDEX('PAdj Adjuster'!E:E, MATCH(C178, 'PAdj Adjuster'!A:A, 0))) * 30</f>
        <v>0</v>
      </c>
      <c r="AT178" s="7">
        <f>AQ178/(INDEX('PAdj Adjuster'!E:E, MATCH(C178, 'PAdj Adjuster'!A:A, 0))) * 30</f>
        <v>0</v>
      </c>
      <c r="AV178">
        <f t="shared" si="29"/>
        <v>-6.5</v>
      </c>
      <c r="AX178" s="7" t="e">
        <f t="shared" si="30"/>
        <v>#DIV/0!</v>
      </c>
    </row>
    <row r="179" spans="1:50" x14ac:dyDescent="0.35">
      <c r="A179" t="s">
        <v>147</v>
      </c>
      <c r="B179" t="s">
        <v>256</v>
      </c>
      <c r="C179" t="s">
        <v>268</v>
      </c>
      <c r="D179" s="9">
        <v>1031</v>
      </c>
      <c r="J179" s="2" t="e">
        <f t="shared" si="34"/>
        <v>#DIV/0!</v>
      </c>
      <c r="N179" s="2">
        <f t="shared" si="35"/>
        <v>0</v>
      </c>
      <c r="R179" s="2" t="e">
        <f t="shared" si="24"/>
        <v>#DIV/0!</v>
      </c>
      <c r="U179" s="2" t="e">
        <f t="shared" si="25"/>
        <v>#DIV/0!</v>
      </c>
      <c r="Z179" s="2" t="e">
        <f t="shared" si="26"/>
        <v>#DIV/0!</v>
      </c>
      <c r="AC179" s="2" t="e">
        <f t="shared" si="27"/>
        <v>#DIV/0!</v>
      </c>
      <c r="AE179">
        <f t="shared" si="31"/>
        <v>0</v>
      </c>
      <c r="AF179" s="2" t="e">
        <f t="shared" si="32"/>
        <v>#DIV/0!</v>
      </c>
      <c r="AG179" s="8" t="e">
        <f t="shared" si="33"/>
        <v>#DIV/0!</v>
      </c>
      <c r="AI179" s="2" t="e">
        <f t="shared" si="28"/>
        <v>#DIV/0!</v>
      </c>
      <c r="AS179" s="7">
        <f>AP179/(INDEX('PAdj Adjuster'!E:E, MATCH(C179, 'PAdj Adjuster'!A:A, 0))) * 30</f>
        <v>0</v>
      </c>
      <c r="AT179" s="7">
        <f>AQ179/(INDEX('PAdj Adjuster'!E:E, MATCH(C179, 'PAdj Adjuster'!A:A, 0))) * 30</f>
        <v>0</v>
      </c>
      <c r="AV179">
        <f t="shared" si="29"/>
        <v>-6.5</v>
      </c>
      <c r="AX179" s="7" t="e">
        <f t="shared" si="30"/>
        <v>#DIV/0!</v>
      </c>
    </row>
    <row r="180" spans="1:50" x14ac:dyDescent="0.35">
      <c r="A180" t="s">
        <v>148</v>
      </c>
      <c r="B180" t="s">
        <v>256</v>
      </c>
      <c r="C180" t="s">
        <v>260</v>
      </c>
      <c r="D180" s="9">
        <v>1028</v>
      </c>
      <c r="J180" s="2" t="e">
        <f t="shared" si="34"/>
        <v>#DIV/0!</v>
      </c>
      <c r="N180" s="2">
        <f t="shared" si="35"/>
        <v>0</v>
      </c>
      <c r="R180" s="2" t="e">
        <f t="shared" si="24"/>
        <v>#DIV/0!</v>
      </c>
      <c r="U180" s="2" t="e">
        <f t="shared" si="25"/>
        <v>#DIV/0!</v>
      </c>
      <c r="Z180" s="2" t="e">
        <f t="shared" si="26"/>
        <v>#DIV/0!</v>
      </c>
      <c r="AC180" s="2" t="e">
        <f t="shared" si="27"/>
        <v>#DIV/0!</v>
      </c>
      <c r="AE180">
        <f t="shared" si="31"/>
        <v>0</v>
      </c>
      <c r="AF180" s="2" t="e">
        <f t="shared" si="32"/>
        <v>#DIV/0!</v>
      </c>
      <c r="AG180" s="8" t="e">
        <f t="shared" si="33"/>
        <v>#DIV/0!</v>
      </c>
      <c r="AI180" s="2" t="e">
        <f t="shared" si="28"/>
        <v>#DIV/0!</v>
      </c>
      <c r="AS180" s="7">
        <f>AP180/(INDEX('PAdj Adjuster'!E:E, MATCH(C180, 'PAdj Adjuster'!A:A, 0))) * 30</f>
        <v>0</v>
      </c>
      <c r="AT180" s="7">
        <f>AQ180/(INDEX('PAdj Adjuster'!E:E, MATCH(C180, 'PAdj Adjuster'!A:A, 0))) * 30</f>
        <v>0</v>
      </c>
      <c r="AV180">
        <f t="shared" si="29"/>
        <v>-6.5</v>
      </c>
      <c r="AX180" s="7" t="e">
        <f t="shared" si="30"/>
        <v>#DIV/0!</v>
      </c>
    </row>
    <row r="181" spans="1:50" x14ac:dyDescent="0.35">
      <c r="A181" t="s">
        <v>153</v>
      </c>
      <c r="B181" t="s">
        <v>256</v>
      </c>
      <c r="C181" t="s">
        <v>263</v>
      </c>
      <c r="D181" s="9">
        <v>1005</v>
      </c>
      <c r="J181" s="2" t="e">
        <f t="shared" si="34"/>
        <v>#DIV/0!</v>
      </c>
      <c r="N181" s="2">
        <f t="shared" si="35"/>
        <v>0</v>
      </c>
      <c r="R181" s="2" t="e">
        <f t="shared" si="24"/>
        <v>#DIV/0!</v>
      </c>
      <c r="U181" s="2" t="e">
        <f t="shared" si="25"/>
        <v>#DIV/0!</v>
      </c>
      <c r="Z181" s="2" t="e">
        <f t="shared" si="26"/>
        <v>#DIV/0!</v>
      </c>
      <c r="AC181" s="2" t="e">
        <f t="shared" si="27"/>
        <v>#DIV/0!</v>
      </c>
      <c r="AE181">
        <f t="shared" si="31"/>
        <v>0</v>
      </c>
      <c r="AF181" s="2" t="e">
        <f t="shared" si="32"/>
        <v>#DIV/0!</v>
      </c>
      <c r="AG181" s="8" t="e">
        <f t="shared" si="33"/>
        <v>#DIV/0!</v>
      </c>
      <c r="AI181" s="2" t="e">
        <f t="shared" si="28"/>
        <v>#DIV/0!</v>
      </c>
      <c r="AS181" s="7">
        <f>AP181/(INDEX('PAdj Adjuster'!E:E, MATCH(C181, 'PAdj Adjuster'!A:A, 0))) * 30</f>
        <v>0</v>
      </c>
      <c r="AT181" s="7">
        <f>AQ181/(INDEX('PAdj Adjuster'!E:E, MATCH(C181, 'PAdj Adjuster'!A:A, 0))) * 30</f>
        <v>0</v>
      </c>
      <c r="AV181">
        <f t="shared" si="29"/>
        <v>-6.5</v>
      </c>
      <c r="AX181" s="7" t="e">
        <f t="shared" si="30"/>
        <v>#DIV/0!</v>
      </c>
    </row>
    <row r="182" spans="1:50" x14ac:dyDescent="0.35">
      <c r="A182" t="s">
        <v>159</v>
      </c>
      <c r="B182" t="s">
        <v>256</v>
      </c>
      <c r="C182" t="s">
        <v>264</v>
      </c>
      <c r="D182" s="9">
        <v>972</v>
      </c>
      <c r="J182" s="2" t="e">
        <f t="shared" si="34"/>
        <v>#DIV/0!</v>
      </c>
      <c r="N182" s="2">
        <f t="shared" si="35"/>
        <v>0</v>
      </c>
      <c r="R182" s="2" t="e">
        <f t="shared" si="24"/>
        <v>#DIV/0!</v>
      </c>
      <c r="U182" s="2" t="e">
        <f t="shared" si="25"/>
        <v>#DIV/0!</v>
      </c>
      <c r="Z182" s="2" t="e">
        <f t="shared" si="26"/>
        <v>#DIV/0!</v>
      </c>
      <c r="AC182" s="2" t="e">
        <f t="shared" si="27"/>
        <v>#DIV/0!</v>
      </c>
      <c r="AE182">
        <f t="shared" si="31"/>
        <v>0</v>
      </c>
      <c r="AF182" s="2" t="e">
        <f t="shared" si="32"/>
        <v>#DIV/0!</v>
      </c>
      <c r="AG182" s="8" t="e">
        <f t="shared" si="33"/>
        <v>#DIV/0!</v>
      </c>
      <c r="AI182" s="2" t="e">
        <f t="shared" si="28"/>
        <v>#DIV/0!</v>
      </c>
      <c r="AS182" s="7">
        <f>AP182/(INDEX('PAdj Adjuster'!E:E, MATCH(C182, 'PAdj Adjuster'!A:A, 0))) * 30</f>
        <v>0</v>
      </c>
      <c r="AT182" s="7">
        <f>AQ182/(INDEX('PAdj Adjuster'!E:E, MATCH(C182, 'PAdj Adjuster'!A:A, 0))) * 30</f>
        <v>0</v>
      </c>
      <c r="AV182">
        <f t="shared" si="29"/>
        <v>-6.5</v>
      </c>
      <c r="AX182" s="7" t="e">
        <f t="shared" si="30"/>
        <v>#DIV/0!</v>
      </c>
    </row>
    <row r="183" spans="1:50" x14ac:dyDescent="0.35">
      <c r="A183" t="s">
        <v>167</v>
      </c>
      <c r="B183" t="s">
        <v>256</v>
      </c>
      <c r="C183" t="s">
        <v>267</v>
      </c>
      <c r="D183" s="9">
        <v>948</v>
      </c>
      <c r="J183" s="2" t="e">
        <f t="shared" si="34"/>
        <v>#DIV/0!</v>
      </c>
      <c r="N183" s="2">
        <f t="shared" si="35"/>
        <v>0</v>
      </c>
      <c r="R183" s="2" t="e">
        <f t="shared" si="24"/>
        <v>#DIV/0!</v>
      </c>
      <c r="U183" s="2" t="e">
        <f t="shared" si="25"/>
        <v>#DIV/0!</v>
      </c>
      <c r="Z183" s="2" t="e">
        <f t="shared" si="26"/>
        <v>#DIV/0!</v>
      </c>
      <c r="AC183" s="2" t="e">
        <f t="shared" si="27"/>
        <v>#DIV/0!</v>
      </c>
      <c r="AE183">
        <f t="shared" si="31"/>
        <v>0</v>
      </c>
      <c r="AF183" s="2" t="e">
        <f t="shared" si="32"/>
        <v>#DIV/0!</v>
      </c>
      <c r="AG183" s="8" t="e">
        <f t="shared" si="33"/>
        <v>#DIV/0!</v>
      </c>
      <c r="AI183" s="2" t="e">
        <f t="shared" si="28"/>
        <v>#DIV/0!</v>
      </c>
      <c r="AS183" s="7">
        <f>AP183/(INDEX('PAdj Adjuster'!E:E, MATCH(C183, 'PAdj Adjuster'!A:A, 0))) * 30</f>
        <v>0</v>
      </c>
      <c r="AT183" s="7">
        <f>AQ183/(INDEX('PAdj Adjuster'!E:E, MATCH(C183, 'PAdj Adjuster'!A:A, 0))) * 30</f>
        <v>0</v>
      </c>
      <c r="AV183">
        <f t="shared" si="29"/>
        <v>-6.5</v>
      </c>
      <c r="AX183" s="7" t="e">
        <f t="shared" si="30"/>
        <v>#DIV/0!</v>
      </c>
    </row>
    <row r="184" spans="1:50" x14ac:dyDescent="0.35">
      <c r="A184" t="s">
        <v>169</v>
      </c>
      <c r="B184" t="s">
        <v>256</v>
      </c>
      <c r="C184" t="s">
        <v>266</v>
      </c>
      <c r="D184" s="9">
        <v>945</v>
      </c>
      <c r="J184" s="2" t="e">
        <f t="shared" si="34"/>
        <v>#DIV/0!</v>
      </c>
      <c r="N184" s="2">
        <f t="shared" si="35"/>
        <v>0</v>
      </c>
      <c r="R184" s="2" t="e">
        <f t="shared" si="24"/>
        <v>#DIV/0!</v>
      </c>
      <c r="U184" s="2" t="e">
        <f t="shared" si="25"/>
        <v>#DIV/0!</v>
      </c>
      <c r="Z184" s="2" t="e">
        <f t="shared" si="26"/>
        <v>#DIV/0!</v>
      </c>
      <c r="AC184" s="2" t="e">
        <f t="shared" si="27"/>
        <v>#DIV/0!</v>
      </c>
      <c r="AE184">
        <f t="shared" si="31"/>
        <v>0</v>
      </c>
      <c r="AF184" s="2" t="e">
        <f t="shared" si="32"/>
        <v>#DIV/0!</v>
      </c>
      <c r="AG184" s="8" t="e">
        <f t="shared" si="33"/>
        <v>#DIV/0!</v>
      </c>
      <c r="AI184" s="2" t="e">
        <f t="shared" si="28"/>
        <v>#DIV/0!</v>
      </c>
      <c r="AS184" s="7">
        <f>AP184/(INDEX('PAdj Adjuster'!E:E, MATCH(C184, 'PAdj Adjuster'!A:A, 0))) * 30</f>
        <v>0</v>
      </c>
      <c r="AT184" s="7">
        <f>AQ184/(INDEX('PAdj Adjuster'!E:E, MATCH(C184, 'PAdj Adjuster'!A:A, 0))) * 30</f>
        <v>0</v>
      </c>
      <c r="AV184">
        <f t="shared" si="29"/>
        <v>-6.5</v>
      </c>
      <c r="AX184" s="7" t="e">
        <f t="shared" si="30"/>
        <v>#DIV/0!</v>
      </c>
    </row>
    <row r="185" spans="1:50" x14ac:dyDescent="0.35">
      <c r="A185" t="s">
        <v>170</v>
      </c>
      <c r="B185" t="s">
        <v>256</v>
      </c>
      <c r="C185" t="s">
        <v>268</v>
      </c>
      <c r="D185" s="9">
        <v>927</v>
      </c>
      <c r="J185" s="2" t="e">
        <f t="shared" si="34"/>
        <v>#DIV/0!</v>
      </c>
      <c r="N185" s="2">
        <f t="shared" si="35"/>
        <v>0</v>
      </c>
      <c r="R185" s="2" t="e">
        <f t="shared" si="24"/>
        <v>#DIV/0!</v>
      </c>
      <c r="U185" s="2" t="e">
        <f t="shared" si="25"/>
        <v>#DIV/0!</v>
      </c>
      <c r="Z185" s="2" t="e">
        <f t="shared" si="26"/>
        <v>#DIV/0!</v>
      </c>
      <c r="AC185" s="2" t="e">
        <f t="shared" si="27"/>
        <v>#DIV/0!</v>
      </c>
      <c r="AE185">
        <f t="shared" si="31"/>
        <v>0</v>
      </c>
      <c r="AF185" s="2" t="e">
        <f t="shared" si="32"/>
        <v>#DIV/0!</v>
      </c>
      <c r="AG185" s="8" t="e">
        <f t="shared" si="33"/>
        <v>#DIV/0!</v>
      </c>
      <c r="AI185" s="2" t="e">
        <f t="shared" si="28"/>
        <v>#DIV/0!</v>
      </c>
      <c r="AS185" s="7">
        <f>AP185/(INDEX('PAdj Adjuster'!E:E, MATCH(C185, 'PAdj Adjuster'!A:A, 0))) * 30</f>
        <v>0</v>
      </c>
      <c r="AT185" s="7">
        <f>AQ185/(INDEX('PAdj Adjuster'!E:E, MATCH(C185, 'PAdj Adjuster'!A:A, 0))) * 30</f>
        <v>0</v>
      </c>
      <c r="AV185">
        <f t="shared" si="29"/>
        <v>-6.5</v>
      </c>
      <c r="AX185" s="7" t="e">
        <f t="shared" si="30"/>
        <v>#DIV/0!</v>
      </c>
    </row>
    <row r="186" spans="1:50" x14ac:dyDescent="0.35">
      <c r="A186" t="s">
        <v>175</v>
      </c>
      <c r="B186" t="s">
        <v>256</v>
      </c>
      <c r="C186" t="s">
        <v>260</v>
      </c>
      <c r="D186" s="9">
        <v>901</v>
      </c>
      <c r="J186" s="2" t="e">
        <f t="shared" si="34"/>
        <v>#DIV/0!</v>
      </c>
      <c r="N186" s="2">
        <f t="shared" si="35"/>
        <v>0</v>
      </c>
      <c r="R186" s="2" t="e">
        <f t="shared" si="24"/>
        <v>#DIV/0!</v>
      </c>
      <c r="U186" s="2" t="e">
        <f t="shared" si="25"/>
        <v>#DIV/0!</v>
      </c>
      <c r="Z186" s="2" t="e">
        <f t="shared" si="26"/>
        <v>#DIV/0!</v>
      </c>
      <c r="AC186" s="2" t="e">
        <f t="shared" si="27"/>
        <v>#DIV/0!</v>
      </c>
      <c r="AE186">
        <f t="shared" si="31"/>
        <v>0</v>
      </c>
      <c r="AF186" s="2" t="e">
        <f t="shared" si="32"/>
        <v>#DIV/0!</v>
      </c>
      <c r="AG186" s="8" t="e">
        <f t="shared" si="33"/>
        <v>#DIV/0!</v>
      </c>
      <c r="AI186" s="2" t="e">
        <f t="shared" si="28"/>
        <v>#DIV/0!</v>
      </c>
      <c r="AS186" s="7">
        <f>AP186/(INDEX('PAdj Adjuster'!E:E, MATCH(C186, 'PAdj Adjuster'!A:A, 0))) * 30</f>
        <v>0</v>
      </c>
      <c r="AT186" s="7">
        <f>AQ186/(INDEX('PAdj Adjuster'!E:E, MATCH(C186, 'PAdj Adjuster'!A:A, 0))) * 30</f>
        <v>0</v>
      </c>
      <c r="AV186">
        <f t="shared" si="29"/>
        <v>-6.5</v>
      </c>
      <c r="AX186" s="7" t="e">
        <f t="shared" si="30"/>
        <v>#DIV/0!</v>
      </c>
    </row>
    <row r="187" spans="1:50" x14ac:dyDescent="0.35">
      <c r="A187" t="s">
        <v>178</v>
      </c>
      <c r="B187" t="s">
        <v>256</v>
      </c>
      <c r="C187" t="s">
        <v>275</v>
      </c>
      <c r="D187" s="9">
        <v>900</v>
      </c>
      <c r="J187" s="2" t="e">
        <f t="shared" si="34"/>
        <v>#DIV/0!</v>
      </c>
      <c r="N187" s="2">
        <f t="shared" si="35"/>
        <v>0</v>
      </c>
      <c r="R187" s="2" t="e">
        <f t="shared" si="24"/>
        <v>#DIV/0!</v>
      </c>
      <c r="U187" s="2" t="e">
        <f t="shared" si="25"/>
        <v>#DIV/0!</v>
      </c>
      <c r="Z187" s="2" t="e">
        <f t="shared" si="26"/>
        <v>#DIV/0!</v>
      </c>
      <c r="AC187" s="2" t="e">
        <f t="shared" si="27"/>
        <v>#DIV/0!</v>
      </c>
      <c r="AE187">
        <f t="shared" si="31"/>
        <v>0</v>
      </c>
      <c r="AF187" s="2" t="e">
        <f t="shared" si="32"/>
        <v>#DIV/0!</v>
      </c>
      <c r="AG187" s="8" t="e">
        <f t="shared" si="33"/>
        <v>#DIV/0!</v>
      </c>
      <c r="AI187" s="2" t="e">
        <f t="shared" si="28"/>
        <v>#DIV/0!</v>
      </c>
      <c r="AS187" s="7">
        <f>AP187/(INDEX('PAdj Adjuster'!E:E, MATCH(C187, 'PAdj Adjuster'!A:A, 0))) * 30</f>
        <v>0</v>
      </c>
      <c r="AT187" s="7">
        <f>AQ187/(INDEX('PAdj Adjuster'!E:E, MATCH(C187, 'PAdj Adjuster'!A:A, 0))) * 30</f>
        <v>0</v>
      </c>
      <c r="AV187">
        <f t="shared" si="29"/>
        <v>-6.5</v>
      </c>
      <c r="AX187" s="7" t="e">
        <f t="shared" si="30"/>
        <v>#DIV/0!</v>
      </c>
    </row>
    <row r="188" spans="1:50" x14ac:dyDescent="0.35">
      <c r="A188" t="s">
        <v>183</v>
      </c>
      <c r="B188" t="s">
        <v>256</v>
      </c>
      <c r="C188" t="s">
        <v>261</v>
      </c>
      <c r="D188" s="9">
        <v>880</v>
      </c>
      <c r="J188" s="2" t="e">
        <f t="shared" si="34"/>
        <v>#DIV/0!</v>
      </c>
      <c r="N188" s="2">
        <f t="shared" si="35"/>
        <v>0</v>
      </c>
      <c r="R188" s="2" t="e">
        <f t="shared" si="24"/>
        <v>#DIV/0!</v>
      </c>
      <c r="U188" s="2" t="e">
        <f t="shared" si="25"/>
        <v>#DIV/0!</v>
      </c>
      <c r="Z188" s="2" t="e">
        <f t="shared" si="26"/>
        <v>#DIV/0!</v>
      </c>
      <c r="AC188" s="2" t="e">
        <f t="shared" si="27"/>
        <v>#DIV/0!</v>
      </c>
      <c r="AE188">
        <f t="shared" si="31"/>
        <v>0</v>
      </c>
      <c r="AF188" s="2" t="e">
        <f t="shared" si="32"/>
        <v>#DIV/0!</v>
      </c>
      <c r="AG188" s="8" t="e">
        <f t="shared" si="33"/>
        <v>#DIV/0!</v>
      </c>
      <c r="AI188" s="2" t="e">
        <f t="shared" si="28"/>
        <v>#DIV/0!</v>
      </c>
      <c r="AS188" s="7">
        <f>AP188/(INDEX('PAdj Adjuster'!E:E, MATCH(C188, 'PAdj Adjuster'!A:A, 0))) * 30</f>
        <v>0</v>
      </c>
      <c r="AT188" s="7">
        <f>AQ188/(INDEX('PAdj Adjuster'!E:E, MATCH(C188, 'PAdj Adjuster'!A:A, 0))) * 30</f>
        <v>0</v>
      </c>
      <c r="AV188">
        <f t="shared" si="29"/>
        <v>-6.5</v>
      </c>
      <c r="AX188" s="7" t="e">
        <f t="shared" si="30"/>
        <v>#DIV/0!</v>
      </c>
    </row>
    <row r="189" spans="1:50" x14ac:dyDescent="0.35">
      <c r="A189" t="s">
        <v>184</v>
      </c>
      <c r="B189" t="s">
        <v>256</v>
      </c>
      <c r="C189" t="s">
        <v>269</v>
      </c>
      <c r="D189" s="9">
        <v>874</v>
      </c>
      <c r="J189" s="2" t="e">
        <f t="shared" si="34"/>
        <v>#DIV/0!</v>
      </c>
      <c r="N189" s="2">
        <f t="shared" si="35"/>
        <v>0</v>
      </c>
      <c r="R189" s="2" t="e">
        <f t="shared" si="24"/>
        <v>#DIV/0!</v>
      </c>
      <c r="U189" s="2" t="e">
        <f t="shared" si="25"/>
        <v>#DIV/0!</v>
      </c>
      <c r="Z189" s="2" t="e">
        <f t="shared" si="26"/>
        <v>#DIV/0!</v>
      </c>
      <c r="AC189" s="2" t="e">
        <f t="shared" si="27"/>
        <v>#DIV/0!</v>
      </c>
      <c r="AE189">
        <f t="shared" si="31"/>
        <v>0</v>
      </c>
      <c r="AF189" s="2" t="e">
        <f t="shared" si="32"/>
        <v>#DIV/0!</v>
      </c>
      <c r="AG189" s="8" t="e">
        <f t="shared" si="33"/>
        <v>#DIV/0!</v>
      </c>
      <c r="AI189" s="2" t="e">
        <f t="shared" si="28"/>
        <v>#DIV/0!</v>
      </c>
      <c r="AS189" s="7">
        <f>AP189/(INDEX('PAdj Adjuster'!E:E, MATCH(C189, 'PAdj Adjuster'!A:A, 0))) * 30</f>
        <v>0</v>
      </c>
      <c r="AT189" s="7">
        <f>AQ189/(INDEX('PAdj Adjuster'!E:E, MATCH(C189, 'PAdj Adjuster'!A:A, 0))) * 30</f>
        <v>0</v>
      </c>
      <c r="AV189">
        <f t="shared" si="29"/>
        <v>-6.5</v>
      </c>
      <c r="AX189" s="7" t="e">
        <f t="shared" si="30"/>
        <v>#DIV/0!</v>
      </c>
    </row>
    <row r="190" spans="1:50" x14ac:dyDescent="0.35">
      <c r="A190" t="s">
        <v>185</v>
      </c>
      <c r="B190" t="s">
        <v>256</v>
      </c>
      <c r="C190" t="s">
        <v>263</v>
      </c>
      <c r="D190" s="9">
        <v>868</v>
      </c>
      <c r="J190" s="2" t="e">
        <f t="shared" si="34"/>
        <v>#DIV/0!</v>
      </c>
      <c r="N190" s="2">
        <f t="shared" si="35"/>
        <v>0</v>
      </c>
      <c r="R190" s="2" t="e">
        <f t="shared" si="24"/>
        <v>#DIV/0!</v>
      </c>
      <c r="U190" s="2" t="e">
        <f t="shared" si="25"/>
        <v>#DIV/0!</v>
      </c>
      <c r="Z190" s="2" t="e">
        <f t="shared" si="26"/>
        <v>#DIV/0!</v>
      </c>
      <c r="AC190" s="2" t="e">
        <f t="shared" si="27"/>
        <v>#DIV/0!</v>
      </c>
      <c r="AE190">
        <f t="shared" si="31"/>
        <v>0</v>
      </c>
      <c r="AF190" s="2" t="e">
        <f t="shared" si="32"/>
        <v>#DIV/0!</v>
      </c>
      <c r="AG190" s="8" t="e">
        <f t="shared" si="33"/>
        <v>#DIV/0!</v>
      </c>
      <c r="AI190" s="2" t="e">
        <f t="shared" si="28"/>
        <v>#DIV/0!</v>
      </c>
      <c r="AS190" s="7">
        <f>AP190/(INDEX('PAdj Adjuster'!E:E, MATCH(C190, 'PAdj Adjuster'!A:A, 0))) * 30</f>
        <v>0</v>
      </c>
      <c r="AT190" s="7">
        <f>AQ190/(INDEX('PAdj Adjuster'!E:E, MATCH(C190, 'PAdj Adjuster'!A:A, 0))) * 30</f>
        <v>0</v>
      </c>
      <c r="AV190">
        <f t="shared" si="29"/>
        <v>-6.5</v>
      </c>
      <c r="AX190" s="7" t="e">
        <f t="shared" si="30"/>
        <v>#DIV/0!</v>
      </c>
    </row>
    <row r="191" spans="1:50" x14ac:dyDescent="0.35">
      <c r="A191" t="s">
        <v>188</v>
      </c>
      <c r="B191" t="s">
        <v>256</v>
      </c>
      <c r="C191" t="s">
        <v>271</v>
      </c>
      <c r="D191" s="9">
        <v>863</v>
      </c>
      <c r="J191" s="2" t="e">
        <f t="shared" si="34"/>
        <v>#DIV/0!</v>
      </c>
      <c r="N191" s="2">
        <f t="shared" si="35"/>
        <v>0</v>
      </c>
      <c r="R191" s="2" t="e">
        <f t="shared" si="24"/>
        <v>#DIV/0!</v>
      </c>
      <c r="U191" s="2" t="e">
        <f t="shared" si="25"/>
        <v>#DIV/0!</v>
      </c>
      <c r="Z191" s="2" t="e">
        <f t="shared" si="26"/>
        <v>#DIV/0!</v>
      </c>
      <c r="AC191" s="2" t="e">
        <f t="shared" si="27"/>
        <v>#DIV/0!</v>
      </c>
      <c r="AE191">
        <f t="shared" si="31"/>
        <v>0</v>
      </c>
      <c r="AF191" s="2" t="e">
        <f t="shared" si="32"/>
        <v>#DIV/0!</v>
      </c>
      <c r="AG191" s="8" t="e">
        <f t="shared" si="33"/>
        <v>#DIV/0!</v>
      </c>
      <c r="AI191" s="2" t="e">
        <f t="shared" si="28"/>
        <v>#DIV/0!</v>
      </c>
      <c r="AS191" s="7">
        <f>AP191/(INDEX('PAdj Adjuster'!E:E, MATCH(C191, 'PAdj Adjuster'!A:A, 0))) * 30</f>
        <v>0</v>
      </c>
      <c r="AT191" s="7">
        <f>AQ191/(INDEX('PAdj Adjuster'!E:E, MATCH(C191, 'PAdj Adjuster'!A:A, 0))) * 30</f>
        <v>0</v>
      </c>
      <c r="AV191">
        <f t="shared" si="29"/>
        <v>-6.5</v>
      </c>
      <c r="AX191" s="7" t="e">
        <f t="shared" si="30"/>
        <v>#DIV/0!</v>
      </c>
    </row>
    <row r="192" spans="1:50" x14ac:dyDescent="0.35">
      <c r="A192" t="s">
        <v>189</v>
      </c>
      <c r="B192" t="s">
        <v>256</v>
      </c>
      <c r="C192" t="s">
        <v>262</v>
      </c>
      <c r="D192" s="9">
        <v>845</v>
      </c>
      <c r="J192" s="2" t="e">
        <f t="shared" si="34"/>
        <v>#DIV/0!</v>
      </c>
      <c r="N192" s="2">
        <f t="shared" si="35"/>
        <v>0</v>
      </c>
      <c r="R192" s="2" t="e">
        <f t="shared" si="24"/>
        <v>#DIV/0!</v>
      </c>
      <c r="U192" s="2" t="e">
        <f t="shared" si="25"/>
        <v>#DIV/0!</v>
      </c>
      <c r="Z192" s="2" t="e">
        <f t="shared" si="26"/>
        <v>#DIV/0!</v>
      </c>
      <c r="AC192" s="2" t="e">
        <f t="shared" si="27"/>
        <v>#DIV/0!</v>
      </c>
      <c r="AE192">
        <f t="shared" si="31"/>
        <v>0</v>
      </c>
      <c r="AF192" s="2" t="e">
        <f t="shared" si="32"/>
        <v>#DIV/0!</v>
      </c>
      <c r="AG192" s="8" t="e">
        <f t="shared" si="33"/>
        <v>#DIV/0!</v>
      </c>
      <c r="AI192" s="2" t="e">
        <f t="shared" si="28"/>
        <v>#DIV/0!</v>
      </c>
      <c r="AS192" s="7">
        <f>AP192/(INDEX('PAdj Adjuster'!E:E, MATCH(C192, 'PAdj Adjuster'!A:A, 0))) * 30</f>
        <v>0</v>
      </c>
      <c r="AT192" s="7">
        <f>AQ192/(INDEX('PAdj Adjuster'!E:E, MATCH(C192, 'PAdj Adjuster'!A:A, 0))) * 30</f>
        <v>0</v>
      </c>
      <c r="AV192">
        <f t="shared" si="29"/>
        <v>-6.5</v>
      </c>
      <c r="AX192" s="7" t="e">
        <f t="shared" si="30"/>
        <v>#DIV/0!</v>
      </c>
    </row>
    <row r="193" spans="1:50" x14ac:dyDescent="0.35">
      <c r="A193" t="s">
        <v>192</v>
      </c>
      <c r="B193" t="s">
        <v>256</v>
      </c>
      <c r="C193" t="s">
        <v>271</v>
      </c>
      <c r="D193" s="9">
        <v>829</v>
      </c>
      <c r="J193" s="2" t="e">
        <f t="shared" si="34"/>
        <v>#DIV/0!</v>
      </c>
      <c r="N193" s="2">
        <f t="shared" si="35"/>
        <v>0</v>
      </c>
      <c r="R193" s="2" t="e">
        <f t="shared" si="24"/>
        <v>#DIV/0!</v>
      </c>
      <c r="U193" s="2" t="e">
        <f t="shared" si="25"/>
        <v>#DIV/0!</v>
      </c>
      <c r="Z193" s="2" t="e">
        <f t="shared" si="26"/>
        <v>#DIV/0!</v>
      </c>
      <c r="AC193" s="2" t="e">
        <f t="shared" si="27"/>
        <v>#DIV/0!</v>
      </c>
      <c r="AE193">
        <f t="shared" si="31"/>
        <v>0</v>
      </c>
      <c r="AF193" s="2" t="e">
        <f t="shared" si="32"/>
        <v>#DIV/0!</v>
      </c>
      <c r="AG193" s="8" t="e">
        <f t="shared" si="33"/>
        <v>#DIV/0!</v>
      </c>
      <c r="AI193" s="2" t="e">
        <f t="shared" si="28"/>
        <v>#DIV/0!</v>
      </c>
      <c r="AS193" s="7">
        <f>AP193/(INDEX('PAdj Adjuster'!E:E, MATCH(C193, 'PAdj Adjuster'!A:A, 0))) * 30</f>
        <v>0</v>
      </c>
      <c r="AT193" s="7">
        <f>AQ193/(INDEX('PAdj Adjuster'!E:E, MATCH(C193, 'PAdj Adjuster'!A:A, 0))) * 30</f>
        <v>0</v>
      </c>
      <c r="AV193">
        <f t="shared" si="29"/>
        <v>-6.5</v>
      </c>
      <c r="AX193" s="7" t="e">
        <f t="shared" si="30"/>
        <v>#DIV/0!</v>
      </c>
    </row>
    <row r="194" spans="1:50" x14ac:dyDescent="0.35">
      <c r="A194" t="s">
        <v>197</v>
      </c>
      <c r="B194" t="s">
        <v>256</v>
      </c>
      <c r="C194" t="s">
        <v>266</v>
      </c>
      <c r="D194" s="9">
        <v>783</v>
      </c>
      <c r="J194" s="2" t="e">
        <f t="shared" si="34"/>
        <v>#DIV/0!</v>
      </c>
      <c r="N194" s="2">
        <f t="shared" si="35"/>
        <v>0</v>
      </c>
      <c r="R194" s="2" t="e">
        <f t="shared" si="24"/>
        <v>#DIV/0!</v>
      </c>
      <c r="U194" s="2" t="e">
        <f t="shared" si="25"/>
        <v>#DIV/0!</v>
      </c>
      <c r="Z194" s="2" t="e">
        <f t="shared" si="26"/>
        <v>#DIV/0!</v>
      </c>
      <c r="AC194" s="2" t="e">
        <f t="shared" si="27"/>
        <v>#DIV/0!</v>
      </c>
      <c r="AE194">
        <f t="shared" si="31"/>
        <v>0</v>
      </c>
      <c r="AF194" s="2" t="e">
        <f t="shared" si="32"/>
        <v>#DIV/0!</v>
      </c>
      <c r="AG194" s="8" t="e">
        <f t="shared" si="33"/>
        <v>#DIV/0!</v>
      </c>
      <c r="AI194" s="2" t="e">
        <f t="shared" si="28"/>
        <v>#DIV/0!</v>
      </c>
      <c r="AS194" s="7">
        <f>AP194/(INDEX('PAdj Adjuster'!E:E, MATCH(C194, 'PAdj Adjuster'!A:A, 0))) * 30</f>
        <v>0</v>
      </c>
      <c r="AT194" s="7">
        <f>AQ194/(INDEX('PAdj Adjuster'!E:E, MATCH(C194, 'PAdj Adjuster'!A:A, 0))) * 30</f>
        <v>0</v>
      </c>
      <c r="AV194">
        <f t="shared" si="29"/>
        <v>-6.5</v>
      </c>
      <c r="AX194" s="7" t="e">
        <f t="shared" si="30"/>
        <v>#DIV/0!</v>
      </c>
    </row>
    <row r="195" spans="1:50" x14ac:dyDescent="0.35">
      <c r="A195" t="s">
        <v>202</v>
      </c>
      <c r="B195" t="s">
        <v>256</v>
      </c>
      <c r="C195" t="s">
        <v>273</v>
      </c>
      <c r="D195" s="9">
        <v>771</v>
      </c>
      <c r="J195" s="2" t="e">
        <f t="shared" si="34"/>
        <v>#DIV/0!</v>
      </c>
      <c r="N195" s="2">
        <f t="shared" si="35"/>
        <v>0</v>
      </c>
      <c r="R195" s="2" t="e">
        <f t="shared" ref="R195:R207" si="36">Q195/S195</f>
        <v>#DIV/0!</v>
      </c>
      <c r="U195" s="2" t="e">
        <f t="shared" ref="U195:U207" si="37">T195/V195</f>
        <v>#DIV/0!</v>
      </c>
      <c r="Z195" s="2" t="e">
        <f t="shared" ref="Z195:Z207" si="38">Y195/AA195</f>
        <v>#DIV/0!</v>
      </c>
      <c r="AC195" s="2" t="e">
        <f t="shared" ref="AC195:AC207" si="39">AB195/AD195</f>
        <v>#DIV/0!</v>
      </c>
      <c r="AE195">
        <f t="shared" si="31"/>
        <v>0</v>
      </c>
      <c r="AF195" s="2" t="e">
        <f t="shared" si="32"/>
        <v>#DIV/0!</v>
      </c>
      <c r="AG195" s="8" t="e">
        <f t="shared" si="33"/>
        <v>#DIV/0!</v>
      </c>
      <c r="AI195" s="2" t="e">
        <f t="shared" ref="AI195:AI207" si="40">AH195/AJ195</f>
        <v>#DIV/0!</v>
      </c>
      <c r="AS195" s="7">
        <f>AP195/(INDEX('PAdj Adjuster'!E:E, MATCH(C195, 'PAdj Adjuster'!A:A, 0))) * 30</f>
        <v>0</v>
      </c>
      <c r="AT195" s="7">
        <f>AQ195/(INDEX('PAdj Adjuster'!E:E, MATCH(C195, 'PAdj Adjuster'!A:A, 0))) * 30</f>
        <v>0</v>
      </c>
      <c r="AV195">
        <f t="shared" ref="AV195:AV207" si="41">AU195-6.5</f>
        <v>-6.5</v>
      </c>
      <c r="AX195" s="7" t="e">
        <f t="shared" si="30"/>
        <v>#DIV/0!</v>
      </c>
    </row>
    <row r="196" spans="1:50" x14ac:dyDescent="0.35">
      <c r="A196" t="s">
        <v>205</v>
      </c>
      <c r="B196" t="s">
        <v>256</v>
      </c>
      <c r="C196" t="s">
        <v>260</v>
      </c>
      <c r="D196" s="9">
        <v>753</v>
      </c>
      <c r="J196" s="2" t="e">
        <f t="shared" si="34"/>
        <v>#DIV/0!</v>
      </c>
      <c r="N196" s="2">
        <f t="shared" si="35"/>
        <v>0</v>
      </c>
      <c r="R196" s="2" t="e">
        <f t="shared" si="36"/>
        <v>#DIV/0!</v>
      </c>
      <c r="U196" s="2" t="e">
        <f t="shared" si="37"/>
        <v>#DIV/0!</v>
      </c>
      <c r="Z196" s="2" t="e">
        <f t="shared" si="38"/>
        <v>#DIV/0!</v>
      </c>
      <c r="AC196" s="2" t="e">
        <f t="shared" si="39"/>
        <v>#DIV/0!</v>
      </c>
      <c r="AE196">
        <f t="shared" si="31"/>
        <v>0</v>
      </c>
      <c r="AF196" s="2" t="e">
        <f t="shared" si="32"/>
        <v>#DIV/0!</v>
      </c>
      <c r="AG196" s="8" t="e">
        <f t="shared" si="33"/>
        <v>#DIV/0!</v>
      </c>
      <c r="AI196" s="2" t="e">
        <f t="shared" si="40"/>
        <v>#DIV/0!</v>
      </c>
      <c r="AS196" s="7">
        <f>AP196/(INDEX('PAdj Adjuster'!E:E, MATCH(C196, 'PAdj Adjuster'!A:A, 0))) * 30</f>
        <v>0</v>
      </c>
      <c r="AT196" s="7">
        <f>AQ196/(INDEX('PAdj Adjuster'!E:E, MATCH(C196, 'PAdj Adjuster'!A:A, 0))) * 30</f>
        <v>0</v>
      </c>
      <c r="AV196">
        <f t="shared" si="41"/>
        <v>-6.5</v>
      </c>
      <c r="AX196" s="7" t="e">
        <f t="shared" si="30"/>
        <v>#DIV/0!</v>
      </c>
    </row>
    <row r="197" spans="1:50" x14ac:dyDescent="0.35">
      <c r="A197" t="s">
        <v>210</v>
      </c>
      <c r="B197" t="s">
        <v>256</v>
      </c>
      <c r="C197" t="s">
        <v>262</v>
      </c>
      <c r="D197" s="9">
        <v>705</v>
      </c>
      <c r="J197" s="2" t="e">
        <f t="shared" si="34"/>
        <v>#DIV/0!</v>
      </c>
      <c r="N197" s="2">
        <f t="shared" si="35"/>
        <v>0</v>
      </c>
      <c r="R197" s="2" t="e">
        <f t="shared" si="36"/>
        <v>#DIV/0!</v>
      </c>
      <c r="U197" s="2" t="e">
        <f t="shared" si="37"/>
        <v>#DIV/0!</v>
      </c>
      <c r="Z197" s="2" t="e">
        <f t="shared" si="38"/>
        <v>#DIV/0!</v>
      </c>
      <c r="AC197" s="2" t="e">
        <f t="shared" si="39"/>
        <v>#DIV/0!</v>
      </c>
      <c r="AE197">
        <f t="shared" si="31"/>
        <v>0</v>
      </c>
      <c r="AF197" s="2" t="e">
        <f t="shared" si="32"/>
        <v>#DIV/0!</v>
      </c>
      <c r="AG197" s="8" t="e">
        <f t="shared" si="33"/>
        <v>#DIV/0!</v>
      </c>
      <c r="AI197" s="2" t="e">
        <f t="shared" si="40"/>
        <v>#DIV/0!</v>
      </c>
      <c r="AS197" s="7">
        <f>AP197/(INDEX('PAdj Adjuster'!E:E, MATCH(C197, 'PAdj Adjuster'!A:A, 0))) * 30</f>
        <v>0</v>
      </c>
      <c r="AT197" s="7">
        <f>AQ197/(INDEX('PAdj Adjuster'!E:E, MATCH(C197, 'PAdj Adjuster'!A:A, 0))) * 30</f>
        <v>0</v>
      </c>
      <c r="AV197">
        <f t="shared" si="41"/>
        <v>-6.5</v>
      </c>
      <c r="AX197" s="7" t="e">
        <f t="shared" ref="AX197:AX207" si="42">AW197/AY197</f>
        <v>#DIV/0!</v>
      </c>
    </row>
    <row r="198" spans="1:50" x14ac:dyDescent="0.35">
      <c r="A198" t="s">
        <v>212</v>
      </c>
      <c r="B198" t="s">
        <v>256</v>
      </c>
      <c r="C198" t="s">
        <v>270</v>
      </c>
      <c r="D198" s="9">
        <v>682</v>
      </c>
      <c r="J198" s="2" t="e">
        <f t="shared" si="34"/>
        <v>#DIV/0!</v>
      </c>
      <c r="N198" s="2">
        <f t="shared" si="35"/>
        <v>0</v>
      </c>
      <c r="R198" s="2" t="e">
        <f t="shared" si="36"/>
        <v>#DIV/0!</v>
      </c>
      <c r="U198" s="2" t="e">
        <f t="shared" si="37"/>
        <v>#DIV/0!</v>
      </c>
      <c r="Z198" s="2" t="e">
        <f t="shared" si="38"/>
        <v>#DIV/0!</v>
      </c>
      <c r="AC198" s="2" t="e">
        <f t="shared" si="39"/>
        <v>#DIV/0!</v>
      </c>
      <c r="AE198">
        <f t="shared" ref="AE198:AE207" si="43">AW198-AH198</f>
        <v>0</v>
      </c>
      <c r="AF198" s="2" t="e">
        <f t="shared" ref="AF198:AF207" si="44">AX198-AI198</f>
        <v>#DIV/0!</v>
      </c>
      <c r="AG198" s="8" t="e">
        <f t="shared" ref="AG198:AG207" si="45">AE198/AF198</f>
        <v>#DIV/0!</v>
      </c>
      <c r="AI198" s="2" t="e">
        <f t="shared" si="40"/>
        <v>#DIV/0!</v>
      </c>
      <c r="AS198" s="7">
        <f>AP198/(INDEX('PAdj Adjuster'!E:E, MATCH(C198, 'PAdj Adjuster'!A:A, 0))) * 30</f>
        <v>0</v>
      </c>
      <c r="AT198" s="7">
        <f>AQ198/(INDEX('PAdj Adjuster'!E:E, MATCH(C198, 'PAdj Adjuster'!A:A, 0))) * 30</f>
        <v>0</v>
      </c>
      <c r="AV198">
        <f t="shared" si="41"/>
        <v>-6.5</v>
      </c>
      <c r="AX198" s="7" t="e">
        <f t="shared" si="42"/>
        <v>#DIV/0!</v>
      </c>
    </row>
    <row r="199" spans="1:50" x14ac:dyDescent="0.35">
      <c r="A199" t="s">
        <v>218</v>
      </c>
      <c r="B199" t="s">
        <v>256</v>
      </c>
      <c r="C199" t="s">
        <v>261</v>
      </c>
      <c r="D199" s="9">
        <v>657</v>
      </c>
      <c r="J199" s="2" t="e">
        <f t="shared" si="34"/>
        <v>#DIV/0!</v>
      </c>
      <c r="N199" s="2">
        <f t="shared" si="35"/>
        <v>0</v>
      </c>
      <c r="R199" s="2" t="e">
        <f t="shared" si="36"/>
        <v>#DIV/0!</v>
      </c>
      <c r="U199" s="2" t="e">
        <f t="shared" si="37"/>
        <v>#DIV/0!</v>
      </c>
      <c r="Z199" s="2" t="e">
        <f t="shared" si="38"/>
        <v>#DIV/0!</v>
      </c>
      <c r="AC199" s="2" t="e">
        <f t="shared" si="39"/>
        <v>#DIV/0!</v>
      </c>
      <c r="AE199">
        <f t="shared" si="43"/>
        <v>0</v>
      </c>
      <c r="AF199" s="2" t="e">
        <f t="shared" si="44"/>
        <v>#DIV/0!</v>
      </c>
      <c r="AG199" s="8" t="e">
        <f t="shared" si="45"/>
        <v>#DIV/0!</v>
      </c>
      <c r="AI199" s="2" t="e">
        <f t="shared" si="40"/>
        <v>#DIV/0!</v>
      </c>
      <c r="AS199" s="7">
        <f>AP199/(INDEX('PAdj Adjuster'!E:E, MATCH(C199, 'PAdj Adjuster'!A:A, 0))) * 30</f>
        <v>0</v>
      </c>
      <c r="AT199" s="7">
        <f>AQ199/(INDEX('PAdj Adjuster'!E:E, MATCH(C199, 'PAdj Adjuster'!A:A, 0))) * 30</f>
        <v>0</v>
      </c>
      <c r="AV199">
        <f t="shared" si="41"/>
        <v>-6.5</v>
      </c>
      <c r="AX199" s="7" t="e">
        <f t="shared" si="42"/>
        <v>#DIV/0!</v>
      </c>
    </row>
    <row r="200" spans="1:50" x14ac:dyDescent="0.35">
      <c r="A200" t="s">
        <v>224</v>
      </c>
      <c r="B200" t="s">
        <v>256</v>
      </c>
      <c r="C200" t="s">
        <v>267</v>
      </c>
      <c r="D200" s="9">
        <v>637</v>
      </c>
      <c r="J200" s="2" t="e">
        <f t="shared" si="34"/>
        <v>#DIV/0!</v>
      </c>
      <c r="N200" s="2">
        <f t="shared" si="35"/>
        <v>0</v>
      </c>
      <c r="R200" s="2" t="e">
        <f t="shared" si="36"/>
        <v>#DIV/0!</v>
      </c>
      <c r="U200" s="2" t="e">
        <f t="shared" si="37"/>
        <v>#DIV/0!</v>
      </c>
      <c r="Z200" s="2" t="e">
        <f t="shared" si="38"/>
        <v>#DIV/0!</v>
      </c>
      <c r="AC200" s="2" t="e">
        <f t="shared" si="39"/>
        <v>#DIV/0!</v>
      </c>
      <c r="AE200">
        <f t="shared" si="43"/>
        <v>0</v>
      </c>
      <c r="AF200" s="2" t="e">
        <f t="shared" si="44"/>
        <v>#DIV/0!</v>
      </c>
      <c r="AG200" s="8" t="e">
        <f t="shared" si="45"/>
        <v>#DIV/0!</v>
      </c>
      <c r="AI200" s="2" t="e">
        <f t="shared" si="40"/>
        <v>#DIV/0!</v>
      </c>
      <c r="AS200" s="7">
        <f>AP200/(INDEX('PAdj Adjuster'!E:E, MATCH(C200, 'PAdj Adjuster'!A:A, 0))) * 30</f>
        <v>0</v>
      </c>
      <c r="AT200" s="7">
        <f>AQ200/(INDEX('PAdj Adjuster'!E:E, MATCH(C200, 'PAdj Adjuster'!A:A, 0))) * 30</f>
        <v>0</v>
      </c>
      <c r="AV200">
        <f t="shared" si="41"/>
        <v>-6.5</v>
      </c>
      <c r="AX200" s="7" t="e">
        <f t="shared" si="42"/>
        <v>#DIV/0!</v>
      </c>
    </row>
    <row r="201" spans="1:50" x14ac:dyDescent="0.35">
      <c r="A201" t="s">
        <v>232</v>
      </c>
      <c r="B201" t="s">
        <v>256</v>
      </c>
      <c r="C201" t="s">
        <v>264</v>
      </c>
      <c r="D201" s="9">
        <v>606</v>
      </c>
      <c r="J201" s="2" t="e">
        <f t="shared" si="34"/>
        <v>#DIV/0!</v>
      </c>
      <c r="N201" s="2">
        <f t="shared" si="35"/>
        <v>0</v>
      </c>
      <c r="R201" s="2" t="e">
        <f t="shared" si="36"/>
        <v>#DIV/0!</v>
      </c>
      <c r="U201" s="2" t="e">
        <f t="shared" si="37"/>
        <v>#DIV/0!</v>
      </c>
      <c r="Z201" s="2" t="e">
        <f t="shared" si="38"/>
        <v>#DIV/0!</v>
      </c>
      <c r="AC201" s="2" t="e">
        <f t="shared" si="39"/>
        <v>#DIV/0!</v>
      </c>
      <c r="AE201">
        <f t="shared" si="43"/>
        <v>0</v>
      </c>
      <c r="AF201" s="2" t="e">
        <f t="shared" si="44"/>
        <v>#DIV/0!</v>
      </c>
      <c r="AG201" s="8" t="e">
        <f t="shared" si="45"/>
        <v>#DIV/0!</v>
      </c>
      <c r="AI201" s="2" t="e">
        <f t="shared" si="40"/>
        <v>#DIV/0!</v>
      </c>
      <c r="AS201" s="7">
        <f>AP201/(INDEX('PAdj Adjuster'!E:E, MATCH(C201, 'PAdj Adjuster'!A:A, 0))) * 30</f>
        <v>0</v>
      </c>
      <c r="AT201" s="7">
        <f>AQ201/(INDEX('PAdj Adjuster'!E:E, MATCH(C201, 'PAdj Adjuster'!A:A, 0))) * 30</f>
        <v>0</v>
      </c>
      <c r="AV201">
        <f t="shared" si="41"/>
        <v>-6.5</v>
      </c>
      <c r="AX201" s="7" t="e">
        <f t="shared" si="42"/>
        <v>#DIV/0!</v>
      </c>
    </row>
    <row r="202" spans="1:50" x14ac:dyDescent="0.35">
      <c r="A202" t="s">
        <v>234</v>
      </c>
      <c r="B202" t="s">
        <v>256</v>
      </c>
      <c r="C202" t="s">
        <v>273</v>
      </c>
      <c r="D202" s="9">
        <v>597</v>
      </c>
      <c r="J202" s="2" t="e">
        <f t="shared" si="34"/>
        <v>#DIV/0!</v>
      </c>
      <c r="N202" s="2">
        <f t="shared" si="35"/>
        <v>0</v>
      </c>
      <c r="R202" s="2" t="e">
        <f t="shared" si="36"/>
        <v>#DIV/0!</v>
      </c>
      <c r="U202" s="2" t="e">
        <f t="shared" si="37"/>
        <v>#DIV/0!</v>
      </c>
      <c r="Z202" s="2" t="e">
        <f t="shared" si="38"/>
        <v>#DIV/0!</v>
      </c>
      <c r="AC202" s="2" t="e">
        <f t="shared" si="39"/>
        <v>#DIV/0!</v>
      </c>
      <c r="AE202">
        <f t="shared" si="43"/>
        <v>0</v>
      </c>
      <c r="AF202" s="2" t="e">
        <f t="shared" si="44"/>
        <v>#DIV/0!</v>
      </c>
      <c r="AG202" s="8" t="e">
        <f t="shared" si="45"/>
        <v>#DIV/0!</v>
      </c>
      <c r="AI202" s="2" t="e">
        <f t="shared" si="40"/>
        <v>#DIV/0!</v>
      </c>
      <c r="AS202" s="7">
        <f>AP202/(INDEX('PAdj Adjuster'!E:E, MATCH(C202, 'PAdj Adjuster'!A:A, 0))) * 30</f>
        <v>0</v>
      </c>
      <c r="AT202" s="7">
        <f>AQ202/(INDEX('PAdj Adjuster'!E:E, MATCH(C202, 'PAdj Adjuster'!A:A, 0))) * 30</f>
        <v>0</v>
      </c>
      <c r="AV202">
        <f t="shared" si="41"/>
        <v>-6.5</v>
      </c>
      <c r="AX202" s="7" t="e">
        <f t="shared" si="42"/>
        <v>#DIV/0!</v>
      </c>
    </row>
    <row r="203" spans="1:50" x14ac:dyDescent="0.35">
      <c r="A203" t="s">
        <v>237</v>
      </c>
      <c r="B203" t="s">
        <v>256</v>
      </c>
      <c r="C203" t="s">
        <v>270</v>
      </c>
      <c r="D203" s="9">
        <v>580</v>
      </c>
      <c r="J203" s="2" t="e">
        <f t="shared" ref="J203:J207" si="46">I203/K203</f>
        <v>#DIV/0!</v>
      </c>
      <c r="N203" s="2">
        <f t="shared" ref="N203:N207" si="47">M203-L203</f>
        <v>0</v>
      </c>
      <c r="R203" s="2" t="e">
        <f t="shared" si="36"/>
        <v>#DIV/0!</v>
      </c>
      <c r="U203" s="2" t="e">
        <f t="shared" si="37"/>
        <v>#DIV/0!</v>
      </c>
      <c r="Z203" s="2" t="e">
        <f t="shared" si="38"/>
        <v>#DIV/0!</v>
      </c>
      <c r="AC203" s="2" t="e">
        <f t="shared" si="39"/>
        <v>#DIV/0!</v>
      </c>
      <c r="AE203">
        <f t="shared" si="43"/>
        <v>0</v>
      </c>
      <c r="AF203" s="2" t="e">
        <f t="shared" si="44"/>
        <v>#DIV/0!</v>
      </c>
      <c r="AG203" s="8" t="e">
        <f t="shared" si="45"/>
        <v>#DIV/0!</v>
      </c>
      <c r="AI203" s="2" t="e">
        <f t="shared" si="40"/>
        <v>#DIV/0!</v>
      </c>
      <c r="AS203" s="7">
        <f>AP203/(INDEX('PAdj Adjuster'!E:E, MATCH(C203, 'PAdj Adjuster'!A:A, 0))) * 30</f>
        <v>0</v>
      </c>
      <c r="AT203" s="7">
        <f>AQ203/(INDEX('PAdj Adjuster'!E:E, MATCH(C203, 'PAdj Adjuster'!A:A, 0))) * 30</f>
        <v>0</v>
      </c>
      <c r="AV203">
        <f t="shared" si="41"/>
        <v>-6.5</v>
      </c>
      <c r="AX203" s="7" t="e">
        <f t="shared" si="42"/>
        <v>#DIV/0!</v>
      </c>
    </row>
    <row r="204" spans="1:50" x14ac:dyDescent="0.35">
      <c r="A204" t="s">
        <v>238</v>
      </c>
      <c r="B204" t="s">
        <v>256</v>
      </c>
      <c r="C204" t="s">
        <v>262</v>
      </c>
      <c r="D204" s="9">
        <v>580</v>
      </c>
      <c r="J204" s="2" t="e">
        <f t="shared" si="46"/>
        <v>#DIV/0!</v>
      </c>
      <c r="N204" s="2">
        <f t="shared" si="47"/>
        <v>0</v>
      </c>
      <c r="R204" s="2" t="e">
        <f t="shared" si="36"/>
        <v>#DIV/0!</v>
      </c>
      <c r="U204" s="2" t="e">
        <f t="shared" si="37"/>
        <v>#DIV/0!</v>
      </c>
      <c r="Z204" s="2" t="e">
        <f t="shared" si="38"/>
        <v>#DIV/0!</v>
      </c>
      <c r="AC204" s="2" t="e">
        <f t="shared" si="39"/>
        <v>#DIV/0!</v>
      </c>
      <c r="AE204">
        <f t="shared" si="43"/>
        <v>0</v>
      </c>
      <c r="AF204" s="2" t="e">
        <f t="shared" si="44"/>
        <v>#DIV/0!</v>
      </c>
      <c r="AG204" s="8" t="e">
        <f t="shared" si="45"/>
        <v>#DIV/0!</v>
      </c>
      <c r="AI204" s="2" t="e">
        <f t="shared" si="40"/>
        <v>#DIV/0!</v>
      </c>
      <c r="AS204" s="7">
        <f>AP204/(INDEX('PAdj Adjuster'!E:E, MATCH(C204, 'PAdj Adjuster'!A:A, 0))) * 30</f>
        <v>0</v>
      </c>
      <c r="AT204" s="7">
        <f>AQ204/(INDEX('PAdj Adjuster'!E:E, MATCH(C204, 'PAdj Adjuster'!A:A, 0))) * 30</f>
        <v>0</v>
      </c>
      <c r="AV204">
        <f t="shared" si="41"/>
        <v>-6.5</v>
      </c>
      <c r="AX204" s="7" t="e">
        <f t="shared" si="42"/>
        <v>#DIV/0!</v>
      </c>
    </row>
    <row r="205" spans="1:50" x14ac:dyDescent="0.35">
      <c r="A205" t="s">
        <v>244</v>
      </c>
      <c r="B205" t="s">
        <v>256</v>
      </c>
      <c r="D205" s="9">
        <v>539</v>
      </c>
      <c r="J205" s="2" t="e">
        <f t="shared" si="46"/>
        <v>#DIV/0!</v>
      </c>
      <c r="N205" s="2">
        <f t="shared" si="47"/>
        <v>0</v>
      </c>
      <c r="R205" s="2" t="e">
        <f t="shared" si="36"/>
        <v>#DIV/0!</v>
      </c>
      <c r="U205" s="2" t="e">
        <f t="shared" si="37"/>
        <v>#DIV/0!</v>
      </c>
      <c r="Z205" s="2" t="e">
        <f t="shared" si="38"/>
        <v>#DIV/0!</v>
      </c>
      <c r="AC205" s="2" t="e">
        <f t="shared" si="39"/>
        <v>#DIV/0!</v>
      </c>
      <c r="AE205">
        <f t="shared" si="43"/>
        <v>0</v>
      </c>
      <c r="AF205" s="2" t="e">
        <f t="shared" si="44"/>
        <v>#DIV/0!</v>
      </c>
      <c r="AG205" s="8" t="e">
        <f t="shared" si="45"/>
        <v>#DIV/0!</v>
      </c>
      <c r="AI205" s="2" t="e">
        <f t="shared" si="40"/>
        <v>#DIV/0!</v>
      </c>
      <c r="AS205" s="7" t="e">
        <f>AP205/(INDEX('PAdj Adjuster'!E:E, MATCH(C205, 'PAdj Adjuster'!A:A, 0))) * 30</f>
        <v>#N/A</v>
      </c>
      <c r="AT205" s="7" t="e">
        <f>AQ205/(INDEX('PAdj Adjuster'!E:E, MATCH(C205, 'PAdj Adjuster'!A:A, 0))) * 30</f>
        <v>#N/A</v>
      </c>
      <c r="AV205">
        <f t="shared" si="41"/>
        <v>-6.5</v>
      </c>
      <c r="AX205" s="7" t="e">
        <f t="shared" si="42"/>
        <v>#DIV/0!</v>
      </c>
    </row>
    <row r="206" spans="1:50" x14ac:dyDescent="0.35">
      <c r="A206" t="s">
        <v>249</v>
      </c>
      <c r="B206" t="s">
        <v>256</v>
      </c>
      <c r="D206" s="9">
        <v>510</v>
      </c>
      <c r="J206" s="2" t="e">
        <f t="shared" si="46"/>
        <v>#DIV/0!</v>
      </c>
      <c r="N206" s="2">
        <f t="shared" si="47"/>
        <v>0</v>
      </c>
      <c r="R206" s="2" t="e">
        <f t="shared" si="36"/>
        <v>#DIV/0!</v>
      </c>
      <c r="U206" s="2" t="e">
        <f t="shared" si="37"/>
        <v>#DIV/0!</v>
      </c>
      <c r="Z206" s="2" t="e">
        <f t="shared" si="38"/>
        <v>#DIV/0!</v>
      </c>
      <c r="AC206" s="2" t="e">
        <f t="shared" si="39"/>
        <v>#DIV/0!</v>
      </c>
      <c r="AE206">
        <f t="shared" si="43"/>
        <v>0</v>
      </c>
      <c r="AF206" s="2" t="e">
        <f t="shared" si="44"/>
        <v>#DIV/0!</v>
      </c>
      <c r="AG206" s="8" t="e">
        <f t="shared" si="45"/>
        <v>#DIV/0!</v>
      </c>
      <c r="AI206" s="2" t="e">
        <f t="shared" si="40"/>
        <v>#DIV/0!</v>
      </c>
      <c r="AS206" s="7" t="e">
        <f>AP206/(INDEX('PAdj Adjuster'!E:E, MATCH(C206, 'PAdj Adjuster'!A:A, 0))) * 30</f>
        <v>#N/A</v>
      </c>
      <c r="AT206" s="7" t="e">
        <f>AQ206/(INDEX('PAdj Adjuster'!E:E, MATCH(C206, 'PAdj Adjuster'!A:A, 0))) * 30</f>
        <v>#N/A</v>
      </c>
      <c r="AV206">
        <f t="shared" si="41"/>
        <v>-6.5</v>
      </c>
      <c r="AX206" s="7" t="e">
        <f t="shared" si="42"/>
        <v>#DIV/0!</v>
      </c>
    </row>
    <row r="207" spans="1:50" x14ac:dyDescent="0.35">
      <c r="A207" t="s">
        <v>250</v>
      </c>
      <c r="B207" t="s">
        <v>256</v>
      </c>
      <c r="D207" s="9">
        <v>509</v>
      </c>
      <c r="J207" s="2" t="e">
        <f t="shared" si="46"/>
        <v>#DIV/0!</v>
      </c>
      <c r="N207" s="2">
        <f t="shared" si="47"/>
        <v>0</v>
      </c>
      <c r="R207" s="2" t="e">
        <f t="shared" si="36"/>
        <v>#DIV/0!</v>
      </c>
      <c r="U207" s="2" t="e">
        <f t="shared" si="37"/>
        <v>#DIV/0!</v>
      </c>
      <c r="Z207" s="2" t="e">
        <f t="shared" si="38"/>
        <v>#DIV/0!</v>
      </c>
      <c r="AC207" s="2" t="e">
        <f t="shared" si="39"/>
        <v>#DIV/0!</v>
      </c>
      <c r="AE207">
        <f t="shared" si="43"/>
        <v>0</v>
      </c>
      <c r="AF207" s="2" t="e">
        <f t="shared" si="44"/>
        <v>#DIV/0!</v>
      </c>
      <c r="AG207" s="8" t="e">
        <f t="shared" si="45"/>
        <v>#DIV/0!</v>
      </c>
      <c r="AI207" s="2" t="e">
        <f t="shared" si="40"/>
        <v>#DIV/0!</v>
      </c>
      <c r="AS207" s="7" t="e">
        <f>AP207/(INDEX('PAdj Adjuster'!E:E, MATCH(C207, 'PAdj Adjuster'!A:A, 0))) * 30</f>
        <v>#N/A</v>
      </c>
      <c r="AT207" s="7" t="e">
        <f>AQ207/(INDEX('PAdj Adjuster'!E:E, MATCH(C207, 'PAdj Adjuster'!A:A, 0))) * 30</f>
        <v>#N/A</v>
      </c>
      <c r="AV207">
        <f t="shared" si="41"/>
        <v>-6.5</v>
      </c>
      <c r="AX207" s="7" t="e">
        <f t="shared" si="42"/>
        <v>#DIV/0!</v>
      </c>
    </row>
  </sheetData>
  <sortState xmlns:xlrd2="http://schemas.microsoft.com/office/spreadsheetml/2017/richdata2" ref="A2:AT1048576">
    <sortCondition ref="B1:B1048576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A7568B-D87E-4400-83D9-4B52304726C6}">
  <dimension ref="A1:E17"/>
  <sheetViews>
    <sheetView workbookViewId="0">
      <selection activeCell="G10" sqref="G10"/>
    </sheetView>
  </sheetViews>
  <sheetFormatPr defaultRowHeight="14.5" x14ac:dyDescent="0.35"/>
  <cols>
    <col min="1" max="1" width="5.6328125" style="14" bestFit="1" customWidth="1"/>
    <col min="2" max="2" width="10" style="15" bestFit="1" customWidth="1"/>
    <col min="3" max="3" width="14.7265625" style="16" bestFit="1" customWidth="1"/>
    <col min="4" max="4" width="14.6328125" style="17" bestFit="1" customWidth="1"/>
    <col min="5" max="5" width="19.1796875" style="14" bestFit="1" customWidth="1"/>
  </cols>
  <sheetData>
    <row r="1" spans="1:5" x14ac:dyDescent="0.35">
      <c r="A1" s="14" t="s">
        <v>281</v>
      </c>
      <c r="B1" s="15" t="s">
        <v>282</v>
      </c>
      <c r="C1" s="16" t="s">
        <v>285</v>
      </c>
      <c r="D1" s="17" t="s">
        <v>283</v>
      </c>
      <c r="E1" s="14" t="s">
        <v>284</v>
      </c>
    </row>
    <row r="2" spans="1:5" x14ac:dyDescent="0.35">
      <c r="A2" s="14" t="s">
        <v>265</v>
      </c>
      <c r="B2" s="15">
        <v>55.600000000000009</v>
      </c>
      <c r="C2" s="16">
        <f>B2*0.6</f>
        <v>33.360000000000007</v>
      </c>
      <c r="D2" s="17">
        <f>100-B2</f>
        <v>44.399999999999991</v>
      </c>
      <c r="E2" s="16">
        <f>D2*0.6</f>
        <v>26.639999999999993</v>
      </c>
    </row>
    <row r="3" spans="1:5" x14ac:dyDescent="0.35">
      <c r="A3" s="14" t="s">
        <v>267</v>
      </c>
      <c r="B3" s="15">
        <v>50.4</v>
      </c>
      <c r="C3" s="16">
        <f t="shared" ref="C3:C17" si="0">B3*0.6</f>
        <v>30.24</v>
      </c>
      <c r="D3" s="17">
        <f t="shared" ref="D3:D17" si="1">100-B3</f>
        <v>49.6</v>
      </c>
      <c r="E3" s="16">
        <f t="shared" ref="E3:E17" si="2">D3*0.6</f>
        <v>29.759999999999998</v>
      </c>
    </row>
    <row r="4" spans="1:5" x14ac:dyDescent="0.35">
      <c r="A4" s="14" t="s">
        <v>273</v>
      </c>
      <c r="B4" s="15">
        <v>50.7</v>
      </c>
      <c r="C4" s="16">
        <f t="shared" si="0"/>
        <v>30.42</v>
      </c>
      <c r="D4" s="17">
        <f t="shared" si="1"/>
        <v>49.3</v>
      </c>
      <c r="E4" s="16">
        <f t="shared" si="2"/>
        <v>29.58</v>
      </c>
    </row>
    <row r="5" spans="1:5" x14ac:dyDescent="0.35">
      <c r="A5" s="14" t="s">
        <v>261</v>
      </c>
      <c r="B5" s="15">
        <v>49.5</v>
      </c>
      <c r="C5" s="16">
        <f t="shared" si="0"/>
        <v>29.7</v>
      </c>
      <c r="D5" s="17">
        <f t="shared" si="1"/>
        <v>50.5</v>
      </c>
      <c r="E5" s="16">
        <f t="shared" si="2"/>
        <v>30.299999999999997</v>
      </c>
    </row>
    <row r="6" spans="1:5" x14ac:dyDescent="0.35">
      <c r="A6" s="14" t="s">
        <v>266</v>
      </c>
      <c r="B6" s="15">
        <v>49.3</v>
      </c>
      <c r="C6" s="16">
        <f t="shared" si="0"/>
        <v>29.58</v>
      </c>
      <c r="D6" s="17">
        <f t="shared" si="1"/>
        <v>50.7</v>
      </c>
      <c r="E6" s="16">
        <f t="shared" si="2"/>
        <v>30.42</v>
      </c>
    </row>
    <row r="7" spans="1:5" x14ac:dyDescent="0.35">
      <c r="A7" s="14" t="s">
        <v>262</v>
      </c>
      <c r="B7" s="15">
        <v>48.6</v>
      </c>
      <c r="C7" s="16">
        <f t="shared" si="0"/>
        <v>29.16</v>
      </c>
      <c r="D7" s="17">
        <f t="shared" si="1"/>
        <v>51.4</v>
      </c>
      <c r="E7" s="16">
        <f t="shared" si="2"/>
        <v>30.839999999999996</v>
      </c>
    </row>
    <row r="8" spans="1:5" x14ac:dyDescent="0.35">
      <c r="A8" s="14" t="s">
        <v>272</v>
      </c>
      <c r="B8" s="15">
        <v>48.9</v>
      </c>
      <c r="C8" s="16">
        <f t="shared" si="0"/>
        <v>29.339999999999996</v>
      </c>
      <c r="D8" s="17">
        <f t="shared" si="1"/>
        <v>51.1</v>
      </c>
      <c r="E8" s="16">
        <f t="shared" si="2"/>
        <v>30.66</v>
      </c>
    </row>
    <row r="9" spans="1:5" x14ac:dyDescent="0.35">
      <c r="A9" s="14" t="s">
        <v>260</v>
      </c>
      <c r="B9" s="15">
        <v>53.300000000000004</v>
      </c>
      <c r="C9" s="16">
        <f t="shared" si="0"/>
        <v>31.98</v>
      </c>
      <c r="D9" s="17">
        <f t="shared" si="1"/>
        <v>46.699999999999996</v>
      </c>
      <c r="E9" s="16">
        <f t="shared" si="2"/>
        <v>28.019999999999996</v>
      </c>
    </row>
    <row r="10" spans="1:5" x14ac:dyDescent="0.35">
      <c r="A10" s="14" t="s">
        <v>270</v>
      </c>
      <c r="B10" s="15">
        <v>46.400000000000006</v>
      </c>
      <c r="C10" s="16">
        <f t="shared" si="0"/>
        <v>27.840000000000003</v>
      </c>
      <c r="D10" s="17">
        <f t="shared" si="1"/>
        <v>53.599999999999994</v>
      </c>
      <c r="E10" s="16">
        <f t="shared" si="2"/>
        <v>32.159999999999997</v>
      </c>
    </row>
    <row r="11" spans="1:5" x14ac:dyDescent="0.35">
      <c r="A11" s="14" t="s">
        <v>264</v>
      </c>
      <c r="B11" s="15">
        <v>52.900000000000006</v>
      </c>
      <c r="C11" s="16">
        <f t="shared" si="0"/>
        <v>31.740000000000002</v>
      </c>
      <c r="D11" s="17">
        <f t="shared" si="1"/>
        <v>47.099999999999994</v>
      </c>
      <c r="E11" s="16">
        <f t="shared" si="2"/>
        <v>28.259999999999994</v>
      </c>
    </row>
    <row r="12" spans="1:5" x14ac:dyDescent="0.35">
      <c r="A12" s="14" t="s">
        <v>271</v>
      </c>
      <c r="B12" s="15">
        <v>55.000000000000007</v>
      </c>
      <c r="C12" s="16">
        <f t="shared" si="0"/>
        <v>33</v>
      </c>
      <c r="D12" s="17">
        <f t="shared" si="1"/>
        <v>44.999999999999993</v>
      </c>
      <c r="E12" s="16">
        <f t="shared" si="2"/>
        <v>26.999999999999996</v>
      </c>
    </row>
    <row r="13" spans="1:5" x14ac:dyDescent="0.35">
      <c r="A13" s="14" t="s">
        <v>274</v>
      </c>
      <c r="B13" s="15">
        <v>50.7</v>
      </c>
      <c r="C13" s="16">
        <f t="shared" si="0"/>
        <v>30.42</v>
      </c>
      <c r="D13" s="17">
        <f t="shared" si="1"/>
        <v>49.3</v>
      </c>
      <c r="E13" s="16">
        <f t="shared" si="2"/>
        <v>29.58</v>
      </c>
    </row>
    <row r="14" spans="1:5" x14ac:dyDescent="0.35">
      <c r="A14" s="14" t="s">
        <v>268</v>
      </c>
      <c r="B14" s="15">
        <v>45.5</v>
      </c>
      <c r="C14" s="16">
        <f t="shared" si="0"/>
        <v>27.3</v>
      </c>
      <c r="D14" s="17">
        <f t="shared" si="1"/>
        <v>54.5</v>
      </c>
      <c r="E14" s="16">
        <f t="shared" si="2"/>
        <v>32.699999999999996</v>
      </c>
    </row>
    <row r="15" spans="1:5" x14ac:dyDescent="0.35">
      <c r="A15" s="14" t="s">
        <v>269</v>
      </c>
      <c r="B15" s="15">
        <v>46.5</v>
      </c>
      <c r="C15" s="16">
        <f t="shared" si="0"/>
        <v>27.9</v>
      </c>
      <c r="D15" s="17">
        <f t="shared" si="1"/>
        <v>53.5</v>
      </c>
      <c r="E15" s="16">
        <f t="shared" si="2"/>
        <v>32.1</v>
      </c>
    </row>
    <row r="16" spans="1:5" x14ac:dyDescent="0.35">
      <c r="A16" s="14" t="s">
        <v>275</v>
      </c>
      <c r="B16" s="15">
        <v>49.4</v>
      </c>
      <c r="C16" s="16">
        <f t="shared" si="0"/>
        <v>29.639999999999997</v>
      </c>
      <c r="D16" s="17">
        <f t="shared" si="1"/>
        <v>50.6</v>
      </c>
      <c r="E16" s="16">
        <f t="shared" si="2"/>
        <v>30.36</v>
      </c>
    </row>
    <row r="17" spans="1:5" x14ac:dyDescent="0.35">
      <c r="A17" s="14" t="s">
        <v>263</v>
      </c>
      <c r="B17" s="15">
        <v>47.4</v>
      </c>
      <c r="C17" s="16">
        <f t="shared" si="0"/>
        <v>28.439999999999998</v>
      </c>
      <c r="D17" s="17">
        <f t="shared" si="1"/>
        <v>52.6</v>
      </c>
      <c r="E17" s="16">
        <f t="shared" si="2"/>
        <v>31.56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e7c35617-924a-4a13-8582-9856c8b54434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19DA3307FCCEE489DAE87EF30524D7A" ma:contentTypeVersion="6" ma:contentTypeDescription="Create a new document." ma:contentTypeScope="" ma:versionID="68efe2dfb79f0a86588f41315f1271d4">
  <xsd:schema xmlns:xsd="http://www.w3.org/2001/XMLSchema" xmlns:xs="http://www.w3.org/2001/XMLSchema" xmlns:p="http://schemas.microsoft.com/office/2006/metadata/properties" xmlns:ns3="e7c35617-924a-4a13-8582-9856c8b54434" targetNamespace="http://schemas.microsoft.com/office/2006/metadata/properties" ma:root="true" ma:fieldsID="82ca29647680df2c0730a4bd57417340" ns3:_="">
    <xsd:import namespace="e7c35617-924a-4a13-8582-9856c8b5443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_activity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c35617-924a-4a13-8582-9856c8b5443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2" nillable="true" ma:displayName="_activity" ma:hidden="true" ma:internalName="_activity">
      <xsd:simpleType>
        <xsd:restriction base="dms:Note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F4FCA79-C296-4582-BA57-224B636CC06A}">
  <ds:schemaRefs>
    <ds:schemaRef ds:uri="e7c35617-924a-4a13-8582-9856c8b54434"/>
    <ds:schemaRef ds:uri="http://purl.org/dc/dcmitype/"/>
    <ds:schemaRef ds:uri="http://schemas.microsoft.com/office/2006/documentManagement/types"/>
    <ds:schemaRef ds:uri="http://purl.org/dc/terms/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schemas.microsoft.com/office/infopath/2007/PartnerControl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22C2D1EF-8402-48CB-92F6-54D6D7B3C15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ACF2941-C055-45B5-9CE2-E3241FDA777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7c35617-924a-4a13-8582-9856c8b5443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NPL NSW Positional Benchmarks</vt:lpstr>
      <vt:lpstr>PAdj Adjuster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Thomas</dc:creator>
  <cp:lastModifiedBy>NICOLE Thomas</cp:lastModifiedBy>
  <dcterms:created xsi:type="dcterms:W3CDTF">2025-05-20T01:31:08Z</dcterms:created>
  <dcterms:modified xsi:type="dcterms:W3CDTF">2025-06-08T09:35:28Z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0x010100619DA3307FCCEE489DAE87EF30524D7A</vt:lpwstr>
  </property>
</Properties>
</file>