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Master Thesis\Master\Mile 3\"/>
    </mc:Choice>
  </mc:AlternateContent>
  <xr:revisionPtr revIDLastSave="0" documentId="13_ncr:1_{E1C9DAFC-2D8A-4337-BCC5-5C37FAB97E72}" xr6:coauthVersionLast="47" xr6:coauthVersionMax="47" xr10:uidLastSave="{00000000-0000-0000-0000-000000000000}"/>
  <bookViews>
    <workbookView xWindow="-110" yWindow="-110" windowWidth="19420" windowHeight="10420" xr2:uid="{5B3890D5-87D8-4B68-895C-178D25EE6879}"/>
  </bookViews>
  <sheets>
    <sheet name="Samples" sheetId="1" r:id="rId1"/>
    <sheet name="Measurements" sheetId="8" r:id="rId2"/>
    <sheet name="DOE" sheetId="6" r:id="rId3"/>
    <sheet name="Stock" sheetId="2" r:id="rId4"/>
    <sheet name="Medium Preparation wo1" sheetId="5" r:id="rId5"/>
    <sheet name="Medium Preparation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1" l="1"/>
  <c r="I38" i="1"/>
  <c r="I39" i="1"/>
  <c r="I40" i="1"/>
  <c r="A313" i="8"/>
  <c r="A314" i="8" s="1"/>
  <c r="A315" i="8" s="1"/>
  <c r="A316" i="8" s="1"/>
  <c r="A317" i="8" s="1"/>
  <c r="A318" i="8" s="1"/>
  <c r="A319" i="8" s="1"/>
  <c r="A320" i="8" s="1"/>
  <c r="A321" i="8" s="1"/>
  <c r="C62" i="8"/>
  <c r="C63" i="8" s="1"/>
  <c r="C64" i="8" s="1"/>
  <c r="C65" i="8" s="1"/>
  <c r="C66" i="8" s="1"/>
  <c r="C67" i="8" s="1"/>
  <c r="C68" i="8" s="1"/>
  <c r="C69" i="8" s="1"/>
  <c r="C70" i="8" s="1"/>
  <c r="C71" i="8" s="1"/>
  <c r="C52" i="8"/>
  <c r="C53" i="8" s="1"/>
  <c r="C372" i="8"/>
  <c r="C373" i="8" s="1"/>
  <c r="C374" i="8" s="1"/>
  <c r="C375" i="8" s="1"/>
  <c r="C376" i="8" s="1"/>
  <c r="C377" i="8" s="1"/>
  <c r="C378" i="8" s="1"/>
  <c r="C379" i="8" s="1"/>
  <c r="C380" i="8" s="1"/>
  <c r="C381" i="8" s="1"/>
  <c r="C362" i="8"/>
  <c r="C363" i="8" s="1"/>
  <c r="C364" i="8" s="1"/>
  <c r="C365" i="8" s="1"/>
  <c r="C366" i="8" s="1"/>
  <c r="C367" i="8" s="1"/>
  <c r="C368" i="8" s="1"/>
  <c r="C369" i="8" s="1"/>
  <c r="C370" i="8" s="1"/>
  <c r="C371" i="8" s="1"/>
  <c r="C352" i="8"/>
  <c r="C353" i="8" s="1"/>
  <c r="C354" i="8" s="1"/>
  <c r="C355" i="8" s="1"/>
  <c r="C356" i="8" s="1"/>
  <c r="C357" i="8" s="1"/>
  <c r="C358" i="8" s="1"/>
  <c r="C359" i="8" s="1"/>
  <c r="C360" i="8" s="1"/>
  <c r="C361" i="8" s="1"/>
  <c r="C342" i="8"/>
  <c r="C343" i="8" s="1"/>
  <c r="C344" i="8" s="1"/>
  <c r="C345" i="8" s="1"/>
  <c r="C346" i="8" s="1"/>
  <c r="C347" i="8" s="1"/>
  <c r="C348" i="8" s="1"/>
  <c r="C349" i="8" s="1"/>
  <c r="C350" i="8" s="1"/>
  <c r="C351" i="8" s="1"/>
  <c r="C332" i="8"/>
  <c r="C333" i="8" s="1"/>
  <c r="C334" i="8" s="1"/>
  <c r="C335" i="8" s="1"/>
  <c r="C336" i="8" s="1"/>
  <c r="C337" i="8" s="1"/>
  <c r="C338" i="8" s="1"/>
  <c r="C339" i="8" s="1"/>
  <c r="C340" i="8" s="1"/>
  <c r="C341" i="8" s="1"/>
  <c r="C322" i="8"/>
  <c r="C323" i="8" s="1"/>
  <c r="C324" i="8" s="1"/>
  <c r="C325" i="8" s="1"/>
  <c r="C326" i="8" s="1"/>
  <c r="C327" i="8" s="1"/>
  <c r="C328" i="8" s="1"/>
  <c r="C329" i="8" s="1"/>
  <c r="C330" i="8" s="1"/>
  <c r="C331" i="8" s="1"/>
  <c r="C312" i="8"/>
  <c r="C313" i="8" s="1"/>
  <c r="C314" i="8" s="1"/>
  <c r="C315" i="8" s="1"/>
  <c r="C316" i="8" s="1"/>
  <c r="C317" i="8" s="1"/>
  <c r="C318" i="8" s="1"/>
  <c r="C319" i="8" s="1"/>
  <c r="C320" i="8" s="1"/>
  <c r="C321" i="8" s="1"/>
  <c r="C302" i="8"/>
  <c r="C303" i="8" s="1"/>
  <c r="C304" i="8" s="1"/>
  <c r="C305" i="8" s="1"/>
  <c r="C306" i="8" s="1"/>
  <c r="C307" i="8" s="1"/>
  <c r="C308" i="8" s="1"/>
  <c r="C309" i="8" s="1"/>
  <c r="C310" i="8" s="1"/>
  <c r="C311" i="8" s="1"/>
  <c r="C292" i="8"/>
  <c r="C293" i="8" s="1"/>
  <c r="C294" i="8" s="1"/>
  <c r="C295" i="8" s="1"/>
  <c r="C296" i="8" s="1"/>
  <c r="C297" i="8" s="1"/>
  <c r="C298" i="8" s="1"/>
  <c r="C299" i="8" s="1"/>
  <c r="C300" i="8" s="1"/>
  <c r="C301" i="8" s="1"/>
  <c r="C282" i="8"/>
  <c r="C283" i="8" s="1"/>
  <c r="C284" i="8" s="1"/>
  <c r="C285" i="8" s="1"/>
  <c r="C286" i="8" s="1"/>
  <c r="C287" i="8" s="1"/>
  <c r="C288" i="8" s="1"/>
  <c r="C289" i="8" s="1"/>
  <c r="C290" i="8" s="1"/>
  <c r="C291" i="8" s="1"/>
  <c r="C272" i="8"/>
  <c r="C273" i="8" s="1"/>
  <c r="C274" i="8" s="1"/>
  <c r="C275" i="8" s="1"/>
  <c r="C276" i="8" s="1"/>
  <c r="C277" i="8" s="1"/>
  <c r="C278" i="8" s="1"/>
  <c r="C279" i="8" s="1"/>
  <c r="C280" i="8" s="1"/>
  <c r="C281" i="8" s="1"/>
  <c r="C252" i="8"/>
  <c r="C253" i="8" s="1"/>
  <c r="C254" i="8" s="1"/>
  <c r="C255" i="8" s="1"/>
  <c r="C256" i="8" s="1"/>
  <c r="C257" i="8" s="1"/>
  <c r="C258" i="8" s="1"/>
  <c r="C259" i="8" s="1"/>
  <c r="C260" i="8" s="1"/>
  <c r="C261" i="8" s="1"/>
  <c r="C262" i="8"/>
  <c r="C263" i="8" s="1"/>
  <c r="C264" i="8" s="1"/>
  <c r="C265" i="8" s="1"/>
  <c r="C266" i="8" s="1"/>
  <c r="C267" i="8" s="1"/>
  <c r="C268" i="8" s="1"/>
  <c r="C269" i="8" s="1"/>
  <c r="C270" i="8" s="1"/>
  <c r="C271" i="8" s="1"/>
  <c r="C242" i="8"/>
  <c r="C243" i="8" s="1"/>
  <c r="C244" i="8" s="1"/>
  <c r="C245" i="8" s="1"/>
  <c r="C246" i="8" s="1"/>
  <c r="C247" i="8" s="1"/>
  <c r="C248" i="8" s="1"/>
  <c r="C249" i="8" s="1"/>
  <c r="C250" i="8" s="1"/>
  <c r="C251" i="8" s="1"/>
  <c r="C232" i="8"/>
  <c r="C233" i="8" s="1"/>
  <c r="C234" i="8" s="1"/>
  <c r="C235" i="8" s="1"/>
  <c r="C236" i="8" s="1"/>
  <c r="C237" i="8" s="1"/>
  <c r="C238" i="8" s="1"/>
  <c r="C239" i="8" s="1"/>
  <c r="C240" i="8" s="1"/>
  <c r="C241" i="8" s="1"/>
  <c r="C222" i="8"/>
  <c r="C223" i="8" s="1"/>
  <c r="C224" i="8" s="1"/>
  <c r="C225" i="8" s="1"/>
  <c r="C226" i="8" s="1"/>
  <c r="C227" i="8" s="1"/>
  <c r="C228" i="8" s="1"/>
  <c r="C229" i="8" s="1"/>
  <c r="C230" i="8" s="1"/>
  <c r="C231" i="8" s="1"/>
  <c r="C212" i="8"/>
  <c r="C213" i="8" s="1"/>
  <c r="C214" i="8" s="1"/>
  <c r="C215" i="8" s="1"/>
  <c r="C216" i="8" s="1"/>
  <c r="C217" i="8" s="1"/>
  <c r="C218" i="8" s="1"/>
  <c r="C219" i="8" s="1"/>
  <c r="C220" i="8" s="1"/>
  <c r="C221" i="8" s="1"/>
  <c r="C202" i="8"/>
  <c r="C203" i="8" s="1"/>
  <c r="C204" i="8" s="1"/>
  <c r="C205" i="8" s="1"/>
  <c r="C206" i="8" s="1"/>
  <c r="C207" i="8" s="1"/>
  <c r="C208" i="8" s="1"/>
  <c r="C209" i="8" s="1"/>
  <c r="C210" i="8" s="1"/>
  <c r="C211" i="8" s="1"/>
  <c r="C192" i="8"/>
  <c r="C193" i="8" s="1"/>
  <c r="C194" i="8" s="1"/>
  <c r="C195" i="8" s="1"/>
  <c r="C196" i="8" s="1"/>
  <c r="C197" i="8" s="1"/>
  <c r="C198" i="8" s="1"/>
  <c r="C199" i="8" s="1"/>
  <c r="C200" i="8" s="1"/>
  <c r="C201" i="8" s="1"/>
  <c r="C182" i="8"/>
  <c r="C183" i="8" s="1"/>
  <c r="C184" i="8" s="1"/>
  <c r="C185" i="8" s="1"/>
  <c r="C186" i="8" s="1"/>
  <c r="C187" i="8" s="1"/>
  <c r="C188" i="8" s="1"/>
  <c r="C189" i="8" s="1"/>
  <c r="C190" i="8" s="1"/>
  <c r="C191" i="8" s="1"/>
  <c r="C172" i="8"/>
  <c r="C173" i="8" s="1"/>
  <c r="C174" i="8" s="1"/>
  <c r="C175" i="8" s="1"/>
  <c r="C176" i="8" s="1"/>
  <c r="C177" i="8" s="1"/>
  <c r="C178" i="8" s="1"/>
  <c r="C179" i="8" s="1"/>
  <c r="C180" i="8" s="1"/>
  <c r="C181" i="8" s="1"/>
  <c r="C162" i="8"/>
  <c r="C163" i="8" s="1"/>
  <c r="C164" i="8" s="1"/>
  <c r="C165" i="8" s="1"/>
  <c r="C166" i="8" s="1"/>
  <c r="C167" i="8" s="1"/>
  <c r="C168" i="8" s="1"/>
  <c r="C169" i="8" s="1"/>
  <c r="C170" i="8" s="1"/>
  <c r="C171" i="8" s="1"/>
  <c r="C152" i="8"/>
  <c r="C153" i="8" s="1"/>
  <c r="C154" i="8" s="1"/>
  <c r="C155" i="8" s="1"/>
  <c r="C156" i="8" s="1"/>
  <c r="C157" i="8" s="1"/>
  <c r="C158" i="8" s="1"/>
  <c r="C159" i="8" s="1"/>
  <c r="C160" i="8" s="1"/>
  <c r="C161" i="8" s="1"/>
  <c r="C142" i="8"/>
  <c r="C143" i="8" s="1"/>
  <c r="C144" i="8" s="1"/>
  <c r="C145" i="8" s="1"/>
  <c r="C146" i="8" s="1"/>
  <c r="C147" i="8" s="1"/>
  <c r="C148" i="8" s="1"/>
  <c r="C149" i="8" s="1"/>
  <c r="C150" i="8" s="1"/>
  <c r="C151" i="8" s="1"/>
  <c r="C132" i="8"/>
  <c r="C133" i="8" s="1"/>
  <c r="C134" i="8" s="1"/>
  <c r="C135" i="8" s="1"/>
  <c r="C136" i="8" s="1"/>
  <c r="C137" i="8" s="1"/>
  <c r="C138" i="8" s="1"/>
  <c r="C139" i="8" s="1"/>
  <c r="C140" i="8" s="1"/>
  <c r="C141" i="8" s="1"/>
  <c r="C122" i="8"/>
  <c r="C123" i="8" s="1"/>
  <c r="C124" i="8" s="1"/>
  <c r="C125" i="8" s="1"/>
  <c r="C126" i="8" s="1"/>
  <c r="C127" i="8" s="1"/>
  <c r="C128" i="8" s="1"/>
  <c r="C129" i="8" s="1"/>
  <c r="C130" i="8" s="1"/>
  <c r="C131" i="8" s="1"/>
  <c r="C102" i="8"/>
  <c r="C103" i="8" s="1"/>
  <c r="C104" i="8" s="1"/>
  <c r="C105" i="8" s="1"/>
  <c r="C106" i="8" s="1"/>
  <c r="C107" i="8" s="1"/>
  <c r="C108" i="8" s="1"/>
  <c r="C109" i="8" s="1"/>
  <c r="C110" i="8" s="1"/>
  <c r="C111" i="8" s="1"/>
  <c r="C92" i="8"/>
  <c r="C93" i="8" s="1"/>
  <c r="C94" i="8" s="1"/>
  <c r="C95" i="8" s="1"/>
  <c r="C96" i="8" s="1"/>
  <c r="C97" i="8" s="1"/>
  <c r="C98" i="8" s="1"/>
  <c r="C99" i="8" s="1"/>
  <c r="C100" i="8" s="1"/>
  <c r="C101" i="8" s="1"/>
  <c r="C82" i="8"/>
  <c r="C83" i="8" s="1"/>
  <c r="C84" i="8" s="1"/>
  <c r="C85" i="8" s="1"/>
  <c r="C86" i="8" s="1"/>
  <c r="C87" i="8" s="1"/>
  <c r="C88" i="8" s="1"/>
  <c r="C89" i="8" s="1"/>
  <c r="C90" i="8" s="1"/>
  <c r="C91" i="8" s="1"/>
  <c r="C72" i="8"/>
  <c r="C73" i="8" s="1"/>
  <c r="C74" i="8" s="1"/>
  <c r="C75" i="8" s="1"/>
  <c r="C76" i="8" s="1"/>
  <c r="C77" i="8" s="1"/>
  <c r="C78" i="8" s="1"/>
  <c r="C79" i="8" s="1"/>
  <c r="C80" i="8" s="1"/>
  <c r="C81" i="8" s="1"/>
  <c r="C42" i="8"/>
  <c r="C43" i="8" s="1"/>
  <c r="C44" i="8" s="1"/>
  <c r="C45" i="8" s="1"/>
  <c r="C46" i="8" s="1"/>
  <c r="C47" i="8" s="1"/>
  <c r="C48" i="8" s="1"/>
  <c r="C49" i="8" s="1"/>
  <c r="C50" i="8" s="1"/>
  <c r="C51" i="8" s="1"/>
  <c r="C32" i="8"/>
  <c r="C33" i="8" s="1"/>
  <c r="C34" i="8" s="1"/>
  <c r="C35" i="8" s="1"/>
  <c r="C36" i="8" s="1"/>
  <c r="C37" i="8" s="1"/>
  <c r="C38" i="8" s="1"/>
  <c r="C39" i="8" s="1"/>
  <c r="C40" i="8" s="1"/>
  <c r="C41" i="8" s="1"/>
  <c r="C22" i="8"/>
  <c r="C12" i="8"/>
  <c r="C13" i="8" s="1"/>
  <c r="C14" i="8" s="1"/>
  <c r="C15" i="8" s="1"/>
  <c r="C16" i="8" s="1"/>
  <c r="C17" i="8" s="1"/>
  <c r="C18" i="8" s="1"/>
  <c r="C19" i="8" s="1"/>
  <c r="C20" i="8" s="1"/>
  <c r="C21" i="8" s="1"/>
  <c r="C112" i="8"/>
  <c r="C113" i="8" s="1"/>
  <c r="C114" i="8" s="1"/>
  <c r="C115" i="8" s="1"/>
  <c r="C116" i="8" s="1"/>
  <c r="C117" i="8" s="1"/>
  <c r="C118" i="8" s="1"/>
  <c r="C119" i="8" s="1"/>
  <c r="C120" i="8" s="1"/>
  <c r="C121" i="8" s="1"/>
  <c r="C23" i="8"/>
  <c r="C24" i="8" s="1"/>
  <c r="C25" i="8" s="1"/>
  <c r="C26" i="8" s="1"/>
  <c r="C27" i="8" s="1"/>
  <c r="C28" i="8" s="1"/>
  <c r="C29" i="8" s="1"/>
  <c r="C30" i="8" s="1"/>
  <c r="C31" i="8" s="1"/>
  <c r="C2" i="8"/>
  <c r="C3" i="8" s="1"/>
  <c r="C4" i="8" s="1"/>
  <c r="C5" i="8" s="1"/>
  <c r="C6" i="8" s="1"/>
  <c r="C7" i="8" s="1"/>
  <c r="C8" i="8" s="1"/>
  <c r="C9" i="8" s="1"/>
  <c r="C10" i="8" s="1"/>
  <c r="C11" i="8" s="1"/>
  <c r="A373" i="8"/>
  <c r="A374" i="8" s="1"/>
  <c r="A375" i="8" s="1"/>
  <c r="A376" i="8" s="1"/>
  <c r="A377" i="8" s="1"/>
  <c r="A378" i="8" s="1"/>
  <c r="A379" i="8" s="1"/>
  <c r="A380" i="8" s="1"/>
  <c r="A381" i="8" s="1"/>
  <c r="A363" i="8"/>
  <c r="A364" i="8" s="1"/>
  <c r="A365" i="8" s="1"/>
  <c r="A366" i="8" s="1"/>
  <c r="A367" i="8" s="1"/>
  <c r="A368" i="8" s="1"/>
  <c r="A369" i="8" s="1"/>
  <c r="A370" i="8" s="1"/>
  <c r="A371" i="8" s="1"/>
  <c r="A353" i="8"/>
  <c r="A354" i="8" s="1"/>
  <c r="A355" i="8" s="1"/>
  <c r="A356" i="8" s="1"/>
  <c r="A357" i="8" s="1"/>
  <c r="A358" i="8" s="1"/>
  <c r="A359" i="8" s="1"/>
  <c r="A360" i="8" s="1"/>
  <c r="A361" i="8" s="1"/>
  <c r="A343" i="8"/>
  <c r="A344" i="8" s="1"/>
  <c r="A345" i="8" s="1"/>
  <c r="A346" i="8" s="1"/>
  <c r="A347" i="8" s="1"/>
  <c r="A348" i="8" s="1"/>
  <c r="A349" i="8" s="1"/>
  <c r="A350" i="8" s="1"/>
  <c r="A351" i="8" s="1"/>
  <c r="A333" i="8"/>
  <c r="A334" i="8" s="1"/>
  <c r="A335" i="8" s="1"/>
  <c r="A336" i="8" s="1"/>
  <c r="A337" i="8" s="1"/>
  <c r="A338" i="8" s="1"/>
  <c r="A339" i="8" s="1"/>
  <c r="A340" i="8" s="1"/>
  <c r="A341" i="8" s="1"/>
  <c r="A323" i="8"/>
  <c r="A324" i="8" s="1"/>
  <c r="A325" i="8" s="1"/>
  <c r="A326" i="8" s="1"/>
  <c r="A327" i="8" s="1"/>
  <c r="A328" i="8" s="1"/>
  <c r="A329" i="8" s="1"/>
  <c r="A330" i="8" s="1"/>
  <c r="A331" i="8" s="1"/>
  <c r="A303" i="8"/>
  <c r="A304" i="8" s="1"/>
  <c r="A305" i="8" s="1"/>
  <c r="A306" i="8" s="1"/>
  <c r="A307" i="8" s="1"/>
  <c r="A308" i="8" s="1"/>
  <c r="A309" i="8" s="1"/>
  <c r="A310" i="8" s="1"/>
  <c r="A311" i="8" s="1"/>
  <c r="A293" i="8"/>
  <c r="A294" i="8" s="1"/>
  <c r="A295" i="8" s="1"/>
  <c r="A296" i="8" s="1"/>
  <c r="A297" i="8" s="1"/>
  <c r="A298" i="8" s="1"/>
  <c r="A299" i="8" s="1"/>
  <c r="A300" i="8" s="1"/>
  <c r="A301" i="8" s="1"/>
  <c r="A283" i="8"/>
  <c r="A284" i="8" s="1"/>
  <c r="A285" i="8" s="1"/>
  <c r="A286" i="8" s="1"/>
  <c r="A287" i="8" s="1"/>
  <c r="A288" i="8" s="1"/>
  <c r="A289" i="8" s="1"/>
  <c r="A290" i="8" s="1"/>
  <c r="A291" i="8" s="1"/>
  <c r="A273" i="8"/>
  <c r="A274" i="8" s="1"/>
  <c r="A275" i="8" s="1"/>
  <c r="A276" i="8" s="1"/>
  <c r="A277" i="8" s="1"/>
  <c r="A278" i="8" s="1"/>
  <c r="A279" i="8" s="1"/>
  <c r="A280" i="8" s="1"/>
  <c r="A281" i="8" s="1"/>
  <c r="A263" i="8"/>
  <c r="A264" i="8" s="1"/>
  <c r="A265" i="8" s="1"/>
  <c r="A266" i="8" s="1"/>
  <c r="A267" i="8" s="1"/>
  <c r="A268" i="8" s="1"/>
  <c r="A269" i="8" s="1"/>
  <c r="A270" i="8" s="1"/>
  <c r="A271" i="8" s="1"/>
  <c r="A253" i="8"/>
  <c r="A254" i="8" s="1"/>
  <c r="A255" i="8" s="1"/>
  <c r="A256" i="8" s="1"/>
  <c r="A257" i="8" s="1"/>
  <c r="A258" i="8" s="1"/>
  <c r="A259" i="8" s="1"/>
  <c r="A260" i="8" s="1"/>
  <c r="A261" i="8" s="1"/>
  <c r="A243" i="8"/>
  <c r="A244" i="8" s="1"/>
  <c r="A245" i="8" s="1"/>
  <c r="A246" i="8" s="1"/>
  <c r="A247" i="8" s="1"/>
  <c r="A248" i="8" s="1"/>
  <c r="A249" i="8" s="1"/>
  <c r="A250" i="8" s="1"/>
  <c r="A251" i="8" s="1"/>
  <c r="A233" i="8"/>
  <c r="A234" i="8" s="1"/>
  <c r="A235" i="8" s="1"/>
  <c r="A236" i="8" s="1"/>
  <c r="A237" i="8" s="1"/>
  <c r="A238" i="8" s="1"/>
  <c r="A239" i="8" s="1"/>
  <c r="A240" i="8" s="1"/>
  <c r="A241" i="8" s="1"/>
  <c r="A223" i="8"/>
  <c r="A224" i="8" s="1"/>
  <c r="A225" i="8" s="1"/>
  <c r="A226" i="8" s="1"/>
  <c r="A227" i="8" s="1"/>
  <c r="A228" i="8" s="1"/>
  <c r="A229" i="8" s="1"/>
  <c r="A230" i="8" s="1"/>
  <c r="A231" i="8" s="1"/>
  <c r="A213" i="8"/>
  <c r="A214" i="8" s="1"/>
  <c r="A215" i="8" s="1"/>
  <c r="A216" i="8" s="1"/>
  <c r="A217" i="8" s="1"/>
  <c r="A218" i="8" s="1"/>
  <c r="A219" i="8" s="1"/>
  <c r="A220" i="8" s="1"/>
  <c r="A221" i="8" s="1"/>
  <c r="A203" i="8"/>
  <c r="A204" i="8" s="1"/>
  <c r="A205" i="8" s="1"/>
  <c r="A206" i="8" s="1"/>
  <c r="A207" i="8" s="1"/>
  <c r="A208" i="8" s="1"/>
  <c r="A209" i="8" s="1"/>
  <c r="A210" i="8" s="1"/>
  <c r="A211" i="8" s="1"/>
  <c r="A193" i="8"/>
  <c r="A194" i="8" s="1"/>
  <c r="A195" i="8" s="1"/>
  <c r="A196" i="8" s="1"/>
  <c r="A197" i="8" s="1"/>
  <c r="A198" i="8" s="1"/>
  <c r="A199" i="8" s="1"/>
  <c r="A200" i="8" s="1"/>
  <c r="A201" i="8" s="1"/>
  <c r="A183" i="8"/>
  <c r="A184" i="8" s="1"/>
  <c r="A185" i="8" s="1"/>
  <c r="A186" i="8" s="1"/>
  <c r="A187" i="8" s="1"/>
  <c r="A188" i="8" s="1"/>
  <c r="A189" i="8" s="1"/>
  <c r="A190" i="8" s="1"/>
  <c r="A191" i="8" s="1"/>
  <c r="A173" i="8"/>
  <c r="A174" i="8" s="1"/>
  <c r="A175" i="8" s="1"/>
  <c r="A176" i="8" s="1"/>
  <c r="A177" i="8" s="1"/>
  <c r="A178" i="8" s="1"/>
  <c r="A179" i="8" s="1"/>
  <c r="A180" i="8" s="1"/>
  <c r="A181" i="8" s="1"/>
  <c r="A163" i="8"/>
  <c r="A164" i="8" s="1"/>
  <c r="A165" i="8" s="1"/>
  <c r="A166" i="8" s="1"/>
  <c r="A167" i="8" s="1"/>
  <c r="A168" i="8" s="1"/>
  <c r="A169" i="8" s="1"/>
  <c r="A170" i="8" s="1"/>
  <c r="A171" i="8" s="1"/>
  <c r="A153" i="8"/>
  <c r="A154" i="8" s="1"/>
  <c r="A155" i="8" s="1"/>
  <c r="A156" i="8" s="1"/>
  <c r="A157" i="8" s="1"/>
  <c r="A158" i="8" s="1"/>
  <c r="A159" i="8" s="1"/>
  <c r="A160" i="8" s="1"/>
  <c r="A161" i="8" s="1"/>
  <c r="A143" i="8"/>
  <c r="A144" i="8" s="1"/>
  <c r="A145" i="8" s="1"/>
  <c r="A146" i="8" s="1"/>
  <c r="A147" i="8" s="1"/>
  <c r="A148" i="8" s="1"/>
  <c r="A149" i="8" s="1"/>
  <c r="A150" i="8" s="1"/>
  <c r="A151" i="8" s="1"/>
  <c r="A133" i="8"/>
  <c r="A134" i="8" s="1"/>
  <c r="A135" i="8" s="1"/>
  <c r="A136" i="8" s="1"/>
  <c r="A137" i="8" s="1"/>
  <c r="A138" i="8" s="1"/>
  <c r="A139" i="8" s="1"/>
  <c r="A140" i="8" s="1"/>
  <c r="A141" i="8" s="1"/>
  <c r="A123" i="8"/>
  <c r="A124" i="8" s="1"/>
  <c r="A125" i="8" s="1"/>
  <c r="A126" i="8" s="1"/>
  <c r="A127" i="8" s="1"/>
  <c r="A128" i="8" s="1"/>
  <c r="A129" i="8" s="1"/>
  <c r="A130" i="8" s="1"/>
  <c r="A131" i="8" s="1"/>
  <c r="A113" i="8"/>
  <c r="A114" i="8" s="1"/>
  <c r="A115" i="8" s="1"/>
  <c r="A116" i="8" s="1"/>
  <c r="A117" i="8" s="1"/>
  <c r="A118" i="8" s="1"/>
  <c r="A119" i="8" s="1"/>
  <c r="A120" i="8" s="1"/>
  <c r="A121" i="8" s="1"/>
  <c r="A103" i="8"/>
  <c r="A104" i="8" s="1"/>
  <c r="A105" i="8" s="1"/>
  <c r="A106" i="8" s="1"/>
  <c r="A107" i="8" s="1"/>
  <c r="A108" i="8" s="1"/>
  <c r="A109" i="8" s="1"/>
  <c r="A110" i="8" s="1"/>
  <c r="A111" i="8" s="1"/>
  <c r="A93" i="8"/>
  <c r="A94" i="8" s="1"/>
  <c r="A95" i="8" s="1"/>
  <c r="A96" i="8" s="1"/>
  <c r="A97" i="8" s="1"/>
  <c r="A98" i="8" s="1"/>
  <c r="A99" i="8" s="1"/>
  <c r="A100" i="8" s="1"/>
  <c r="A101" i="8" s="1"/>
  <c r="A83" i="8"/>
  <c r="A84" i="8" s="1"/>
  <c r="A85" i="8" s="1"/>
  <c r="A86" i="8" s="1"/>
  <c r="A87" i="8" s="1"/>
  <c r="A88" i="8" s="1"/>
  <c r="A89" i="8" s="1"/>
  <c r="A90" i="8" s="1"/>
  <c r="A91" i="8" s="1"/>
  <c r="A73" i="8"/>
  <c r="A74" i="8" s="1"/>
  <c r="A75" i="8" s="1"/>
  <c r="A76" i="8" s="1"/>
  <c r="A77" i="8" s="1"/>
  <c r="A78" i="8" s="1"/>
  <c r="A79" i="8" s="1"/>
  <c r="A80" i="8" s="1"/>
  <c r="A81" i="8" s="1"/>
  <c r="A63" i="8"/>
  <c r="A64" i="8" s="1"/>
  <c r="A65" i="8" s="1"/>
  <c r="A66" i="8" s="1"/>
  <c r="A67" i="8" s="1"/>
  <c r="A68" i="8" s="1"/>
  <c r="A69" i="8" s="1"/>
  <c r="A70" i="8" s="1"/>
  <c r="A71" i="8" s="1"/>
  <c r="A53" i="8"/>
  <c r="A54" i="8" s="1"/>
  <c r="A55" i="8" s="1"/>
  <c r="A56" i="8" s="1"/>
  <c r="A57" i="8" s="1"/>
  <c r="A58" i="8" s="1"/>
  <c r="A59" i="8" s="1"/>
  <c r="A60" i="8" s="1"/>
  <c r="A61" i="8" s="1"/>
  <c r="A43" i="8"/>
  <c r="A44" i="8" s="1"/>
  <c r="A45" i="8" s="1"/>
  <c r="A46" i="8" s="1"/>
  <c r="A47" i="8" s="1"/>
  <c r="A48" i="8" s="1"/>
  <c r="A49" i="8" s="1"/>
  <c r="A50" i="8" s="1"/>
  <c r="A51" i="8" s="1"/>
  <c r="A33" i="8"/>
  <c r="A34" i="8" s="1"/>
  <c r="A35" i="8" s="1"/>
  <c r="A36" i="8" s="1"/>
  <c r="A37" i="8" s="1"/>
  <c r="A38" i="8" s="1"/>
  <c r="A39" i="8" s="1"/>
  <c r="A40" i="8" s="1"/>
  <c r="A41" i="8" s="1"/>
  <c r="A23" i="8"/>
  <c r="A24" i="8" s="1"/>
  <c r="A25" i="8" s="1"/>
  <c r="A26" i="8" s="1"/>
  <c r="A27" i="8" s="1"/>
  <c r="A28" i="8" s="1"/>
  <c r="A29" i="8" s="1"/>
  <c r="A30" i="8" s="1"/>
  <c r="A31" i="8" s="1"/>
  <c r="A13" i="8"/>
  <c r="A14" i="8" s="1"/>
  <c r="A15" i="8" s="1"/>
  <c r="A16" i="8" s="1"/>
  <c r="A17" i="8" s="1"/>
  <c r="A18" i="8" s="1"/>
  <c r="A19" i="8" s="1"/>
  <c r="A20" i="8" s="1"/>
  <c r="A21" i="8" s="1"/>
  <c r="A3" i="8"/>
  <c r="A4" i="8" s="1"/>
  <c r="A5" i="8" s="1"/>
  <c r="A6" i="8" s="1"/>
  <c r="A7" i="8" s="1"/>
  <c r="A8" i="8" s="1"/>
  <c r="A9" i="8" s="1"/>
  <c r="A10" i="8" s="1"/>
  <c r="A11" i="8" s="1"/>
  <c r="X39" i="1"/>
  <c r="Y39" i="1" s="1"/>
  <c r="Z39" i="1" s="1"/>
  <c r="AA39" i="1" s="1"/>
  <c r="AB39" i="1" s="1"/>
  <c r="AC39" i="1" s="1"/>
  <c r="AD39" i="1" s="1"/>
  <c r="AE39" i="1" s="1"/>
  <c r="W38" i="1"/>
  <c r="X38" i="1" s="1"/>
  <c r="Y38" i="1" s="1"/>
  <c r="Z38" i="1" s="1"/>
  <c r="AA38" i="1" s="1"/>
  <c r="AB38" i="1" s="1"/>
  <c r="AC38" i="1" s="1"/>
  <c r="AD38" i="1" s="1"/>
  <c r="AE38" i="1" s="1"/>
  <c r="W39" i="1"/>
  <c r="X21" i="1"/>
  <c r="Y21" i="1" s="1"/>
  <c r="Z21" i="1" s="1"/>
  <c r="AA21" i="1" s="1"/>
  <c r="AB21" i="1" s="1"/>
  <c r="AC21" i="1" s="1"/>
  <c r="AD21" i="1" s="1"/>
  <c r="AE21" i="1" s="1"/>
  <c r="X22" i="1"/>
  <c r="Y22" i="1" s="1"/>
  <c r="Z22" i="1" s="1"/>
  <c r="AA22" i="1" s="1"/>
  <c r="AB22" i="1" s="1"/>
  <c r="AC22" i="1" s="1"/>
  <c r="AD22" i="1" s="1"/>
  <c r="AE22" i="1" s="1"/>
  <c r="X23" i="1"/>
  <c r="Y23" i="1" s="1"/>
  <c r="Z23" i="1" s="1"/>
  <c r="AA23" i="1" s="1"/>
  <c r="AB23" i="1" s="1"/>
  <c r="AC23" i="1" s="1"/>
  <c r="AD23" i="1" s="1"/>
  <c r="AE23" i="1" s="1"/>
  <c r="X29" i="1"/>
  <c r="Y29" i="1" s="1"/>
  <c r="Z29" i="1" s="1"/>
  <c r="AA29" i="1" s="1"/>
  <c r="AB29" i="1" s="1"/>
  <c r="AC29" i="1" s="1"/>
  <c r="AD29" i="1" s="1"/>
  <c r="AE29" i="1" s="1"/>
  <c r="X30" i="1"/>
  <c r="Y30" i="1" s="1"/>
  <c r="Z30" i="1" s="1"/>
  <c r="AA30" i="1" s="1"/>
  <c r="AB30" i="1" s="1"/>
  <c r="AC30" i="1" s="1"/>
  <c r="AD30" i="1" s="1"/>
  <c r="AE30" i="1" s="1"/>
  <c r="W22" i="1"/>
  <c r="W31" i="1"/>
  <c r="X31" i="1" s="1"/>
  <c r="Y31" i="1" s="1"/>
  <c r="Z31" i="1" s="1"/>
  <c r="AA31" i="1" s="1"/>
  <c r="AB31" i="1" s="1"/>
  <c r="AC31" i="1" s="1"/>
  <c r="AD31" i="1" s="1"/>
  <c r="AE31" i="1" s="1"/>
  <c r="W32" i="1"/>
  <c r="X32" i="1" s="1"/>
  <c r="Y32" i="1" s="1"/>
  <c r="Z32" i="1" s="1"/>
  <c r="AA32" i="1" s="1"/>
  <c r="AB32" i="1" s="1"/>
  <c r="AC32" i="1" s="1"/>
  <c r="AD32" i="1" s="1"/>
  <c r="AE32" i="1" s="1"/>
  <c r="W28" i="1"/>
  <c r="X28" i="1" s="1"/>
  <c r="Y28" i="1" s="1"/>
  <c r="Z28" i="1" s="1"/>
  <c r="AA28" i="1" s="1"/>
  <c r="AB28" i="1" s="1"/>
  <c r="AC28" i="1" s="1"/>
  <c r="AD28" i="1" s="1"/>
  <c r="AE28" i="1" s="1"/>
  <c r="W20" i="1"/>
  <c r="X20" i="1" s="1"/>
  <c r="Y20" i="1" s="1"/>
  <c r="Z20" i="1" s="1"/>
  <c r="AA20" i="1" s="1"/>
  <c r="AB20" i="1" s="1"/>
  <c r="AC20" i="1" s="1"/>
  <c r="AD20" i="1" s="1"/>
  <c r="AE20" i="1" s="1"/>
  <c r="X18" i="1"/>
  <c r="Y18" i="1" s="1"/>
  <c r="Z18" i="1" s="1"/>
  <c r="AA18" i="1" s="1"/>
  <c r="AB18" i="1" s="1"/>
  <c r="AC18" i="1" s="1"/>
  <c r="AD18" i="1" s="1"/>
  <c r="AE18" i="1" s="1"/>
  <c r="X17" i="1"/>
  <c r="Y17" i="1" s="1"/>
  <c r="Z17" i="1" s="1"/>
  <c r="AA17" i="1" s="1"/>
  <c r="AB17" i="1" s="1"/>
  <c r="AC17" i="1" s="1"/>
  <c r="AD17" i="1" s="1"/>
  <c r="AE17" i="1" s="1"/>
  <c r="W17" i="1"/>
  <c r="W18" i="1"/>
  <c r="W19" i="1"/>
  <c r="X19" i="1" s="1"/>
  <c r="Y19" i="1" s="1"/>
  <c r="Z19" i="1" s="1"/>
  <c r="AA19" i="1" s="1"/>
  <c r="AB19" i="1" s="1"/>
  <c r="AC19" i="1" s="1"/>
  <c r="AD19" i="1" s="1"/>
  <c r="AE19" i="1" s="1"/>
  <c r="W21" i="1"/>
  <c r="W23" i="1"/>
  <c r="W24" i="1"/>
  <c r="X24" i="1" s="1"/>
  <c r="Y24" i="1" s="1"/>
  <c r="Z24" i="1" s="1"/>
  <c r="AA24" i="1" s="1"/>
  <c r="AB24" i="1" s="1"/>
  <c r="AC24" i="1" s="1"/>
  <c r="AD24" i="1" s="1"/>
  <c r="AE24" i="1" s="1"/>
  <c r="W25" i="1"/>
  <c r="X25" i="1" s="1"/>
  <c r="Y25" i="1" s="1"/>
  <c r="Z25" i="1" s="1"/>
  <c r="AA25" i="1" s="1"/>
  <c r="AB25" i="1" s="1"/>
  <c r="AC25" i="1" s="1"/>
  <c r="AD25" i="1" s="1"/>
  <c r="AE25" i="1" s="1"/>
  <c r="W26" i="1"/>
  <c r="X26" i="1" s="1"/>
  <c r="Y26" i="1" s="1"/>
  <c r="Z26" i="1" s="1"/>
  <c r="AA26" i="1" s="1"/>
  <c r="AB26" i="1" s="1"/>
  <c r="AC26" i="1" s="1"/>
  <c r="AD26" i="1" s="1"/>
  <c r="AE26" i="1" s="1"/>
  <c r="W27" i="1"/>
  <c r="X27" i="1" s="1"/>
  <c r="Y27" i="1" s="1"/>
  <c r="Z27" i="1" s="1"/>
  <c r="AA27" i="1" s="1"/>
  <c r="AB27" i="1" s="1"/>
  <c r="AC27" i="1" s="1"/>
  <c r="AD27" i="1" s="1"/>
  <c r="AE27" i="1" s="1"/>
  <c r="W29" i="1"/>
  <c r="W30" i="1"/>
  <c r="W33" i="1"/>
  <c r="X33" i="1" s="1"/>
  <c r="Y33" i="1" s="1"/>
  <c r="Z33" i="1" s="1"/>
  <c r="AA33" i="1" s="1"/>
  <c r="AB33" i="1" s="1"/>
  <c r="AC33" i="1" s="1"/>
  <c r="AD33" i="1" s="1"/>
  <c r="AE33" i="1" s="1"/>
  <c r="W34" i="1"/>
  <c r="X34" i="1" s="1"/>
  <c r="Y34" i="1" s="1"/>
  <c r="Z34" i="1" s="1"/>
  <c r="AA34" i="1" s="1"/>
  <c r="AB34" i="1" s="1"/>
  <c r="AC34" i="1" s="1"/>
  <c r="AD34" i="1" s="1"/>
  <c r="AE34" i="1" s="1"/>
  <c r="W35" i="1"/>
  <c r="X35" i="1" s="1"/>
  <c r="Y35" i="1" s="1"/>
  <c r="Z35" i="1" s="1"/>
  <c r="AA35" i="1" s="1"/>
  <c r="AB35" i="1" s="1"/>
  <c r="AC35" i="1" s="1"/>
  <c r="AD35" i="1" s="1"/>
  <c r="AE35" i="1" s="1"/>
  <c r="W36" i="1"/>
  <c r="X36" i="1" s="1"/>
  <c r="Y36" i="1" s="1"/>
  <c r="Z36" i="1" s="1"/>
  <c r="AA36" i="1" s="1"/>
  <c r="AB36" i="1" s="1"/>
  <c r="AC36" i="1" s="1"/>
  <c r="AD36" i="1" s="1"/>
  <c r="AE36" i="1" s="1"/>
  <c r="W37" i="1"/>
  <c r="X37" i="1" s="1"/>
  <c r="Y37" i="1" s="1"/>
  <c r="Z37" i="1" s="1"/>
  <c r="AA37" i="1" s="1"/>
  <c r="AB37" i="1" s="1"/>
  <c r="AC37" i="1" s="1"/>
  <c r="AD37" i="1" s="1"/>
  <c r="AE37" i="1" s="1"/>
  <c r="W16" i="1"/>
  <c r="X16" i="1" s="1"/>
  <c r="Y16" i="1" s="1"/>
  <c r="Z16" i="1" s="1"/>
  <c r="AA16" i="1" s="1"/>
  <c r="AB16" i="1" s="1"/>
  <c r="AC16" i="1" s="1"/>
  <c r="AD16" i="1" s="1"/>
  <c r="AE16" i="1" s="1"/>
  <c r="W15" i="1"/>
  <c r="X15" i="1" s="1"/>
  <c r="Y15" i="1" s="1"/>
  <c r="Z15" i="1" s="1"/>
  <c r="AA15" i="1" s="1"/>
  <c r="AB15" i="1" s="1"/>
  <c r="AC15" i="1" s="1"/>
  <c r="AD15" i="1" s="1"/>
  <c r="AE15" i="1" s="1"/>
  <c r="W14" i="1"/>
  <c r="X14" i="1" s="1"/>
  <c r="Y14" i="1" s="1"/>
  <c r="Z14" i="1" s="1"/>
  <c r="AA14" i="1" s="1"/>
  <c r="AB14" i="1" s="1"/>
  <c r="AC14" i="1" s="1"/>
  <c r="AD14" i="1" s="1"/>
  <c r="AE14" i="1" s="1"/>
  <c r="X13" i="1"/>
  <c r="Y13" i="1" s="1"/>
  <c r="Z13" i="1" s="1"/>
  <c r="AA13" i="1" s="1"/>
  <c r="AB13" i="1" s="1"/>
  <c r="AC13" i="1" s="1"/>
  <c r="AD13" i="1" s="1"/>
  <c r="AE13" i="1" s="1"/>
  <c r="W13" i="1"/>
  <c r="X12" i="1"/>
  <c r="Y12" i="1" s="1"/>
  <c r="Z12" i="1" s="1"/>
  <c r="AA12" i="1" s="1"/>
  <c r="AB12" i="1" s="1"/>
  <c r="AC12" i="1" s="1"/>
  <c r="AD12" i="1" s="1"/>
  <c r="AE12" i="1" s="1"/>
  <c r="W12" i="1"/>
  <c r="X11" i="1"/>
  <c r="Y11" i="1" s="1"/>
  <c r="Z11" i="1" s="1"/>
  <c r="AA11" i="1" s="1"/>
  <c r="AB11" i="1" s="1"/>
  <c r="AC11" i="1" s="1"/>
  <c r="AD11" i="1" s="1"/>
  <c r="AE11" i="1" s="1"/>
  <c r="X7" i="1"/>
  <c r="Y7" i="1" s="1"/>
  <c r="Z7" i="1" s="1"/>
  <c r="AA7" i="1" s="1"/>
  <c r="AB7" i="1" s="1"/>
  <c r="AC7" i="1" s="1"/>
  <c r="AD7" i="1" s="1"/>
  <c r="AE7" i="1" s="1"/>
  <c r="W7" i="1"/>
  <c r="W4" i="1"/>
  <c r="X4" i="1" s="1"/>
  <c r="Y4" i="1" s="1"/>
  <c r="Z4" i="1" s="1"/>
  <c r="AA4" i="1" s="1"/>
  <c r="AB4" i="1" s="1"/>
  <c r="AC4" i="1" s="1"/>
  <c r="AD4" i="1" s="1"/>
  <c r="AE4" i="1" s="1"/>
  <c r="W5" i="1"/>
  <c r="X5" i="1" s="1"/>
  <c r="Y5" i="1" s="1"/>
  <c r="Z5" i="1" s="1"/>
  <c r="AA5" i="1" s="1"/>
  <c r="AB5" i="1" s="1"/>
  <c r="AC5" i="1" s="1"/>
  <c r="AD5" i="1" s="1"/>
  <c r="AE5" i="1" s="1"/>
  <c r="W6" i="1"/>
  <c r="X6" i="1" s="1"/>
  <c r="Y6" i="1" s="1"/>
  <c r="Z6" i="1" s="1"/>
  <c r="AA6" i="1" s="1"/>
  <c r="AB6" i="1" s="1"/>
  <c r="AC6" i="1" s="1"/>
  <c r="AD6" i="1" s="1"/>
  <c r="AE6" i="1" s="1"/>
  <c r="W8" i="1"/>
  <c r="X8" i="1" s="1"/>
  <c r="Y8" i="1" s="1"/>
  <c r="Z8" i="1" s="1"/>
  <c r="AA8" i="1" s="1"/>
  <c r="AB8" i="1" s="1"/>
  <c r="AC8" i="1" s="1"/>
  <c r="AD8" i="1" s="1"/>
  <c r="AE8" i="1" s="1"/>
  <c r="W9" i="1"/>
  <c r="X9" i="1" s="1"/>
  <c r="Y9" i="1" s="1"/>
  <c r="Z9" i="1" s="1"/>
  <c r="AA9" i="1" s="1"/>
  <c r="AB9" i="1" s="1"/>
  <c r="AC9" i="1" s="1"/>
  <c r="AD9" i="1" s="1"/>
  <c r="AE9" i="1" s="1"/>
  <c r="W10" i="1"/>
  <c r="X10" i="1" s="1"/>
  <c r="Y10" i="1" s="1"/>
  <c r="Z10" i="1" s="1"/>
  <c r="AA10" i="1" s="1"/>
  <c r="AB10" i="1" s="1"/>
  <c r="AC10" i="1" s="1"/>
  <c r="AD10" i="1" s="1"/>
  <c r="AE10" i="1" s="1"/>
  <c r="W11" i="1"/>
  <c r="W3" i="1"/>
  <c r="X3" i="1" s="1"/>
  <c r="Y3" i="1" s="1"/>
  <c r="Z3" i="1" s="1"/>
  <c r="AA3" i="1" s="1"/>
  <c r="AB3" i="1" s="1"/>
  <c r="AC3" i="1" s="1"/>
  <c r="AD3" i="1" s="1"/>
  <c r="AE3" i="1" s="1"/>
  <c r="W2" i="1"/>
  <c r="X2" i="1" s="1"/>
  <c r="Y2" i="1" s="1"/>
  <c r="Z2" i="1" s="1"/>
  <c r="AA2" i="1" s="1"/>
  <c r="AB2" i="1" s="1"/>
  <c r="AC2" i="1" s="1"/>
  <c r="AD2" i="1" s="1"/>
  <c r="AE2" i="1" s="1"/>
  <c r="Q3" i="1" l="1"/>
  <c r="M3" i="1" s="1"/>
  <c r="Q4" i="1"/>
  <c r="Q5" i="1"/>
  <c r="Q6" i="1"/>
  <c r="M6" i="1" s="1"/>
  <c r="Q7" i="1"/>
  <c r="M7" i="1" s="1"/>
  <c r="Q8" i="1"/>
  <c r="M8" i="1" s="1"/>
  <c r="Q9" i="1"/>
  <c r="M9" i="1" s="1"/>
  <c r="Q10" i="1"/>
  <c r="M10" i="1" s="1"/>
  <c r="Q11" i="1"/>
  <c r="M11" i="1" s="1"/>
  <c r="Q12" i="1"/>
  <c r="Q13" i="1"/>
  <c r="Q14" i="1"/>
  <c r="M14" i="1" s="1"/>
  <c r="Q15" i="1"/>
  <c r="M15" i="1" s="1"/>
  <c r="Q16" i="1"/>
  <c r="M16" i="1" s="1"/>
  <c r="Q17" i="1"/>
  <c r="M17" i="1" s="1"/>
  <c r="Q18" i="1"/>
  <c r="M18" i="1" s="1"/>
  <c r="Q19" i="1"/>
  <c r="M19" i="1" s="1"/>
  <c r="Q20" i="1"/>
  <c r="Q21" i="1"/>
  <c r="M21" i="1" s="1"/>
  <c r="Q22" i="1"/>
  <c r="M22" i="1" s="1"/>
  <c r="Q23" i="1"/>
  <c r="M23" i="1" s="1"/>
  <c r="Q24" i="1"/>
  <c r="M24" i="1" s="1"/>
  <c r="Q25" i="1"/>
  <c r="M25" i="1" s="1"/>
  <c r="Q26" i="1"/>
  <c r="M26" i="1" s="1"/>
  <c r="Q27" i="1"/>
  <c r="M27" i="1" s="1"/>
  <c r="Q28" i="1"/>
  <c r="Q29" i="1"/>
  <c r="Q30" i="1"/>
  <c r="M30" i="1" s="1"/>
  <c r="Q31" i="1"/>
  <c r="M31" i="1" s="1"/>
  <c r="Q32" i="1"/>
  <c r="M32" i="1" s="1"/>
  <c r="Q33" i="1"/>
  <c r="M33" i="1" s="1"/>
  <c r="Q34" i="1"/>
  <c r="M34" i="1" s="1"/>
  <c r="Q35" i="1"/>
  <c r="M35" i="1" s="1"/>
  <c r="Q36" i="1"/>
  <c r="Q37" i="1"/>
  <c r="Q38" i="1"/>
  <c r="M38" i="1" s="1"/>
  <c r="Q39" i="1"/>
  <c r="M39" i="1" s="1"/>
  <c r="Q2" i="1"/>
  <c r="M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K38" i="1"/>
  <c r="K39" i="1"/>
  <c r="H40" i="1"/>
  <c r="E40" i="1"/>
  <c r="J40" i="1"/>
  <c r="G40" i="1" s="1"/>
  <c r="H38" i="1"/>
  <c r="N38" i="1" s="1"/>
  <c r="H39" i="1"/>
  <c r="N39" i="1" s="1"/>
  <c r="J38" i="1"/>
  <c r="J39" i="1"/>
  <c r="P39" i="1" s="1"/>
  <c r="R39" i="1" s="1"/>
  <c r="P41" i="1" a="1"/>
  <c r="P41" i="1" s="1"/>
  <c r="K2" i="1"/>
  <c r="I2" i="1"/>
  <c r="F2" i="1"/>
  <c r="D2" i="1"/>
  <c r="H2" i="1"/>
  <c r="J2" i="1"/>
  <c r="P38" i="1" l="1"/>
  <c r="R38" i="1" s="1"/>
  <c r="E39" i="1"/>
  <c r="D372" i="8" s="1"/>
  <c r="D373" i="8" s="1"/>
  <c r="D374" i="8" s="1"/>
  <c r="D375" i="8" s="1"/>
  <c r="D376" i="8" s="1"/>
  <c r="D377" i="8" s="1"/>
  <c r="D378" i="8" s="1"/>
  <c r="D379" i="8" s="1"/>
  <c r="D380" i="8" s="1"/>
  <c r="D381" i="8" s="1"/>
  <c r="P40" i="1"/>
  <c r="R40" i="1" s="1"/>
  <c r="N40" i="1"/>
  <c r="T40" i="1" s="1"/>
  <c r="E38" i="1"/>
  <c r="D362" i="8" s="1"/>
  <c r="D363" i="8" s="1"/>
  <c r="D364" i="8" s="1"/>
  <c r="D365" i="8" s="1"/>
  <c r="D366" i="8" s="1"/>
  <c r="D367" i="8" s="1"/>
  <c r="D368" i="8" s="1"/>
  <c r="D369" i="8" s="1"/>
  <c r="D370" i="8" s="1"/>
  <c r="D371" i="8" s="1"/>
  <c r="E2" i="1"/>
  <c r="D2" i="8" s="1"/>
  <c r="D3" i="8" s="1"/>
  <c r="D4" i="8" s="1"/>
  <c r="D5" i="8" s="1"/>
  <c r="D6" i="8" s="1"/>
  <c r="D7" i="8" s="1"/>
  <c r="D8" i="8" s="1"/>
  <c r="D9" i="8" s="1"/>
  <c r="D10" i="8" s="1"/>
  <c r="D11" i="8" s="1"/>
  <c r="G2" i="1"/>
  <c r="E2" i="8" s="1"/>
  <c r="E3" i="8" s="1"/>
  <c r="E4" i="8" s="1"/>
  <c r="E5" i="8" s="1"/>
  <c r="E6" i="8" s="1"/>
  <c r="E7" i="8" s="1"/>
  <c r="E8" i="8" s="1"/>
  <c r="E9" i="8" s="1"/>
  <c r="E10" i="8" s="1"/>
  <c r="E11" i="8" s="1"/>
  <c r="G39" i="1"/>
  <c r="E372" i="8" s="1"/>
  <c r="E373" i="8" s="1"/>
  <c r="E374" i="8" s="1"/>
  <c r="E375" i="8" s="1"/>
  <c r="E376" i="8" s="1"/>
  <c r="E377" i="8" s="1"/>
  <c r="E378" i="8" s="1"/>
  <c r="E379" i="8" s="1"/>
  <c r="E380" i="8" s="1"/>
  <c r="E381" i="8" s="1"/>
  <c r="M37" i="1"/>
  <c r="M29" i="1"/>
  <c r="M13" i="1"/>
  <c r="M5" i="1"/>
  <c r="T39" i="1"/>
  <c r="G38" i="1"/>
  <c r="E362" i="8" s="1"/>
  <c r="E363" i="8" s="1"/>
  <c r="E364" i="8" s="1"/>
  <c r="E365" i="8" s="1"/>
  <c r="E366" i="8" s="1"/>
  <c r="E367" i="8" s="1"/>
  <c r="E368" i="8" s="1"/>
  <c r="E369" i="8" s="1"/>
  <c r="E370" i="8" s="1"/>
  <c r="E371" i="8" s="1"/>
  <c r="M36" i="1"/>
  <c r="M28" i="1"/>
  <c r="M20" i="1"/>
  <c r="M12" i="1"/>
  <c r="M4" i="1"/>
  <c r="N2" i="1"/>
  <c r="P2" i="1"/>
  <c r="I4" i="1"/>
  <c r="E4" i="1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I5" i="1"/>
  <c r="I6" i="1"/>
  <c r="E6" i="1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I7" i="1"/>
  <c r="E7" i="1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I8" i="1"/>
  <c r="E8" i="1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I9" i="1"/>
  <c r="E9" i="1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I10" i="1"/>
  <c r="E10" i="1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I11" i="1"/>
  <c r="E11" i="1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I12" i="1"/>
  <c r="E12" i="1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I13" i="1"/>
  <c r="E13" i="1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I14" i="1"/>
  <c r="E14" i="1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I15" i="1"/>
  <c r="E15" i="1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I16" i="1"/>
  <c r="E16" i="1" s="1"/>
  <c r="D142" i="8" s="1"/>
  <c r="D143" i="8" s="1"/>
  <c r="D144" i="8" s="1"/>
  <c r="D145" i="8" s="1"/>
  <c r="D146" i="8" s="1"/>
  <c r="D147" i="8" s="1"/>
  <c r="D148" i="8" s="1"/>
  <c r="D149" i="8" s="1"/>
  <c r="D150" i="8" s="1"/>
  <c r="D151" i="8" s="1"/>
  <c r="I17" i="1"/>
  <c r="E17" i="1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I18" i="1"/>
  <c r="E18" i="1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I19" i="1"/>
  <c r="E19" i="1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I20" i="1"/>
  <c r="I21" i="1"/>
  <c r="E21" i="1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I22" i="1"/>
  <c r="E22" i="1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I23" i="1"/>
  <c r="E23" i="1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I24" i="1"/>
  <c r="E24" i="1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I25" i="1"/>
  <c r="E25" i="1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I26" i="1"/>
  <c r="E26" i="1" s="1"/>
  <c r="D242" i="8" s="1"/>
  <c r="D243" i="8" s="1"/>
  <c r="D244" i="8" s="1"/>
  <c r="D245" i="8" s="1"/>
  <c r="D246" i="8" s="1"/>
  <c r="D247" i="8" s="1"/>
  <c r="D248" i="8" s="1"/>
  <c r="D249" i="8" s="1"/>
  <c r="D250" i="8" s="1"/>
  <c r="D251" i="8" s="1"/>
  <c r="I27" i="1"/>
  <c r="E27" i="1" s="1"/>
  <c r="D252" i="8" s="1"/>
  <c r="D253" i="8" s="1"/>
  <c r="D254" i="8" s="1"/>
  <c r="D255" i="8" s="1"/>
  <c r="D256" i="8" s="1"/>
  <c r="D257" i="8" s="1"/>
  <c r="D258" i="8" s="1"/>
  <c r="D259" i="8" s="1"/>
  <c r="D260" i="8" s="1"/>
  <c r="D261" i="8" s="1"/>
  <c r="I28" i="1"/>
  <c r="I29" i="1"/>
  <c r="E29" i="1" s="1"/>
  <c r="D272" i="8" s="1"/>
  <c r="D273" i="8" s="1"/>
  <c r="D274" i="8" s="1"/>
  <c r="D275" i="8" s="1"/>
  <c r="D276" i="8" s="1"/>
  <c r="D277" i="8" s="1"/>
  <c r="D278" i="8" s="1"/>
  <c r="D279" i="8" s="1"/>
  <c r="D280" i="8" s="1"/>
  <c r="D281" i="8" s="1"/>
  <c r="I30" i="1"/>
  <c r="E30" i="1" s="1"/>
  <c r="D282" i="8" s="1"/>
  <c r="D283" i="8" s="1"/>
  <c r="D284" i="8" s="1"/>
  <c r="D285" i="8" s="1"/>
  <c r="D286" i="8" s="1"/>
  <c r="D287" i="8" s="1"/>
  <c r="D288" i="8" s="1"/>
  <c r="D289" i="8" s="1"/>
  <c r="D290" i="8" s="1"/>
  <c r="D291" i="8" s="1"/>
  <c r="I31" i="1"/>
  <c r="E31" i="1" s="1"/>
  <c r="D292" i="8" s="1"/>
  <c r="D293" i="8" s="1"/>
  <c r="D294" i="8" s="1"/>
  <c r="D295" i="8" s="1"/>
  <c r="D296" i="8" s="1"/>
  <c r="D297" i="8" s="1"/>
  <c r="D298" i="8" s="1"/>
  <c r="D299" i="8" s="1"/>
  <c r="D300" i="8" s="1"/>
  <c r="D301" i="8" s="1"/>
  <c r="I32" i="1"/>
  <c r="E32" i="1" s="1"/>
  <c r="D302" i="8" s="1"/>
  <c r="D303" i="8" s="1"/>
  <c r="D304" i="8" s="1"/>
  <c r="D305" i="8" s="1"/>
  <c r="D306" i="8" s="1"/>
  <c r="D307" i="8" s="1"/>
  <c r="D308" i="8" s="1"/>
  <c r="D309" i="8" s="1"/>
  <c r="D310" i="8" s="1"/>
  <c r="D311" i="8" s="1"/>
  <c r="I33" i="1"/>
  <c r="E33" i="1" s="1"/>
  <c r="D312" i="8" s="1"/>
  <c r="D313" i="8" s="1"/>
  <c r="D314" i="8" s="1"/>
  <c r="D315" i="8" s="1"/>
  <c r="D316" i="8" s="1"/>
  <c r="D317" i="8" s="1"/>
  <c r="D318" i="8" s="1"/>
  <c r="D319" i="8" s="1"/>
  <c r="D320" i="8" s="1"/>
  <c r="D321" i="8" s="1"/>
  <c r="I34" i="1"/>
  <c r="E34" i="1" s="1"/>
  <c r="D322" i="8" s="1"/>
  <c r="D323" i="8" s="1"/>
  <c r="D324" i="8" s="1"/>
  <c r="D325" i="8" s="1"/>
  <c r="D326" i="8" s="1"/>
  <c r="D327" i="8" s="1"/>
  <c r="D328" i="8" s="1"/>
  <c r="D329" i="8" s="1"/>
  <c r="D330" i="8" s="1"/>
  <c r="D331" i="8" s="1"/>
  <c r="I35" i="1"/>
  <c r="E35" i="1" s="1"/>
  <c r="D332" i="8" s="1"/>
  <c r="D333" i="8" s="1"/>
  <c r="D334" i="8" s="1"/>
  <c r="D335" i="8" s="1"/>
  <c r="D336" i="8" s="1"/>
  <c r="D337" i="8" s="1"/>
  <c r="D338" i="8" s="1"/>
  <c r="D339" i="8" s="1"/>
  <c r="D340" i="8" s="1"/>
  <c r="D341" i="8" s="1"/>
  <c r="I36" i="1"/>
  <c r="T38" i="1" l="1"/>
  <c r="E36" i="1"/>
  <c r="D342" i="8" s="1"/>
  <c r="D343" i="8" s="1"/>
  <c r="D344" i="8" s="1"/>
  <c r="D345" i="8" s="1"/>
  <c r="D346" i="8" s="1"/>
  <c r="D347" i="8" s="1"/>
  <c r="D348" i="8" s="1"/>
  <c r="D349" i="8" s="1"/>
  <c r="D350" i="8" s="1"/>
  <c r="D351" i="8" s="1"/>
  <c r="E37" i="1"/>
  <c r="D352" i="8" s="1"/>
  <c r="D353" i="8" s="1"/>
  <c r="D354" i="8" s="1"/>
  <c r="D355" i="8" s="1"/>
  <c r="D356" i="8" s="1"/>
  <c r="D357" i="8" s="1"/>
  <c r="D358" i="8" s="1"/>
  <c r="D359" i="8" s="1"/>
  <c r="D360" i="8" s="1"/>
  <c r="D361" i="8" s="1"/>
  <c r="E5" i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E28" i="1"/>
  <c r="D262" i="8" s="1"/>
  <c r="D263" i="8" s="1"/>
  <c r="D264" i="8" s="1"/>
  <c r="D265" i="8" s="1"/>
  <c r="D266" i="8" s="1"/>
  <c r="D267" i="8" s="1"/>
  <c r="D268" i="8" s="1"/>
  <c r="D269" i="8" s="1"/>
  <c r="D270" i="8" s="1"/>
  <c r="D271" i="8" s="1"/>
  <c r="E20" i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T2" i="1"/>
  <c r="R2" i="1"/>
  <c r="H36" i="1"/>
  <c r="N36" i="1" s="1"/>
  <c r="J36" i="1"/>
  <c r="H37" i="1"/>
  <c r="J37" i="1"/>
  <c r="G37" i="1" s="1"/>
  <c r="E352" i="8" s="1"/>
  <c r="E353" i="8" s="1"/>
  <c r="E354" i="8" s="1"/>
  <c r="E355" i="8" s="1"/>
  <c r="E356" i="8" s="1"/>
  <c r="E357" i="8" s="1"/>
  <c r="E358" i="8" s="1"/>
  <c r="E359" i="8" s="1"/>
  <c r="E360" i="8" s="1"/>
  <c r="E361" i="8" s="1"/>
  <c r="H33" i="1"/>
  <c r="N33" i="1" s="1"/>
  <c r="J33" i="1"/>
  <c r="G33" i="1" s="1"/>
  <c r="E312" i="8" s="1"/>
  <c r="E313" i="8" s="1"/>
  <c r="E314" i="8" s="1"/>
  <c r="E315" i="8" s="1"/>
  <c r="E316" i="8" s="1"/>
  <c r="E317" i="8" s="1"/>
  <c r="E318" i="8" s="1"/>
  <c r="E319" i="8" s="1"/>
  <c r="E320" i="8" s="1"/>
  <c r="E321" i="8" s="1"/>
  <c r="H34" i="1"/>
  <c r="J34" i="1"/>
  <c r="G34" i="1" s="1"/>
  <c r="E322" i="8" s="1"/>
  <c r="E323" i="8" s="1"/>
  <c r="E324" i="8" s="1"/>
  <c r="E325" i="8" s="1"/>
  <c r="E326" i="8" s="1"/>
  <c r="E327" i="8" s="1"/>
  <c r="E328" i="8" s="1"/>
  <c r="E329" i="8" s="1"/>
  <c r="E330" i="8" s="1"/>
  <c r="E331" i="8" s="1"/>
  <c r="H31" i="1"/>
  <c r="J31" i="1"/>
  <c r="G31" i="1" s="1"/>
  <c r="E292" i="8" s="1"/>
  <c r="E293" i="8" s="1"/>
  <c r="E294" i="8" s="1"/>
  <c r="E295" i="8" s="1"/>
  <c r="E296" i="8" s="1"/>
  <c r="E297" i="8" s="1"/>
  <c r="E298" i="8" s="1"/>
  <c r="E299" i="8" s="1"/>
  <c r="E300" i="8" s="1"/>
  <c r="E301" i="8" s="1"/>
  <c r="H30" i="1"/>
  <c r="J30" i="1"/>
  <c r="G30" i="1" s="1"/>
  <c r="E282" i="8" s="1"/>
  <c r="E283" i="8" s="1"/>
  <c r="E284" i="8" s="1"/>
  <c r="E285" i="8" s="1"/>
  <c r="E286" i="8" s="1"/>
  <c r="E287" i="8" s="1"/>
  <c r="E288" i="8" s="1"/>
  <c r="E289" i="8" s="1"/>
  <c r="E290" i="8" s="1"/>
  <c r="E291" i="8" s="1"/>
  <c r="P36" i="1" l="1"/>
  <c r="G36" i="1"/>
  <c r="E342" i="8" s="1"/>
  <c r="E343" i="8" s="1"/>
  <c r="E344" i="8" s="1"/>
  <c r="E345" i="8" s="1"/>
  <c r="E346" i="8" s="1"/>
  <c r="E347" i="8" s="1"/>
  <c r="E348" i="8" s="1"/>
  <c r="E349" i="8" s="1"/>
  <c r="E350" i="8" s="1"/>
  <c r="E351" i="8" s="1"/>
  <c r="N37" i="1"/>
  <c r="P37" i="1"/>
  <c r="N34" i="1"/>
  <c r="P33" i="1"/>
  <c r="P34" i="1"/>
  <c r="N31" i="1"/>
  <c r="P31" i="1"/>
  <c r="P30" i="1"/>
  <c r="N30" i="1"/>
  <c r="H28" i="1"/>
  <c r="J28" i="1"/>
  <c r="G28" i="1" s="1"/>
  <c r="E262" i="8" s="1"/>
  <c r="E263" i="8" s="1"/>
  <c r="E264" i="8" s="1"/>
  <c r="E265" i="8" s="1"/>
  <c r="E266" i="8" s="1"/>
  <c r="E267" i="8" s="1"/>
  <c r="E268" i="8" s="1"/>
  <c r="E269" i="8" s="1"/>
  <c r="E270" i="8" s="1"/>
  <c r="E271" i="8" s="1"/>
  <c r="H27" i="1"/>
  <c r="J27" i="1"/>
  <c r="G27" i="1" s="1"/>
  <c r="E252" i="8" s="1"/>
  <c r="E253" i="8" s="1"/>
  <c r="E254" i="8" s="1"/>
  <c r="E255" i="8" s="1"/>
  <c r="E256" i="8" s="1"/>
  <c r="E257" i="8" s="1"/>
  <c r="E258" i="8" s="1"/>
  <c r="E259" i="8" s="1"/>
  <c r="E260" i="8" s="1"/>
  <c r="E261" i="8" s="1"/>
  <c r="H26" i="1"/>
  <c r="J26" i="1"/>
  <c r="G26" i="1" s="1"/>
  <c r="E242" i="8" s="1"/>
  <c r="E243" i="8" s="1"/>
  <c r="E244" i="8" s="1"/>
  <c r="E245" i="8" s="1"/>
  <c r="E246" i="8" s="1"/>
  <c r="E247" i="8" s="1"/>
  <c r="E248" i="8" s="1"/>
  <c r="E249" i="8" s="1"/>
  <c r="E250" i="8" s="1"/>
  <c r="E251" i="8" s="1"/>
  <c r="H25" i="1"/>
  <c r="J25" i="1"/>
  <c r="G25" i="1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H23" i="1"/>
  <c r="J23" i="1"/>
  <c r="G23" i="1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H22" i="1"/>
  <c r="J22" i="1"/>
  <c r="G22" i="1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H24" i="1"/>
  <c r="J24" i="1"/>
  <c r="G24" i="1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I3" i="1"/>
  <c r="E24" i="7"/>
  <c r="E23" i="7"/>
  <c r="C16" i="7"/>
  <c r="E16" i="7" s="1"/>
  <c r="E15" i="7"/>
  <c r="E14" i="7"/>
  <c r="E13" i="7"/>
  <c r="E12" i="7"/>
  <c r="C11" i="7"/>
  <c r="E11" i="7" s="1"/>
  <c r="C10" i="7"/>
  <c r="E10" i="7" s="1"/>
  <c r="E9" i="7"/>
  <c r="C8" i="7"/>
  <c r="E8" i="7" s="1"/>
  <c r="E7" i="7"/>
  <c r="I2" i="2"/>
  <c r="J3" i="1"/>
  <c r="G3" i="1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J4" i="1"/>
  <c r="G4" i="1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J5" i="1"/>
  <c r="G5" i="1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J6" i="1"/>
  <c r="G6" i="1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J7" i="1"/>
  <c r="G7" i="1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J8" i="1"/>
  <c r="G8" i="1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J9" i="1"/>
  <c r="G9" i="1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J10" i="1"/>
  <c r="G10" i="1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J11" i="1"/>
  <c r="G11" i="1" s="1"/>
  <c r="E92" i="8" s="1"/>
  <c r="E93" i="8" s="1"/>
  <c r="E94" i="8" s="1"/>
  <c r="E95" i="8" s="1"/>
  <c r="E96" i="8" s="1"/>
  <c r="E97" i="8" s="1"/>
  <c r="E98" i="8" s="1"/>
  <c r="E99" i="8" s="1"/>
  <c r="E100" i="8" s="1"/>
  <c r="E101" i="8" s="1"/>
  <c r="J12" i="1"/>
  <c r="G12" i="1" s="1"/>
  <c r="E102" i="8" s="1"/>
  <c r="E103" i="8" s="1"/>
  <c r="E104" i="8" s="1"/>
  <c r="E105" i="8" s="1"/>
  <c r="E106" i="8" s="1"/>
  <c r="E107" i="8" s="1"/>
  <c r="E108" i="8" s="1"/>
  <c r="E109" i="8" s="1"/>
  <c r="E110" i="8" s="1"/>
  <c r="E111" i="8" s="1"/>
  <c r="J13" i="1"/>
  <c r="G13" i="1" s="1"/>
  <c r="E112" i="8" s="1"/>
  <c r="E113" i="8" s="1"/>
  <c r="E114" i="8" s="1"/>
  <c r="E115" i="8" s="1"/>
  <c r="E116" i="8" s="1"/>
  <c r="E117" i="8" s="1"/>
  <c r="E118" i="8" s="1"/>
  <c r="E119" i="8" s="1"/>
  <c r="E120" i="8" s="1"/>
  <c r="E121" i="8" s="1"/>
  <c r="J14" i="1"/>
  <c r="G14" i="1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J15" i="1"/>
  <c r="G15" i="1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J16" i="1"/>
  <c r="G16" i="1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J17" i="1"/>
  <c r="G17" i="1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J18" i="1"/>
  <c r="G18" i="1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J19" i="1"/>
  <c r="G19" i="1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J20" i="1"/>
  <c r="G20" i="1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J21" i="1"/>
  <c r="G21" i="1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J29" i="1"/>
  <c r="G29" i="1" s="1"/>
  <c r="E272" i="8" s="1"/>
  <c r="E273" i="8" s="1"/>
  <c r="E274" i="8" s="1"/>
  <c r="E275" i="8" s="1"/>
  <c r="E276" i="8" s="1"/>
  <c r="E277" i="8" s="1"/>
  <c r="E278" i="8" s="1"/>
  <c r="E279" i="8" s="1"/>
  <c r="E280" i="8" s="1"/>
  <c r="E281" i="8" s="1"/>
  <c r="J32" i="1"/>
  <c r="G32" i="1" s="1"/>
  <c r="E302" i="8" s="1"/>
  <c r="E303" i="8" s="1"/>
  <c r="E304" i="8" s="1"/>
  <c r="E305" i="8" s="1"/>
  <c r="E306" i="8" s="1"/>
  <c r="E307" i="8" s="1"/>
  <c r="E308" i="8" s="1"/>
  <c r="E309" i="8" s="1"/>
  <c r="E310" i="8" s="1"/>
  <c r="E311" i="8" s="1"/>
  <c r="J35" i="1"/>
  <c r="G35" i="1" s="1"/>
  <c r="E332" i="8" s="1"/>
  <c r="E333" i="8" s="1"/>
  <c r="E334" i="8" s="1"/>
  <c r="E335" i="8" s="1"/>
  <c r="E336" i="8" s="1"/>
  <c r="E337" i="8" s="1"/>
  <c r="E338" i="8" s="1"/>
  <c r="E339" i="8" s="1"/>
  <c r="E340" i="8" s="1"/>
  <c r="E341" i="8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9" i="1"/>
  <c r="H32" i="1"/>
  <c r="H35" i="1"/>
  <c r="H3" i="1"/>
  <c r="I5" i="2"/>
  <c r="J5" i="2"/>
  <c r="L5" i="2" s="1"/>
  <c r="L4" i="2"/>
  <c r="E24" i="5"/>
  <c r="E23" i="5"/>
  <c r="E16" i="5"/>
  <c r="C16" i="5"/>
  <c r="E15" i="5"/>
  <c r="E14" i="5"/>
  <c r="E13" i="5"/>
  <c r="E12" i="5"/>
  <c r="E11" i="5"/>
  <c r="C10" i="5"/>
  <c r="E10" i="5" s="1"/>
  <c r="E9" i="5"/>
  <c r="E8" i="5"/>
  <c r="E7" i="5"/>
  <c r="R34" i="1" l="1"/>
  <c r="T34" i="1"/>
  <c r="R31" i="1"/>
  <c r="T31" i="1"/>
  <c r="R33" i="1"/>
  <c r="T33" i="1"/>
  <c r="R37" i="1"/>
  <c r="T37" i="1"/>
  <c r="E3" i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R30" i="1"/>
  <c r="T30" i="1"/>
  <c r="R36" i="1"/>
  <c r="T36" i="1"/>
  <c r="K4" i="1"/>
  <c r="K12" i="1"/>
  <c r="K20" i="1"/>
  <c r="K27" i="1"/>
  <c r="K35" i="1"/>
  <c r="K5" i="1"/>
  <c r="K13" i="1"/>
  <c r="K21" i="1"/>
  <c r="K28" i="1"/>
  <c r="K36" i="1"/>
  <c r="K6" i="1"/>
  <c r="K14" i="1"/>
  <c r="K22" i="1"/>
  <c r="K29" i="1"/>
  <c r="K37" i="1"/>
  <c r="K7" i="1"/>
  <c r="K15" i="1"/>
  <c r="K23" i="1"/>
  <c r="K30" i="1"/>
  <c r="K3" i="1"/>
  <c r="K8" i="1"/>
  <c r="K16" i="1"/>
  <c r="K24" i="1"/>
  <c r="K31" i="1"/>
  <c r="K34" i="1"/>
  <c r="K9" i="1"/>
  <c r="K17" i="1"/>
  <c r="K25" i="1"/>
  <c r="K32" i="1"/>
  <c r="K19" i="1"/>
  <c r="K10" i="1"/>
  <c r="K18" i="1"/>
  <c r="K26" i="1"/>
  <c r="K33" i="1"/>
  <c r="K11" i="1"/>
  <c r="P26" i="1"/>
  <c r="N28" i="1"/>
  <c r="P27" i="1"/>
  <c r="P28" i="1"/>
  <c r="N27" i="1"/>
  <c r="N22" i="1"/>
  <c r="N26" i="1"/>
  <c r="N25" i="1"/>
  <c r="P25" i="1"/>
  <c r="P23" i="1"/>
  <c r="N23" i="1"/>
  <c r="P22" i="1"/>
  <c r="N24" i="1"/>
  <c r="P24" i="1"/>
  <c r="N6" i="1"/>
  <c r="N35" i="1"/>
  <c r="P15" i="1"/>
  <c r="P7" i="1"/>
  <c r="P14" i="1"/>
  <c r="P6" i="1"/>
  <c r="N18" i="1"/>
  <c r="N10" i="1"/>
  <c r="P17" i="1"/>
  <c r="P9" i="1"/>
  <c r="P18" i="1"/>
  <c r="P10" i="1"/>
  <c r="P29" i="1"/>
  <c r="P16" i="1"/>
  <c r="P8" i="1"/>
  <c r="P35" i="1"/>
  <c r="P32" i="1"/>
  <c r="P3" i="1"/>
  <c r="N29" i="1"/>
  <c r="N16" i="1"/>
  <c r="N8" i="1"/>
  <c r="N15" i="1"/>
  <c r="N7" i="1"/>
  <c r="P13" i="1"/>
  <c r="P20" i="1"/>
  <c r="P19" i="1"/>
  <c r="P11" i="1"/>
  <c r="P5" i="1"/>
  <c r="P12" i="1"/>
  <c r="P4" i="1"/>
  <c r="P21" i="1"/>
  <c r="N14" i="1"/>
  <c r="N4" i="1"/>
  <c r="N20" i="1"/>
  <c r="N12" i="1"/>
  <c r="N32" i="1"/>
  <c r="N21" i="1"/>
  <c r="N13" i="1"/>
  <c r="N5" i="1"/>
  <c r="N19" i="1"/>
  <c r="N11" i="1"/>
  <c r="N17" i="1"/>
  <c r="N9" i="1"/>
  <c r="N3" i="1"/>
  <c r="J2" i="2"/>
  <c r="L2" i="2" s="1"/>
  <c r="J3" i="2"/>
  <c r="L3" i="2" s="1"/>
  <c r="D2" i="2"/>
  <c r="I3" i="2"/>
  <c r="D3" i="2" s="1"/>
  <c r="T13" i="1" l="1"/>
  <c r="T12" i="1"/>
  <c r="T29" i="1"/>
  <c r="T9" i="1"/>
  <c r="T32" i="1"/>
  <c r="T5" i="1"/>
  <c r="T7" i="1"/>
  <c r="T4" i="1"/>
  <c r="T6" i="1"/>
  <c r="T28" i="1"/>
  <c r="R20" i="1"/>
  <c r="T20" i="1"/>
  <c r="R17" i="1"/>
  <c r="T17" i="1"/>
  <c r="R3" i="1"/>
  <c r="T3" i="1"/>
  <c r="R24" i="1"/>
  <c r="T24" i="1"/>
  <c r="R21" i="1"/>
  <c r="T21" i="1"/>
  <c r="T8" i="1"/>
  <c r="R35" i="1"/>
  <c r="T35" i="1"/>
  <c r="R16" i="1"/>
  <c r="T16" i="1"/>
  <c r="T14" i="1"/>
  <c r="R27" i="1"/>
  <c r="T27" i="1"/>
  <c r="R19" i="1"/>
  <c r="T19" i="1"/>
  <c r="R22" i="1"/>
  <c r="T22" i="1"/>
  <c r="T10" i="1"/>
  <c r="R23" i="1"/>
  <c r="T23" i="1"/>
  <c r="T11" i="1"/>
  <c r="R18" i="1"/>
  <c r="T18" i="1"/>
  <c r="T15" i="1"/>
  <c r="R25" i="1"/>
  <c r="T25" i="1"/>
  <c r="R26" i="1"/>
  <c r="T26" i="1"/>
  <c r="R6" i="1"/>
  <c r="R12" i="1"/>
  <c r="R11" i="1"/>
  <c r="R15" i="1"/>
  <c r="R13" i="1"/>
  <c r="R14" i="1"/>
  <c r="R10" i="1"/>
  <c r="R9" i="1"/>
  <c r="R8" i="1"/>
  <c r="R4" i="1"/>
  <c r="R5" i="1"/>
  <c r="R7" i="1"/>
  <c r="R32" i="1"/>
  <c r="R29" i="1"/>
  <c r="R28" i="1"/>
  <c r="N41" i="1"/>
  <c r="R41" i="1" l="1"/>
  <c r="T41" i="1"/>
  <c r="C54" i="8" l="1"/>
  <c r="C55" i="8" s="1"/>
  <c r="C56" i="8" s="1"/>
  <c r="C57" i="8" s="1"/>
  <c r="C58" i="8" s="1"/>
  <c r="C59" i="8" s="1"/>
  <c r="C60" i="8" s="1"/>
  <c r="C6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<sst xmlns="http://schemas.openxmlformats.org/spreadsheetml/2006/main" count="243" uniqueCount="122">
  <si>
    <t>Sample</t>
  </si>
  <si>
    <t>Planned total amount sample [g]</t>
  </si>
  <si>
    <t>Total sample [g]</t>
  </si>
  <si>
    <t>Measurement order</t>
  </si>
  <si>
    <t>Stock</t>
  </si>
  <si>
    <t>Acetate</t>
  </si>
  <si>
    <t>Glucose</t>
  </si>
  <si>
    <t>Substance</t>
  </si>
  <si>
    <t>Molecular Weight [g/mol]</t>
  </si>
  <si>
    <t>Sodium acetate</t>
  </si>
  <si>
    <t>Glucose monohydrate</t>
  </si>
  <si>
    <t>Stock concentration [g/kg]</t>
  </si>
  <si>
    <t>Substance amount [g]</t>
  </si>
  <si>
    <t>Water amount [g]</t>
  </si>
  <si>
    <t>Theor. water amount [g]</t>
  </si>
  <si>
    <t>Theor. substance amount [g]</t>
  </si>
  <si>
    <t>Theor total amount [g]</t>
  </si>
  <si>
    <t>Total amount [g]</t>
  </si>
  <si>
    <t>Substance2</t>
  </si>
  <si>
    <t>Molecular Weight [g/mol]3</t>
  </si>
  <si>
    <t>Theor. stock concentration [g/kg]</t>
  </si>
  <si>
    <t>Is for training</t>
  </si>
  <si>
    <t>File_1</t>
  </si>
  <si>
    <t>File_2</t>
  </si>
  <si>
    <t>File_3</t>
  </si>
  <si>
    <t>File</t>
  </si>
  <si>
    <t>YAL_013</t>
  </si>
  <si>
    <t>planned</t>
  </si>
  <si>
    <t>actual</t>
  </si>
  <si>
    <t>Volume</t>
  </si>
  <si>
    <t>mL</t>
  </si>
  <si>
    <t>Glucose concentration:</t>
  </si>
  <si>
    <t>g/L</t>
  </si>
  <si>
    <t>Inoculum Volume:</t>
  </si>
  <si>
    <t>Water</t>
  </si>
  <si>
    <t>g</t>
  </si>
  <si>
    <t>Yeast Extract</t>
  </si>
  <si>
    <t>Ammonium chloride</t>
  </si>
  <si>
    <t>Acetic Acid (95 %)</t>
  </si>
  <si>
    <t>Magnesium sulfate heptahydrate</t>
  </si>
  <si>
    <t>EDTA di sodium salt</t>
  </si>
  <si>
    <t>Calcium cloride</t>
  </si>
  <si>
    <t>Antifoam 204</t>
  </si>
  <si>
    <t>fill to final volume with water</t>
  </si>
  <si>
    <t>autoclave</t>
  </si>
  <si>
    <t>Add under laminar flow hood</t>
  </si>
  <si>
    <t>YG-TM 1 salts</t>
  </si>
  <si>
    <t>YG-Vitamin</t>
  </si>
  <si>
    <t>product</t>
  </si>
  <si>
    <t>max</t>
  </si>
  <si>
    <t>A</t>
  </si>
  <si>
    <t>B</t>
  </si>
  <si>
    <t>C</t>
  </si>
  <si>
    <t>name</t>
  </si>
  <si>
    <t>train</t>
  </si>
  <si>
    <t>Planned amount Medium wo1 [g]</t>
  </si>
  <si>
    <t>Amount Medium wo1</t>
  </si>
  <si>
    <t>Planned cell dry weight [g/kg]</t>
  </si>
  <si>
    <t>Fat Acid concentration [g/kg]</t>
  </si>
  <si>
    <t>Planned concentratin cdw stock [g/kg]</t>
  </si>
  <si>
    <t>Concentration cdw stock [g/kg]</t>
  </si>
  <si>
    <t>Planned Concentration Fat Oil stock [g/kg]</t>
  </si>
  <si>
    <t>Concentration Fat oil stock [g/kg]</t>
  </si>
  <si>
    <t>Planned amount cdw stock [g]</t>
  </si>
  <si>
    <t>Amount of cdw [g]</t>
  </si>
  <si>
    <t>Planned amount Fat oil stock [g]</t>
  </si>
  <si>
    <t>Amount Fat oil stock [g]</t>
  </si>
  <si>
    <t>Cdw</t>
  </si>
  <si>
    <t>Fat oil</t>
  </si>
  <si>
    <t>CDW</t>
  </si>
  <si>
    <t>Fat acid</t>
  </si>
  <si>
    <t>Corn oil</t>
  </si>
  <si>
    <t>Pichia cdw</t>
  </si>
  <si>
    <t>Cell dry weight [g/kg]</t>
  </si>
  <si>
    <t>planned Amont Fat oil stock (mL)</t>
  </si>
  <si>
    <t>amount fat oil stock (yL)</t>
  </si>
  <si>
    <t>File_4</t>
  </si>
  <si>
    <t>File_5</t>
  </si>
  <si>
    <t>File_6</t>
  </si>
  <si>
    <t>File_7</t>
  </si>
  <si>
    <t>File_8</t>
  </si>
  <si>
    <t>File 9</t>
  </si>
  <si>
    <t>File 10</t>
  </si>
  <si>
    <t>0_254_2D.csv</t>
  </si>
  <si>
    <t>1_144_2D.csv</t>
  </si>
  <si>
    <t>2_324_2D.csv</t>
  </si>
  <si>
    <t>3_234_2D.csv</t>
  </si>
  <si>
    <t>4_394_2D.csv</t>
  </si>
  <si>
    <t>5_74_2D.csv</t>
  </si>
  <si>
    <t>6_244_2D.csv</t>
  </si>
  <si>
    <t>7_134_2D.csv</t>
  </si>
  <si>
    <t>8_104_2D.csv</t>
  </si>
  <si>
    <t>9_294_2D.csv</t>
  </si>
  <si>
    <t>10_224_2D.csv</t>
  </si>
  <si>
    <t>11_14_2D.csv</t>
  </si>
  <si>
    <t>12_34_2D.csv</t>
  </si>
  <si>
    <t>13_24_2D.csv</t>
  </si>
  <si>
    <t>14_384_2D.csv</t>
  </si>
  <si>
    <t>15_194_2D.csv</t>
  </si>
  <si>
    <t>16_284_2D.csv</t>
  </si>
  <si>
    <t>17_164_2D.csv</t>
  </si>
  <si>
    <t>18_54_2D.csv</t>
  </si>
  <si>
    <t>19_154_2D.csv</t>
  </si>
  <si>
    <t>20_84_2D.csv</t>
  </si>
  <si>
    <t>21_274_2D.csv</t>
  </si>
  <si>
    <t>22_184_2D.csv</t>
  </si>
  <si>
    <t>23_354_2D.csv</t>
  </si>
  <si>
    <t>24_374_2D.csv</t>
  </si>
  <si>
    <t>25_124_2D.csv</t>
  </si>
  <si>
    <t>26_64_2D.csv</t>
  </si>
  <si>
    <t>27_404_2D.csv</t>
  </si>
  <si>
    <t>28_334_2D.csv</t>
  </si>
  <si>
    <t>29_414_2D.csv</t>
  </si>
  <si>
    <t>30_94_2D.csv</t>
  </si>
  <si>
    <t>32_214_2D.csv</t>
  </si>
  <si>
    <t>33_364_2D.csv</t>
  </si>
  <si>
    <t>34_114_2D.csv</t>
  </si>
  <si>
    <t>35_304_2D.csv</t>
  </si>
  <si>
    <t>36_174_2D.csv</t>
  </si>
  <si>
    <t>37_264_2D.csv</t>
  </si>
  <si>
    <t>31_344_2D.csv</t>
  </si>
  <si>
    <t>Planned Fat Acid concentration [g/kg]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</si>
</sst>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3" borderId="0" xfId="0" applyFont="1" applyFill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16" xfId="0" applyNumberFormat="1" applyFont="1" applyFill="1" applyBorder="1"/>
    <xf numFmtId="0" fontId="0" fillId="0" borderId="17" xfId="0" applyBorder="1"/>
    <xf numFmtId="0" fontId="0" fillId="0" borderId="18" xfId="0" applyBorder="1"/>
    <xf numFmtId="164" fontId="1" fillId="2" borderId="0" xfId="0" applyNumberFormat="1" applyFont="1" applyFill="1"/>
    <xf numFmtId="0" fontId="0" fillId="0" borderId="7" xfId="0" quotePrefix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9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ma/Desktop/Master%20Thesis/Master/Mile2/Medium_Glu_Cit_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s"/>
      <sheetName val="DOE"/>
      <sheetName val="Stock"/>
      <sheetName val="Medium Preparation wo1"/>
      <sheetName val="Medium_Glu_Cit_AC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0F9C6A-B203-47A4-BE35-0934D3FD45B8}" name="Tabelle2" displayName="Tabelle2" ref="A1:AE41" totalsRowCount="1">
  <autoFilter ref="A1:AE40" xr:uid="{420F9C6A-B203-47A4-BE35-0934D3FD45B8}"/>
  <sortState xmlns:xlrd2="http://schemas.microsoft.com/office/spreadsheetml/2017/richdata2" ref="A2:U17">
    <sortCondition ref="A1:A17"/>
  </sortState>
  <tableColumns count="31">
    <tableColumn id="1" xr3:uid="{F7D57913-2A0F-41D3-8DC0-16B9A1F75EE1}" name="Sample"/>
    <tableColumn id="17" xr3:uid="{68061A0E-2D57-4597-BCED-436D537427BE}" name="Is for training"/>
    <tableColumn id="14" xr3:uid="{7BC7823E-7CC8-4D95-B11F-6202716C4006}" name="Measurement order"/>
    <tableColumn id="3" xr3:uid="{47576ADE-0C6E-4D3A-A855-36162DAB64A1}" name="Planned cell dry weight [g/kg]">
      <calculatedColumnFormula>DOE!B4*(DOE!G$5)</calculatedColumnFormula>
    </tableColumn>
    <tableColumn id="24" xr3:uid="{EAB21AD8-CBDF-4C0E-9ABE-3BDB2E527CBA}" name="Cell dry weight [g/kg]" dataDxfId="18">
      <calculatedColumnFormula>Tabelle2[[#This Row],[Amount of cdw '[g']]]*Tabelle2[[#This Row],[Concentration cdw stock '[g/kg']]]/Tabelle2[[#This Row],[Total sample '[g']]]</calculatedColumnFormula>
    </tableColumn>
    <tableColumn id="23" xr3:uid="{D222BC91-4699-4D15-843A-9F0E3E01D38E}" name="Planned Fat Acid concentration [g/kg]" dataDxfId="17">
      <calculatedColumnFormula>DOE!C4*(DOE!H$5)</calculatedColumnFormula>
    </tableColumn>
    <tableColumn id="26" xr3:uid="{C5879ED2-70FA-4537-892F-448EC6859622}" name="Fat Acid concentration [g/kg]" dataDxfId="16">
      <calculatedColumnFormula>Tabelle2[[#This Row],[Amount Fat oil stock '[g']]]*Tabelle2[[#This Row],[Planned Concentration Fat Oil stock '[g/kg']]]/Tabelle2[[#This Row],[Total sample '[g']]]</calculatedColumnFormula>
    </tableColumn>
    <tableColumn id="5" xr3:uid="{097203AD-D749-4C77-A0A5-AEB16D4FAD51}" name="Planned concentratin cdw stock [g/kg]">
      <calculatedColumnFormula>Stock!$C$4</calculatedColumnFormula>
    </tableColumn>
    <tableColumn id="16" xr3:uid="{87915473-D991-44A3-B0AB-045D309A3812}" name="Concentration cdw stock [g/kg]" dataDxfId="15">
      <calculatedColumnFormula>Stock!$D$3</calculatedColumnFormula>
    </tableColumn>
    <tableColumn id="27" xr3:uid="{B53DD9C7-1DDF-463D-B3F8-F753B4BA5056}" name="Planned Concentration Fat Oil stock [g/kg]" dataDxfId="14">
      <calculatedColumnFormula>Stock!$C$5</calculatedColumnFormula>
    </tableColumn>
    <tableColumn id="29" xr3:uid="{6B8E3959-3F31-4476-BC56-50C1416154F6}" name="Concentration Fat oil stock [g/kg]" dataDxfId="13"/>
    <tableColumn id="6" xr3:uid="{BBD401C5-4E4B-43A8-9872-71854B0DE654}" name="Planned total amount sample [g]"/>
    <tableColumn id="7" xr3:uid="{6D0982DD-8804-458D-B253-A0A40264CFCE}" name="Total sample [g]" dataDxfId="12">
      <calculatedColumnFormula>#REF!+Tabelle2[[#This Row],[Amount Fat oil stock '[g']]]+Tabelle2[[#This Row],[Amount Medium wo1]]</calculatedColumnFormula>
    </tableColumn>
    <tableColumn id="31" xr3:uid="{384FEF99-4AE6-441F-990E-7668CDEB4BF7}" name="Planned amount cdw stock [g]" totalsRowFunction="custom" dataDxfId="11">
      <calculatedColumnFormula>D2*L2/H2</calculatedColumnFormula>
      <totalsRowFormula>SUM(Tabelle2[Planned amount cdw stock '[g']])</totalsRowFormula>
    </tableColumn>
    <tableColumn id="30" xr3:uid="{C8BC1566-CE7E-405A-A14C-80DD83D8FE9E}" name="Amount of cdw [g]"/>
    <tableColumn id="10" xr3:uid="{6B92ADB3-BF9A-4F66-BA06-A850798CADA4}" name="Planned amount Fat oil stock [g]" totalsRowFunction="custom" dataDxfId="10">
      <calculatedColumnFormula>F2*L2/J2</calculatedColumnFormula>
      <totalsRowFormula array="1">sum</totalsRowFormula>
    </tableColumn>
    <tableColumn id="11" xr3:uid="{EDADD2E9-4FC2-49B9-B038-091D44899E43}" name="Amount Fat oil stock [g]"/>
    <tableColumn id="4" xr3:uid="{FFB800F2-9DF3-45D7-A5B0-3924E9C6DE6E}" name="planned Amont Fat oil stock (mL)" totalsRowFunction="custom" dataDxfId="9">
      <calculatedColumnFormula>Tabelle2[[#This Row],[Planned amount Fat oil stock '[g']]]/0.9185</calculatedColumnFormula>
      <totalsRowFormula>SUM(Tabelle2[planned Amont Fat oil stock (mL)])</totalsRowFormula>
    </tableColumn>
    <tableColumn id="8" xr3:uid="{F2B05F27-FCEC-46F2-A0AA-8F94E9AA7FD3}" name="amount fat oil stock (yL)"/>
    <tableColumn id="12" xr3:uid="{C7E3AC2E-AD05-4B8B-8835-8537A5935941}" name="Planned amount Medium wo1 [g]" totalsRowFunction="custom">
      <calculatedColumnFormula>L2-P2-N2</calculatedColumnFormula>
      <totalsRowFormula>SUM(T2:T36)</totalsRowFormula>
    </tableColumn>
    <tableColumn id="13" xr3:uid="{AF51D290-B9FB-46C5-8A62-1117347E7623}" name="Amount Medium wo1"/>
    <tableColumn id="20" xr3:uid="{3C7EFEEE-4BBD-43EF-8FF3-1EA7C5DABC55}" name="File_1"/>
    <tableColumn id="21" xr3:uid="{39E4D0E2-A478-4717-89BA-EC7736DAAF3F}" name="File_2"/>
    <tableColumn id="22" xr3:uid="{7510E2BD-F7FF-4CCA-BC31-A7900D00C9A5}" name="File_3"/>
    <tableColumn id="2" xr3:uid="{38231B88-9236-4861-9A54-21BCCE8F3DFA}" name="File_4"/>
    <tableColumn id="9" xr3:uid="{7317A94B-65E3-4F73-89CD-6529CE7F60B1}" name="File_5"/>
    <tableColumn id="15" xr3:uid="{66D7C745-025C-49AE-86A5-EE25451D2299}" name="File_6"/>
    <tableColumn id="18" xr3:uid="{F9E15A29-0797-4761-A9F1-83A127E38FE0}" name="File_7"/>
    <tableColumn id="19" xr3:uid="{F81AA589-D28D-4E0E-B411-039B3898089C}" name="File_8"/>
    <tableColumn id="25" xr3:uid="{78A55E65-BFC6-46AF-9661-DC04AB40A410}" name="File 9"/>
    <tableColumn id="28" xr3:uid="{C3CAE829-BBCA-43CC-AD20-511AE90D54C5}" name="File 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2EAF57-2C54-4C4A-94E9-1A768A59DE47}" name="Table15" displayName="Table15" ref="A1:E541" totalsRowShown="0" headerRowDxfId="8" headerRowBorderDxfId="7" tableBorderDxfId="6">
  <autoFilter ref="A1:E541" xr:uid="{6234D2AC-3D01-4EE9-AF50-DA8AD95EB898}"/>
  <tableColumns count="5">
    <tableColumn id="1" xr3:uid="{D16CCDB9-BE00-4A34-AA35-F1D8824BD172}" name="File"/>
    <tableColumn id="2" xr3:uid="{2F07024C-1BB8-4A90-B8FC-823E0455CF3D}" name="Sample" dataDxfId="5"/>
    <tableColumn id="3" xr3:uid="{4C28A867-074F-4D35-901C-0D2B16FB965C}" name="Is for training">
      <calculatedColumnFormula>[1]!Tabelle2[[#This Row],[Is for training]]</calculatedColumnFormula>
    </tableColumn>
    <tableColumn id="5" xr3:uid="{4E57ADA5-EFBD-45CA-945F-AC85A979F0AF}" name="Cell dry weight [g/kg]"/>
    <tableColumn id="8" xr3:uid="{3014607B-FCFB-4BD5-B25E-663FC94D9231}" name="Fat Acid concentration [g/kg]" dataDxfId="4">
      <calculatedColumnFormula>[1]!Tabelle2[[#This Row],[ammonium chloride concentration '[g/kg']]]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C98528-F356-45AE-A115-3DAFCD713FEF}" name="Tabelle3" displayName="Tabelle3" ref="A1:M5" totalsRowShown="0">
  <autoFilter ref="A1:M5" xr:uid="{77C98528-F356-45AE-A115-3DAFCD713FEF}"/>
  <tableColumns count="13">
    <tableColumn id="1" xr3:uid="{F3458096-0DA4-4963-BC00-92618C036C55}" name="Stock"/>
    <tableColumn id="2" xr3:uid="{4E1C89CB-1A08-486E-A5A4-363614770BE8}" name="Substance"/>
    <tableColumn id="3" xr3:uid="{5D97112A-23B8-42DB-9B3B-BCEE47257AB2}" name="Theor. stock concentration [g/kg]"/>
    <tableColumn id="13" xr3:uid="{96A8AD15-4696-47B8-B065-149814511A2C}" name="Stock concentration [g/kg]" dataDxfId="3">
      <calculatedColumnFormula>Tabelle3[[#This Row],[Substance amount '[g']]]/Tabelle3[[#This Row],[Molecular Weight '[g/mol']3]]*Tabelle3[[#This Row],[Molecular Weight '[g/mol']]]/Tabelle3[[#This Row],[Total amount '[g']]]*1000</calculatedColumnFormula>
    </tableColumn>
    <tableColumn id="4" xr3:uid="{A4473C29-CB34-4B86-9EFA-37005A5CDCCB}" name="Molecular Weight [g/mol]"/>
    <tableColumn id="5" xr3:uid="{E93C540C-6B46-47CF-AA1C-D19C34B3818A}" name="Substance2"/>
    <tableColumn id="6" xr3:uid="{F4A82307-23A6-46F9-8CA0-F2A33E60999E}" name="Molecular Weight [g/mol]3"/>
    <tableColumn id="7" xr3:uid="{4DE4026D-8886-465B-BA77-DB4588EA8E6C}" name="Theor total amount [g]"/>
    <tableColumn id="8" xr3:uid="{A2F7F1C0-F632-43BA-B612-0C883B61B670}" name="Total amount [g]" dataDxfId="2">
      <calculatedColumnFormula>Tabelle3[[#This Row],[Substance amount '[g']]]+Tabelle3[[#This Row],[Water amount '[g']]]</calculatedColumnFormula>
    </tableColumn>
    <tableColumn id="9" xr3:uid="{A905DC12-DFD3-49CA-85C0-41CCCCE85D70}" name="Theor. substance amount [g]" dataDxfId="1">
      <calculatedColumnFormula>Tabelle3[[#This Row],[Theor. stock concentration '[g/kg']]]*Tabelle3[[#This Row],[Theor total amount '[g']]]/1000*Tabelle3[[#This Row],[Molecular Weight '[g/mol']3]]/Tabelle3[[#This Row],[Molecular Weight '[g/mol']]]</calculatedColumnFormula>
    </tableColumn>
    <tableColumn id="10" xr3:uid="{F3BA6CCD-1F10-40D1-B308-8FCD7090DBAD}" name="Substance amount [g]"/>
    <tableColumn id="11" xr3:uid="{1D5C9FA9-4494-438D-82D5-C684B0D5A999}" name="Theor. water amount [g]" dataDxfId="0">
      <calculatedColumnFormula>Tabelle3[[#This Row],[Theor total amount '[g']]]-Tabelle3[[#This Row],[Theor. substance amount '[g']]]</calculatedColumnFormula>
    </tableColumn>
    <tableColumn id="12" xr3:uid="{85ECD5D6-A1E0-4E94-B9A2-1108829279BE}" name="Water amount [g]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8AFB-1A86-42D2-B27A-0B75D26398B2}">
  <dimension ref="A1:AE41"/>
  <sheetViews>
    <sheetView tabSelected="1" topLeftCell="A13" workbookViewId="0">
      <pane xSplit="1" topLeftCell="B1" activePane="topRight" state="frozen"/>
      <selection pane="topRight" activeCell="B32" sqref="B32"/>
    </sheetView>
  </sheetViews>
  <sheetFormatPr defaultColWidth="11.54296875" defaultRowHeight="12.5" x14ac:dyDescent="0.25"/>
  <cols>
    <col min="3" max="3" width="21.1796875" bestFit="1" customWidth="1"/>
    <col min="4" max="4" width="41.90625" customWidth="1"/>
    <col min="5" max="5" width="37.26953125" customWidth="1"/>
    <col min="6" max="6" width="44.453125" customWidth="1"/>
    <col min="7" max="7" width="40.26953125" customWidth="1"/>
    <col min="8" max="8" width="39.6328125" customWidth="1"/>
    <col min="9" max="9" width="38.7265625" customWidth="1"/>
    <col min="10" max="11" width="38" customWidth="1"/>
    <col min="12" max="12" width="44.6328125" customWidth="1"/>
    <col min="13" max="13" width="38" customWidth="1"/>
    <col min="14" max="19" width="31.1796875" customWidth="1"/>
    <col min="20" max="20" width="37.26953125" customWidth="1"/>
    <col min="21" max="21" width="35.6328125" customWidth="1"/>
    <col min="22" max="22" width="13.1796875" customWidth="1"/>
    <col min="23" max="23" width="17.08984375" customWidth="1"/>
    <col min="24" max="24" width="17.26953125" customWidth="1"/>
    <col min="25" max="27" width="16.54296875" bestFit="1" customWidth="1"/>
  </cols>
  <sheetData>
    <row r="1" spans="1:31" x14ac:dyDescent="0.25">
      <c r="A1" t="s">
        <v>0</v>
      </c>
      <c r="B1" t="s">
        <v>21</v>
      </c>
      <c r="C1" t="s">
        <v>3</v>
      </c>
      <c r="D1" t="s">
        <v>57</v>
      </c>
      <c r="E1" t="s">
        <v>73</v>
      </c>
      <c r="F1" t="s">
        <v>121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1</v>
      </c>
      <c r="M1" t="s">
        <v>2</v>
      </c>
      <c r="N1" t="s">
        <v>63</v>
      </c>
      <c r="O1" t="s">
        <v>64</v>
      </c>
      <c r="P1" t="s">
        <v>65</v>
      </c>
      <c r="Q1" t="s">
        <v>66</v>
      </c>
      <c r="R1" t="s">
        <v>74</v>
      </c>
      <c r="S1" t="s">
        <v>75</v>
      </c>
      <c r="T1" t="s">
        <v>55</v>
      </c>
      <c r="U1" t="s">
        <v>56</v>
      </c>
      <c r="V1" t="s">
        <v>22</v>
      </c>
      <c r="W1" t="s">
        <v>23</v>
      </c>
      <c r="X1" t="s">
        <v>24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 spans="1:31" x14ac:dyDescent="0.25">
      <c r="A2">
        <v>0</v>
      </c>
      <c r="B2">
        <v>1</v>
      </c>
      <c r="D2">
        <f>DOE!B4*(DOE!G$5)</f>
        <v>0</v>
      </c>
      <c r="E2">
        <f>Tabelle2[[#This Row],[Amount of cdw '[g']]]*Tabelle2[[#This Row],[Concentration cdw stock '[g/kg']]]/Tabelle2[[#This Row],[Total sample '[g']]]</f>
        <v>0</v>
      </c>
      <c r="F2">
        <f>DOE!C4*(DOE!H$5)</f>
        <v>0</v>
      </c>
      <c r="G2">
        <f>Tabelle2[[#This Row],[Amount Fat oil stock '[g']]]*Tabelle2[[#This Row],[Planned Concentration Fat Oil stock '[g/kg']]]/Tabelle2[[#This Row],[Total sample '[g']]]</f>
        <v>0</v>
      </c>
      <c r="H2">
        <f>Stock!$C$4</f>
        <v>66</v>
      </c>
      <c r="I2">
        <f>Stock!$D$4</f>
        <v>66</v>
      </c>
      <c r="J2">
        <f>Stock!$C$5</f>
        <v>1000</v>
      </c>
      <c r="K2">
        <f>Stock!$D$5</f>
        <v>1000</v>
      </c>
      <c r="L2">
        <v>50</v>
      </c>
      <c r="M2">
        <f>Tabelle2[[#This Row],[Amount of cdw '[g']]]+Tabelle2[[#This Row],[Amount Fat oil stock '[g']]]+Tabelle2[[#This Row],[Amount Medium wo1]]</f>
        <v>50</v>
      </c>
      <c r="N2">
        <f t="shared" ref="N2:N37" si="0">D2*L2/H2</f>
        <v>0</v>
      </c>
      <c r="O2">
        <v>0</v>
      </c>
      <c r="P2">
        <f t="shared" ref="P2:P37" si="1">F2*L2/J2</f>
        <v>0</v>
      </c>
      <c r="Q2">
        <f>Tabelle2[[#This Row],[amount fat oil stock (yL)]]*0.9185/1000</f>
        <v>0</v>
      </c>
      <c r="R2">
        <f>Tabelle2[[#This Row],[Planned amount Fat oil stock '[g']]]/0.9185</f>
        <v>0</v>
      </c>
      <c r="S2">
        <v>0</v>
      </c>
      <c r="T2">
        <f>L2-P2-N2</f>
        <v>50</v>
      </c>
      <c r="U2">
        <v>50</v>
      </c>
      <c r="V2" t="s">
        <v>83</v>
      </c>
      <c r="W2" t="str">
        <f>TEXT(LEFT(V2,1),"0")&amp;"_"&amp;TEXT(MID(V2,3,3)+1,"000")&amp;"_2D.csv"</f>
        <v>0_255_2D.csv</v>
      </c>
      <c r="X2" t="str">
        <f t="shared" ref="X2:AE2" si="2">TEXT(LEFT(W2,1),"0")&amp;"_"&amp;TEXT(MID(W2,3,3)+1,"000")&amp;"_2D.csv"</f>
        <v>0_256_2D.csv</v>
      </c>
      <c r="Y2" t="str">
        <f t="shared" si="2"/>
        <v>0_257_2D.csv</v>
      </c>
      <c r="Z2" t="str">
        <f t="shared" si="2"/>
        <v>0_258_2D.csv</v>
      </c>
      <c r="AA2" t="str">
        <f t="shared" si="2"/>
        <v>0_259_2D.csv</v>
      </c>
      <c r="AB2" t="str">
        <f t="shared" si="2"/>
        <v>0_260_2D.csv</v>
      </c>
      <c r="AC2" t="str">
        <f t="shared" si="2"/>
        <v>0_261_2D.csv</v>
      </c>
      <c r="AD2" t="str">
        <f t="shared" si="2"/>
        <v>0_262_2D.csv</v>
      </c>
      <c r="AE2" t="str">
        <f t="shared" si="2"/>
        <v>0_263_2D.csv</v>
      </c>
    </row>
    <row r="3" spans="1:31" x14ac:dyDescent="0.25">
      <c r="A3">
        <v>1</v>
      </c>
      <c r="B3">
        <v>1</v>
      </c>
      <c r="C3">
        <v>3</v>
      </c>
      <c r="D3">
        <f>DOE!B5*(DOE!G$5)</f>
        <v>30</v>
      </c>
      <c r="E3">
        <f>Tabelle2[[#This Row],[Amount of cdw '[g']]]*Tabelle2[[#This Row],[Concentration cdw stock '[g/kg']]]/Tabelle2[[#This Row],[Total sample '[g']]]</f>
        <v>29.992805755395683</v>
      </c>
      <c r="F3">
        <f>DOE!C5*(DOE!H$5)</f>
        <v>0</v>
      </c>
      <c r="G3">
        <f>Tabelle2[[#This Row],[Amount Fat oil stock '[g']]]*Tabelle2[[#This Row],[Planned Concentration Fat Oil stock '[g/kg']]]/Tabelle2[[#This Row],[Total sample '[g']]]</f>
        <v>0</v>
      </c>
      <c r="H3">
        <f>Stock!$C$4</f>
        <v>66</v>
      </c>
      <c r="I3">
        <f>Stock!$D$4</f>
        <v>66</v>
      </c>
      <c r="J3">
        <f>Stock!$C$5</f>
        <v>1000</v>
      </c>
      <c r="K3">
        <f>Stock!$D$5</f>
        <v>1000</v>
      </c>
      <c r="L3">
        <v>50</v>
      </c>
      <c r="M3">
        <f>Tabelle2[[#This Row],[Amount of cdw '[g']]]+Tabelle2[[#This Row],[Amount Fat oil stock '[g']]]+Tabelle2[[#This Row],[Amount Medium wo1]]</f>
        <v>50.04</v>
      </c>
      <c r="N3">
        <f t="shared" si="0"/>
        <v>22.727272727272727</v>
      </c>
      <c r="O3">
        <v>22.74</v>
      </c>
      <c r="P3">
        <f t="shared" si="1"/>
        <v>0</v>
      </c>
      <c r="Q3">
        <f>Tabelle2[[#This Row],[amount fat oil stock (yL)]]*0.9185/1000</f>
        <v>0</v>
      </c>
      <c r="R3">
        <f>Tabelle2[[#This Row],[Planned amount Fat oil stock '[g']]]/0.9185</f>
        <v>0</v>
      </c>
      <c r="S3">
        <v>0</v>
      </c>
      <c r="T3">
        <f t="shared" ref="T3:T39" si="3">L3-P3-N3</f>
        <v>27.272727272727273</v>
      </c>
      <c r="U3">
        <v>27.3</v>
      </c>
      <c r="V3" t="s">
        <v>84</v>
      </c>
      <c r="W3" t="str">
        <f>TEXT(LEFT(V3,1),"0")&amp;"_"&amp;TEXT(MID(V3,3,3)+1,"000")&amp;"_2D.csv"</f>
        <v>1_145_2D.csv</v>
      </c>
      <c r="X3" t="str">
        <f t="shared" ref="X3:AE3" si="4">TEXT(LEFT(W3,1),"0")&amp;"_"&amp;TEXT(MID(W3,3,3)+1,"000")&amp;"_2D.csv"</f>
        <v>1_146_2D.csv</v>
      </c>
      <c r="Y3" t="str">
        <f t="shared" si="4"/>
        <v>1_147_2D.csv</v>
      </c>
      <c r="Z3" t="str">
        <f t="shared" si="4"/>
        <v>1_148_2D.csv</v>
      </c>
      <c r="AA3" t="str">
        <f t="shared" si="4"/>
        <v>1_149_2D.csv</v>
      </c>
      <c r="AB3" t="str">
        <f t="shared" si="4"/>
        <v>1_150_2D.csv</v>
      </c>
      <c r="AC3" t="str">
        <f t="shared" si="4"/>
        <v>1_151_2D.csv</v>
      </c>
      <c r="AD3" t="str">
        <f t="shared" si="4"/>
        <v>1_152_2D.csv</v>
      </c>
      <c r="AE3" t="str">
        <f t="shared" si="4"/>
        <v>1_153_2D.csv</v>
      </c>
    </row>
    <row r="4" spans="1:31" x14ac:dyDescent="0.25">
      <c r="A4">
        <v>2</v>
      </c>
      <c r="B4">
        <v>1</v>
      </c>
      <c r="C4">
        <v>30</v>
      </c>
      <c r="D4">
        <f>DOE!B6*(DOE!G$5)</f>
        <v>0</v>
      </c>
      <c r="E4">
        <f>Tabelle2[[#This Row],[Amount of cdw '[g']]]*Tabelle2[[#This Row],[Concentration cdw stock '[g/kg']]]/Tabelle2[[#This Row],[Total sample '[g']]]</f>
        <v>0</v>
      </c>
      <c r="F4">
        <f>DOE!C6*(DOE!H$5)</f>
        <v>20</v>
      </c>
      <c r="G4">
        <f>Tabelle2[[#This Row],[Amount Fat oil stock '[g']]]*Tabelle2[[#This Row],[Planned Concentration Fat Oil stock '[g/kg']]]/Tabelle2[[#This Row],[Total sample '[g']]]</f>
        <v>20.01283647130472</v>
      </c>
      <c r="H4">
        <f>Stock!$C$4</f>
        <v>66</v>
      </c>
      <c r="I4">
        <f>Stock!$D$4</f>
        <v>66</v>
      </c>
      <c r="J4">
        <f>Stock!$C$5</f>
        <v>1000</v>
      </c>
      <c r="K4">
        <f>Stock!$D$5</f>
        <v>1000</v>
      </c>
      <c r="L4">
        <v>50</v>
      </c>
      <c r="M4">
        <f>Tabelle2[[#This Row],[Amount of cdw '[g']]]+Tabelle2[[#This Row],[Amount Fat oil stock '[g']]]+Tabelle2[[#This Row],[Amount Medium wo1]]</f>
        <v>49.9802465</v>
      </c>
      <c r="N4">
        <f t="shared" si="0"/>
        <v>0</v>
      </c>
      <c r="O4">
        <v>0</v>
      </c>
      <c r="P4">
        <f t="shared" si="1"/>
        <v>1</v>
      </c>
      <c r="Q4">
        <f>Tabelle2[[#This Row],[amount fat oil stock (yL)]]*0.9185/1000</f>
        <v>1.0002465</v>
      </c>
      <c r="R4">
        <f>Tabelle2[[#This Row],[Planned amount Fat oil stock '[g']]]/0.9185</f>
        <v>1.0887316276537833</v>
      </c>
      <c r="S4">
        <v>1089</v>
      </c>
      <c r="T4">
        <f t="shared" si="3"/>
        <v>49</v>
      </c>
      <c r="U4">
        <v>48.98</v>
      </c>
      <c r="V4" t="s">
        <v>85</v>
      </c>
      <c r="W4" t="str">
        <f t="shared" ref="W4:AE11" si="5">TEXT(LEFT(V4,1),"0")&amp;"_"&amp;TEXT(MID(V4,3,3)+1,"000")&amp;"_2D.csv"</f>
        <v>2_325_2D.csv</v>
      </c>
      <c r="X4" t="str">
        <f t="shared" si="5"/>
        <v>2_326_2D.csv</v>
      </c>
      <c r="Y4" t="str">
        <f t="shared" si="5"/>
        <v>2_327_2D.csv</v>
      </c>
      <c r="Z4" t="str">
        <f t="shared" si="5"/>
        <v>2_328_2D.csv</v>
      </c>
      <c r="AA4" t="str">
        <f t="shared" si="5"/>
        <v>2_329_2D.csv</v>
      </c>
      <c r="AB4" t="str">
        <f t="shared" si="5"/>
        <v>2_330_2D.csv</v>
      </c>
      <c r="AC4" t="str">
        <f t="shared" si="5"/>
        <v>2_331_2D.csv</v>
      </c>
      <c r="AD4" t="str">
        <f t="shared" si="5"/>
        <v>2_332_2D.csv</v>
      </c>
      <c r="AE4" t="str">
        <f t="shared" si="5"/>
        <v>2_333_2D.csv</v>
      </c>
    </row>
    <row r="5" spans="1:31" x14ac:dyDescent="0.25">
      <c r="A5">
        <v>3</v>
      </c>
      <c r="B5">
        <v>1</v>
      </c>
      <c r="C5">
        <v>15</v>
      </c>
      <c r="D5">
        <f>DOE!B7*(DOE!G$5)</f>
        <v>30</v>
      </c>
      <c r="E5">
        <f>Tabelle2[[#This Row],[Amount of cdw '[g']]]*Tabelle2[[#This Row],[Concentration cdw stock '[g/kg']]]/Tabelle2[[#This Row],[Total sample '[g']]]</f>
        <v>30.01665201790555</v>
      </c>
      <c r="F5">
        <f>DOE!C7*(DOE!H$5)</f>
        <v>20</v>
      </c>
      <c r="G5">
        <f>Tabelle2[[#This Row],[Amount Fat oil stock '[g']]]*Tabelle2[[#This Row],[Planned Concentration Fat Oil stock '[g/kg']]]/Tabelle2[[#This Row],[Total sample '[g']]]</f>
        <v>20.004831376181315</v>
      </c>
      <c r="H5">
        <f>Stock!$C$4</f>
        <v>66</v>
      </c>
      <c r="I5">
        <f>Stock!$D$4</f>
        <v>66</v>
      </c>
      <c r="J5">
        <f>Stock!$C$5</f>
        <v>1000</v>
      </c>
      <c r="K5">
        <f>Stock!$D$5</f>
        <v>1000</v>
      </c>
      <c r="L5">
        <v>50</v>
      </c>
      <c r="M5">
        <f>Tabelle2[[#This Row],[Amount of cdw '[g']]]+Tabelle2[[#This Row],[Amount Fat oil stock '[g']]]+Tabelle2[[#This Row],[Amount Medium wo1]]</f>
        <v>50.000246500000003</v>
      </c>
      <c r="N5">
        <f t="shared" si="0"/>
        <v>22.727272727272727</v>
      </c>
      <c r="O5">
        <v>22.74</v>
      </c>
      <c r="P5">
        <f t="shared" si="1"/>
        <v>1</v>
      </c>
      <c r="Q5">
        <f>Tabelle2[[#This Row],[amount fat oil stock (yL)]]*0.9185/1000</f>
        <v>1.0002465</v>
      </c>
      <c r="R5">
        <f>Tabelle2[[#This Row],[Planned amount Fat oil stock '[g']]]/0.9185</f>
        <v>1.0887316276537833</v>
      </c>
      <c r="S5">
        <v>1089</v>
      </c>
      <c r="T5">
        <f t="shared" si="3"/>
        <v>26.272727272727273</v>
      </c>
      <c r="U5">
        <v>26.26</v>
      </c>
      <c r="V5" t="s">
        <v>86</v>
      </c>
      <c r="W5" t="str">
        <f t="shared" si="5"/>
        <v>3_235_2D.csv</v>
      </c>
      <c r="X5" t="str">
        <f t="shared" si="5"/>
        <v>3_236_2D.csv</v>
      </c>
      <c r="Y5" t="str">
        <f t="shared" si="5"/>
        <v>3_237_2D.csv</v>
      </c>
      <c r="Z5" t="str">
        <f t="shared" si="5"/>
        <v>3_238_2D.csv</v>
      </c>
      <c r="AA5" t="str">
        <f t="shared" si="5"/>
        <v>3_239_2D.csv</v>
      </c>
      <c r="AB5" t="str">
        <f t="shared" si="5"/>
        <v>3_240_2D.csv</v>
      </c>
      <c r="AC5" t="str">
        <f t="shared" si="5"/>
        <v>3_241_2D.csv</v>
      </c>
      <c r="AD5" t="str">
        <f t="shared" si="5"/>
        <v>3_242_2D.csv</v>
      </c>
      <c r="AE5" t="str">
        <f t="shared" si="5"/>
        <v>3_243_2D.csv</v>
      </c>
    </row>
    <row r="6" spans="1:31" x14ac:dyDescent="0.25">
      <c r="A6">
        <v>4</v>
      </c>
      <c r="B6">
        <v>1</v>
      </c>
      <c r="C6">
        <v>28</v>
      </c>
      <c r="D6">
        <f>DOE!B8*(DOE!G$5)</f>
        <v>15</v>
      </c>
      <c r="E6">
        <f>Tabelle2[[#This Row],[Amount of cdw '[g']]]*Tabelle2[[#This Row],[Concentration cdw stock '[g/kg']]]/Tabelle2[[#This Row],[Total sample '[g']]]</f>
        <v>14.988095958388197</v>
      </c>
      <c r="F6">
        <f>DOE!C8*(DOE!H$5)</f>
        <v>10</v>
      </c>
      <c r="G6">
        <f>Tabelle2[[#This Row],[Amount Fat oil stock '[g']]]*Tabelle2[[#This Row],[Planned Concentration Fat Oil stock '[g/kg']]]/Tabelle2[[#This Row],[Total sample '[g']]]</f>
        <v>9.9973461206141767</v>
      </c>
      <c r="H6">
        <f>Stock!$C$4</f>
        <v>66</v>
      </c>
      <c r="I6">
        <f>Stock!$D$4</f>
        <v>66</v>
      </c>
      <c r="J6">
        <f>Stock!$C$5</f>
        <v>1000</v>
      </c>
      <c r="K6">
        <f>Stock!$D$5</f>
        <v>1000</v>
      </c>
      <c r="L6">
        <v>50</v>
      </c>
      <c r="M6">
        <f>Tabelle2[[#This Row],[Amount of cdw '[g']]]+Tabelle2[[#This Row],[Amount Fat oil stock '[g']]]+Tabelle2[[#This Row],[Amount Medium wo1]]</f>
        <v>49.979664</v>
      </c>
      <c r="N6">
        <f t="shared" si="0"/>
        <v>11.363636363636363</v>
      </c>
      <c r="O6">
        <v>11.35</v>
      </c>
      <c r="P6">
        <f t="shared" si="1"/>
        <v>0.5</v>
      </c>
      <c r="Q6">
        <f>Tabelle2[[#This Row],[amount fat oil stock (yL)]]*0.9185/1000</f>
        <v>0.499664</v>
      </c>
      <c r="R6">
        <f>Tabelle2[[#This Row],[Planned amount Fat oil stock '[g']]]/0.9185</f>
        <v>0.54436581382689164</v>
      </c>
      <c r="S6">
        <v>544</v>
      </c>
      <c r="T6">
        <f t="shared" si="3"/>
        <v>38.13636363636364</v>
      </c>
      <c r="U6">
        <v>38.130000000000003</v>
      </c>
      <c r="V6" t="s">
        <v>87</v>
      </c>
      <c r="W6" t="str">
        <f t="shared" si="5"/>
        <v>4_395_2D.csv</v>
      </c>
      <c r="X6" t="str">
        <f t="shared" si="5"/>
        <v>4_396_2D.csv</v>
      </c>
      <c r="Y6" t="str">
        <f t="shared" si="5"/>
        <v>4_397_2D.csv</v>
      </c>
      <c r="Z6" t="str">
        <f t="shared" si="5"/>
        <v>4_398_2D.csv</v>
      </c>
      <c r="AA6" t="str">
        <f t="shared" si="5"/>
        <v>4_399_2D.csv</v>
      </c>
      <c r="AB6" t="str">
        <f t="shared" si="5"/>
        <v>4_400_2D.csv</v>
      </c>
      <c r="AC6" t="str">
        <f t="shared" si="5"/>
        <v>4_401_2D.csv</v>
      </c>
      <c r="AD6" t="str">
        <f t="shared" si="5"/>
        <v>4_402_2D.csv</v>
      </c>
      <c r="AE6" t="str">
        <f t="shared" si="5"/>
        <v>4_403_2D.csv</v>
      </c>
    </row>
    <row r="7" spans="1:31" x14ac:dyDescent="0.25">
      <c r="A7">
        <v>5</v>
      </c>
      <c r="B7">
        <v>1</v>
      </c>
      <c r="C7">
        <v>26</v>
      </c>
      <c r="D7">
        <f>DOE!B9*(DOE!G$5)</f>
        <v>15</v>
      </c>
      <c r="E7">
        <f>Tabelle2[[#This Row],[Amount of cdw '[g']]]*Tabelle2[[#This Row],[Concentration cdw stock '[g/kg']]]/Tabelle2[[#This Row],[Total sample '[g']]]</f>
        <v>15.01269326933717</v>
      </c>
      <c r="F7">
        <f>DOE!C9*(DOE!H$5)</f>
        <v>10</v>
      </c>
      <c r="G7">
        <f>Tabelle2[[#This Row],[Amount Fat oil stock '[g']]]*Tabelle2[[#This Row],[Planned Concentration Fat Oil stock '[g/kg']]]/Tabelle2[[#This Row],[Total sample '[g']]]</f>
        <v>9.9873547022022784</v>
      </c>
      <c r="H7">
        <f>Stock!$C$4</f>
        <v>66</v>
      </c>
      <c r="I7">
        <f>Stock!$D$4</f>
        <v>66</v>
      </c>
      <c r="J7">
        <f>Stock!$C$5</f>
        <v>1000</v>
      </c>
      <c r="K7">
        <f>Stock!$D$5</f>
        <v>1000</v>
      </c>
      <c r="L7">
        <v>50</v>
      </c>
      <c r="M7">
        <f>Tabelle2[[#This Row],[Amount of cdw '[g']]]+Tabelle2[[#This Row],[Amount Fat oil stock '[g']]]+Tabelle2[[#This Row],[Amount Medium wo1]]</f>
        <v>50.029663999999997</v>
      </c>
      <c r="N7">
        <f t="shared" si="0"/>
        <v>11.363636363636363</v>
      </c>
      <c r="O7">
        <v>11.38</v>
      </c>
      <c r="P7">
        <f t="shared" si="1"/>
        <v>0.5</v>
      </c>
      <c r="Q7">
        <f>Tabelle2[[#This Row],[amount fat oil stock (yL)]]*0.9185/1000</f>
        <v>0.499664</v>
      </c>
      <c r="R7">
        <f>Tabelle2[[#This Row],[Planned amount Fat oil stock '[g']]]/0.9185</f>
        <v>0.54436581382689164</v>
      </c>
      <c r="S7">
        <v>544</v>
      </c>
      <c r="T7">
        <f t="shared" si="3"/>
        <v>38.13636363636364</v>
      </c>
      <c r="U7">
        <v>38.15</v>
      </c>
      <c r="V7" t="s">
        <v>88</v>
      </c>
      <c r="W7" t="str">
        <f>TEXT(LEFT(V7,1),"0")&amp;"_"&amp;TEXT(MID(V7,3,2)+1,"00")&amp;"_2D.csv"</f>
        <v>5_75_2D.csv</v>
      </c>
      <c r="X7" t="str">
        <f t="shared" ref="X7:AE7" si="6">TEXT(LEFT(W7,1),"0")&amp;"_"&amp;TEXT(MID(W7,3,2)+1,"00")&amp;"_2D.csv"</f>
        <v>5_76_2D.csv</v>
      </c>
      <c r="Y7" t="str">
        <f t="shared" si="6"/>
        <v>5_77_2D.csv</v>
      </c>
      <c r="Z7" t="str">
        <f t="shared" si="6"/>
        <v>5_78_2D.csv</v>
      </c>
      <c r="AA7" t="str">
        <f t="shared" si="6"/>
        <v>5_79_2D.csv</v>
      </c>
      <c r="AB7" t="str">
        <f t="shared" si="6"/>
        <v>5_80_2D.csv</v>
      </c>
      <c r="AC7" t="str">
        <f t="shared" si="6"/>
        <v>5_81_2D.csv</v>
      </c>
      <c r="AD7" t="str">
        <f t="shared" si="6"/>
        <v>5_82_2D.csv</v>
      </c>
      <c r="AE7" t="str">
        <f t="shared" si="6"/>
        <v>5_83_2D.csv</v>
      </c>
    </row>
    <row r="8" spans="1:31" x14ac:dyDescent="0.25">
      <c r="A8">
        <v>6</v>
      </c>
      <c r="B8">
        <v>1</v>
      </c>
      <c r="C8">
        <v>17</v>
      </c>
      <c r="D8">
        <f>DOE!B10*(DOE!G$5)</f>
        <v>15</v>
      </c>
      <c r="E8">
        <f>Tabelle2[[#This Row],[Amount of cdw '[g']]]*Tabelle2[[#This Row],[Concentration cdw stock '[g/kg']]]/Tabelle2[[#This Row],[Total sample '[g']]]</f>
        <v>14.986308922642376</v>
      </c>
      <c r="F8">
        <f>DOE!C10*(DOE!H$5)</f>
        <v>10</v>
      </c>
      <c r="G8">
        <f>Tabelle2[[#This Row],[Amount Fat oil stock '[g']]]*Tabelle2[[#This Row],[Planned Concentration Fat Oil stock '[g/kg']]]/Tabelle2[[#This Row],[Total sample '[g']]]</f>
        <v>9.9873547022022784</v>
      </c>
      <c r="H8">
        <f>Stock!$C$4</f>
        <v>66</v>
      </c>
      <c r="I8">
        <f>Stock!$D$4</f>
        <v>66</v>
      </c>
      <c r="J8">
        <f>Stock!$C$5</f>
        <v>1000</v>
      </c>
      <c r="K8">
        <f>Stock!$D$5</f>
        <v>1000</v>
      </c>
      <c r="L8">
        <v>50</v>
      </c>
      <c r="M8">
        <f>Tabelle2[[#This Row],[Amount of cdw '[g']]]+Tabelle2[[#This Row],[Amount Fat oil stock '[g']]]+Tabelle2[[#This Row],[Amount Medium wo1]]</f>
        <v>50.029663999999997</v>
      </c>
      <c r="N8">
        <f t="shared" si="0"/>
        <v>11.363636363636363</v>
      </c>
      <c r="O8">
        <v>11.36</v>
      </c>
      <c r="P8">
        <f t="shared" si="1"/>
        <v>0.5</v>
      </c>
      <c r="Q8">
        <f>Tabelle2[[#This Row],[amount fat oil stock (yL)]]*0.9185/1000</f>
        <v>0.499664</v>
      </c>
      <c r="R8">
        <f>Tabelle2[[#This Row],[Planned amount Fat oil stock '[g']]]/0.9185</f>
        <v>0.54436581382689164</v>
      </c>
      <c r="S8">
        <v>544</v>
      </c>
      <c r="T8">
        <f t="shared" si="3"/>
        <v>38.13636363636364</v>
      </c>
      <c r="U8">
        <v>38.17</v>
      </c>
      <c r="V8" t="s">
        <v>89</v>
      </c>
      <c r="W8" t="str">
        <f t="shared" si="5"/>
        <v>6_245_2D.csv</v>
      </c>
      <c r="X8" t="str">
        <f t="shared" si="5"/>
        <v>6_246_2D.csv</v>
      </c>
      <c r="Y8" t="str">
        <f t="shared" si="5"/>
        <v>6_247_2D.csv</v>
      </c>
      <c r="Z8" t="str">
        <f t="shared" si="5"/>
        <v>6_248_2D.csv</v>
      </c>
      <c r="AA8" t="str">
        <f t="shared" si="5"/>
        <v>6_249_2D.csv</v>
      </c>
      <c r="AB8" t="str">
        <f t="shared" si="5"/>
        <v>6_250_2D.csv</v>
      </c>
      <c r="AC8" t="str">
        <f t="shared" si="5"/>
        <v>6_251_2D.csv</v>
      </c>
      <c r="AD8" t="str">
        <f t="shared" si="5"/>
        <v>6_252_2D.csv</v>
      </c>
      <c r="AE8" t="str">
        <f t="shared" si="5"/>
        <v>6_253_2D.csv</v>
      </c>
    </row>
    <row r="9" spans="1:31" x14ac:dyDescent="0.25">
      <c r="A9">
        <v>7</v>
      </c>
      <c r="B9">
        <v>1</v>
      </c>
      <c r="C9">
        <v>21</v>
      </c>
      <c r="D9">
        <f>DOE!B11*(DOE!G$5)</f>
        <v>0</v>
      </c>
      <c r="E9">
        <f>Tabelle2[[#This Row],[Amount of cdw '[g']]]*Tabelle2[[#This Row],[Concentration cdw stock '[g/kg']]]/Tabelle2[[#This Row],[Total sample '[g']]]</f>
        <v>0</v>
      </c>
      <c r="F9">
        <f>DOE!C11*(DOE!H$5)</f>
        <v>10</v>
      </c>
      <c r="G9">
        <f>Tabelle2[[#This Row],[Amount Fat oil stock '[g']]]*Tabelle2[[#This Row],[Planned Concentration Fat Oil stock '[g/kg']]]/Tabelle2[[#This Row],[Total sample '[g']]]</f>
        <v>9.9913488720900023</v>
      </c>
      <c r="H9">
        <f>Stock!$C$4</f>
        <v>66</v>
      </c>
      <c r="I9">
        <f>Stock!$D$4</f>
        <v>66</v>
      </c>
      <c r="J9">
        <f>Stock!$C$5</f>
        <v>1000</v>
      </c>
      <c r="K9">
        <f>Stock!$D$5</f>
        <v>1000</v>
      </c>
      <c r="L9">
        <v>50</v>
      </c>
      <c r="M9">
        <f>Tabelle2[[#This Row],[Amount of cdw '[g']]]+Tabelle2[[#This Row],[Amount Fat oil stock '[g']]]+Tabelle2[[#This Row],[Amount Medium wo1]]</f>
        <v>50.009664000000001</v>
      </c>
      <c r="N9">
        <f t="shared" si="0"/>
        <v>0</v>
      </c>
      <c r="O9">
        <v>0</v>
      </c>
      <c r="P9">
        <f t="shared" si="1"/>
        <v>0.5</v>
      </c>
      <c r="Q9">
        <f>Tabelle2[[#This Row],[amount fat oil stock (yL)]]*0.9185/1000</f>
        <v>0.499664</v>
      </c>
      <c r="R9">
        <f>Tabelle2[[#This Row],[Planned amount Fat oil stock '[g']]]/0.9185</f>
        <v>0.54436581382689164</v>
      </c>
      <c r="S9">
        <v>544</v>
      </c>
      <c r="T9">
        <f t="shared" si="3"/>
        <v>49.5</v>
      </c>
      <c r="U9">
        <v>49.51</v>
      </c>
      <c r="V9" t="s">
        <v>90</v>
      </c>
      <c r="W9" t="str">
        <f t="shared" si="5"/>
        <v>7_135_2D.csv</v>
      </c>
      <c r="X9" t="str">
        <f t="shared" si="5"/>
        <v>7_136_2D.csv</v>
      </c>
      <c r="Y9" t="str">
        <f t="shared" si="5"/>
        <v>7_137_2D.csv</v>
      </c>
      <c r="Z9" t="str">
        <f t="shared" si="5"/>
        <v>7_138_2D.csv</v>
      </c>
      <c r="AA9" t="str">
        <f t="shared" si="5"/>
        <v>7_139_2D.csv</v>
      </c>
      <c r="AB9" t="str">
        <f t="shared" si="5"/>
        <v>7_140_2D.csv</v>
      </c>
      <c r="AC9" t="str">
        <f t="shared" si="5"/>
        <v>7_141_2D.csv</v>
      </c>
      <c r="AD9" t="str">
        <f t="shared" si="5"/>
        <v>7_142_2D.csv</v>
      </c>
      <c r="AE9" t="str">
        <f t="shared" si="5"/>
        <v>7_143_2D.csv</v>
      </c>
    </row>
    <row r="10" spans="1:31" x14ac:dyDescent="0.25">
      <c r="A10">
        <v>8</v>
      </c>
      <c r="B10">
        <v>1</v>
      </c>
      <c r="C10">
        <v>12</v>
      </c>
      <c r="D10">
        <f>DOE!B12*(DOE!G$5)</f>
        <v>30</v>
      </c>
      <c r="E10">
        <f>Tabelle2[[#This Row],[Amount of cdw '[g']]]*Tabelle2[[#This Row],[Concentration cdw stock '[g/kg']]]/Tabelle2[[#This Row],[Total sample '[g']]]</f>
        <v>30.010999474021659</v>
      </c>
      <c r="F10">
        <f>DOE!C12*(DOE!H$5)</f>
        <v>10</v>
      </c>
      <c r="G10">
        <f>Tabelle2[[#This Row],[Amount Fat oil stock '[g']]]*Tabelle2[[#This Row],[Planned Concentration Fat Oil stock '[g/kg']]]/Tabelle2[[#This Row],[Total sample '[g']]]</f>
        <v>9.9913488720900023</v>
      </c>
      <c r="H10">
        <f>Stock!$C$4</f>
        <v>66</v>
      </c>
      <c r="I10">
        <f>Stock!$D$4</f>
        <v>66</v>
      </c>
      <c r="J10">
        <f>Stock!$C$5</f>
        <v>1000</v>
      </c>
      <c r="K10">
        <f>Stock!$D$5</f>
        <v>1000</v>
      </c>
      <c r="L10">
        <v>50</v>
      </c>
      <c r="M10">
        <f>Tabelle2[[#This Row],[Amount of cdw '[g']]]+Tabelle2[[#This Row],[Amount Fat oil stock '[g']]]+Tabelle2[[#This Row],[Amount Medium wo1]]</f>
        <v>50.009664000000001</v>
      </c>
      <c r="N10">
        <f t="shared" si="0"/>
        <v>22.727272727272727</v>
      </c>
      <c r="O10">
        <v>22.74</v>
      </c>
      <c r="P10">
        <f t="shared" si="1"/>
        <v>0.5</v>
      </c>
      <c r="Q10">
        <f>Tabelle2[[#This Row],[amount fat oil stock (yL)]]*0.9185/1000</f>
        <v>0.499664</v>
      </c>
      <c r="R10">
        <f>Tabelle2[[#This Row],[Planned amount Fat oil stock '[g']]]/0.9185</f>
        <v>0.54436581382689164</v>
      </c>
      <c r="S10">
        <v>544</v>
      </c>
      <c r="T10">
        <f t="shared" si="3"/>
        <v>26.772727272727273</v>
      </c>
      <c r="U10">
        <v>26.77</v>
      </c>
      <c r="V10" t="s">
        <v>91</v>
      </c>
      <c r="W10" t="str">
        <f t="shared" si="5"/>
        <v>8_105_2D.csv</v>
      </c>
      <c r="X10" t="str">
        <f t="shared" si="5"/>
        <v>8_106_2D.csv</v>
      </c>
      <c r="Y10" t="str">
        <f t="shared" si="5"/>
        <v>8_107_2D.csv</v>
      </c>
      <c r="Z10" t="str">
        <f t="shared" si="5"/>
        <v>8_108_2D.csv</v>
      </c>
      <c r="AA10" t="str">
        <f t="shared" si="5"/>
        <v>8_109_2D.csv</v>
      </c>
      <c r="AB10" t="str">
        <f t="shared" si="5"/>
        <v>8_110_2D.csv</v>
      </c>
      <c r="AC10" t="str">
        <f t="shared" si="5"/>
        <v>8_111_2D.csv</v>
      </c>
      <c r="AD10" t="str">
        <f t="shared" si="5"/>
        <v>8_112_2D.csv</v>
      </c>
      <c r="AE10" t="str">
        <f t="shared" si="5"/>
        <v>8_113_2D.csv</v>
      </c>
    </row>
    <row r="11" spans="1:31" x14ac:dyDescent="0.25">
      <c r="A11">
        <v>9</v>
      </c>
      <c r="B11">
        <v>1</v>
      </c>
      <c r="C11">
        <v>10</v>
      </c>
      <c r="D11">
        <f>DOE!B13*(DOE!G$5)</f>
        <v>15</v>
      </c>
      <c r="E11">
        <f>Tabelle2[[#This Row],[Amount of cdw '[g']]]*Tabelle2[[#This Row],[Concentration cdw stock '[g/kg']]]/Tabelle2[[#This Row],[Total sample '[g']]]</f>
        <v>15.021600000000001</v>
      </c>
      <c r="F11">
        <f>DOE!C13*(DOE!H$5)</f>
        <v>0</v>
      </c>
      <c r="G11">
        <f>Tabelle2[[#This Row],[Amount Fat oil stock '[g']]]*Tabelle2[[#This Row],[Planned Concentration Fat Oil stock '[g/kg']]]/Tabelle2[[#This Row],[Total sample '[g']]]</f>
        <v>0</v>
      </c>
      <c r="H11">
        <f>Stock!$C$4</f>
        <v>66</v>
      </c>
      <c r="I11">
        <f>Stock!$D$4</f>
        <v>66</v>
      </c>
      <c r="J11">
        <f>Stock!$C$5</f>
        <v>1000</v>
      </c>
      <c r="K11">
        <f>Stock!$D$5</f>
        <v>1000</v>
      </c>
      <c r="L11">
        <v>50</v>
      </c>
      <c r="M11">
        <f>Tabelle2[[#This Row],[Amount of cdw '[g']]]+Tabelle2[[#This Row],[Amount Fat oil stock '[g']]]+Tabelle2[[#This Row],[Amount Medium wo1]]</f>
        <v>50</v>
      </c>
      <c r="N11">
        <f t="shared" si="0"/>
        <v>11.363636363636363</v>
      </c>
      <c r="O11">
        <v>11.38</v>
      </c>
      <c r="P11">
        <f t="shared" si="1"/>
        <v>0</v>
      </c>
      <c r="Q11">
        <f>Tabelle2[[#This Row],[amount fat oil stock (yL)]]*0.9185/1000</f>
        <v>0</v>
      </c>
      <c r="R11">
        <f>Tabelle2[[#This Row],[Planned amount Fat oil stock '[g']]]/0.9185</f>
        <v>0</v>
      </c>
      <c r="S11">
        <v>0</v>
      </c>
      <c r="T11">
        <f t="shared" si="3"/>
        <v>38.63636363636364</v>
      </c>
      <c r="U11">
        <v>38.619999999999997</v>
      </c>
      <c r="V11" t="s">
        <v>92</v>
      </c>
      <c r="W11" t="str">
        <f t="shared" si="5"/>
        <v>9_295_2D.csv</v>
      </c>
      <c r="X11" t="str">
        <f t="shared" si="5"/>
        <v>9_296_2D.csv</v>
      </c>
      <c r="Y11" t="str">
        <f t="shared" si="5"/>
        <v>9_297_2D.csv</v>
      </c>
      <c r="Z11" t="str">
        <f t="shared" si="5"/>
        <v>9_298_2D.csv</v>
      </c>
      <c r="AA11" t="str">
        <f t="shared" si="5"/>
        <v>9_299_2D.csv</v>
      </c>
      <c r="AB11" t="str">
        <f t="shared" si="5"/>
        <v>9_300_2D.csv</v>
      </c>
      <c r="AC11" t="str">
        <f t="shared" si="5"/>
        <v>9_301_2D.csv</v>
      </c>
      <c r="AD11" t="str">
        <f t="shared" si="5"/>
        <v>9_302_2D.csv</v>
      </c>
      <c r="AE11" t="str">
        <f t="shared" si="5"/>
        <v>9_303_2D.csv</v>
      </c>
    </row>
    <row r="12" spans="1:31" x14ac:dyDescent="0.25">
      <c r="A12">
        <v>10</v>
      </c>
      <c r="B12">
        <v>1</v>
      </c>
      <c r="C12">
        <v>35</v>
      </c>
      <c r="D12">
        <f>DOE!B14*(DOE!G$5)</f>
        <v>15</v>
      </c>
      <c r="E12">
        <f>Tabelle2[[#This Row],[Amount of cdw '[g']]]*Tabelle2[[#This Row],[Concentration cdw stock '[g/kg']]]/Tabelle2[[#This Row],[Total sample '[g']]]</f>
        <v>14.998125684377252</v>
      </c>
      <c r="F12">
        <f>DOE!C14*(DOE!H$5)</f>
        <v>20</v>
      </c>
      <c r="G12">
        <f>Tabelle2[[#This Row],[Amount Fat oil stock '[g']]]*Tabelle2[[#This Row],[Planned Concentration Fat Oil stock '[g/kg']]]/Tabelle2[[#This Row],[Total sample '[g']]]</f>
        <v>20.00883312307732</v>
      </c>
      <c r="H12">
        <f>Stock!$C$4</f>
        <v>66</v>
      </c>
      <c r="I12">
        <f>Stock!$D$4</f>
        <v>66</v>
      </c>
      <c r="J12">
        <f>Stock!$C$5</f>
        <v>1000</v>
      </c>
      <c r="K12">
        <f>Stock!$D$5</f>
        <v>1000</v>
      </c>
      <c r="L12">
        <v>50</v>
      </c>
      <c r="M12">
        <f>Tabelle2[[#This Row],[Amount of cdw '[g']]]+Tabelle2[[#This Row],[Amount Fat oil stock '[g']]]+Tabelle2[[#This Row],[Amount Medium wo1]]</f>
        <v>49.990246499999998</v>
      </c>
      <c r="N12">
        <f t="shared" si="0"/>
        <v>11.363636363636363</v>
      </c>
      <c r="O12">
        <v>11.36</v>
      </c>
      <c r="P12">
        <f t="shared" si="1"/>
        <v>1</v>
      </c>
      <c r="Q12">
        <f>Tabelle2[[#This Row],[amount fat oil stock (yL)]]*0.9185/1000</f>
        <v>1.0002465</v>
      </c>
      <c r="R12">
        <f>Tabelle2[[#This Row],[Planned amount Fat oil stock '[g']]]/0.9185</f>
        <v>1.0887316276537833</v>
      </c>
      <c r="S12">
        <v>1089</v>
      </c>
      <c r="T12">
        <f t="shared" si="3"/>
        <v>37.63636363636364</v>
      </c>
      <c r="U12">
        <v>37.630000000000003</v>
      </c>
      <c r="V12" t="s">
        <v>93</v>
      </c>
      <c r="W12" t="str">
        <f>TEXT(LEFT(V12,2),"00")&amp;"_"&amp;TEXT(MID(V12,4,3)+1,"000")&amp;"_2D.csv"</f>
        <v>10_225_2D.csv</v>
      </c>
      <c r="X12" t="str">
        <f t="shared" ref="X12:AE12" si="7">TEXT(LEFT(W12,2),"00")&amp;"_"&amp;TEXT(MID(W12,4,3)+1,"000")&amp;"_2D.csv"</f>
        <v>10_226_2D.csv</v>
      </c>
      <c r="Y12" t="str">
        <f t="shared" si="7"/>
        <v>10_227_2D.csv</v>
      </c>
      <c r="Z12" t="str">
        <f t="shared" si="7"/>
        <v>10_228_2D.csv</v>
      </c>
      <c r="AA12" t="str">
        <f t="shared" si="7"/>
        <v>10_229_2D.csv</v>
      </c>
      <c r="AB12" t="str">
        <f t="shared" si="7"/>
        <v>10_230_2D.csv</v>
      </c>
      <c r="AC12" t="str">
        <f t="shared" si="7"/>
        <v>10_231_2D.csv</v>
      </c>
      <c r="AD12" t="str">
        <f t="shared" si="7"/>
        <v>10_232_2D.csv</v>
      </c>
      <c r="AE12" t="str">
        <f t="shared" si="7"/>
        <v>10_233_2D.csv</v>
      </c>
    </row>
    <row r="13" spans="1:31" x14ac:dyDescent="0.25">
      <c r="A13">
        <v>11</v>
      </c>
      <c r="B13">
        <v>1</v>
      </c>
      <c r="C13">
        <v>34</v>
      </c>
      <c r="D13">
        <f>DOE!B15*(DOE!G$5)</f>
        <v>15</v>
      </c>
      <c r="E13">
        <f>Tabelle2[[#This Row],[Amount of cdw '[g']]]*Tabelle2[[#This Row],[Concentration cdw stock '[g/kg']]]/Tabelle2[[#This Row],[Total sample '[g']]]</f>
        <v>15.01269326933717</v>
      </c>
      <c r="F13">
        <f>DOE!C15*(DOE!H$5)</f>
        <v>10</v>
      </c>
      <c r="G13">
        <f>Tabelle2[[#This Row],[Amount Fat oil stock '[g']]]*Tabelle2[[#This Row],[Planned Concentration Fat Oil stock '[g/kg']]]/Tabelle2[[#This Row],[Total sample '[g']]]</f>
        <v>9.9873547022022784</v>
      </c>
      <c r="H13">
        <f>Stock!$C$4</f>
        <v>66</v>
      </c>
      <c r="I13">
        <f>Stock!$D$4</f>
        <v>66</v>
      </c>
      <c r="J13">
        <f>Stock!$C$5</f>
        <v>1000</v>
      </c>
      <c r="K13">
        <f>Stock!$D$5</f>
        <v>1000</v>
      </c>
      <c r="L13">
        <v>50</v>
      </c>
      <c r="M13">
        <f>Tabelle2[[#This Row],[Amount of cdw '[g']]]+Tabelle2[[#This Row],[Amount Fat oil stock '[g']]]+Tabelle2[[#This Row],[Amount Medium wo1]]</f>
        <v>50.029663999999997</v>
      </c>
      <c r="N13">
        <f t="shared" si="0"/>
        <v>11.363636363636363</v>
      </c>
      <c r="O13">
        <v>11.38</v>
      </c>
      <c r="P13">
        <f t="shared" si="1"/>
        <v>0.5</v>
      </c>
      <c r="Q13">
        <f>Tabelle2[[#This Row],[amount fat oil stock (yL)]]*0.9185/1000</f>
        <v>0.499664</v>
      </c>
      <c r="R13">
        <f>Tabelle2[[#This Row],[Planned amount Fat oil stock '[g']]]/0.9185</f>
        <v>0.54436581382689164</v>
      </c>
      <c r="S13">
        <v>544</v>
      </c>
      <c r="T13">
        <f t="shared" si="3"/>
        <v>38.13636363636364</v>
      </c>
      <c r="U13">
        <v>38.15</v>
      </c>
      <c r="V13" t="s">
        <v>94</v>
      </c>
      <c r="W13" t="str">
        <f>TEXT(LEFT(V13,2),"00")&amp;"_"&amp;TEXT(MID(V13,4,2)+1,"00")&amp;"_2D.csv"</f>
        <v>11_15_2D.csv</v>
      </c>
      <c r="X13" t="str">
        <f t="shared" ref="X13:AE13" si="8">TEXT(LEFT(W13,2),"00")&amp;"_"&amp;TEXT(MID(W13,4,2)+1,"00")&amp;"_2D.csv"</f>
        <v>11_16_2D.csv</v>
      </c>
      <c r="Y13" t="str">
        <f t="shared" si="8"/>
        <v>11_17_2D.csv</v>
      </c>
      <c r="Z13" t="str">
        <f t="shared" si="8"/>
        <v>11_18_2D.csv</v>
      </c>
      <c r="AA13" t="str">
        <f t="shared" si="8"/>
        <v>11_19_2D.csv</v>
      </c>
      <c r="AB13" t="str">
        <f t="shared" si="8"/>
        <v>11_20_2D.csv</v>
      </c>
      <c r="AC13" t="str">
        <f t="shared" si="8"/>
        <v>11_21_2D.csv</v>
      </c>
      <c r="AD13" t="str">
        <f t="shared" si="8"/>
        <v>11_22_2D.csv</v>
      </c>
      <c r="AE13" t="str">
        <f t="shared" si="8"/>
        <v>11_23_2D.csv</v>
      </c>
    </row>
    <row r="14" spans="1:31" x14ac:dyDescent="0.25">
      <c r="A14">
        <v>12</v>
      </c>
      <c r="B14">
        <v>1</v>
      </c>
      <c r="C14">
        <v>14</v>
      </c>
      <c r="D14">
        <f>DOE!B16*(DOE!G$5)</f>
        <v>15</v>
      </c>
      <c r="E14">
        <f>Tabelle2[[#This Row],[Amount of cdw '[g']]]*Tabelle2[[#This Row],[Concentration cdw stock '[g/kg']]]/Tabelle2[[#This Row],[Total sample '[g']]]</f>
        <v>14.98210067971657</v>
      </c>
      <c r="F14">
        <f>DOE!C16*(DOE!H$5)</f>
        <v>10</v>
      </c>
      <c r="G14">
        <f>Tabelle2[[#This Row],[Amount Fat oil stock '[g']]]*Tabelle2[[#This Row],[Planned Concentration Fat Oil stock '[g/kg']]]/Tabelle2[[#This Row],[Total sample '[g']]]</f>
        <v>9.9933471552928843</v>
      </c>
      <c r="H14">
        <f>Stock!$C$4</f>
        <v>66</v>
      </c>
      <c r="I14">
        <f>Stock!$D$4</f>
        <v>66</v>
      </c>
      <c r="J14">
        <f>Stock!$C$5</f>
        <v>1000</v>
      </c>
      <c r="K14">
        <f>Stock!$D$5</f>
        <v>1000</v>
      </c>
      <c r="L14">
        <v>50</v>
      </c>
      <c r="M14">
        <f>Tabelle2[[#This Row],[Amount of cdw '[g']]]+Tabelle2[[#This Row],[Amount Fat oil stock '[g']]]+Tabelle2[[#This Row],[Amount Medium wo1]]</f>
        <v>49.999663999999996</v>
      </c>
      <c r="N14">
        <f t="shared" si="0"/>
        <v>11.363636363636363</v>
      </c>
      <c r="O14">
        <v>11.35</v>
      </c>
      <c r="P14">
        <f t="shared" si="1"/>
        <v>0.5</v>
      </c>
      <c r="Q14">
        <f>Tabelle2[[#This Row],[amount fat oil stock (yL)]]*0.9185/1000</f>
        <v>0.499664</v>
      </c>
      <c r="R14">
        <f>Tabelle2[[#This Row],[Planned amount Fat oil stock '[g']]]/0.9185</f>
        <v>0.54436581382689164</v>
      </c>
      <c r="S14">
        <v>544</v>
      </c>
      <c r="T14">
        <f t="shared" si="3"/>
        <v>38.13636363636364</v>
      </c>
      <c r="U14">
        <v>38.15</v>
      </c>
      <c r="V14" t="s">
        <v>95</v>
      </c>
      <c r="W14" t="str">
        <f>TEXT(LEFT(V14,2),"00")&amp;"_"&amp;TEXT(MID(V14,4,2)+1,"00")&amp;"_2D.csv"</f>
        <v>12_35_2D.csv</v>
      </c>
      <c r="X14" t="str">
        <f t="shared" ref="X14:AE14" si="9">TEXT(LEFT(W14,2),"00")&amp;"_"&amp;TEXT(MID(W14,4,2)+1,"00")&amp;"_2D.csv"</f>
        <v>12_36_2D.csv</v>
      </c>
      <c r="Y14" t="str">
        <f t="shared" si="9"/>
        <v>12_37_2D.csv</v>
      </c>
      <c r="Z14" t="str">
        <f t="shared" si="9"/>
        <v>12_38_2D.csv</v>
      </c>
      <c r="AA14" t="str">
        <f t="shared" si="9"/>
        <v>12_39_2D.csv</v>
      </c>
      <c r="AB14" t="str">
        <f t="shared" si="9"/>
        <v>12_40_2D.csv</v>
      </c>
      <c r="AC14" t="str">
        <f t="shared" si="9"/>
        <v>12_41_2D.csv</v>
      </c>
      <c r="AD14" t="str">
        <f t="shared" si="9"/>
        <v>12_42_2D.csv</v>
      </c>
      <c r="AE14" t="str">
        <f t="shared" si="9"/>
        <v>12_43_2D.csv</v>
      </c>
    </row>
    <row r="15" spans="1:31" x14ac:dyDescent="0.25">
      <c r="A15">
        <v>13</v>
      </c>
      <c r="B15">
        <v>1</v>
      </c>
      <c r="C15">
        <v>9</v>
      </c>
      <c r="D15">
        <f>DOE!B17*(DOE!G$5)</f>
        <v>15</v>
      </c>
      <c r="E15">
        <f>Tabelle2[[#This Row],[Amount of cdw '[g']]]*Tabelle2[[#This Row],[Concentration cdw stock '[g/kg']]]/Tabelle2[[#This Row],[Total sample '[g']]]</f>
        <v>15.002499816872021</v>
      </c>
      <c r="F15">
        <f>DOE!C17*(DOE!H$5)</f>
        <v>10</v>
      </c>
      <c r="G15">
        <f>Tabelle2[[#This Row],[Amount Fat oil stock '[g']]]*Tabelle2[[#This Row],[Planned Concentration Fat Oil stock '[g/kg']]]/Tabelle2[[#This Row],[Total sample '[g']]]</f>
        <v>9.9893513878861722</v>
      </c>
      <c r="H15">
        <f>Stock!$C$4</f>
        <v>66</v>
      </c>
      <c r="I15">
        <f>Stock!$D$4</f>
        <v>66</v>
      </c>
      <c r="J15">
        <f>Stock!$C$5</f>
        <v>1000</v>
      </c>
      <c r="K15">
        <f>Stock!$D$5</f>
        <v>1000</v>
      </c>
      <c r="L15">
        <v>50</v>
      </c>
      <c r="M15">
        <f>Tabelle2[[#This Row],[Amount of cdw '[g']]]+Tabelle2[[#This Row],[Amount Fat oil stock '[g']]]+Tabelle2[[#This Row],[Amount Medium wo1]]</f>
        <v>50.019663999999999</v>
      </c>
      <c r="N15">
        <f t="shared" si="0"/>
        <v>11.363636363636363</v>
      </c>
      <c r="O15">
        <v>11.37</v>
      </c>
      <c r="P15">
        <f t="shared" si="1"/>
        <v>0.5</v>
      </c>
      <c r="Q15">
        <f>Tabelle2[[#This Row],[amount fat oil stock (yL)]]*0.9185/1000</f>
        <v>0.499664</v>
      </c>
      <c r="R15">
        <f>Tabelle2[[#This Row],[Planned amount Fat oil stock '[g']]]/0.9185</f>
        <v>0.54436581382689164</v>
      </c>
      <c r="S15">
        <v>544</v>
      </c>
      <c r="T15">
        <f t="shared" si="3"/>
        <v>38.13636363636364</v>
      </c>
      <c r="U15">
        <v>38.15</v>
      </c>
      <c r="V15" t="s">
        <v>96</v>
      </c>
      <c r="W15" t="str">
        <f>TEXT(LEFT(V15,2),"00")&amp;"_"&amp;TEXT(MID(V15,4,2)+1,"00")&amp;"_2D.csv"</f>
        <v>13_25_2D.csv</v>
      </c>
      <c r="X15" t="str">
        <f t="shared" ref="X15:AE15" si="10">TEXT(LEFT(W15,2),"00")&amp;"_"&amp;TEXT(MID(W15,4,2)+1,"00")&amp;"_2D.csv"</f>
        <v>13_26_2D.csv</v>
      </c>
      <c r="Y15" t="str">
        <f t="shared" si="10"/>
        <v>13_27_2D.csv</v>
      </c>
      <c r="Z15" t="str">
        <f t="shared" si="10"/>
        <v>13_28_2D.csv</v>
      </c>
      <c r="AA15" t="str">
        <f t="shared" si="10"/>
        <v>13_29_2D.csv</v>
      </c>
      <c r="AB15" t="str">
        <f t="shared" si="10"/>
        <v>13_30_2D.csv</v>
      </c>
      <c r="AC15" t="str">
        <f t="shared" si="10"/>
        <v>13_31_2D.csv</v>
      </c>
      <c r="AD15" t="str">
        <f t="shared" si="10"/>
        <v>13_32_2D.csv</v>
      </c>
      <c r="AE15" t="str">
        <f t="shared" si="10"/>
        <v>13_33_2D.csv</v>
      </c>
    </row>
    <row r="16" spans="1:31" x14ac:dyDescent="0.25">
      <c r="A16">
        <v>14</v>
      </c>
      <c r="B16">
        <v>1</v>
      </c>
      <c r="C16">
        <v>31</v>
      </c>
      <c r="D16">
        <f>DOE!B18*(DOE!G$5)</f>
        <v>3.75</v>
      </c>
      <c r="E16">
        <f>Tabelle2[[#This Row],[Amount of cdw '[g']]]*Tabelle2[[#This Row],[Concentration cdw stock '[g/kg']]]/Tabelle2[[#This Row],[Total sample '[g']]]</f>
        <v>3.7241849231830626</v>
      </c>
      <c r="F16">
        <f>DOE!C18*(DOE!H$5)</f>
        <v>2.5</v>
      </c>
      <c r="G16">
        <f>Tabelle2[[#This Row],[Amount Fat oil stock '[g']]]*Tabelle2[[#This Row],[Planned Concentration Fat Oil stock '[g/kg']]]/Tabelle2[[#This Row],[Total sample '[g']]]</f>
        <v>2.4645596729409593</v>
      </c>
      <c r="H16">
        <f>Stock!$C$4</f>
        <v>66</v>
      </c>
      <c r="I16">
        <f>Stock!$D$4</f>
        <v>66</v>
      </c>
      <c r="J16">
        <f>Stock!$C$5</f>
        <v>1000</v>
      </c>
      <c r="K16">
        <f>Stock!$D$5</f>
        <v>1000</v>
      </c>
      <c r="L16">
        <v>50</v>
      </c>
      <c r="M16">
        <f>Tabelle2[[#This Row],[Amount of cdw '[g']]]+Tabelle2[[#This Row],[Amount Fat oil stock '[g']]]+Tabelle2[[#This Row],[Amount Medium wo1]]</f>
        <v>50.684916000000001</v>
      </c>
      <c r="N16">
        <f t="shared" si="0"/>
        <v>2.8409090909090908</v>
      </c>
      <c r="O16">
        <v>2.86</v>
      </c>
      <c r="P16">
        <f t="shared" si="1"/>
        <v>0.125</v>
      </c>
      <c r="Q16">
        <f>Tabelle2[[#This Row],[amount fat oil stock (yL)]]*0.9185/1000</f>
        <v>0.124916</v>
      </c>
      <c r="R16">
        <f>Tabelle2[[#This Row],[Planned amount Fat oil stock '[g']]]/0.9185</f>
        <v>0.13609145345672291</v>
      </c>
      <c r="S16">
        <v>136</v>
      </c>
      <c r="T16">
        <f t="shared" si="3"/>
        <v>47.034090909090907</v>
      </c>
      <c r="U16">
        <v>47.7</v>
      </c>
      <c r="V16" t="s">
        <v>97</v>
      </c>
      <c r="W16" t="str">
        <f>TEXT(LEFT(V16,2),"00")&amp;"_"&amp;TEXT(MID(V16,4,3)+1,"000")&amp;"_2D.csv"</f>
        <v>14_385_2D.csv</v>
      </c>
      <c r="X16" t="str">
        <f t="shared" ref="X16:AE16" si="11">TEXT(LEFT(W16,2),"00")&amp;"_"&amp;TEXT(MID(W16,4,3)+1,"000")&amp;"_2D.csv"</f>
        <v>14_386_2D.csv</v>
      </c>
      <c r="Y16" t="str">
        <f t="shared" si="11"/>
        <v>14_387_2D.csv</v>
      </c>
      <c r="Z16" t="str">
        <f t="shared" si="11"/>
        <v>14_388_2D.csv</v>
      </c>
      <c r="AA16" t="str">
        <f t="shared" si="11"/>
        <v>14_389_2D.csv</v>
      </c>
      <c r="AB16" t="str">
        <f t="shared" si="11"/>
        <v>14_390_2D.csv</v>
      </c>
      <c r="AC16" t="str">
        <f t="shared" si="11"/>
        <v>14_391_2D.csv</v>
      </c>
      <c r="AD16" t="str">
        <f t="shared" si="11"/>
        <v>14_392_2D.csv</v>
      </c>
      <c r="AE16" t="str">
        <f t="shared" si="11"/>
        <v>14_393_2D.csv</v>
      </c>
    </row>
    <row r="17" spans="1:31" x14ac:dyDescent="0.25">
      <c r="A17">
        <v>15</v>
      </c>
      <c r="B17">
        <v>1</v>
      </c>
      <c r="C17">
        <v>23</v>
      </c>
      <c r="D17">
        <f>DOE!B19*(DOE!G$5)</f>
        <v>11.25</v>
      </c>
      <c r="E17">
        <f>Tabelle2[[#This Row],[Amount of cdw '[g']]]*Tabelle2[[#This Row],[Concentration cdw stock '[g/kg']]]/Tabelle2[[#This Row],[Total sample '[g']]]</f>
        <v>11.252082751873004</v>
      </c>
      <c r="F17">
        <f>DOE!C19*(DOE!H$5)</f>
        <v>7.5</v>
      </c>
      <c r="G17">
        <f>Tabelle2[[#This Row],[Amount Fat oil stock '[g']]]*Tabelle2[[#This Row],[Planned Concentration Fat Oil stock '[g/kg']]]/Tabelle2[[#This Row],[Total sample '[g']]]</f>
        <v>7.4987471672693582</v>
      </c>
      <c r="H17">
        <f>Stock!$C$4</f>
        <v>66</v>
      </c>
      <c r="I17">
        <f>Stock!$D$4</f>
        <v>66</v>
      </c>
      <c r="J17">
        <f>Stock!$C$5</f>
        <v>1000</v>
      </c>
      <c r="K17">
        <f>Stock!$D$5</f>
        <v>1000</v>
      </c>
      <c r="L17">
        <v>50</v>
      </c>
      <c r="M17">
        <f>Tabelle2[[#This Row],[Amount of cdw '[g']]]+Tabelle2[[#This Row],[Amount Fat oil stock '[g']]]+Tabelle2[[#This Row],[Amount Medium wo1]]</f>
        <v>49.974747999999998</v>
      </c>
      <c r="N17">
        <f t="shared" si="0"/>
        <v>8.5227272727272734</v>
      </c>
      <c r="O17">
        <v>8.52</v>
      </c>
      <c r="P17">
        <f t="shared" si="1"/>
        <v>0.375</v>
      </c>
      <c r="Q17">
        <f>Tabelle2[[#This Row],[amount fat oil stock (yL)]]*0.9185/1000</f>
        <v>0.37474799999999997</v>
      </c>
      <c r="R17">
        <f>Tabelle2[[#This Row],[Planned amount Fat oil stock '[g']]]/0.9185</f>
        <v>0.40827436037016879</v>
      </c>
      <c r="S17">
        <v>408</v>
      </c>
      <c r="T17">
        <f t="shared" si="3"/>
        <v>41.102272727272727</v>
      </c>
      <c r="U17">
        <v>41.08</v>
      </c>
      <c r="V17" t="s">
        <v>98</v>
      </c>
      <c r="W17" t="str">
        <f t="shared" ref="W17:AE37" si="12">TEXT(LEFT(V17,2),"00")&amp;"_"&amp;TEXT(MID(V17,4,3)+1,"000")&amp;"_2D.csv"</f>
        <v>15_195_2D.csv</v>
      </c>
      <c r="X17" t="str">
        <f t="shared" si="12"/>
        <v>15_196_2D.csv</v>
      </c>
      <c r="Y17" t="str">
        <f t="shared" si="12"/>
        <v>15_197_2D.csv</v>
      </c>
      <c r="Z17" t="str">
        <f t="shared" si="12"/>
        <v>15_198_2D.csv</v>
      </c>
      <c r="AA17" t="str">
        <f t="shared" si="12"/>
        <v>15_199_2D.csv</v>
      </c>
      <c r="AB17" t="str">
        <f t="shared" si="12"/>
        <v>15_200_2D.csv</v>
      </c>
      <c r="AC17" t="str">
        <f t="shared" si="12"/>
        <v>15_201_2D.csv</v>
      </c>
      <c r="AD17" t="str">
        <f t="shared" si="12"/>
        <v>15_202_2D.csv</v>
      </c>
      <c r="AE17" t="str">
        <f t="shared" si="12"/>
        <v>15_203_2D.csv</v>
      </c>
    </row>
    <row r="18" spans="1:31" x14ac:dyDescent="0.25">
      <c r="A18">
        <v>16</v>
      </c>
      <c r="B18">
        <v>1</v>
      </c>
      <c r="C18">
        <v>18</v>
      </c>
      <c r="D18">
        <f>DOE!B20*(DOE!G$5)</f>
        <v>26.25</v>
      </c>
      <c r="E18">
        <f>Tabelle2[[#This Row],[Amount of cdw '[g']]]*Tabelle2[[#This Row],[Concentration cdw stock '[g/kg']]]/Tabelle2[[#This Row],[Total sample '[g']]]</f>
        <v>26.241564868263112</v>
      </c>
      <c r="F18">
        <f>DOE!C20*(DOE!H$5)</f>
        <v>2.5</v>
      </c>
      <c r="G18">
        <f>Tabelle2[[#This Row],[Amount Fat oil stock '[g']]]*Tabelle2[[#This Row],[Planned Concentration Fat Oil stock '[g/kg']]]/Tabelle2[[#This Row],[Total sample '[g']]]</f>
        <v>2.4995739862774355</v>
      </c>
      <c r="H18">
        <f>Stock!$C$4</f>
        <v>66</v>
      </c>
      <c r="I18">
        <f>Stock!$D$4</f>
        <v>66</v>
      </c>
      <c r="J18">
        <f>Stock!$C$5</f>
        <v>1000</v>
      </c>
      <c r="K18">
        <f>Stock!$D$5</f>
        <v>1000</v>
      </c>
      <c r="L18">
        <v>50</v>
      </c>
      <c r="M18">
        <f>Tabelle2[[#This Row],[Amount of cdw '[g']]]+Tabelle2[[#This Row],[Amount Fat oil stock '[g']]]+Tabelle2[[#This Row],[Amount Medium wo1]]</f>
        <v>49.974916</v>
      </c>
      <c r="N18">
        <f t="shared" si="0"/>
        <v>19.886363636363637</v>
      </c>
      <c r="O18">
        <v>19.87</v>
      </c>
      <c r="P18">
        <f t="shared" si="1"/>
        <v>0.125</v>
      </c>
      <c r="Q18">
        <f>Tabelle2[[#This Row],[amount fat oil stock (yL)]]*0.9185/1000</f>
        <v>0.124916</v>
      </c>
      <c r="R18">
        <f>Tabelle2[[#This Row],[Planned amount Fat oil stock '[g']]]/0.9185</f>
        <v>0.13609145345672291</v>
      </c>
      <c r="S18">
        <v>136</v>
      </c>
      <c r="T18">
        <f t="shared" si="3"/>
        <v>29.988636363636363</v>
      </c>
      <c r="U18">
        <v>29.98</v>
      </c>
      <c r="V18" t="s">
        <v>99</v>
      </c>
      <c r="W18" t="str">
        <f t="shared" si="12"/>
        <v>16_285_2D.csv</v>
      </c>
      <c r="X18" t="str">
        <f t="shared" si="12"/>
        <v>16_286_2D.csv</v>
      </c>
      <c r="Y18" t="str">
        <f t="shared" si="12"/>
        <v>16_287_2D.csv</v>
      </c>
      <c r="Z18" t="str">
        <f t="shared" si="12"/>
        <v>16_288_2D.csv</v>
      </c>
      <c r="AA18" t="str">
        <f t="shared" si="12"/>
        <v>16_289_2D.csv</v>
      </c>
      <c r="AB18" t="str">
        <f t="shared" si="12"/>
        <v>16_290_2D.csv</v>
      </c>
      <c r="AC18" t="str">
        <f t="shared" si="12"/>
        <v>16_291_2D.csv</v>
      </c>
      <c r="AD18" t="str">
        <f t="shared" si="12"/>
        <v>16_292_2D.csv</v>
      </c>
      <c r="AE18" t="str">
        <f t="shared" si="12"/>
        <v>16_293_2D.csv</v>
      </c>
    </row>
    <row r="19" spans="1:31" x14ac:dyDescent="0.25">
      <c r="A19">
        <v>17</v>
      </c>
      <c r="B19">
        <v>1</v>
      </c>
      <c r="C19">
        <v>19</v>
      </c>
      <c r="D19">
        <f>DOE!B21*(DOE!G$5)</f>
        <v>18.75</v>
      </c>
      <c r="E19">
        <f>Tabelle2[[#This Row],[Amount of cdw '[g']]]*Tabelle2[[#This Row],[Concentration cdw stock '[g/kg']]]/Tabelle2[[#This Row],[Total sample '[g']]]</f>
        <v>18.857238269732836</v>
      </c>
      <c r="F19">
        <f>DOE!C21*(DOE!H$5)</f>
        <v>7.5</v>
      </c>
      <c r="G19">
        <f>Tabelle2[[#This Row],[Amount Fat oil stock '[g']]]*Tabelle2[[#This Row],[Planned Concentration Fat Oil stock '[g/kg']]]/Tabelle2[[#This Row],[Total sample '[g']]]</f>
        <v>7.5243428598413944</v>
      </c>
      <c r="H19">
        <f>Stock!$C$4</f>
        <v>66</v>
      </c>
      <c r="I19">
        <f>Stock!$D$4</f>
        <v>66</v>
      </c>
      <c r="J19">
        <f>Stock!$C$5</f>
        <v>1000</v>
      </c>
      <c r="K19">
        <f>Stock!$D$5</f>
        <v>1000</v>
      </c>
      <c r="L19">
        <v>50</v>
      </c>
      <c r="M19">
        <f>Tabelle2[[#This Row],[Amount of cdw '[g']]]+Tabelle2[[#This Row],[Amount Fat oil stock '[g']]]+Tabelle2[[#This Row],[Amount Medium wo1]]</f>
        <v>49.804748000000004</v>
      </c>
      <c r="N19">
        <f t="shared" si="0"/>
        <v>14.204545454545455</v>
      </c>
      <c r="O19">
        <v>14.23</v>
      </c>
      <c r="P19">
        <f t="shared" si="1"/>
        <v>0.375</v>
      </c>
      <c r="Q19">
        <f>Tabelle2[[#This Row],[amount fat oil stock (yL)]]*0.9185/1000</f>
        <v>0.37474799999999997</v>
      </c>
      <c r="R19">
        <f>Tabelle2[[#This Row],[Planned amount Fat oil stock '[g']]]/0.9185</f>
        <v>0.40827436037016879</v>
      </c>
      <c r="S19">
        <v>408</v>
      </c>
      <c r="T19">
        <f t="shared" si="3"/>
        <v>35.420454545454547</v>
      </c>
      <c r="U19">
        <v>35.200000000000003</v>
      </c>
      <c r="V19" t="s">
        <v>100</v>
      </c>
      <c r="W19" t="str">
        <f t="shared" si="12"/>
        <v>17_165_2D.csv</v>
      </c>
      <c r="X19" t="str">
        <f t="shared" ref="X19:AE19" si="13">TEXT(LEFT(W19,2),"00")&amp;"_"&amp;TEXT(MID(W19,4,3)+1,"000")&amp;"_2D.csv"</f>
        <v>17_166_2D.csv</v>
      </c>
      <c r="Y19" t="str">
        <f t="shared" si="13"/>
        <v>17_167_2D.csv</v>
      </c>
      <c r="Z19" t="str">
        <f t="shared" si="13"/>
        <v>17_168_2D.csv</v>
      </c>
      <c r="AA19" t="str">
        <f t="shared" si="13"/>
        <v>17_169_2D.csv</v>
      </c>
      <c r="AB19" t="str">
        <f t="shared" si="13"/>
        <v>17_170_2D.csv</v>
      </c>
      <c r="AC19" t="str">
        <f t="shared" si="13"/>
        <v>17_171_2D.csv</v>
      </c>
      <c r="AD19" t="str">
        <f t="shared" si="13"/>
        <v>17_172_2D.csv</v>
      </c>
      <c r="AE19" t="str">
        <f t="shared" si="13"/>
        <v>17_173_2D.csv</v>
      </c>
    </row>
    <row r="20" spans="1:31" x14ac:dyDescent="0.25">
      <c r="A20">
        <v>18</v>
      </c>
      <c r="B20">
        <v>1</v>
      </c>
      <c r="C20">
        <v>13</v>
      </c>
      <c r="D20">
        <f>DOE!B22*(DOE!G$5)</f>
        <v>3.75</v>
      </c>
      <c r="E20">
        <f>Tabelle2[[#This Row],[Amount of cdw '[g']]]*Tabelle2[[#This Row],[Concentration cdw stock '[g/kg']]]/Tabelle2[[#This Row],[Total sample '[g']]]</f>
        <v>3.7499001832147529</v>
      </c>
      <c r="F20">
        <f>DOE!C22*(DOE!H$5)</f>
        <v>17.5</v>
      </c>
      <c r="G20">
        <f>Tabelle2[[#This Row],[Amount Fat oil stock '[g']]]*Tabelle2[[#This Row],[Planned Concentration Fat Oil stock '[g/kg']]]/Tabelle2[[#This Row],[Total sample '[g']]]</f>
        <v>17.511747771678731</v>
      </c>
      <c r="H20">
        <f>Stock!$C$4</f>
        <v>66</v>
      </c>
      <c r="I20">
        <f>Stock!$D$4</f>
        <v>66</v>
      </c>
      <c r="J20">
        <f>Stock!$C$5</f>
        <v>1000</v>
      </c>
      <c r="K20">
        <f>Stock!$D$5</f>
        <v>1000</v>
      </c>
      <c r="L20">
        <v>50</v>
      </c>
      <c r="M20">
        <f>Tabelle2[[#This Row],[Amount of cdw '[g']]]+Tabelle2[[#This Row],[Amount Fat oil stock '[g']]]+Tabelle2[[#This Row],[Amount Medium wo1]]</f>
        <v>49.985330500000003</v>
      </c>
      <c r="N20">
        <f t="shared" si="0"/>
        <v>2.8409090909090908</v>
      </c>
      <c r="O20">
        <v>2.84</v>
      </c>
      <c r="P20">
        <f t="shared" si="1"/>
        <v>0.875</v>
      </c>
      <c r="Q20">
        <f>Tabelle2[[#This Row],[amount fat oil stock (yL)]]*0.9185/1000</f>
        <v>0.87533050000000001</v>
      </c>
      <c r="R20">
        <f>Tabelle2[[#This Row],[Planned amount Fat oil stock '[g']]]/0.9185</f>
        <v>0.95264017419706049</v>
      </c>
      <c r="S20">
        <v>953</v>
      </c>
      <c r="T20">
        <f t="shared" si="3"/>
        <v>46.284090909090907</v>
      </c>
      <c r="U20">
        <v>46.27</v>
      </c>
      <c r="V20" t="s">
        <v>101</v>
      </c>
      <c r="W20" t="str">
        <f>TEXT(LEFT(V20,2),"00")&amp;"_"&amp;TEXT(MID(V20,4,2)+1,"00")&amp;"_2D.csv"</f>
        <v>18_55_2D.csv</v>
      </c>
      <c r="X20" t="str">
        <f t="shared" ref="X20:AE20" si="14">TEXT(LEFT(W20,2),"00")&amp;"_"&amp;TEXT(MID(W20,4,2)+1,"00")&amp;"_2D.csv"</f>
        <v>18_56_2D.csv</v>
      </c>
      <c r="Y20" t="str">
        <f t="shared" si="14"/>
        <v>18_57_2D.csv</v>
      </c>
      <c r="Z20" t="str">
        <f t="shared" si="14"/>
        <v>18_58_2D.csv</v>
      </c>
      <c r="AA20" t="str">
        <f t="shared" si="14"/>
        <v>18_59_2D.csv</v>
      </c>
      <c r="AB20" t="str">
        <f t="shared" si="14"/>
        <v>18_60_2D.csv</v>
      </c>
      <c r="AC20" t="str">
        <f t="shared" si="14"/>
        <v>18_61_2D.csv</v>
      </c>
      <c r="AD20" t="str">
        <f t="shared" si="14"/>
        <v>18_62_2D.csv</v>
      </c>
      <c r="AE20" t="str">
        <f t="shared" si="14"/>
        <v>18_63_2D.csv</v>
      </c>
    </row>
    <row r="21" spans="1:31" x14ac:dyDescent="0.25">
      <c r="A21">
        <v>19</v>
      </c>
      <c r="B21">
        <v>1</v>
      </c>
      <c r="C21">
        <v>25</v>
      </c>
      <c r="D21">
        <f>DOE!B23*(DOE!G$5)</f>
        <v>11.25</v>
      </c>
      <c r="E21">
        <f>Tabelle2[[#This Row],[Amount of cdw '[g']]]*Tabelle2[[#This Row],[Concentration cdw stock '[g/kg']]]/Tabelle2[[#This Row],[Total sample '[g']]]</f>
        <v>11.227680472279827</v>
      </c>
      <c r="F21">
        <f>DOE!C23*(DOE!H$5)</f>
        <v>12.5</v>
      </c>
      <c r="G21">
        <f>Tabelle2[[#This Row],[Amount Fat oil stock '[g']]]*Tabelle2[[#This Row],[Planned Concentration Fat Oil stock '[g/kg']]]/Tabelle2[[#This Row],[Total sample '[g']]]</f>
        <v>12.485462146808629</v>
      </c>
      <c r="H21">
        <f>Stock!$C$4</f>
        <v>66</v>
      </c>
      <c r="I21">
        <f>Stock!$D$4</f>
        <v>66</v>
      </c>
      <c r="J21">
        <f>Stock!$C$5</f>
        <v>1000</v>
      </c>
      <c r="K21">
        <f>Stock!$D$5</f>
        <v>1000</v>
      </c>
      <c r="L21">
        <v>50</v>
      </c>
      <c r="M21">
        <f>Tabelle2[[#This Row],[Amount of cdw '[g']]]+Tabelle2[[#This Row],[Amount Fat oil stock '[g']]]+Tabelle2[[#This Row],[Amount Medium wo1]]</f>
        <v>50.02458</v>
      </c>
      <c r="N21">
        <f t="shared" si="0"/>
        <v>8.5227272727272734</v>
      </c>
      <c r="O21">
        <v>8.51</v>
      </c>
      <c r="P21">
        <f t="shared" si="1"/>
        <v>0.625</v>
      </c>
      <c r="Q21">
        <f>Tabelle2[[#This Row],[amount fat oil stock (yL)]]*0.9185/1000</f>
        <v>0.62458000000000002</v>
      </c>
      <c r="R21">
        <f>Tabelle2[[#This Row],[Planned amount Fat oil stock '[g']]]/0.9185</f>
        <v>0.68045726728361455</v>
      </c>
      <c r="S21">
        <v>680</v>
      </c>
      <c r="T21">
        <f t="shared" si="3"/>
        <v>40.852272727272727</v>
      </c>
      <c r="U21">
        <v>40.89</v>
      </c>
      <c r="V21" t="s">
        <v>102</v>
      </c>
      <c r="W21" t="str">
        <f t="shared" si="12"/>
        <v>19_155_2D.csv</v>
      </c>
      <c r="X21" t="str">
        <f t="shared" ref="X21:AE21" si="15">TEXT(LEFT(W21,2),"00")&amp;"_"&amp;TEXT(MID(W21,4,3)+1,"000")&amp;"_2D.csv"</f>
        <v>19_156_2D.csv</v>
      </c>
      <c r="Y21" t="str">
        <f t="shared" si="15"/>
        <v>19_157_2D.csv</v>
      </c>
      <c r="Z21" t="str">
        <f t="shared" si="15"/>
        <v>19_158_2D.csv</v>
      </c>
      <c r="AA21" t="str">
        <f t="shared" si="15"/>
        <v>19_159_2D.csv</v>
      </c>
      <c r="AB21" t="str">
        <f t="shared" si="15"/>
        <v>19_160_2D.csv</v>
      </c>
      <c r="AC21" t="str">
        <f t="shared" si="15"/>
        <v>19_161_2D.csv</v>
      </c>
      <c r="AD21" t="str">
        <f t="shared" si="15"/>
        <v>19_162_2D.csv</v>
      </c>
      <c r="AE21" t="str">
        <f t="shared" si="15"/>
        <v>19_163_2D.csv</v>
      </c>
    </row>
    <row r="22" spans="1:31" x14ac:dyDescent="0.25">
      <c r="A22">
        <v>20</v>
      </c>
      <c r="B22">
        <v>1</v>
      </c>
      <c r="C22">
        <v>5</v>
      </c>
      <c r="D22">
        <f>DOE!B24*(DOE!G$5)</f>
        <v>26.25</v>
      </c>
      <c r="E22">
        <f>Tabelle2[[#This Row],[Amount of cdw '[g']]]*Tabelle2[[#This Row],[Concentration cdw stock '[g/kg']]]/Tabelle2[[#This Row],[Total sample '[g']]]</f>
        <v>26.252001274144163</v>
      </c>
      <c r="F22">
        <f>DOE!C24*(DOE!H$5)</f>
        <v>17.5</v>
      </c>
      <c r="G22">
        <f>Tabelle2[[#This Row],[Amount Fat oil stock '[g']]]*Tabelle2[[#This Row],[Planned Concentration Fat Oil stock '[g/kg']]]/Tabelle2[[#This Row],[Total sample '[g']]]</f>
        <v>17.504743819261428</v>
      </c>
      <c r="H22">
        <f>Stock!$C$4</f>
        <v>66</v>
      </c>
      <c r="I22">
        <f>Stock!$D$4</f>
        <v>66</v>
      </c>
      <c r="J22">
        <f>Stock!$C$5</f>
        <v>1000</v>
      </c>
      <c r="K22">
        <f>Stock!$D$5</f>
        <v>1000</v>
      </c>
      <c r="L22">
        <v>50</v>
      </c>
      <c r="M22">
        <f>Tabelle2[[#This Row],[Amount of cdw '[g']]]+Tabelle2[[#This Row],[Amount Fat oil stock '[g']]]+Tabelle2[[#This Row],[Amount Medium wo1]]</f>
        <v>50.005330499999999</v>
      </c>
      <c r="N22">
        <f t="shared" si="0"/>
        <v>19.886363636363637</v>
      </c>
      <c r="O22">
        <v>19.89</v>
      </c>
      <c r="P22">
        <f t="shared" si="1"/>
        <v>0.875</v>
      </c>
      <c r="Q22">
        <f>Tabelle2[[#This Row],[amount fat oil stock (yL)]]*0.9185/1000</f>
        <v>0.87533050000000001</v>
      </c>
      <c r="R22">
        <f>Tabelle2[[#This Row],[Planned amount Fat oil stock '[g']]]/0.9185</f>
        <v>0.95264017419706049</v>
      </c>
      <c r="S22">
        <v>953</v>
      </c>
      <c r="T22">
        <f t="shared" si="3"/>
        <v>29.238636363636363</v>
      </c>
      <c r="U22">
        <v>29.24</v>
      </c>
      <c r="V22" t="s">
        <v>103</v>
      </c>
      <c r="W22" t="str">
        <f>TEXT(LEFT(V22,2),"00")&amp;"_"&amp;TEXT(MID(V22,4,2)+1,"00")&amp;"_2D.csv"</f>
        <v>20_85_2D.csv</v>
      </c>
      <c r="X22" t="str">
        <f t="shared" ref="X22:AE22" si="16">TEXT(LEFT(W22,2),"00")&amp;"_"&amp;TEXT(MID(W22,4,2)+1,"00")&amp;"_2D.csv"</f>
        <v>20_86_2D.csv</v>
      </c>
      <c r="Y22" t="str">
        <f t="shared" si="16"/>
        <v>20_87_2D.csv</v>
      </c>
      <c r="Z22" t="str">
        <f t="shared" si="16"/>
        <v>20_88_2D.csv</v>
      </c>
      <c r="AA22" t="str">
        <f t="shared" si="16"/>
        <v>20_89_2D.csv</v>
      </c>
      <c r="AB22" t="str">
        <f t="shared" si="16"/>
        <v>20_90_2D.csv</v>
      </c>
      <c r="AC22" t="str">
        <f t="shared" si="16"/>
        <v>20_91_2D.csv</v>
      </c>
      <c r="AD22" t="str">
        <f t="shared" si="16"/>
        <v>20_92_2D.csv</v>
      </c>
      <c r="AE22" t="str">
        <f t="shared" si="16"/>
        <v>20_93_2D.csv</v>
      </c>
    </row>
    <row r="23" spans="1:31" x14ac:dyDescent="0.25">
      <c r="A23">
        <v>21</v>
      </c>
      <c r="B23">
        <v>1</v>
      </c>
      <c r="C23">
        <v>29</v>
      </c>
      <c r="D23">
        <f>DOE!B25*(DOE!G$5)</f>
        <v>18.75</v>
      </c>
      <c r="E23">
        <f>Tabelle2[[#This Row],[Amount of cdw '[g']]]*Tabelle2[[#This Row],[Concentration cdw stock '[g/kg']]]/Tabelle2[[#This Row],[Total sample '[g']]]</f>
        <v>18.7631181801945</v>
      </c>
      <c r="F23">
        <f>DOE!C25*(DOE!H$5)</f>
        <v>12.5</v>
      </c>
      <c r="G23">
        <f>Tabelle2[[#This Row],[Amount Fat oil stock '[g']]]*Tabelle2[[#This Row],[Planned Concentration Fat Oil stock '[g/kg']]]/Tabelle2[[#This Row],[Total sample '[g']]]</f>
        <v>12.477979038082029</v>
      </c>
      <c r="H23">
        <f>Stock!$C$4</f>
        <v>66</v>
      </c>
      <c r="I23">
        <f>Stock!$D$4</f>
        <v>66</v>
      </c>
      <c r="J23">
        <f>Stock!$C$5</f>
        <v>1000</v>
      </c>
      <c r="K23">
        <f>Stock!$D$5</f>
        <v>1000</v>
      </c>
      <c r="L23">
        <v>50</v>
      </c>
      <c r="M23">
        <f>Tabelle2[[#This Row],[Amount of cdw '[g']]]+Tabelle2[[#This Row],[Amount Fat oil stock '[g']]]+Tabelle2[[#This Row],[Amount Medium wo1]]</f>
        <v>50.054580000000001</v>
      </c>
      <c r="N23">
        <f t="shared" si="0"/>
        <v>14.204545454545455</v>
      </c>
      <c r="O23">
        <v>14.23</v>
      </c>
      <c r="P23">
        <f t="shared" si="1"/>
        <v>0.625</v>
      </c>
      <c r="Q23">
        <f>Tabelle2[[#This Row],[amount fat oil stock (yL)]]*0.9185/1000</f>
        <v>0.62458000000000002</v>
      </c>
      <c r="R23">
        <f>Tabelle2[[#This Row],[Planned amount Fat oil stock '[g']]]/0.9185</f>
        <v>0.68045726728361455</v>
      </c>
      <c r="S23">
        <v>680</v>
      </c>
      <c r="T23">
        <f t="shared" si="3"/>
        <v>35.170454545454547</v>
      </c>
      <c r="U23">
        <v>35.200000000000003</v>
      </c>
      <c r="V23" t="s">
        <v>104</v>
      </c>
      <c r="W23" t="str">
        <f t="shared" si="12"/>
        <v>21_275_2D.csv</v>
      </c>
      <c r="X23" t="str">
        <f t="shared" ref="X23:AE23" si="17">TEXT(LEFT(W23,2),"00")&amp;"_"&amp;TEXT(MID(W23,4,3)+1,"000")&amp;"_2D.csv"</f>
        <v>21_276_2D.csv</v>
      </c>
      <c r="Y23" t="str">
        <f t="shared" si="17"/>
        <v>21_277_2D.csv</v>
      </c>
      <c r="Z23" t="str">
        <f t="shared" si="17"/>
        <v>21_278_2D.csv</v>
      </c>
      <c r="AA23" t="str">
        <f t="shared" si="17"/>
        <v>21_279_2D.csv</v>
      </c>
      <c r="AB23" t="str">
        <f t="shared" si="17"/>
        <v>21_280_2D.csv</v>
      </c>
      <c r="AC23" t="str">
        <f t="shared" si="17"/>
        <v>21_281_2D.csv</v>
      </c>
      <c r="AD23" t="str">
        <f t="shared" si="17"/>
        <v>21_282_2D.csv</v>
      </c>
      <c r="AE23" t="str">
        <f t="shared" si="17"/>
        <v>21_283_2D.csv</v>
      </c>
    </row>
    <row r="24" spans="1:31" x14ac:dyDescent="0.25">
      <c r="A24">
        <v>22</v>
      </c>
      <c r="B24">
        <v>1</v>
      </c>
      <c r="C24">
        <v>1</v>
      </c>
      <c r="D24">
        <f>DOE!B26*(DOE!G$5)</f>
        <v>3.75</v>
      </c>
      <c r="E24">
        <f>Tabelle2[[#This Row],[Amount of cdw '[g']]]*Tabelle2[[#This Row],[Concentration cdw stock '[g/kg']]]/Tabelle2[[#This Row],[Total sample '[g']]]</f>
        <v>3.7752253695144828</v>
      </c>
      <c r="F24">
        <f>DOE!C26*(DOE!H$5)</f>
        <v>10</v>
      </c>
      <c r="G24">
        <f>Tabelle2[[#This Row],[Amount Fat oil stock '[g']]]*Tabelle2[[#This Row],[Planned Concentration Fat Oil stock '[g/kg']]]/Tabelle2[[#This Row],[Total sample '[g']]]</f>
        <v>9.9933471552928825</v>
      </c>
      <c r="H24">
        <f>Stock!$C$4</f>
        <v>66</v>
      </c>
      <c r="I24">
        <f>Stock!$D$4</f>
        <v>66</v>
      </c>
      <c r="J24">
        <f>Stock!$C$5</f>
        <v>1000</v>
      </c>
      <c r="K24">
        <f>Stock!$D$5</f>
        <v>1000</v>
      </c>
      <c r="L24">
        <v>50</v>
      </c>
      <c r="M24">
        <f>Tabelle2[[#This Row],[Amount of cdw '[g']]]+Tabelle2[[#This Row],[Amount Fat oil stock '[g']]]+Tabelle2[[#This Row],[Amount Medium wo1]]</f>
        <v>49.999664000000003</v>
      </c>
      <c r="N24">
        <f t="shared" si="0"/>
        <v>2.8409090909090908</v>
      </c>
      <c r="O24">
        <v>2.86</v>
      </c>
      <c r="P24">
        <f t="shared" si="1"/>
        <v>0.5</v>
      </c>
      <c r="Q24">
        <f>Tabelle2[[#This Row],[amount fat oil stock (yL)]]*0.9185/1000</f>
        <v>0.499664</v>
      </c>
      <c r="R24">
        <f>Tabelle2[[#This Row],[Planned amount Fat oil stock '[g']]]/0.9185</f>
        <v>0.54436581382689164</v>
      </c>
      <c r="S24">
        <v>544</v>
      </c>
      <c r="T24">
        <f t="shared" si="3"/>
        <v>46.659090909090907</v>
      </c>
      <c r="U24">
        <v>46.64</v>
      </c>
      <c r="V24" t="s">
        <v>105</v>
      </c>
      <c r="W24" t="str">
        <f t="shared" si="12"/>
        <v>22_185_2D.csv</v>
      </c>
      <c r="X24" t="str">
        <f t="shared" ref="X24:AE24" si="18">TEXT(LEFT(W24,2),"00")&amp;"_"&amp;TEXT(MID(W24,4,3)+1,"000")&amp;"_2D.csv"</f>
        <v>22_186_2D.csv</v>
      </c>
      <c r="Y24" t="str">
        <f t="shared" si="18"/>
        <v>22_187_2D.csv</v>
      </c>
      <c r="Z24" t="str">
        <f t="shared" si="18"/>
        <v>22_188_2D.csv</v>
      </c>
      <c r="AA24" t="str">
        <f t="shared" si="18"/>
        <v>22_189_2D.csv</v>
      </c>
      <c r="AB24" t="str">
        <f t="shared" si="18"/>
        <v>22_190_2D.csv</v>
      </c>
      <c r="AC24" t="str">
        <f t="shared" si="18"/>
        <v>22_191_2D.csv</v>
      </c>
      <c r="AD24" t="str">
        <f t="shared" si="18"/>
        <v>22_192_2D.csv</v>
      </c>
      <c r="AE24" t="str">
        <f t="shared" si="18"/>
        <v>22_193_2D.csv</v>
      </c>
    </row>
    <row r="25" spans="1:31" x14ac:dyDescent="0.25">
      <c r="A25">
        <v>23</v>
      </c>
      <c r="B25">
        <v>1</v>
      </c>
      <c r="C25">
        <v>8</v>
      </c>
      <c r="D25">
        <f>DOE!B27*(DOE!G$5)</f>
        <v>11.25</v>
      </c>
      <c r="E25">
        <f>Tabelle2[[#This Row],[Amount of cdw '[g']]]*Tabelle2[[#This Row],[Concentration cdw stock '[g/kg']]]/Tabelle2[[#This Row],[Total sample '[g']]]</f>
        <v>11.339459771294274</v>
      </c>
      <c r="F25">
        <f>DOE!C27*(DOE!H$5)</f>
        <v>10</v>
      </c>
      <c r="G25">
        <f>Tabelle2[[#This Row],[Amount Fat oil stock '[g']]]*Tabelle2[[#This Row],[Planned Concentration Fat Oil stock '[g/kg']]]/Tabelle2[[#This Row],[Total sample '[g']]]</f>
        <v>10.075970670017043</v>
      </c>
      <c r="H25">
        <f>Stock!$C$4</f>
        <v>66</v>
      </c>
      <c r="I25">
        <f>Stock!$D$4</f>
        <v>66</v>
      </c>
      <c r="J25">
        <f>Stock!$C$5</f>
        <v>1000</v>
      </c>
      <c r="K25">
        <f>Stock!$D$5</f>
        <v>1000</v>
      </c>
      <c r="L25">
        <v>50</v>
      </c>
      <c r="M25">
        <f>Tabelle2[[#This Row],[Amount of cdw '[g']]]+Tabelle2[[#This Row],[Amount Fat oil stock '[g']]]+Tabelle2[[#This Row],[Amount Medium wo1]]</f>
        <v>49.589663999999999</v>
      </c>
      <c r="N25">
        <f t="shared" si="0"/>
        <v>8.5227272727272734</v>
      </c>
      <c r="O25">
        <v>8.52</v>
      </c>
      <c r="P25">
        <f t="shared" si="1"/>
        <v>0.5</v>
      </c>
      <c r="Q25">
        <f>Tabelle2[[#This Row],[amount fat oil stock (yL)]]*0.9185/1000</f>
        <v>0.499664</v>
      </c>
      <c r="R25">
        <f>Tabelle2[[#This Row],[Planned amount Fat oil stock '[g']]]/0.9185</f>
        <v>0.54436581382689164</v>
      </c>
      <c r="S25">
        <v>544</v>
      </c>
      <c r="T25">
        <f t="shared" si="3"/>
        <v>40.977272727272727</v>
      </c>
      <c r="U25">
        <v>40.57</v>
      </c>
      <c r="V25" t="s">
        <v>106</v>
      </c>
      <c r="W25" t="str">
        <f t="shared" si="12"/>
        <v>23_355_2D.csv</v>
      </c>
      <c r="X25" t="str">
        <f t="shared" ref="X25:AE25" si="19">TEXT(LEFT(W25,2),"00")&amp;"_"&amp;TEXT(MID(W25,4,3)+1,"000")&amp;"_2D.csv"</f>
        <v>23_356_2D.csv</v>
      </c>
      <c r="Y25" t="str">
        <f t="shared" si="19"/>
        <v>23_357_2D.csv</v>
      </c>
      <c r="Z25" t="str">
        <f t="shared" si="19"/>
        <v>23_358_2D.csv</v>
      </c>
      <c r="AA25" t="str">
        <f t="shared" si="19"/>
        <v>23_359_2D.csv</v>
      </c>
      <c r="AB25" t="str">
        <f t="shared" si="19"/>
        <v>23_360_2D.csv</v>
      </c>
      <c r="AC25" t="str">
        <f t="shared" si="19"/>
        <v>23_361_2D.csv</v>
      </c>
      <c r="AD25" t="str">
        <f t="shared" si="19"/>
        <v>23_362_2D.csv</v>
      </c>
      <c r="AE25" t="str">
        <f t="shared" si="19"/>
        <v>23_363_2D.csv</v>
      </c>
    </row>
    <row r="26" spans="1:31" x14ac:dyDescent="0.25">
      <c r="A26">
        <v>24</v>
      </c>
      <c r="B26">
        <v>1</v>
      </c>
      <c r="C26">
        <v>6</v>
      </c>
      <c r="D26">
        <f>DOE!B28*(DOE!G$5)</f>
        <v>26.25</v>
      </c>
      <c r="E26">
        <f>Tabelle2[[#This Row],[Amount of cdw '[g']]]*Tabelle2[[#This Row],[Concentration cdw stock '[g/kg']]]/Tabelle2[[#This Row],[Total sample '[g']]]</f>
        <v>26.247178638129942</v>
      </c>
      <c r="F26">
        <f>DOE!C28*(DOE!H$5)</f>
        <v>10</v>
      </c>
      <c r="G26">
        <f>Tabelle2[[#This Row],[Amount Fat oil stock '[g']]]*Tabelle2[[#This Row],[Planned Concentration Fat Oil stock '[g/kg']]]/Tabelle2[[#This Row],[Total sample '[g']]]</f>
        <v>9.9853588145595857</v>
      </c>
      <c r="H26">
        <f>Stock!$C$4</f>
        <v>66</v>
      </c>
      <c r="I26">
        <f>Stock!$D$4</f>
        <v>66</v>
      </c>
      <c r="J26">
        <f>Stock!$C$5</f>
        <v>1000</v>
      </c>
      <c r="K26">
        <f>Stock!$D$5</f>
        <v>1000</v>
      </c>
      <c r="L26">
        <v>50</v>
      </c>
      <c r="M26">
        <f>Tabelle2[[#This Row],[Amount of cdw '[g']]]+Tabelle2[[#This Row],[Amount Fat oil stock '[g']]]+Tabelle2[[#This Row],[Amount Medium wo1]]</f>
        <v>50.039664000000002</v>
      </c>
      <c r="N26">
        <f t="shared" si="0"/>
        <v>19.886363636363637</v>
      </c>
      <c r="O26">
        <v>19.899999999999999</v>
      </c>
      <c r="P26">
        <f t="shared" si="1"/>
        <v>0.5</v>
      </c>
      <c r="Q26">
        <f>Tabelle2[[#This Row],[amount fat oil stock (yL)]]*0.9185/1000</f>
        <v>0.499664</v>
      </c>
      <c r="R26">
        <f>Tabelle2[[#This Row],[Planned amount Fat oil stock '[g']]]/0.9185</f>
        <v>0.54436581382689164</v>
      </c>
      <c r="S26">
        <v>544</v>
      </c>
      <c r="T26">
        <f t="shared" si="3"/>
        <v>29.613636363636363</v>
      </c>
      <c r="U26">
        <v>29.64</v>
      </c>
      <c r="V26" t="s">
        <v>107</v>
      </c>
      <c r="W26" t="str">
        <f t="shared" si="12"/>
        <v>24_375_2D.csv</v>
      </c>
      <c r="X26" t="str">
        <f t="shared" ref="X26:AE26" si="20">TEXT(LEFT(W26,2),"00")&amp;"_"&amp;TEXT(MID(W26,4,3)+1,"000")&amp;"_2D.csv"</f>
        <v>24_376_2D.csv</v>
      </c>
      <c r="Y26" t="str">
        <f t="shared" si="20"/>
        <v>24_377_2D.csv</v>
      </c>
      <c r="Z26" t="str">
        <f t="shared" si="20"/>
        <v>24_378_2D.csv</v>
      </c>
      <c r="AA26" t="str">
        <f t="shared" si="20"/>
        <v>24_379_2D.csv</v>
      </c>
      <c r="AB26" t="str">
        <f t="shared" si="20"/>
        <v>24_380_2D.csv</v>
      </c>
      <c r="AC26" t="str">
        <f t="shared" si="20"/>
        <v>24_381_2D.csv</v>
      </c>
      <c r="AD26" t="str">
        <f t="shared" si="20"/>
        <v>24_382_2D.csv</v>
      </c>
      <c r="AE26" t="str">
        <f t="shared" si="20"/>
        <v>24_383_2D.csv</v>
      </c>
    </row>
    <row r="27" spans="1:31" x14ac:dyDescent="0.25">
      <c r="A27">
        <v>25</v>
      </c>
      <c r="B27">
        <v>1</v>
      </c>
      <c r="C27">
        <v>2</v>
      </c>
      <c r="D27">
        <f>DOE!B29*(DOE!G$5)</f>
        <v>18.75</v>
      </c>
      <c r="E27">
        <f>Tabelle2[[#This Row],[Amount of cdw '[g']]]*Tabelle2[[#This Row],[Concentration cdw stock '[g/kg']]]/Tabelle2[[#This Row],[Total sample '[g']]]</f>
        <v>18.774281019372324</v>
      </c>
      <c r="F27">
        <f>DOE!C29*(DOE!H$5)</f>
        <v>10</v>
      </c>
      <c r="G27">
        <f>Tabelle2[[#This Row],[Amount Fat oil stock '[g']]]*Tabelle2[[#This Row],[Planned Concentration Fat Oil stock '[g/kg']]]/Tabelle2[[#This Row],[Total sample '[g']]]</f>
        <v>9.9953462379743137</v>
      </c>
      <c r="H27">
        <f>Stock!$C$4</f>
        <v>66</v>
      </c>
      <c r="I27">
        <f>Stock!$D$4</f>
        <v>66</v>
      </c>
      <c r="J27">
        <f>Stock!$C$5</f>
        <v>1000</v>
      </c>
      <c r="K27">
        <f>Stock!$D$5</f>
        <v>1000</v>
      </c>
      <c r="L27">
        <v>50</v>
      </c>
      <c r="M27">
        <f>Tabelle2[[#This Row],[Amount of cdw '[g']]]+Tabelle2[[#This Row],[Amount Fat oil stock '[g']]]+Tabelle2[[#This Row],[Amount Medium wo1]]</f>
        <v>49.989664000000005</v>
      </c>
      <c r="N27">
        <f t="shared" si="0"/>
        <v>14.204545454545455</v>
      </c>
      <c r="O27">
        <v>14.22</v>
      </c>
      <c r="P27">
        <f t="shared" si="1"/>
        <v>0.5</v>
      </c>
      <c r="Q27">
        <f>Tabelle2[[#This Row],[amount fat oil stock (yL)]]*0.9185/1000</f>
        <v>0.499664</v>
      </c>
      <c r="R27">
        <f>Tabelle2[[#This Row],[Planned amount Fat oil stock '[g']]]/0.9185</f>
        <v>0.54436581382689164</v>
      </c>
      <c r="S27">
        <v>544</v>
      </c>
      <c r="T27">
        <f t="shared" si="3"/>
        <v>35.295454545454547</v>
      </c>
      <c r="U27">
        <v>35.270000000000003</v>
      </c>
      <c r="V27" t="s">
        <v>108</v>
      </c>
      <c r="W27" t="str">
        <f t="shared" si="12"/>
        <v>25_125_2D.csv</v>
      </c>
      <c r="X27" t="str">
        <f t="shared" ref="X27:AE27" si="21">TEXT(LEFT(W27,2),"00")&amp;"_"&amp;TEXT(MID(W27,4,3)+1,"000")&amp;"_2D.csv"</f>
        <v>25_126_2D.csv</v>
      </c>
      <c r="Y27" t="str">
        <f t="shared" si="21"/>
        <v>25_127_2D.csv</v>
      </c>
      <c r="Z27" t="str">
        <f t="shared" si="21"/>
        <v>25_128_2D.csv</v>
      </c>
      <c r="AA27" t="str">
        <f t="shared" si="21"/>
        <v>25_129_2D.csv</v>
      </c>
      <c r="AB27" t="str">
        <f t="shared" si="21"/>
        <v>25_130_2D.csv</v>
      </c>
      <c r="AC27" t="str">
        <f t="shared" si="21"/>
        <v>25_131_2D.csv</v>
      </c>
      <c r="AD27" t="str">
        <f t="shared" si="21"/>
        <v>25_132_2D.csv</v>
      </c>
      <c r="AE27" t="str">
        <f t="shared" si="21"/>
        <v>25_133_2D.csv</v>
      </c>
    </row>
    <row r="28" spans="1:31" x14ac:dyDescent="0.25">
      <c r="A28">
        <v>26</v>
      </c>
      <c r="B28">
        <v>1</v>
      </c>
      <c r="C28">
        <v>33</v>
      </c>
      <c r="D28">
        <f>DOE!B30*(DOE!G$5)</f>
        <v>15</v>
      </c>
      <c r="E28">
        <f>Tabelle2[[#This Row],[Amount of cdw '[g']]]*Tabelle2[[#This Row],[Concentration cdw stock '[g/kg']]]/Tabelle2[[#This Row],[Total sample '[g']]]</f>
        <v>15.047682365976996</v>
      </c>
      <c r="F28">
        <f>DOE!C30*(DOE!H$5)</f>
        <v>2.5</v>
      </c>
      <c r="G28">
        <f>Tabelle2[[#This Row],[Amount Fat oil stock '[g']]]*Tabelle2[[#This Row],[Planned Concentration Fat Oil stock '[g/kg']]]/Tabelle2[[#This Row],[Total sample '[g']]]</f>
        <v>2.4960777234594618</v>
      </c>
      <c r="H28">
        <f>Stock!$C$4</f>
        <v>66</v>
      </c>
      <c r="I28">
        <f>Stock!$D$4</f>
        <v>66</v>
      </c>
      <c r="J28">
        <f>Stock!$C$5</f>
        <v>1000</v>
      </c>
      <c r="K28">
        <f>Stock!$D$5</f>
        <v>1000</v>
      </c>
      <c r="L28">
        <v>50</v>
      </c>
      <c r="M28">
        <f>Tabelle2[[#This Row],[Amount of cdw '[g']]]+Tabelle2[[#This Row],[Amount Fat oil stock '[g']]]+Tabelle2[[#This Row],[Amount Medium wo1]]</f>
        <v>50.044916000000001</v>
      </c>
      <c r="N28">
        <f t="shared" si="0"/>
        <v>11.363636363636363</v>
      </c>
      <c r="O28">
        <v>11.41</v>
      </c>
      <c r="P28">
        <f t="shared" si="1"/>
        <v>0.125</v>
      </c>
      <c r="Q28">
        <f>Tabelle2[[#This Row],[amount fat oil stock (yL)]]*0.9185/1000</f>
        <v>0.124916</v>
      </c>
      <c r="R28">
        <f>Tabelle2[[#This Row],[Planned amount Fat oil stock '[g']]]/0.9185</f>
        <v>0.13609145345672291</v>
      </c>
      <c r="S28">
        <v>136</v>
      </c>
      <c r="T28">
        <f t="shared" si="3"/>
        <v>38.51136363636364</v>
      </c>
      <c r="U28">
        <v>38.51</v>
      </c>
      <c r="V28" t="s">
        <v>109</v>
      </c>
      <c r="W28" t="str">
        <f>TEXT(LEFT(V28,2),"00")&amp;"_"&amp;TEXT(MID(V28,4,2)+1,"00")&amp;"_2D.csv"</f>
        <v>26_65_2D.csv</v>
      </c>
      <c r="X28" t="str">
        <f t="shared" ref="X28:AE28" si="22">TEXT(LEFT(W28,2),"00")&amp;"_"&amp;TEXT(MID(W28,4,2)+1,"00")&amp;"_2D.csv"</f>
        <v>26_66_2D.csv</v>
      </c>
      <c r="Y28" t="str">
        <f t="shared" si="22"/>
        <v>26_67_2D.csv</v>
      </c>
      <c r="Z28" t="str">
        <f t="shared" si="22"/>
        <v>26_68_2D.csv</v>
      </c>
      <c r="AA28" t="str">
        <f t="shared" si="22"/>
        <v>26_69_2D.csv</v>
      </c>
      <c r="AB28" t="str">
        <f t="shared" si="22"/>
        <v>26_70_2D.csv</v>
      </c>
      <c r="AC28" t="str">
        <f t="shared" si="22"/>
        <v>26_71_2D.csv</v>
      </c>
      <c r="AD28" t="str">
        <f t="shared" si="22"/>
        <v>26_72_2D.csv</v>
      </c>
      <c r="AE28" t="str">
        <f t="shared" si="22"/>
        <v>26_73_2D.csv</v>
      </c>
    </row>
    <row r="29" spans="1:31" x14ac:dyDescent="0.25">
      <c r="A29">
        <v>27</v>
      </c>
      <c r="B29">
        <v>1</v>
      </c>
      <c r="C29">
        <v>16</v>
      </c>
      <c r="D29">
        <f>DOE!B31*(DOE!G$5)</f>
        <v>15</v>
      </c>
      <c r="E29">
        <f>Tabelle2[[#This Row],[Amount of cdw '[g']]]*Tabelle2[[#This Row],[Concentration cdw stock '[g/kg']]]/Tabelle2[[#This Row],[Total sample '[g']]]</f>
        <v>14.935292341400537</v>
      </c>
      <c r="F29">
        <f>DOE!C31*(DOE!H$5)</f>
        <v>7.5</v>
      </c>
      <c r="G29">
        <f>Tabelle2[[#This Row],[Amount Fat oil stock '[g']]]*Tabelle2[[#This Row],[Planned Concentration Fat Oil stock '[g/kg']]]/Tabelle2[[#This Row],[Total sample '[g']]]</f>
        <v>7.4584511798128625</v>
      </c>
      <c r="H29">
        <f>Stock!$C$4</f>
        <v>66</v>
      </c>
      <c r="I29">
        <f>Stock!$D$4</f>
        <v>66</v>
      </c>
      <c r="J29">
        <f>Stock!$C$5</f>
        <v>1000</v>
      </c>
      <c r="K29">
        <f>Stock!$D$5</f>
        <v>1000</v>
      </c>
      <c r="L29">
        <v>50</v>
      </c>
      <c r="M29">
        <f>Tabelle2[[#This Row],[Amount of cdw '[g']]]+Tabelle2[[#This Row],[Amount Fat oil stock '[g']]]+Tabelle2[[#This Row],[Amount Medium wo1]]</f>
        <v>50.244748000000001</v>
      </c>
      <c r="N29">
        <f t="shared" si="0"/>
        <v>11.363636363636363</v>
      </c>
      <c r="O29">
        <v>11.37</v>
      </c>
      <c r="P29">
        <f t="shared" si="1"/>
        <v>0.375</v>
      </c>
      <c r="Q29">
        <f>Tabelle2[[#This Row],[amount fat oil stock (yL)]]*0.9185/1000</f>
        <v>0.37474799999999997</v>
      </c>
      <c r="R29">
        <f>Tabelle2[[#This Row],[Planned amount Fat oil stock '[g']]]/0.9185</f>
        <v>0.40827436037016879</v>
      </c>
      <c r="S29">
        <v>408</v>
      </c>
      <c r="T29">
        <f t="shared" si="3"/>
        <v>38.26136363636364</v>
      </c>
      <c r="U29">
        <v>38.5</v>
      </c>
      <c r="V29" t="s">
        <v>110</v>
      </c>
      <c r="W29" t="str">
        <f t="shared" si="12"/>
        <v>27_405_2D.csv</v>
      </c>
      <c r="X29" t="str">
        <f t="shared" ref="X29:AE29" si="23">TEXT(LEFT(W29,2),"00")&amp;"_"&amp;TEXT(MID(W29,4,3)+1,"000")&amp;"_2D.csv"</f>
        <v>27_406_2D.csv</v>
      </c>
      <c r="Y29" t="str">
        <f t="shared" si="23"/>
        <v>27_407_2D.csv</v>
      </c>
      <c r="Z29" t="str">
        <f t="shared" si="23"/>
        <v>27_408_2D.csv</v>
      </c>
      <c r="AA29" t="str">
        <f t="shared" si="23"/>
        <v>27_409_2D.csv</v>
      </c>
      <c r="AB29" t="str">
        <f t="shared" si="23"/>
        <v>27_410_2D.csv</v>
      </c>
      <c r="AC29" t="str">
        <f t="shared" si="23"/>
        <v>27_411_2D.csv</v>
      </c>
      <c r="AD29" t="str">
        <f t="shared" si="23"/>
        <v>27_412_2D.csv</v>
      </c>
      <c r="AE29" t="str">
        <f t="shared" si="23"/>
        <v>27_413_2D.csv</v>
      </c>
    </row>
    <row r="30" spans="1:31" x14ac:dyDescent="0.25">
      <c r="A30">
        <v>28</v>
      </c>
      <c r="B30">
        <v>1</v>
      </c>
      <c r="C30">
        <v>27</v>
      </c>
      <c r="D30">
        <f>DOE!B32*(DOE!G$5)</f>
        <v>15</v>
      </c>
      <c r="E30">
        <f>Tabelle2[[#This Row],[Amount of cdw '[g']]]*Tabelle2[[#This Row],[Concentration cdw stock '[g/kg']]]/Tabelle2[[#This Row],[Total sample '[g']]]</f>
        <v>15.010993082178203</v>
      </c>
      <c r="F30">
        <f>DOE!C32*(DOE!H$5)</f>
        <v>17.5</v>
      </c>
      <c r="G30">
        <f>Tabelle2[[#This Row],[Amount Fat oil stock '[g']]]*Tabelle2[[#This Row],[Planned Concentration Fat Oil stock '[g/kg']]]/Tabelle2[[#This Row],[Total sample '[g']]]</f>
        <v>17.494248389145746</v>
      </c>
      <c r="H30">
        <f>Stock!$C$4</f>
        <v>66</v>
      </c>
      <c r="I30">
        <f>Stock!$D$4</f>
        <v>66</v>
      </c>
      <c r="J30">
        <f>Stock!$C$5</f>
        <v>1000</v>
      </c>
      <c r="K30">
        <f>Stock!$D$5</f>
        <v>1000</v>
      </c>
      <c r="L30">
        <v>50</v>
      </c>
      <c r="M30">
        <f>Tabelle2[[#This Row],[Amount of cdw '[g']]]+Tabelle2[[#This Row],[Amount Fat oil stock '[g']]]+Tabelle2[[#This Row],[Amount Medium wo1]]</f>
        <v>50.035330500000001</v>
      </c>
      <c r="N30">
        <f t="shared" si="0"/>
        <v>11.363636363636363</v>
      </c>
      <c r="O30">
        <v>11.38</v>
      </c>
      <c r="P30">
        <f t="shared" si="1"/>
        <v>0.875</v>
      </c>
      <c r="Q30">
        <f>Tabelle2[[#This Row],[amount fat oil stock (yL)]]*0.9185/1000</f>
        <v>0.87533050000000001</v>
      </c>
      <c r="R30">
        <f>Tabelle2[[#This Row],[Planned amount Fat oil stock '[g']]]/0.9185</f>
        <v>0.95264017419706049</v>
      </c>
      <c r="S30">
        <v>953</v>
      </c>
      <c r="T30">
        <f t="shared" si="3"/>
        <v>37.76136363636364</v>
      </c>
      <c r="U30">
        <v>37.78</v>
      </c>
      <c r="V30" t="s">
        <v>111</v>
      </c>
      <c r="W30" t="str">
        <f t="shared" si="12"/>
        <v>28_335_2D.csv</v>
      </c>
      <c r="X30" t="str">
        <f t="shared" ref="X30:AE30" si="24">TEXT(LEFT(W30,2),"00")&amp;"_"&amp;TEXT(MID(W30,4,3)+1,"000")&amp;"_2D.csv"</f>
        <v>28_336_2D.csv</v>
      </c>
      <c r="Y30" t="str">
        <f t="shared" si="24"/>
        <v>28_337_2D.csv</v>
      </c>
      <c r="Z30" t="str">
        <f t="shared" si="24"/>
        <v>28_338_2D.csv</v>
      </c>
      <c r="AA30" t="str">
        <f t="shared" si="24"/>
        <v>28_339_2D.csv</v>
      </c>
      <c r="AB30" t="str">
        <f t="shared" si="24"/>
        <v>28_340_2D.csv</v>
      </c>
      <c r="AC30" t="str">
        <f t="shared" si="24"/>
        <v>28_341_2D.csv</v>
      </c>
      <c r="AD30" t="str">
        <f t="shared" si="24"/>
        <v>28_342_2D.csv</v>
      </c>
      <c r="AE30" t="str">
        <f t="shared" si="24"/>
        <v>28_343_2D.csv</v>
      </c>
    </row>
    <row r="31" spans="1:31" x14ac:dyDescent="0.25">
      <c r="A31">
        <v>29</v>
      </c>
      <c r="B31">
        <v>1</v>
      </c>
      <c r="C31">
        <v>11</v>
      </c>
      <c r="D31">
        <f>DOE!B33*(DOE!G$5)</f>
        <v>15</v>
      </c>
      <c r="E31">
        <f>Tabelle2[[#This Row],[Amount of cdw '[g']]]*Tabelle2[[#This Row],[Concentration cdw stock '[g/kg']]]/Tabelle2[[#This Row],[Total sample '[g']]]</f>
        <v>14.992620772555279</v>
      </c>
      <c r="F31">
        <f>DOE!C33*(DOE!H$5)</f>
        <v>12.5</v>
      </c>
      <c r="G31">
        <f>Tabelle2[[#This Row],[Amount Fat oil stock '[g']]]*Tabelle2[[#This Row],[Planned Concentration Fat Oil stock '[g/kg']]]/Tabelle2[[#This Row],[Total sample '[g']]]</f>
        <v>12.500455322550495</v>
      </c>
      <c r="H31">
        <f>Stock!$C$4</f>
        <v>66</v>
      </c>
      <c r="I31">
        <f>Stock!$D$4</f>
        <v>66</v>
      </c>
      <c r="J31">
        <f>Stock!$C$5</f>
        <v>1000</v>
      </c>
      <c r="K31">
        <f>Stock!$D$5</f>
        <v>1000</v>
      </c>
      <c r="L31">
        <v>50</v>
      </c>
      <c r="M31">
        <f>Tabelle2[[#This Row],[Amount of cdw '[g']]]+Tabelle2[[#This Row],[Amount Fat oil stock '[g']]]+Tabelle2[[#This Row],[Amount Medium wo1]]</f>
        <v>49.964579999999998</v>
      </c>
      <c r="N31">
        <f t="shared" si="0"/>
        <v>11.363636363636363</v>
      </c>
      <c r="O31">
        <v>11.35</v>
      </c>
      <c r="P31">
        <f t="shared" si="1"/>
        <v>0.625</v>
      </c>
      <c r="Q31">
        <f>Tabelle2[[#This Row],[amount fat oil stock (yL)]]*0.9185/1000</f>
        <v>0.62458000000000002</v>
      </c>
      <c r="R31">
        <f>Tabelle2[[#This Row],[Planned amount Fat oil stock '[g']]]/0.9185</f>
        <v>0.68045726728361455</v>
      </c>
      <c r="S31">
        <v>680</v>
      </c>
      <c r="T31">
        <f t="shared" si="3"/>
        <v>38.01136363636364</v>
      </c>
      <c r="U31">
        <v>37.99</v>
      </c>
      <c r="V31" t="s">
        <v>112</v>
      </c>
      <c r="W31" t="str">
        <f t="shared" si="12"/>
        <v>29_415_2D.csv</v>
      </c>
      <c r="X31" t="str">
        <f t="shared" ref="X31:AE31" si="25">TEXT(LEFT(W31,2),"00")&amp;"_"&amp;TEXT(MID(W31,4,3)+1,"000")&amp;"_2D.csv"</f>
        <v>29_416_2D.csv</v>
      </c>
      <c r="Y31" t="str">
        <f t="shared" si="25"/>
        <v>29_417_2D.csv</v>
      </c>
      <c r="Z31" t="str">
        <f t="shared" si="25"/>
        <v>29_418_2D.csv</v>
      </c>
      <c r="AA31" t="str">
        <f t="shared" si="25"/>
        <v>29_419_2D.csv</v>
      </c>
      <c r="AB31" t="str">
        <f t="shared" si="25"/>
        <v>29_420_2D.csv</v>
      </c>
      <c r="AC31" t="str">
        <f t="shared" si="25"/>
        <v>29_421_2D.csv</v>
      </c>
      <c r="AD31" t="str">
        <f t="shared" si="25"/>
        <v>29_422_2D.csv</v>
      </c>
      <c r="AE31" t="str">
        <f t="shared" si="25"/>
        <v>29_423_2D.csv</v>
      </c>
    </row>
    <row r="32" spans="1:31" x14ac:dyDescent="0.25">
      <c r="A32">
        <v>30</v>
      </c>
      <c r="B32">
        <v>0</v>
      </c>
      <c r="C32">
        <v>7</v>
      </c>
      <c r="D32">
        <f>DOE!B34*(DOE!G$5)</f>
        <v>22.5</v>
      </c>
      <c r="E32">
        <f>Tabelle2[[#This Row],[Amount of cdw '[g']]]*Tabelle2[[#This Row],[Concentration cdw stock '[g/kg']]]/Tabelle2[[#This Row],[Total sample '[g']]]</f>
        <v>22.49261353623378</v>
      </c>
      <c r="F32">
        <f>DOE!C34*(DOE!H$5)</f>
        <v>15</v>
      </c>
      <c r="G32">
        <f>Tabelle2[[#This Row],[Amount Fat oil stock '[g']]]*Tabelle2[[#This Row],[Planned Concentration Fat Oil stock '[g/kg']]]/Tabelle2[[#This Row],[Total sample '[g']]]</f>
        <v>15.008165582307321</v>
      </c>
      <c r="H32">
        <f>Stock!$C$4</f>
        <v>66</v>
      </c>
      <c r="I32">
        <f>Stock!$D$4</f>
        <v>66</v>
      </c>
      <c r="J32">
        <f>Stock!$C$5</f>
        <v>1000</v>
      </c>
      <c r="K32">
        <f>Stock!$D$5</f>
        <v>1000</v>
      </c>
      <c r="L32">
        <v>50</v>
      </c>
      <c r="M32">
        <f>Tabelle2[[#This Row],[Amount of cdw '[g']]]+Tabelle2[[#This Row],[Amount Fat oil stock '[g']]]+Tabelle2[[#This Row],[Amount Medium wo1]]</f>
        <v>50.000414500000005</v>
      </c>
      <c r="N32">
        <f t="shared" si="0"/>
        <v>17.045454545454547</v>
      </c>
      <c r="O32">
        <v>17.04</v>
      </c>
      <c r="P32">
        <f t="shared" si="1"/>
        <v>0.75</v>
      </c>
      <c r="Q32">
        <f>Tabelle2[[#This Row],[amount fat oil stock (yL)]]*0.9185/1000</f>
        <v>0.75041449999999998</v>
      </c>
      <c r="R32">
        <f>Tabelle2[[#This Row],[Planned amount Fat oil stock '[g']]]/0.9185</f>
        <v>0.81654872074033757</v>
      </c>
      <c r="S32">
        <v>817</v>
      </c>
      <c r="T32">
        <f t="shared" si="3"/>
        <v>32.204545454545453</v>
      </c>
      <c r="U32">
        <v>32.21</v>
      </c>
      <c r="V32" t="s">
        <v>113</v>
      </c>
      <c r="W32" t="str">
        <f>TEXT(LEFT(V32,2),"00")&amp;"_"&amp;TEXT(MID(V32,4,2)+1,"00")&amp;"_2D.csv"</f>
        <v>30_95_2D.csv</v>
      </c>
      <c r="X32" t="str">
        <f t="shared" ref="X32:AB32" si="26">TEXT(LEFT(W32,2),"00")&amp;"_"&amp;TEXT(MID(W32,4,2)+1,"00")&amp;"_2D.csv"</f>
        <v>30_96_2D.csv</v>
      </c>
      <c r="Y32" t="str">
        <f t="shared" si="26"/>
        <v>30_97_2D.csv</v>
      </c>
      <c r="Z32" t="str">
        <f t="shared" si="26"/>
        <v>30_98_2D.csv</v>
      </c>
      <c r="AA32" t="str">
        <f t="shared" si="26"/>
        <v>30_99_2D.csv</v>
      </c>
      <c r="AB32" t="str">
        <f t="shared" si="26"/>
        <v>30_100_2D.csv</v>
      </c>
      <c r="AC32" t="str">
        <f>TEXT(LEFT(AB32,2),"00")&amp;"_"&amp;TEXT(MID(AB32,4,3)+1,"000")&amp;"_2D.csv"</f>
        <v>30_101_2D.csv</v>
      </c>
      <c r="AD32" t="str">
        <f t="shared" ref="AD32:AE32" si="27">TEXT(LEFT(AC32,2),"00")&amp;"_"&amp;TEXT(MID(AC32,4,3)+1,"000")&amp;"_2D.csv"</f>
        <v>30_102_2D.csv</v>
      </c>
      <c r="AE32" t="str">
        <f t="shared" si="27"/>
        <v>30_103_2D.csv</v>
      </c>
    </row>
    <row r="33" spans="1:31" x14ac:dyDescent="0.25">
      <c r="A33">
        <v>31</v>
      </c>
      <c r="B33">
        <v>0</v>
      </c>
      <c r="C33">
        <v>22</v>
      </c>
      <c r="D33">
        <f>DOE!B35*(DOE!G$5)</f>
        <v>6</v>
      </c>
      <c r="E33">
        <f>Tabelle2[[#This Row],[Amount of cdw '[g']]]*Tabelle2[[#This Row],[Concentration cdw stock '[g/kg']]]/Tabelle2[[#This Row],[Total sample '[g']]]</f>
        <v>6.0539286457758896</v>
      </c>
      <c r="F33">
        <f>DOE!C35*(DOE!H$5)</f>
        <v>4</v>
      </c>
      <c r="G33">
        <f>Tabelle2[[#This Row],[Amount Fat oil stock '[g']]]*Tabelle2[[#This Row],[Planned Concentration Fat Oil stock '[g/kg']]]/Tabelle2[[#This Row],[Total sample '[g']]]</f>
        <v>4.0014402011277603</v>
      </c>
      <c r="H33">
        <f>Stock!$C$4</f>
        <v>66</v>
      </c>
      <c r="I33">
        <f>Stock!$D$4</f>
        <v>66</v>
      </c>
      <c r="J33">
        <f>Stock!$C$5</f>
        <v>1000</v>
      </c>
      <c r="K33">
        <f>Stock!$D$5</f>
        <v>1000</v>
      </c>
      <c r="L33">
        <v>50</v>
      </c>
      <c r="M33">
        <f>Tabelle2[[#This Row],[Amount of cdw '[g']]]+Tabelle2[[#This Row],[Amount Fat oil stock '[g']]]+Tabelle2[[#This Row],[Amount Medium wo1]]</f>
        <v>50.040233000000001</v>
      </c>
      <c r="N33">
        <f t="shared" si="0"/>
        <v>4.5454545454545459</v>
      </c>
      <c r="O33">
        <v>4.59</v>
      </c>
      <c r="P33">
        <f t="shared" si="1"/>
        <v>0.2</v>
      </c>
      <c r="Q33">
        <f>Tabelle2[[#This Row],[amount fat oil stock (yL)]]*0.9185/1000</f>
        <v>0.20023299999999999</v>
      </c>
      <c r="R33">
        <f>Tabelle2[[#This Row],[Planned amount Fat oil stock '[g']]]/0.9185</f>
        <v>0.21774632553075668</v>
      </c>
      <c r="S33">
        <v>218</v>
      </c>
      <c r="T33">
        <f t="shared" si="3"/>
        <v>45.25454545454545</v>
      </c>
      <c r="U33">
        <v>45.25</v>
      </c>
      <c r="V33" t="s">
        <v>120</v>
      </c>
      <c r="W33" t="str">
        <f t="shared" si="12"/>
        <v>31_345_2D.csv</v>
      </c>
      <c r="X33" t="str">
        <f t="shared" ref="X33:AE33" si="28">TEXT(LEFT(W33,2),"00")&amp;"_"&amp;TEXT(MID(W33,4,3)+1,"000")&amp;"_2D.csv"</f>
        <v>31_346_2D.csv</v>
      </c>
      <c r="Y33" t="str">
        <f t="shared" si="28"/>
        <v>31_347_2D.csv</v>
      </c>
      <c r="Z33" t="str">
        <f t="shared" si="28"/>
        <v>31_348_2D.csv</v>
      </c>
      <c r="AA33" t="str">
        <f t="shared" si="28"/>
        <v>31_349_2D.csv</v>
      </c>
      <c r="AB33" t="str">
        <f t="shared" si="28"/>
        <v>31_350_2D.csv</v>
      </c>
      <c r="AC33" t="str">
        <f t="shared" si="28"/>
        <v>31_351_2D.csv</v>
      </c>
      <c r="AD33" t="str">
        <f t="shared" si="28"/>
        <v>31_352_2D.csv</v>
      </c>
      <c r="AE33" t="str">
        <f t="shared" si="28"/>
        <v>31_353_2D.csv</v>
      </c>
    </row>
    <row r="34" spans="1:31" x14ac:dyDescent="0.25">
      <c r="A34">
        <v>32</v>
      </c>
      <c r="B34">
        <v>0</v>
      </c>
      <c r="C34">
        <v>24</v>
      </c>
      <c r="D34">
        <f>DOE!B36*(DOE!G$5)</f>
        <v>7.5</v>
      </c>
      <c r="E34">
        <f>Tabelle2[[#This Row],[Amount of cdw '[g']]]*Tabelle2[[#This Row],[Concentration cdw stock '[g/kg']]]/Tabelle2[[#This Row],[Total sample '[g']]]</f>
        <v>7.4555635963723423</v>
      </c>
      <c r="F34">
        <f>DOE!C36*(DOE!H$5)</f>
        <v>15</v>
      </c>
      <c r="G34">
        <f>Tabelle2[[#This Row],[Amount Fat oil stock '[g']]]*Tabelle2[[#This Row],[Planned Concentration Fat Oil stock '[g/kg']]]/Tabelle2[[#This Row],[Total sample '[g']]]</f>
        <v>15.921586984589304</v>
      </c>
      <c r="H34">
        <f>Stock!$C$4</f>
        <v>66</v>
      </c>
      <c r="I34">
        <f>Stock!$D$4</f>
        <v>66</v>
      </c>
      <c r="J34">
        <f>Stock!$C$5</f>
        <v>1000</v>
      </c>
      <c r="K34">
        <f>Stock!$D$5</f>
        <v>1000</v>
      </c>
      <c r="L34">
        <v>50</v>
      </c>
      <c r="M34">
        <f>Tabelle2[[#This Row],[Amount of cdw '[g']]]+Tabelle2[[#This Row],[Amount Fat oil stock '[g']]]+Tabelle2[[#This Row],[Amount Medium wo1]]</f>
        <v>50.016339500000001</v>
      </c>
      <c r="N34">
        <f t="shared" si="0"/>
        <v>5.6818181818181817</v>
      </c>
      <c r="O34">
        <v>5.65</v>
      </c>
      <c r="P34">
        <f t="shared" si="1"/>
        <v>0.75</v>
      </c>
      <c r="Q34">
        <f>Tabelle2[[#This Row],[amount fat oil stock (yL)]]*0.9185/1000</f>
        <v>0.79633949999999998</v>
      </c>
      <c r="R34">
        <f>Tabelle2[[#This Row],[Planned amount Fat oil stock '[g']]]/0.9185</f>
        <v>0.81654872074033757</v>
      </c>
      <c r="S34">
        <v>867</v>
      </c>
      <c r="T34">
        <f t="shared" si="3"/>
        <v>43.56818181818182</v>
      </c>
      <c r="U34">
        <v>43.57</v>
      </c>
      <c r="V34" t="s">
        <v>114</v>
      </c>
      <c r="W34" t="str">
        <f t="shared" si="12"/>
        <v>32_215_2D.csv</v>
      </c>
      <c r="X34" t="str">
        <f t="shared" ref="X34:AE34" si="29">TEXT(LEFT(W34,2),"00")&amp;"_"&amp;TEXT(MID(W34,4,3)+1,"000")&amp;"_2D.csv"</f>
        <v>32_216_2D.csv</v>
      </c>
      <c r="Y34" t="str">
        <f t="shared" si="29"/>
        <v>32_217_2D.csv</v>
      </c>
      <c r="Z34" t="str">
        <f t="shared" si="29"/>
        <v>32_218_2D.csv</v>
      </c>
      <c r="AA34" t="str">
        <f t="shared" si="29"/>
        <v>32_219_2D.csv</v>
      </c>
      <c r="AB34" t="str">
        <f t="shared" si="29"/>
        <v>32_220_2D.csv</v>
      </c>
      <c r="AC34" t="str">
        <f t="shared" si="29"/>
        <v>32_221_2D.csv</v>
      </c>
      <c r="AD34" t="str">
        <f t="shared" si="29"/>
        <v>32_222_2D.csv</v>
      </c>
      <c r="AE34" t="str">
        <f t="shared" si="29"/>
        <v>32_223_2D.csv</v>
      </c>
    </row>
    <row r="35" spans="1:31" x14ac:dyDescent="0.25">
      <c r="A35">
        <v>33</v>
      </c>
      <c r="B35">
        <v>0</v>
      </c>
      <c r="C35">
        <v>20</v>
      </c>
      <c r="D35">
        <f>DOE!B37*(DOE!G$5)</f>
        <v>13.5</v>
      </c>
      <c r="E35">
        <f>Tabelle2[[#This Row],[Amount of cdw '[g']]]*Tabelle2[[#This Row],[Concentration cdw stock '[g/kg']]]/Tabelle2[[#This Row],[Total sample '[g']]]</f>
        <v>13.503550982109937</v>
      </c>
      <c r="F35">
        <f>DOE!C37*(DOE!H$5)</f>
        <v>11</v>
      </c>
      <c r="G35">
        <f>Tabelle2[[#This Row],[Amount Fat oil stock '[g']]]*Tabelle2[[#This Row],[Planned Concentration Fat Oil stock '[g/kg']]]/Tabelle2[[#This Row],[Total sample '[g']]]</f>
        <v>11.003590056968095</v>
      </c>
      <c r="H35">
        <f>Stock!$C$4</f>
        <v>66</v>
      </c>
      <c r="I35">
        <f>Stock!$D$4</f>
        <v>66</v>
      </c>
      <c r="J35">
        <f>Stock!$C$5</f>
        <v>1000</v>
      </c>
      <c r="K35">
        <f>Stock!$D$5</f>
        <v>1000</v>
      </c>
      <c r="L35">
        <v>50</v>
      </c>
      <c r="M35">
        <f>Tabelle2[[#This Row],[Amount of cdw '[g']]]+Tabelle2[[#This Row],[Amount Fat oil stock '[g']]]+Tabelle2[[#This Row],[Amount Medium wo1]]</f>
        <v>50.000181499999997</v>
      </c>
      <c r="N35">
        <f t="shared" si="0"/>
        <v>10.227272727272727</v>
      </c>
      <c r="O35">
        <v>10.23</v>
      </c>
      <c r="P35">
        <f t="shared" si="1"/>
        <v>0.55000000000000004</v>
      </c>
      <c r="Q35">
        <f>Tabelle2[[#This Row],[amount fat oil stock (yL)]]*0.9185/1000</f>
        <v>0.55018149999999999</v>
      </c>
      <c r="R35">
        <f>Tabelle2[[#This Row],[Planned amount Fat oil stock '[g']]]/0.9185</f>
        <v>0.5988023952095809</v>
      </c>
      <c r="S35">
        <v>599</v>
      </c>
      <c r="T35">
        <f t="shared" si="3"/>
        <v>39.222727272727276</v>
      </c>
      <c r="U35">
        <v>39.22</v>
      </c>
      <c r="V35" t="s">
        <v>115</v>
      </c>
      <c r="W35" t="str">
        <f t="shared" si="12"/>
        <v>33_365_2D.csv</v>
      </c>
      <c r="X35" t="str">
        <f t="shared" ref="X35:AE35" si="30">TEXT(LEFT(W35,2),"00")&amp;"_"&amp;TEXT(MID(W35,4,3)+1,"000")&amp;"_2D.csv"</f>
        <v>33_366_2D.csv</v>
      </c>
      <c r="Y35" t="str">
        <f t="shared" si="30"/>
        <v>33_367_2D.csv</v>
      </c>
      <c r="Z35" t="str">
        <f t="shared" si="30"/>
        <v>33_368_2D.csv</v>
      </c>
      <c r="AA35" t="str">
        <f t="shared" si="30"/>
        <v>33_369_2D.csv</v>
      </c>
      <c r="AB35" t="str">
        <f t="shared" si="30"/>
        <v>33_370_2D.csv</v>
      </c>
      <c r="AC35" t="str">
        <f t="shared" si="30"/>
        <v>33_371_2D.csv</v>
      </c>
      <c r="AD35" t="str">
        <f t="shared" si="30"/>
        <v>33_372_2D.csv</v>
      </c>
      <c r="AE35" t="str">
        <f t="shared" si="30"/>
        <v>33_373_2D.csv</v>
      </c>
    </row>
    <row r="36" spans="1:31" x14ac:dyDescent="0.25">
      <c r="A36">
        <v>34</v>
      </c>
      <c r="B36">
        <v>0</v>
      </c>
      <c r="C36">
        <v>4</v>
      </c>
      <c r="D36">
        <f>DOE!B38*(DOE!G$5)</f>
        <v>30</v>
      </c>
      <c r="E36">
        <f>Tabelle2[[#This Row],[Amount of cdw '[g']]]*Tabelle2[[#This Row],[Concentration cdw stock '[g/kg']]]/Tabelle2[[#This Row],[Total sample '[g']]]</f>
        <v>30.003390276301971</v>
      </c>
      <c r="F36">
        <f>DOE!C38*(DOE!H$5)</f>
        <v>6</v>
      </c>
      <c r="G36">
        <f>Tabelle2[[#This Row],[Amount Fat oil stock '[g']]]*Tabelle2[[#This Row],[Planned Concentration Fat Oil stock '[g/kg']]]/Tabelle2[[#This Row],[Total sample '[g']]]</f>
        <v>6.0069480114333995</v>
      </c>
      <c r="H36">
        <f>Stock!$C$4</f>
        <v>66</v>
      </c>
      <c r="I36">
        <f>Stock!$D$4</f>
        <v>66</v>
      </c>
      <c r="J36">
        <f>Stock!$C$5</f>
        <v>1000</v>
      </c>
      <c r="K36">
        <f>Stock!$D$5</f>
        <v>1000</v>
      </c>
      <c r="L36">
        <v>50</v>
      </c>
      <c r="M36">
        <f>Tabelle2[[#This Row],[Amount of cdw '[g']]]+Tabelle2[[#This Row],[Amount Fat oil stock '[g']]]+Tabelle2[[#This Row],[Amount Medium wo1]]</f>
        <v>50.000349499999999</v>
      </c>
      <c r="N36">
        <f t="shared" si="0"/>
        <v>22.727272727272727</v>
      </c>
      <c r="O36">
        <v>22.73</v>
      </c>
      <c r="P36">
        <f t="shared" si="1"/>
        <v>0.3</v>
      </c>
      <c r="Q36">
        <f>Tabelle2[[#This Row],[amount fat oil stock (yL)]]*0.9185/1000</f>
        <v>0.30034949999999999</v>
      </c>
      <c r="R36">
        <f>Tabelle2[[#This Row],[Planned amount Fat oil stock '[g']]]/0.9185</f>
        <v>0.32661948829613502</v>
      </c>
      <c r="S36">
        <v>327</v>
      </c>
      <c r="T36">
        <f t="shared" si="3"/>
        <v>26.972727272727276</v>
      </c>
      <c r="U36">
        <v>26.97</v>
      </c>
      <c r="V36" t="s">
        <v>116</v>
      </c>
      <c r="W36" t="str">
        <f t="shared" si="12"/>
        <v>34_115_2D.csv</v>
      </c>
      <c r="X36" t="str">
        <f t="shared" ref="X36:AE36" si="31">TEXT(LEFT(W36,2),"00")&amp;"_"&amp;TEXT(MID(W36,4,3)+1,"000")&amp;"_2D.csv"</f>
        <v>34_116_2D.csv</v>
      </c>
      <c r="Y36" t="str">
        <f t="shared" si="31"/>
        <v>34_117_2D.csv</v>
      </c>
      <c r="Z36" t="str">
        <f t="shared" si="31"/>
        <v>34_118_2D.csv</v>
      </c>
      <c r="AA36" t="str">
        <f t="shared" si="31"/>
        <v>34_119_2D.csv</v>
      </c>
      <c r="AB36" t="str">
        <f t="shared" si="31"/>
        <v>34_120_2D.csv</v>
      </c>
      <c r="AC36" t="str">
        <f t="shared" si="31"/>
        <v>34_121_2D.csv</v>
      </c>
      <c r="AD36" t="str">
        <f t="shared" si="31"/>
        <v>34_122_2D.csv</v>
      </c>
      <c r="AE36" t="str">
        <f t="shared" si="31"/>
        <v>34_123_2D.csv</v>
      </c>
    </row>
    <row r="37" spans="1:31" x14ac:dyDescent="0.25">
      <c r="A37">
        <v>35</v>
      </c>
      <c r="B37">
        <v>0</v>
      </c>
      <c r="C37">
        <v>32</v>
      </c>
      <c r="D37">
        <f>DOE!B39*(DOE!G$5)</f>
        <v>9</v>
      </c>
      <c r="E37">
        <f>Tabelle2[[#This Row],[Amount of cdw '[g']]]*Tabelle2[[#This Row],[Concentration cdw stock '[g/kg']]]/Tabelle2[[#This Row],[Total sample '[g']]]</f>
        <v>9.002355618386801</v>
      </c>
      <c r="F37">
        <f>DOE!C39*(DOE!H$5)</f>
        <v>20</v>
      </c>
      <c r="G37">
        <f>Tabelle2[[#This Row],[Amount Fat oil stock '[g']]]*Tabelle2[[#This Row],[Planned Concentration Fat Oil stock '[g/kg']]]/Tabelle2[[#This Row],[Total sample '[g']]]</f>
        <v>20.004831376181315</v>
      </c>
      <c r="H37">
        <f>Stock!$C$4</f>
        <v>66</v>
      </c>
      <c r="I37">
        <f>Stock!$D$4</f>
        <v>66</v>
      </c>
      <c r="J37">
        <f>Stock!$C$5</f>
        <v>1000</v>
      </c>
      <c r="K37">
        <f>Stock!$D$5</f>
        <v>1000</v>
      </c>
      <c r="L37">
        <v>50</v>
      </c>
      <c r="M37">
        <f>Tabelle2[[#This Row],[Amount of cdw '[g']]]+Tabelle2[[#This Row],[Amount Fat oil stock '[g']]]+Tabelle2[[#This Row],[Amount Medium wo1]]</f>
        <v>50.000246500000003</v>
      </c>
      <c r="N37">
        <f t="shared" si="0"/>
        <v>6.8181818181818183</v>
      </c>
      <c r="O37">
        <v>6.82</v>
      </c>
      <c r="P37">
        <f t="shared" si="1"/>
        <v>1</v>
      </c>
      <c r="Q37">
        <f>Tabelle2[[#This Row],[amount fat oil stock (yL)]]*0.9185/1000</f>
        <v>1.0002465</v>
      </c>
      <c r="R37">
        <f>Tabelle2[[#This Row],[Planned amount Fat oil stock '[g']]]/0.9185</f>
        <v>1.0887316276537833</v>
      </c>
      <c r="S37" s="24">
        <v>1089</v>
      </c>
      <c r="T37">
        <f t="shared" si="3"/>
        <v>42.18181818181818</v>
      </c>
      <c r="U37">
        <v>42.18</v>
      </c>
      <c r="V37" t="s">
        <v>117</v>
      </c>
      <c r="W37" t="str">
        <f t="shared" si="12"/>
        <v>35_305_2D.csv</v>
      </c>
      <c r="X37" t="str">
        <f t="shared" ref="X37:AE37" si="32">TEXT(LEFT(W37,2),"00")&amp;"_"&amp;TEXT(MID(W37,4,3)+1,"000")&amp;"_2D.csv"</f>
        <v>35_306_2D.csv</v>
      </c>
      <c r="Y37" t="str">
        <f t="shared" si="32"/>
        <v>35_307_2D.csv</v>
      </c>
      <c r="Z37" t="str">
        <f t="shared" si="32"/>
        <v>35_308_2D.csv</v>
      </c>
      <c r="AA37" t="str">
        <f t="shared" si="32"/>
        <v>35_309_2D.csv</v>
      </c>
      <c r="AB37" t="str">
        <f t="shared" si="32"/>
        <v>35_310_2D.csv</v>
      </c>
      <c r="AC37" t="str">
        <f t="shared" si="32"/>
        <v>35_311_2D.csv</v>
      </c>
      <c r="AD37" t="str">
        <f t="shared" si="32"/>
        <v>35_312_2D.csv</v>
      </c>
      <c r="AE37" t="str">
        <f t="shared" si="32"/>
        <v>35_313_2D.csv</v>
      </c>
    </row>
    <row r="38" spans="1:31" x14ac:dyDescent="0.25">
      <c r="A38">
        <v>36</v>
      </c>
      <c r="B38">
        <v>0</v>
      </c>
      <c r="D38">
        <f>DOE!B40*(DOE!G$5)</f>
        <v>0</v>
      </c>
      <c r="E38">
        <f>Tabelle2[[#This Row],[Amount of cdw '[g']]]*Tabelle2[[#This Row],[Concentration cdw stock '[g/kg']]]/Tabelle2[[#This Row],[Total sample '[g']]]</f>
        <v>0</v>
      </c>
      <c r="F38">
        <f>DOE!C40*(DOE!H$5)</f>
        <v>6</v>
      </c>
      <c r="G38">
        <f>Tabelle2[[#This Row],[Amount Fat oil stock '[g']]]*Tabelle2[[#This Row],[Planned Concentration Fat Oil stock '[g/kg']]]/Tabelle2[[#This Row],[Total sample '[g']]]</f>
        <v>6.0105543188166006</v>
      </c>
      <c r="H38">
        <f>Stock!$C$4</f>
        <v>66</v>
      </c>
      <c r="I38">
        <f>Stock!$D$4</f>
        <v>66</v>
      </c>
      <c r="J38">
        <f>Stock!$C$5</f>
        <v>1000</v>
      </c>
      <c r="K38">
        <f>Stock!$D$5</f>
        <v>1000</v>
      </c>
      <c r="L38">
        <v>50</v>
      </c>
      <c r="M38">
        <f>Tabelle2[[#This Row],[Amount of cdw '[g']]]+Tabelle2[[#This Row],[Amount Fat oil stock '[g']]]+Tabelle2[[#This Row],[Amount Medium wo1]]</f>
        <v>49.970349500000005</v>
      </c>
      <c r="N38">
        <f t="shared" ref="N38:N39" si="33">D38*L38/H38</f>
        <v>0</v>
      </c>
      <c r="O38">
        <v>0</v>
      </c>
      <c r="P38">
        <f t="shared" ref="P38:P39" si="34">F38*L38/J38</f>
        <v>0.3</v>
      </c>
      <c r="Q38">
        <f>Tabelle2[[#This Row],[amount fat oil stock (yL)]]*0.9185/1000</f>
        <v>0.30034949999999999</v>
      </c>
      <c r="R38">
        <f>Tabelle2[[#This Row],[Planned amount Fat oil stock '[g']]]/0.9185</f>
        <v>0.32661948829613502</v>
      </c>
      <c r="S38">
        <v>327</v>
      </c>
      <c r="T38">
        <f t="shared" si="3"/>
        <v>49.7</v>
      </c>
      <c r="U38">
        <v>49.67</v>
      </c>
      <c r="V38" t="s">
        <v>118</v>
      </c>
      <c r="W38" t="str">
        <f t="shared" ref="W38:AE38" si="35">TEXT(LEFT(V38,2),"00")&amp;"_"&amp;TEXT(MID(V38,4,3)+1,"000")&amp;"_2D.csv"</f>
        <v>36_175_2D.csv</v>
      </c>
      <c r="X38" t="str">
        <f t="shared" si="35"/>
        <v>36_176_2D.csv</v>
      </c>
      <c r="Y38" t="str">
        <f t="shared" si="35"/>
        <v>36_177_2D.csv</v>
      </c>
      <c r="Z38" t="str">
        <f t="shared" si="35"/>
        <v>36_178_2D.csv</v>
      </c>
      <c r="AA38" t="str">
        <f t="shared" si="35"/>
        <v>36_179_2D.csv</v>
      </c>
      <c r="AB38" t="str">
        <f t="shared" si="35"/>
        <v>36_180_2D.csv</v>
      </c>
      <c r="AC38" t="str">
        <f t="shared" si="35"/>
        <v>36_181_2D.csv</v>
      </c>
      <c r="AD38" t="str">
        <f t="shared" si="35"/>
        <v>36_182_2D.csv</v>
      </c>
      <c r="AE38" t="str">
        <f t="shared" si="35"/>
        <v>36_183_2D.csv</v>
      </c>
    </row>
    <row r="39" spans="1:31" x14ac:dyDescent="0.25">
      <c r="A39">
        <v>37</v>
      </c>
      <c r="B39">
        <v>0</v>
      </c>
      <c r="D39">
        <f>DOE!B41*(DOE!G$5)</f>
        <v>22.5</v>
      </c>
      <c r="E39">
        <f>Tabelle2[[#This Row],[Amount of cdw '[g']]]*Tabelle2[[#This Row],[Concentration cdw stock '[g/kg']]]/Tabelle2[[#This Row],[Total sample '[g']]]</f>
        <v>22.532022203420219</v>
      </c>
      <c r="F39">
        <f>DOE!C41*(DOE!H$5)</f>
        <v>18</v>
      </c>
      <c r="G39">
        <f>Tabelle2[[#This Row],[Amount Fat oil stock '[g']]]*Tabelle2[[#This Row],[Planned Concentration Fat Oil stock '[g/kg']]]/Tabelle2[[#This Row],[Total sample '[g']]]</f>
        <v>17.99175816652885</v>
      </c>
      <c r="H39">
        <f>Stock!$C$4</f>
        <v>66</v>
      </c>
      <c r="I39">
        <f>Stock!$D$4</f>
        <v>66</v>
      </c>
      <c r="J39">
        <f>Stock!$C$5</f>
        <v>1000</v>
      </c>
      <c r="K39">
        <f>Stock!$D$5</f>
        <v>1000</v>
      </c>
      <c r="L39">
        <v>50</v>
      </c>
      <c r="M39">
        <f>Tabelle2[[#This Row],[Amount of cdw '[g']]]+Tabelle2[[#This Row],[Amount Fat oil stock '[g']]]+Tabelle2[[#This Row],[Amount Medium wo1]]</f>
        <v>50.03013</v>
      </c>
      <c r="N39">
        <f t="shared" si="33"/>
        <v>17.045454545454547</v>
      </c>
      <c r="O39">
        <v>17.079999999999998</v>
      </c>
      <c r="P39">
        <f t="shared" si="34"/>
        <v>0.9</v>
      </c>
      <c r="Q39">
        <f>Tabelle2[[#This Row],[amount fat oil stock (yL)]]*0.9185/1000</f>
        <v>0.90012999999999999</v>
      </c>
      <c r="R39">
        <f>Tabelle2[[#This Row],[Planned amount Fat oil stock '[g']]]/0.9185</f>
        <v>0.979858464888405</v>
      </c>
      <c r="S39">
        <v>980</v>
      </c>
      <c r="T39">
        <f t="shared" si="3"/>
        <v>32.054545454545455</v>
      </c>
      <c r="U39">
        <v>32.049999999999997</v>
      </c>
      <c r="V39" t="s">
        <v>119</v>
      </c>
      <c r="W39" t="str">
        <f t="shared" ref="W39:AE39" si="36">TEXT(LEFT(V39,2),"00")&amp;"_"&amp;TEXT(MID(V39,4,3)+1,"000")&amp;"_2D.csv"</f>
        <v>37_265_2D.csv</v>
      </c>
      <c r="X39" t="str">
        <f t="shared" si="36"/>
        <v>37_266_2D.csv</v>
      </c>
      <c r="Y39" t="str">
        <f t="shared" si="36"/>
        <v>37_267_2D.csv</v>
      </c>
      <c r="Z39" t="str">
        <f t="shared" si="36"/>
        <v>37_268_2D.csv</v>
      </c>
      <c r="AA39" t="str">
        <f t="shared" si="36"/>
        <v>37_269_2D.csv</v>
      </c>
      <c r="AB39" t="str">
        <f t="shared" si="36"/>
        <v>37_270_2D.csv</v>
      </c>
      <c r="AC39" t="str">
        <f t="shared" si="36"/>
        <v>37_271_2D.csv</v>
      </c>
      <c r="AD39" t="str">
        <f t="shared" si="36"/>
        <v>37_272_2D.csv</v>
      </c>
      <c r="AE39" t="str">
        <f t="shared" si="36"/>
        <v>37_273_2D.csv</v>
      </c>
    </row>
    <row r="40" spans="1:31" x14ac:dyDescent="0.25">
      <c r="D40">
        <f>DOE!B42*(DOE!G$5)</f>
        <v>0</v>
      </c>
      <c r="E40" t="e">
        <f>Tabelle2[[#This Row],[Amount of cdw '[g']]]*Tabelle2[[#This Row],[Concentration cdw stock '[g/kg']]]/Tabelle2[[#This Row],[Total sample '[g']]]</f>
        <v>#DIV/0!</v>
      </c>
      <c r="F40">
        <f>DOE!C42*(DOE!H$5)</f>
        <v>0</v>
      </c>
      <c r="G40" t="e">
        <f>Tabelle2[[#This Row],[Amount Fat oil stock '[g']]]*Tabelle2[[#This Row],[Planned Concentration Fat Oil stock '[g/kg']]]/Tabelle2[[#This Row],[Total sample '[g']]]</f>
        <v>#DIV/0!</v>
      </c>
      <c r="H40">
        <f>Stock!$C$4</f>
        <v>66</v>
      </c>
      <c r="I40">
        <f>Stock!$D$4</f>
        <v>66</v>
      </c>
      <c r="J40">
        <f>Stock!$C$5</f>
        <v>1000</v>
      </c>
      <c r="N40">
        <f>D40*L40/H40</f>
        <v>0</v>
      </c>
      <c r="P40">
        <f>F40*L40/J40</f>
        <v>0</v>
      </c>
      <c r="R40">
        <f>Tabelle2[[#This Row],[Planned amount Fat oil stock '[g']]]/0.9185</f>
        <v>0</v>
      </c>
      <c r="T40">
        <f>L40-P40-N40</f>
        <v>0</v>
      </c>
    </row>
    <row r="41" spans="1:31" x14ac:dyDescent="0.25">
      <c r="N41">
        <f>SUM(Tabelle2[Planned amount cdw stock '[g']])</f>
        <v>425.00000000000011</v>
      </c>
      <c r="P41" t="e" cm="1">
        <f t="array" ref="P41">sum</f>
        <v>#NAME?</v>
      </c>
      <c r="R41">
        <f>SUM(Tabelle2[planned Amont Fat oil stock (mL)])</f>
        <v>21.502449646162216</v>
      </c>
      <c r="T41">
        <f>SUM(T2:T36)</f>
        <v>1331.3136363636365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6D73-1590-431A-ADBE-2D73140BB209}">
  <dimension ref="A1:E541"/>
  <sheetViews>
    <sheetView topLeftCell="A269" workbookViewId="0">
      <selection activeCell="A303" sqref="A303"/>
    </sheetView>
  </sheetViews>
  <sheetFormatPr defaultColWidth="9.1796875" defaultRowHeight="12.5" x14ac:dyDescent="0.25"/>
  <cols>
    <col min="1" max="1" width="21.08984375" customWidth="1"/>
    <col min="2" max="2" width="19.7265625" customWidth="1"/>
    <col min="3" max="3" width="14" customWidth="1"/>
    <col min="4" max="4" width="32" customWidth="1"/>
    <col min="5" max="6" width="32.81640625" customWidth="1"/>
    <col min="7" max="7" width="19.7265625" customWidth="1"/>
  </cols>
  <sheetData>
    <row r="1" spans="1:5" ht="14.5" x14ac:dyDescent="0.25">
      <c r="A1" s="2" t="s">
        <v>25</v>
      </c>
      <c r="B1" s="2" t="s">
        <v>0</v>
      </c>
      <c r="C1" s="2" t="s">
        <v>21</v>
      </c>
      <c r="D1" s="2" t="s">
        <v>73</v>
      </c>
      <c r="E1" s="2" t="s">
        <v>58</v>
      </c>
    </row>
    <row r="2" spans="1:5" ht="13" x14ac:dyDescent="0.3">
      <c r="A2" t="s">
        <v>83</v>
      </c>
      <c r="B2" s="25">
        <v>0</v>
      </c>
      <c r="C2">
        <f>Samples!$B$2</f>
        <v>1</v>
      </c>
      <c r="D2">
        <f>Samples!$E$2</f>
        <v>0</v>
      </c>
      <c r="E2">
        <f>Samples!$G$2</f>
        <v>0</v>
      </c>
    </row>
    <row r="3" spans="1:5" ht="13" x14ac:dyDescent="0.3">
      <c r="A3" t="str">
        <f t="shared" ref="A3:A11" si="0">TEXT(LEFT(A2,1),"0")&amp;"_"&amp;TEXT(MID(A2,3,3)+1,"000")&amp;"_2D.csv"</f>
        <v>0_255_2D.csv</v>
      </c>
      <c r="B3" s="25">
        <v>0</v>
      </c>
      <c r="C3">
        <f>C2</f>
        <v>1</v>
      </c>
      <c r="D3">
        <f t="shared" ref="D3:E3" si="1">D2</f>
        <v>0</v>
      </c>
      <c r="E3">
        <f t="shared" si="1"/>
        <v>0</v>
      </c>
    </row>
    <row r="4" spans="1:5" ht="13" x14ac:dyDescent="0.3">
      <c r="A4" t="str">
        <f t="shared" si="0"/>
        <v>0_256_2D.csv</v>
      </c>
      <c r="B4" s="25">
        <v>0</v>
      </c>
      <c r="C4">
        <f t="shared" ref="C4:C11" si="2">C3</f>
        <v>1</v>
      </c>
      <c r="D4">
        <f t="shared" ref="D4:D11" si="3">D3</f>
        <v>0</v>
      </c>
      <c r="E4">
        <f t="shared" ref="E4:E11" si="4">E3</f>
        <v>0</v>
      </c>
    </row>
    <row r="5" spans="1:5" ht="13" x14ac:dyDescent="0.3">
      <c r="A5" t="str">
        <f t="shared" si="0"/>
        <v>0_257_2D.csv</v>
      </c>
      <c r="B5" s="25">
        <v>0</v>
      </c>
      <c r="C5">
        <f t="shared" si="2"/>
        <v>1</v>
      </c>
      <c r="D5">
        <f t="shared" si="3"/>
        <v>0</v>
      </c>
      <c r="E5">
        <f t="shared" si="4"/>
        <v>0</v>
      </c>
    </row>
    <row r="6" spans="1:5" ht="13" x14ac:dyDescent="0.3">
      <c r="A6" t="str">
        <f t="shared" si="0"/>
        <v>0_258_2D.csv</v>
      </c>
      <c r="B6" s="25">
        <v>0</v>
      </c>
      <c r="C6">
        <f t="shared" si="2"/>
        <v>1</v>
      </c>
      <c r="D6">
        <f t="shared" si="3"/>
        <v>0</v>
      </c>
      <c r="E6">
        <f t="shared" si="4"/>
        <v>0</v>
      </c>
    </row>
    <row r="7" spans="1:5" ht="13" x14ac:dyDescent="0.3">
      <c r="A7" t="str">
        <f t="shared" si="0"/>
        <v>0_259_2D.csv</v>
      </c>
      <c r="B7" s="25">
        <v>0</v>
      </c>
      <c r="C7">
        <f t="shared" si="2"/>
        <v>1</v>
      </c>
      <c r="D7">
        <f t="shared" si="3"/>
        <v>0</v>
      </c>
      <c r="E7">
        <f t="shared" si="4"/>
        <v>0</v>
      </c>
    </row>
    <row r="8" spans="1:5" ht="13" x14ac:dyDescent="0.3">
      <c r="A8" t="str">
        <f t="shared" si="0"/>
        <v>0_260_2D.csv</v>
      </c>
      <c r="B8" s="25">
        <v>0</v>
      </c>
      <c r="C8">
        <f t="shared" si="2"/>
        <v>1</v>
      </c>
      <c r="D8">
        <f t="shared" si="3"/>
        <v>0</v>
      </c>
      <c r="E8">
        <f t="shared" si="4"/>
        <v>0</v>
      </c>
    </row>
    <row r="9" spans="1:5" ht="13" x14ac:dyDescent="0.3">
      <c r="A9" t="str">
        <f t="shared" si="0"/>
        <v>0_261_2D.csv</v>
      </c>
      <c r="B9" s="25">
        <v>0</v>
      </c>
      <c r="C9">
        <f t="shared" si="2"/>
        <v>1</v>
      </c>
      <c r="D9">
        <f t="shared" si="3"/>
        <v>0</v>
      </c>
      <c r="E9">
        <f t="shared" si="4"/>
        <v>0</v>
      </c>
    </row>
    <row r="10" spans="1:5" ht="13" x14ac:dyDescent="0.3">
      <c r="A10" t="str">
        <f t="shared" si="0"/>
        <v>0_262_2D.csv</v>
      </c>
      <c r="B10" s="25">
        <v>0</v>
      </c>
      <c r="C10">
        <f t="shared" si="2"/>
        <v>1</v>
      </c>
      <c r="D10">
        <f t="shared" si="3"/>
        <v>0</v>
      </c>
      <c r="E10">
        <f t="shared" si="4"/>
        <v>0</v>
      </c>
    </row>
    <row r="11" spans="1:5" ht="13" x14ac:dyDescent="0.3">
      <c r="A11" t="str">
        <f t="shared" si="0"/>
        <v>0_263_2D.csv</v>
      </c>
      <c r="B11" s="25">
        <v>0</v>
      </c>
      <c r="C11">
        <f t="shared" si="2"/>
        <v>1</v>
      </c>
      <c r="D11">
        <f t="shared" si="3"/>
        <v>0</v>
      </c>
      <c r="E11">
        <f t="shared" si="4"/>
        <v>0</v>
      </c>
    </row>
    <row r="12" spans="1:5" ht="13" x14ac:dyDescent="0.3">
      <c r="A12" t="s">
        <v>84</v>
      </c>
      <c r="B12" s="25">
        <v>1</v>
      </c>
      <c r="C12">
        <f>Samples!$B$3</f>
        <v>1</v>
      </c>
      <c r="D12">
        <f>Samples!$E$3</f>
        <v>29.992805755395683</v>
      </c>
      <c r="E12">
        <f>Samples!$G$3</f>
        <v>0</v>
      </c>
    </row>
    <row r="13" spans="1:5" ht="13" x14ac:dyDescent="0.3">
      <c r="A13" t="str">
        <f t="shared" ref="A13:A21" si="5">TEXT(LEFT(A12,1),"0")&amp;"_"&amp;TEXT(MID(A12,3,3)+1,"000")&amp;"_2D.csv"</f>
        <v>1_145_2D.csv</v>
      </c>
      <c r="B13" s="25">
        <v>1</v>
      </c>
      <c r="C13">
        <f>C12</f>
        <v>1</v>
      </c>
      <c r="D13">
        <f t="shared" ref="D13:D21" si="6">D12</f>
        <v>29.992805755395683</v>
      </c>
      <c r="E13">
        <f t="shared" ref="E13:E21" si="7">E12</f>
        <v>0</v>
      </c>
    </row>
    <row r="14" spans="1:5" ht="13" x14ac:dyDescent="0.3">
      <c r="A14" t="str">
        <f t="shared" si="5"/>
        <v>1_146_2D.csv</v>
      </c>
      <c r="B14" s="25">
        <v>1</v>
      </c>
      <c r="C14">
        <f t="shared" ref="C14:C21" si="8">C13</f>
        <v>1</v>
      </c>
      <c r="D14">
        <f t="shared" si="6"/>
        <v>29.992805755395683</v>
      </c>
      <c r="E14">
        <f t="shared" si="7"/>
        <v>0</v>
      </c>
    </row>
    <row r="15" spans="1:5" ht="13" x14ac:dyDescent="0.3">
      <c r="A15" t="str">
        <f t="shared" si="5"/>
        <v>1_147_2D.csv</v>
      </c>
      <c r="B15" s="25">
        <v>1</v>
      </c>
      <c r="C15">
        <f t="shared" si="8"/>
        <v>1</v>
      </c>
      <c r="D15">
        <f t="shared" si="6"/>
        <v>29.992805755395683</v>
      </c>
      <c r="E15">
        <f t="shared" si="7"/>
        <v>0</v>
      </c>
    </row>
    <row r="16" spans="1:5" ht="13" x14ac:dyDescent="0.3">
      <c r="A16" t="str">
        <f t="shared" si="5"/>
        <v>1_148_2D.csv</v>
      </c>
      <c r="B16" s="25">
        <v>1</v>
      </c>
      <c r="C16">
        <f t="shared" si="8"/>
        <v>1</v>
      </c>
      <c r="D16">
        <f t="shared" si="6"/>
        <v>29.992805755395683</v>
      </c>
      <c r="E16">
        <f t="shared" si="7"/>
        <v>0</v>
      </c>
    </row>
    <row r="17" spans="1:5" ht="13" x14ac:dyDescent="0.3">
      <c r="A17" t="str">
        <f t="shared" si="5"/>
        <v>1_149_2D.csv</v>
      </c>
      <c r="B17" s="25">
        <v>1</v>
      </c>
      <c r="C17">
        <f t="shared" si="8"/>
        <v>1</v>
      </c>
      <c r="D17">
        <f t="shared" si="6"/>
        <v>29.992805755395683</v>
      </c>
      <c r="E17">
        <f t="shared" si="7"/>
        <v>0</v>
      </c>
    </row>
    <row r="18" spans="1:5" ht="13" x14ac:dyDescent="0.3">
      <c r="A18" t="str">
        <f t="shared" si="5"/>
        <v>1_150_2D.csv</v>
      </c>
      <c r="B18" s="25">
        <v>1</v>
      </c>
      <c r="C18">
        <f t="shared" si="8"/>
        <v>1</v>
      </c>
      <c r="D18">
        <f t="shared" si="6"/>
        <v>29.992805755395683</v>
      </c>
      <c r="E18">
        <f t="shared" si="7"/>
        <v>0</v>
      </c>
    </row>
    <row r="19" spans="1:5" ht="13" x14ac:dyDescent="0.3">
      <c r="A19" t="str">
        <f t="shared" si="5"/>
        <v>1_151_2D.csv</v>
      </c>
      <c r="B19" s="25">
        <v>1</v>
      </c>
      <c r="C19">
        <f t="shared" si="8"/>
        <v>1</v>
      </c>
      <c r="D19">
        <f t="shared" si="6"/>
        <v>29.992805755395683</v>
      </c>
      <c r="E19">
        <f t="shared" si="7"/>
        <v>0</v>
      </c>
    </row>
    <row r="20" spans="1:5" ht="13" x14ac:dyDescent="0.3">
      <c r="A20" t="str">
        <f t="shared" si="5"/>
        <v>1_152_2D.csv</v>
      </c>
      <c r="B20" s="25">
        <v>1</v>
      </c>
      <c r="C20">
        <f t="shared" si="8"/>
        <v>1</v>
      </c>
      <c r="D20">
        <f t="shared" si="6"/>
        <v>29.992805755395683</v>
      </c>
      <c r="E20">
        <f t="shared" si="7"/>
        <v>0</v>
      </c>
    </row>
    <row r="21" spans="1:5" ht="13" x14ac:dyDescent="0.3">
      <c r="A21" t="str">
        <f t="shared" si="5"/>
        <v>1_153_2D.csv</v>
      </c>
      <c r="B21" s="25">
        <v>1</v>
      </c>
      <c r="C21">
        <f t="shared" si="8"/>
        <v>1</v>
      </c>
      <c r="D21">
        <f t="shared" si="6"/>
        <v>29.992805755395683</v>
      </c>
      <c r="E21">
        <f t="shared" si="7"/>
        <v>0</v>
      </c>
    </row>
    <row r="22" spans="1:5" ht="13" x14ac:dyDescent="0.3">
      <c r="A22" t="s">
        <v>85</v>
      </c>
      <c r="B22" s="25">
        <v>2</v>
      </c>
      <c r="C22">
        <f>Samples!$B$4</f>
        <v>1</v>
      </c>
      <c r="D22">
        <f>Samples!$E$4</f>
        <v>0</v>
      </c>
      <c r="E22">
        <f>Samples!$G$4</f>
        <v>20.01283647130472</v>
      </c>
    </row>
    <row r="23" spans="1:5" ht="13" x14ac:dyDescent="0.3">
      <c r="A23" t="str">
        <f t="shared" ref="A23:A31" si="9">TEXT(LEFT(A22,1),"0")&amp;"_"&amp;TEXT(MID(A22,3,3)+1,"000")&amp;"_2D.csv"</f>
        <v>2_325_2D.csv</v>
      </c>
      <c r="B23" s="25">
        <v>2</v>
      </c>
      <c r="C23">
        <f>C22</f>
        <v>1</v>
      </c>
      <c r="D23">
        <f t="shared" ref="D23:D31" si="10">D22</f>
        <v>0</v>
      </c>
      <c r="E23">
        <f>E22</f>
        <v>20.01283647130472</v>
      </c>
    </row>
    <row r="24" spans="1:5" ht="13" x14ac:dyDescent="0.3">
      <c r="A24" t="str">
        <f t="shared" si="9"/>
        <v>2_326_2D.csv</v>
      </c>
      <c r="B24" s="25">
        <v>2</v>
      </c>
      <c r="C24">
        <f t="shared" ref="C24:C31" si="11">C23</f>
        <v>1</v>
      </c>
      <c r="D24">
        <f t="shared" si="10"/>
        <v>0</v>
      </c>
      <c r="E24">
        <f t="shared" ref="E24:E31" si="12">E23</f>
        <v>20.01283647130472</v>
      </c>
    </row>
    <row r="25" spans="1:5" ht="13" x14ac:dyDescent="0.3">
      <c r="A25" t="str">
        <f t="shared" si="9"/>
        <v>2_327_2D.csv</v>
      </c>
      <c r="B25" s="25">
        <v>2</v>
      </c>
      <c r="C25">
        <f t="shared" si="11"/>
        <v>1</v>
      </c>
      <c r="D25">
        <f t="shared" si="10"/>
        <v>0</v>
      </c>
      <c r="E25">
        <f t="shared" si="12"/>
        <v>20.01283647130472</v>
      </c>
    </row>
    <row r="26" spans="1:5" ht="13" x14ac:dyDescent="0.3">
      <c r="A26" t="str">
        <f t="shared" si="9"/>
        <v>2_328_2D.csv</v>
      </c>
      <c r="B26" s="25">
        <v>2</v>
      </c>
      <c r="C26">
        <f t="shared" si="11"/>
        <v>1</v>
      </c>
      <c r="D26">
        <f t="shared" si="10"/>
        <v>0</v>
      </c>
      <c r="E26">
        <f t="shared" si="12"/>
        <v>20.01283647130472</v>
      </c>
    </row>
    <row r="27" spans="1:5" ht="13" x14ac:dyDescent="0.3">
      <c r="A27" t="str">
        <f t="shared" si="9"/>
        <v>2_329_2D.csv</v>
      </c>
      <c r="B27" s="25">
        <v>2</v>
      </c>
      <c r="C27">
        <f t="shared" si="11"/>
        <v>1</v>
      </c>
      <c r="D27">
        <f t="shared" si="10"/>
        <v>0</v>
      </c>
      <c r="E27">
        <f t="shared" si="12"/>
        <v>20.01283647130472</v>
      </c>
    </row>
    <row r="28" spans="1:5" ht="13" x14ac:dyDescent="0.3">
      <c r="A28" t="str">
        <f t="shared" si="9"/>
        <v>2_330_2D.csv</v>
      </c>
      <c r="B28" s="25">
        <v>2</v>
      </c>
      <c r="C28">
        <f t="shared" si="11"/>
        <v>1</v>
      </c>
      <c r="D28">
        <f t="shared" si="10"/>
        <v>0</v>
      </c>
      <c r="E28">
        <f t="shared" si="12"/>
        <v>20.01283647130472</v>
      </c>
    </row>
    <row r="29" spans="1:5" ht="13" x14ac:dyDescent="0.3">
      <c r="A29" t="str">
        <f t="shared" si="9"/>
        <v>2_331_2D.csv</v>
      </c>
      <c r="B29" s="25">
        <v>2</v>
      </c>
      <c r="C29">
        <f t="shared" si="11"/>
        <v>1</v>
      </c>
      <c r="D29">
        <f t="shared" si="10"/>
        <v>0</v>
      </c>
      <c r="E29">
        <f t="shared" si="12"/>
        <v>20.01283647130472</v>
      </c>
    </row>
    <row r="30" spans="1:5" ht="13" x14ac:dyDescent="0.3">
      <c r="A30" t="str">
        <f t="shared" si="9"/>
        <v>2_332_2D.csv</v>
      </c>
      <c r="B30" s="25">
        <v>2</v>
      </c>
      <c r="C30">
        <f t="shared" si="11"/>
        <v>1</v>
      </c>
      <c r="D30">
        <f t="shared" si="10"/>
        <v>0</v>
      </c>
      <c r="E30">
        <f t="shared" si="12"/>
        <v>20.01283647130472</v>
      </c>
    </row>
    <row r="31" spans="1:5" ht="13" x14ac:dyDescent="0.3">
      <c r="A31" t="str">
        <f t="shared" si="9"/>
        <v>2_333_2D.csv</v>
      </c>
      <c r="B31" s="25">
        <v>2</v>
      </c>
      <c r="C31">
        <f t="shared" si="11"/>
        <v>1</v>
      </c>
      <c r="D31">
        <f t="shared" si="10"/>
        <v>0</v>
      </c>
      <c r="E31">
        <f t="shared" si="12"/>
        <v>20.01283647130472</v>
      </c>
    </row>
    <row r="32" spans="1:5" ht="13" x14ac:dyDescent="0.3">
      <c r="A32" t="s">
        <v>86</v>
      </c>
      <c r="B32" s="25">
        <v>3</v>
      </c>
      <c r="C32">
        <f>Samples!$B$5</f>
        <v>1</v>
      </c>
      <c r="D32">
        <f>Samples!$E$5</f>
        <v>30.01665201790555</v>
      </c>
      <c r="E32">
        <f>Samples!$G$5</f>
        <v>20.004831376181315</v>
      </c>
    </row>
    <row r="33" spans="1:5" ht="13" x14ac:dyDescent="0.3">
      <c r="A33" t="str">
        <f t="shared" ref="A33:A41" si="13">TEXT(LEFT(A32,1),"0")&amp;"_"&amp;TEXT(MID(A32,3,3)+1,"000")&amp;"_2D.csv"</f>
        <v>3_235_2D.csv</v>
      </c>
      <c r="B33" s="25">
        <v>3</v>
      </c>
      <c r="C33">
        <f>C32</f>
        <v>1</v>
      </c>
      <c r="D33">
        <f t="shared" ref="D33:D41" si="14">D32</f>
        <v>30.01665201790555</v>
      </c>
      <c r="E33">
        <f>E32</f>
        <v>20.004831376181315</v>
      </c>
    </row>
    <row r="34" spans="1:5" ht="13" x14ac:dyDescent="0.3">
      <c r="A34" t="str">
        <f t="shared" si="13"/>
        <v>3_236_2D.csv</v>
      </c>
      <c r="B34" s="25">
        <v>3</v>
      </c>
      <c r="C34">
        <f t="shared" ref="C34:C41" si="15">C33</f>
        <v>1</v>
      </c>
      <c r="D34">
        <f t="shared" si="14"/>
        <v>30.01665201790555</v>
      </c>
      <c r="E34">
        <f t="shared" ref="E34:E41" si="16">E33</f>
        <v>20.004831376181315</v>
      </c>
    </row>
    <row r="35" spans="1:5" ht="13" x14ac:dyDescent="0.3">
      <c r="A35" t="str">
        <f t="shared" si="13"/>
        <v>3_237_2D.csv</v>
      </c>
      <c r="B35" s="25">
        <v>3</v>
      </c>
      <c r="C35">
        <f t="shared" si="15"/>
        <v>1</v>
      </c>
      <c r="D35">
        <f t="shared" si="14"/>
        <v>30.01665201790555</v>
      </c>
      <c r="E35">
        <f t="shared" si="16"/>
        <v>20.004831376181315</v>
      </c>
    </row>
    <row r="36" spans="1:5" ht="13" x14ac:dyDescent="0.3">
      <c r="A36" t="str">
        <f t="shared" si="13"/>
        <v>3_238_2D.csv</v>
      </c>
      <c r="B36" s="25">
        <v>3</v>
      </c>
      <c r="C36">
        <f t="shared" si="15"/>
        <v>1</v>
      </c>
      <c r="D36">
        <f t="shared" si="14"/>
        <v>30.01665201790555</v>
      </c>
      <c r="E36">
        <f t="shared" si="16"/>
        <v>20.004831376181315</v>
      </c>
    </row>
    <row r="37" spans="1:5" ht="13" x14ac:dyDescent="0.3">
      <c r="A37" t="str">
        <f t="shared" si="13"/>
        <v>3_239_2D.csv</v>
      </c>
      <c r="B37" s="25">
        <v>3</v>
      </c>
      <c r="C37">
        <f t="shared" si="15"/>
        <v>1</v>
      </c>
      <c r="D37">
        <f t="shared" si="14"/>
        <v>30.01665201790555</v>
      </c>
      <c r="E37">
        <f t="shared" si="16"/>
        <v>20.004831376181315</v>
      </c>
    </row>
    <row r="38" spans="1:5" ht="13" x14ac:dyDescent="0.3">
      <c r="A38" t="str">
        <f t="shared" si="13"/>
        <v>3_240_2D.csv</v>
      </c>
      <c r="B38" s="25">
        <v>3</v>
      </c>
      <c r="C38">
        <f t="shared" si="15"/>
        <v>1</v>
      </c>
      <c r="D38">
        <f t="shared" si="14"/>
        <v>30.01665201790555</v>
      </c>
      <c r="E38">
        <f t="shared" si="16"/>
        <v>20.004831376181315</v>
      </c>
    </row>
    <row r="39" spans="1:5" ht="13" x14ac:dyDescent="0.3">
      <c r="A39" t="str">
        <f t="shared" si="13"/>
        <v>3_241_2D.csv</v>
      </c>
      <c r="B39" s="25">
        <v>3</v>
      </c>
      <c r="C39">
        <f t="shared" si="15"/>
        <v>1</v>
      </c>
      <c r="D39">
        <f t="shared" si="14"/>
        <v>30.01665201790555</v>
      </c>
      <c r="E39">
        <f t="shared" si="16"/>
        <v>20.004831376181315</v>
      </c>
    </row>
    <row r="40" spans="1:5" ht="13" x14ac:dyDescent="0.3">
      <c r="A40" t="str">
        <f t="shared" si="13"/>
        <v>3_242_2D.csv</v>
      </c>
      <c r="B40" s="25">
        <v>3</v>
      </c>
      <c r="C40">
        <f t="shared" si="15"/>
        <v>1</v>
      </c>
      <c r="D40">
        <f t="shared" si="14"/>
        <v>30.01665201790555</v>
      </c>
      <c r="E40">
        <f t="shared" si="16"/>
        <v>20.004831376181315</v>
      </c>
    </row>
    <row r="41" spans="1:5" ht="13" x14ac:dyDescent="0.3">
      <c r="A41" t="str">
        <f t="shared" si="13"/>
        <v>3_243_2D.csv</v>
      </c>
      <c r="B41" s="25">
        <v>3</v>
      </c>
      <c r="C41">
        <f t="shared" si="15"/>
        <v>1</v>
      </c>
      <c r="D41">
        <f t="shared" si="14"/>
        <v>30.01665201790555</v>
      </c>
      <c r="E41">
        <f t="shared" si="16"/>
        <v>20.004831376181315</v>
      </c>
    </row>
    <row r="42" spans="1:5" ht="13" x14ac:dyDescent="0.3">
      <c r="A42" t="s">
        <v>87</v>
      </c>
      <c r="B42" s="25">
        <v>4</v>
      </c>
      <c r="C42">
        <f>Samples!$B$6</f>
        <v>1</v>
      </c>
      <c r="D42">
        <f>Samples!$E$6</f>
        <v>14.988095958388197</v>
      </c>
      <c r="E42">
        <f>Samples!$G$6</f>
        <v>9.9973461206141767</v>
      </c>
    </row>
    <row r="43" spans="1:5" ht="13" x14ac:dyDescent="0.3">
      <c r="A43" t="str">
        <f t="shared" ref="A43:A51" si="17">TEXT(LEFT(A42,1),"0")&amp;"_"&amp;TEXT(MID(A42,3,3)+1,"000")&amp;"_2D.csv"</f>
        <v>4_395_2D.csv</v>
      </c>
      <c r="B43" s="25">
        <v>4</v>
      </c>
      <c r="C43">
        <f>C42</f>
        <v>1</v>
      </c>
      <c r="D43">
        <f t="shared" ref="D43:D51" si="18">D42</f>
        <v>14.988095958388197</v>
      </c>
      <c r="E43">
        <f>E42</f>
        <v>9.9973461206141767</v>
      </c>
    </row>
    <row r="44" spans="1:5" ht="13" x14ac:dyDescent="0.3">
      <c r="A44" t="str">
        <f t="shared" si="17"/>
        <v>4_396_2D.csv</v>
      </c>
      <c r="B44" s="25">
        <v>4</v>
      </c>
      <c r="C44">
        <f t="shared" ref="C44:C51" si="19">C43</f>
        <v>1</v>
      </c>
      <c r="D44">
        <f t="shared" si="18"/>
        <v>14.988095958388197</v>
      </c>
      <c r="E44">
        <f t="shared" ref="E44:E51" si="20">E43</f>
        <v>9.9973461206141767</v>
      </c>
    </row>
    <row r="45" spans="1:5" ht="13" x14ac:dyDescent="0.3">
      <c r="A45" t="str">
        <f t="shared" si="17"/>
        <v>4_397_2D.csv</v>
      </c>
      <c r="B45" s="25">
        <v>4</v>
      </c>
      <c r="C45">
        <f t="shared" si="19"/>
        <v>1</v>
      </c>
      <c r="D45">
        <f t="shared" si="18"/>
        <v>14.988095958388197</v>
      </c>
      <c r="E45">
        <f t="shared" si="20"/>
        <v>9.9973461206141767</v>
      </c>
    </row>
    <row r="46" spans="1:5" ht="13" x14ac:dyDescent="0.3">
      <c r="A46" t="str">
        <f t="shared" si="17"/>
        <v>4_398_2D.csv</v>
      </c>
      <c r="B46" s="25">
        <v>4</v>
      </c>
      <c r="C46">
        <f t="shared" si="19"/>
        <v>1</v>
      </c>
      <c r="D46">
        <f t="shared" si="18"/>
        <v>14.988095958388197</v>
      </c>
      <c r="E46">
        <f t="shared" si="20"/>
        <v>9.9973461206141767</v>
      </c>
    </row>
    <row r="47" spans="1:5" ht="13" x14ac:dyDescent="0.3">
      <c r="A47" t="str">
        <f t="shared" si="17"/>
        <v>4_399_2D.csv</v>
      </c>
      <c r="B47" s="25">
        <v>4</v>
      </c>
      <c r="C47">
        <f t="shared" si="19"/>
        <v>1</v>
      </c>
      <c r="D47">
        <f t="shared" si="18"/>
        <v>14.988095958388197</v>
      </c>
      <c r="E47">
        <f t="shared" si="20"/>
        <v>9.9973461206141767</v>
      </c>
    </row>
    <row r="48" spans="1:5" ht="13" x14ac:dyDescent="0.3">
      <c r="A48" t="str">
        <f t="shared" si="17"/>
        <v>4_400_2D.csv</v>
      </c>
      <c r="B48" s="25">
        <v>4</v>
      </c>
      <c r="C48">
        <f t="shared" si="19"/>
        <v>1</v>
      </c>
      <c r="D48">
        <f t="shared" si="18"/>
        <v>14.988095958388197</v>
      </c>
      <c r="E48">
        <f t="shared" si="20"/>
        <v>9.9973461206141767</v>
      </c>
    </row>
    <row r="49" spans="1:5" ht="13" x14ac:dyDescent="0.3">
      <c r="A49" t="str">
        <f t="shared" si="17"/>
        <v>4_401_2D.csv</v>
      </c>
      <c r="B49" s="25">
        <v>4</v>
      </c>
      <c r="C49">
        <f t="shared" si="19"/>
        <v>1</v>
      </c>
      <c r="D49">
        <f t="shared" si="18"/>
        <v>14.988095958388197</v>
      </c>
      <c r="E49">
        <f t="shared" si="20"/>
        <v>9.9973461206141767</v>
      </c>
    </row>
    <row r="50" spans="1:5" ht="13" x14ac:dyDescent="0.3">
      <c r="A50" t="str">
        <f t="shared" si="17"/>
        <v>4_402_2D.csv</v>
      </c>
      <c r="B50" s="25">
        <v>4</v>
      </c>
      <c r="C50">
        <f t="shared" si="19"/>
        <v>1</v>
      </c>
      <c r="D50">
        <f t="shared" si="18"/>
        <v>14.988095958388197</v>
      </c>
      <c r="E50">
        <f t="shared" si="20"/>
        <v>9.9973461206141767</v>
      </c>
    </row>
    <row r="51" spans="1:5" ht="13" x14ac:dyDescent="0.3">
      <c r="A51" t="str">
        <f t="shared" si="17"/>
        <v>4_403_2D.csv</v>
      </c>
      <c r="B51" s="25">
        <v>4</v>
      </c>
      <c r="C51">
        <f t="shared" si="19"/>
        <v>1</v>
      </c>
      <c r="D51">
        <f t="shared" si="18"/>
        <v>14.988095958388197</v>
      </c>
      <c r="E51">
        <f t="shared" si="20"/>
        <v>9.9973461206141767</v>
      </c>
    </row>
    <row r="52" spans="1:5" ht="13" x14ac:dyDescent="0.3">
      <c r="A52" t="s">
        <v>88</v>
      </c>
      <c r="B52" s="25">
        <v>5</v>
      </c>
      <c r="C52">
        <f>Samples!$B$7</f>
        <v>1</v>
      </c>
      <c r="D52">
        <f>Samples!$E$7</f>
        <v>15.01269326933717</v>
      </c>
      <c r="E52">
        <f>Samples!$G$7</f>
        <v>9.9873547022022784</v>
      </c>
    </row>
    <row r="53" spans="1:5" ht="13" x14ac:dyDescent="0.3">
      <c r="A53" t="str">
        <f t="shared" ref="A53:A61" si="21">TEXT(LEFT(A52,1),"0")&amp;"_"&amp;TEXT(MID(A52,3,2)+1,"00")&amp;"_2D.csv"</f>
        <v>5_75_2D.csv</v>
      </c>
      <c r="B53" s="25">
        <v>5</v>
      </c>
      <c r="C53">
        <f>C52</f>
        <v>1</v>
      </c>
      <c r="D53">
        <f t="shared" ref="D53" si="22">D52</f>
        <v>15.01269326933717</v>
      </c>
      <c r="E53">
        <f>E52</f>
        <v>9.9873547022022784</v>
      </c>
    </row>
    <row r="54" spans="1:5" ht="13" x14ac:dyDescent="0.3">
      <c r="A54" t="str">
        <f t="shared" si="21"/>
        <v>5_76_2D.csv</v>
      </c>
      <c r="B54" s="25">
        <v>5</v>
      </c>
      <c r="C54">
        <f>C53</f>
        <v>1</v>
      </c>
      <c r="D54">
        <f t="shared" ref="D54:D61" si="23">D53</f>
        <v>15.01269326933717</v>
      </c>
      <c r="E54">
        <f>E53</f>
        <v>9.9873547022022784</v>
      </c>
    </row>
    <row r="55" spans="1:5" ht="13" x14ac:dyDescent="0.3">
      <c r="A55" t="str">
        <f t="shared" si="21"/>
        <v>5_77_2D.csv</v>
      </c>
      <c r="B55" s="25">
        <v>5</v>
      </c>
      <c r="C55">
        <f t="shared" ref="C55:C61" si="24">C54</f>
        <v>1</v>
      </c>
      <c r="D55">
        <f t="shared" si="23"/>
        <v>15.01269326933717</v>
      </c>
      <c r="E55">
        <f t="shared" ref="E55:E61" si="25">E54</f>
        <v>9.9873547022022784</v>
      </c>
    </row>
    <row r="56" spans="1:5" ht="13" x14ac:dyDescent="0.3">
      <c r="A56" t="str">
        <f t="shared" si="21"/>
        <v>5_78_2D.csv</v>
      </c>
      <c r="B56" s="25">
        <v>5</v>
      </c>
      <c r="C56">
        <f t="shared" si="24"/>
        <v>1</v>
      </c>
      <c r="D56">
        <f t="shared" si="23"/>
        <v>15.01269326933717</v>
      </c>
      <c r="E56">
        <f t="shared" si="25"/>
        <v>9.9873547022022784</v>
      </c>
    </row>
    <row r="57" spans="1:5" ht="13" x14ac:dyDescent="0.3">
      <c r="A57" t="str">
        <f t="shared" si="21"/>
        <v>5_79_2D.csv</v>
      </c>
      <c r="B57" s="25">
        <v>5</v>
      </c>
      <c r="C57">
        <f t="shared" si="24"/>
        <v>1</v>
      </c>
      <c r="D57">
        <f t="shared" si="23"/>
        <v>15.01269326933717</v>
      </c>
      <c r="E57">
        <f t="shared" si="25"/>
        <v>9.9873547022022784</v>
      </c>
    </row>
    <row r="58" spans="1:5" ht="13" x14ac:dyDescent="0.3">
      <c r="A58" t="str">
        <f t="shared" si="21"/>
        <v>5_80_2D.csv</v>
      </c>
      <c r="B58" s="25">
        <v>5</v>
      </c>
      <c r="C58">
        <f t="shared" si="24"/>
        <v>1</v>
      </c>
      <c r="D58">
        <f t="shared" si="23"/>
        <v>15.01269326933717</v>
      </c>
      <c r="E58">
        <f t="shared" si="25"/>
        <v>9.9873547022022784</v>
      </c>
    </row>
    <row r="59" spans="1:5" ht="13" x14ac:dyDescent="0.3">
      <c r="A59" t="str">
        <f t="shared" si="21"/>
        <v>5_81_2D.csv</v>
      </c>
      <c r="B59" s="25">
        <v>5</v>
      </c>
      <c r="C59">
        <f t="shared" si="24"/>
        <v>1</v>
      </c>
      <c r="D59">
        <f t="shared" si="23"/>
        <v>15.01269326933717</v>
      </c>
      <c r="E59">
        <f t="shared" si="25"/>
        <v>9.9873547022022784</v>
      </c>
    </row>
    <row r="60" spans="1:5" ht="13" x14ac:dyDescent="0.3">
      <c r="A60" t="str">
        <f t="shared" si="21"/>
        <v>5_82_2D.csv</v>
      </c>
      <c r="B60" s="25">
        <v>5</v>
      </c>
      <c r="C60">
        <f t="shared" si="24"/>
        <v>1</v>
      </c>
      <c r="D60">
        <f t="shared" si="23"/>
        <v>15.01269326933717</v>
      </c>
      <c r="E60">
        <f t="shared" si="25"/>
        <v>9.9873547022022784</v>
      </c>
    </row>
    <row r="61" spans="1:5" ht="13" x14ac:dyDescent="0.3">
      <c r="A61" t="str">
        <f t="shared" si="21"/>
        <v>5_83_2D.csv</v>
      </c>
      <c r="B61" s="25">
        <v>5</v>
      </c>
      <c r="C61">
        <f t="shared" si="24"/>
        <v>1</v>
      </c>
      <c r="D61">
        <f t="shared" si="23"/>
        <v>15.01269326933717</v>
      </c>
      <c r="E61">
        <f t="shared" si="25"/>
        <v>9.9873547022022784</v>
      </c>
    </row>
    <row r="62" spans="1:5" ht="13" x14ac:dyDescent="0.3">
      <c r="A62" t="s">
        <v>89</v>
      </c>
      <c r="B62" s="25">
        <v>6</v>
      </c>
      <c r="C62">
        <f>Samples!$B$8</f>
        <v>1</v>
      </c>
      <c r="D62">
        <f>Samples!$E$8</f>
        <v>14.986308922642376</v>
      </c>
      <c r="E62">
        <f>Samples!$G$8</f>
        <v>9.9873547022022784</v>
      </c>
    </row>
    <row r="63" spans="1:5" ht="13" x14ac:dyDescent="0.3">
      <c r="A63" t="str">
        <f t="shared" ref="A63:A71" si="26">TEXT(LEFT(A62,1),"0")&amp;"_"&amp;TEXT(MID(A62,3,3)+1,"000")&amp;"_2D.csv"</f>
        <v>6_245_2D.csv</v>
      </c>
      <c r="B63" s="25">
        <v>6</v>
      </c>
      <c r="C63">
        <f>C62</f>
        <v>1</v>
      </c>
      <c r="D63">
        <f t="shared" ref="D63:D71" si="27">D62</f>
        <v>14.986308922642376</v>
      </c>
      <c r="E63">
        <f>E62</f>
        <v>9.9873547022022784</v>
      </c>
    </row>
    <row r="64" spans="1:5" ht="13" x14ac:dyDescent="0.3">
      <c r="A64" t="str">
        <f t="shared" si="26"/>
        <v>6_246_2D.csv</v>
      </c>
      <c r="B64" s="25">
        <v>6</v>
      </c>
      <c r="C64">
        <f>C63</f>
        <v>1</v>
      </c>
      <c r="D64">
        <f t="shared" si="27"/>
        <v>14.986308922642376</v>
      </c>
      <c r="E64">
        <f>E63</f>
        <v>9.9873547022022784</v>
      </c>
    </row>
    <row r="65" spans="1:5" ht="13" x14ac:dyDescent="0.3">
      <c r="A65" t="str">
        <f t="shared" si="26"/>
        <v>6_247_2D.csv</v>
      </c>
      <c r="B65" s="25">
        <v>6</v>
      </c>
      <c r="C65">
        <f t="shared" ref="C65:C71" si="28">C64</f>
        <v>1</v>
      </c>
      <c r="D65">
        <f t="shared" si="27"/>
        <v>14.986308922642376</v>
      </c>
      <c r="E65">
        <f t="shared" ref="E65:E71" si="29">E64</f>
        <v>9.9873547022022784</v>
      </c>
    </row>
    <row r="66" spans="1:5" ht="13" x14ac:dyDescent="0.3">
      <c r="A66" t="str">
        <f t="shared" si="26"/>
        <v>6_248_2D.csv</v>
      </c>
      <c r="B66" s="25">
        <v>6</v>
      </c>
      <c r="C66">
        <f t="shared" si="28"/>
        <v>1</v>
      </c>
      <c r="D66">
        <f t="shared" si="27"/>
        <v>14.986308922642376</v>
      </c>
      <c r="E66">
        <f t="shared" si="29"/>
        <v>9.9873547022022784</v>
      </c>
    </row>
    <row r="67" spans="1:5" ht="13" x14ac:dyDescent="0.3">
      <c r="A67" t="str">
        <f t="shared" si="26"/>
        <v>6_249_2D.csv</v>
      </c>
      <c r="B67" s="25">
        <v>6</v>
      </c>
      <c r="C67">
        <f t="shared" si="28"/>
        <v>1</v>
      </c>
      <c r="D67">
        <f t="shared" si="27"/>
        <v>14.986308922642376</v>
      </c>
      <c r="E67">
        <f t="shared" si="29"/>
        <v>9.9873547022022784</v>
      </c>
    </row>
    <row r="68" spans="1:5" ht="13" x14ac:dyDescent="0.3">
      <c r="A68" t="str">
        <f t="shared" si="26"/>
        <v>6_250_2D.csv</v>
      </c>
      <c r="B68" s="25">
        <v>6</v>
      </c>
      <c r="C68">
        <f t="shared" si="28"/>
        <v>1</v>
      </c>
      <c r="D68">
        <f t="shared" si="27"/>
        <v>14.986308922642376</v>
      </c>
      <c r="E68">
        <f t="shared" si="29"/>
        <v>9.9873547022022784</v>
      </c>
    </row>
    <row r="69" spans="1:5" ht="13" x14ac:dyDescent="0.3">
      <c r="A69" t="str">
        <f t="shared" si="26"/>
        <v>6_251_2D.csv</v>
      </c>
      <c r="B69" s="25">
        <v>6</v>
      </c>
      <c r="C69">
        <f t="shared" si="28"/>
        <v>1</v>
      </c>
      <c r="D69">
        <f t="shared" si="27"/>
        <v>14.986308922642376</v>
      </c>
      <c r="E69">
        <f t="shared" si="29"/>
        <v>9.9873547022022784</v>
      </c>
    </row>
    <row r="70" spans="1:5" ht="13" x14ac:dyDescent="0.3">
      <c r="A70" t="str">
        <f t="shared" si="26"/>
        <v>6_252_2D.csv</v>
      </c>
      <c r="B70" s="25">
        <v>6</v>
      </c>
      <c r="C70">
        <f t="shared" si="28"/>
        <v>1</v>
      </c>
      <c r="D70">
        <f t="shared" si="27"/>
        <v>14.986308922642376</v>
      </c>
      <c r="E70">
        <f t="shared" si="29"/>
        <v>9.9873547022022784</v>
      </c>
    </row>
    <row r="71" spans="1:5" ht="13" x14ac:dyDescent="0.3">
      <c r="A71" t="str">
        <f t="shared" si="26"/>
        <v>6_253_2D.csv</v>
      </c>
      <c r="B71" s="25">
        <v>6</v>
      </c>
      <c r="C71">
        <f t="shared" si="28"/>
        <v>1</v>
      </c>
      <c r="D71">
        <f t="shared" si="27"/>
        <v>14.986308922642376</v>
      </c>
      <c r="E71">
        <f t="shared" si="29"/>
        <v>9.9873547022022784</v>
      </c>
    </row>
    <row r="72" spans="1:5" ht="13" x14ac:dyDescent="0.3">
      <c r="A72" t="s">
        <v>90</v>
      </c>
      <c r="B72" s="25">
        <v>7</v>
      </c>
      <c r="C72">
        <f>Samples!$B$9</f>
        <v>1</v>
      </c>
      <c r="D72">
        <f>Samples!$E$9</f>
        <v>0</v>
      </c>
      <c r="E72">
        <f>Samples!$G$9</f>
        <v>9.9913488720900023</v>
      </c>
    </row>
    <row r="73" spans="1:5" ht="13" x14ac:dyDescent="0.3">
      <c r="A73" t="str">
        <f t="shared" ref="A73:A81" si="30">TEXT(LEFT(A72,1),"0")&amp;"_"&amp;TEXT(MID(A72,3,3)+1,"000")&amp;"_2D.csv"</f>
        <v>7_135_2D.csv</v>
      </c>
      <c r="B73" s="25">
        <v>7</v>
      </c>
      <c r="C73">
        <f>C72</f>
        <v>1</v>
      </c>
      <c r="D73">
        <f t="shared" ref="D73:D81" si="31">D72</f>
        <v>0</v>
      </c>
      <c r="E73">
        <f>E72</f>
        <v>9.9913488720900023</v>
      </c>
    </row>
    <row r="74" spans="1:5" ht="13" x14ac:dyDescent="0.3">
      <c r="A74" t="str">
        <f t="shared" si="30"/>
        <v>7_136_2D.csv</v>
      </c>
      <c r="B74" s="25">
        <v>7</v>
      </c>
      <c r="C74">
        <f>C73</f>
        <v>1</v>
      </c>
      <c r="D74">
        <f t="shared" si="31"/>
        <v>0</v>
      </c>
      <c r="E74">
        <f>E73</f>
        <v>9.9913488720900023</v>
      </c>
    </row>
    <row r="75" spans="1:5" ht="13" x14ac:dyDescent="0.3">
      <c r="A75" t="str">
        <f t="shared" si="30"/>
        <v>7_137_2D.csv</v>
      </c>
      <c r="B75" s="25">
        <v>7</v>
      </c>
      <c r="C75">
        <f t="shared" ref="C75:C81" si="32">C74</f>
        <v>1</v>
      </c>
      <c r="D75">
        <f t="shared" si="31"/>
        <v>0</v>
      </c>
      <c r="E75">
        <f t="shared" ref="E75:E81" si="33">E74</f>
        <v>9.9913488720900023</v>
      </c>
    </row>
    <row r="76" spans="1:5" ht="13" x14ac:dyDescent="0.3">
      <c r="A76" t="str">
        <f t="shared" si="30"/>
        <v>7_138_2D.csv</v>
      </c>
      <c r="B76" s="25">
        <v>7</v>
      </c>
      <c r="C76">
        <f t="shared" si="32"/>
        <v>1</v>
      </c>
      <c r="D76">
        <f t="shared" si="31"/>
        <v>0</v>
      </c>
      <c r="E76">
        <f t="shared" si="33"/>
        <v>9.9913488720900023</v>
      </c>
    </row>
    <row r="77" spans="1:5" ht="13" x14ac:dyDescent="0.3">
      <c r="A77" t="str">
        <f t="shared" si="30"/>
        <v>7_139_2D.csv</v>
      </c>
      <c r="B77" s="25">
        <v>7</v>
      </c>
      <c r="C77">
        <f t="shared" si="32"/>
        <v>1</v>
      </c>
      <c r="D77">
        <f t="shared" si="31"/>
        <v>0</v>
      </c>
      <c r="E77">
        <f t="shared" si="33"/>
        <v>9.9913488720900023</v>
      </c>
    </row>
    <row r="78" spans="1:5" ht="13" x14ac:dyDescent="0.3">
      <c r="A78" t="str">
        <f t="shared" si="30"/>
        <v>7_140_2D.csv</v>
      </c>
      <c r="B78" s="25">
        <v>7</v>
      </c>
      <c r="C78">
        <f t="shared" si="32"/>
        <v>1</v>
      </c>
      <c r="D78">
        <f t="shared" si="31"/>
        <v>0</v>
      </c>
      <c r="E78">
        <f t="shared" si="33"/>
        <v>9.9913488720900023</v>
      </c>
    </row>
    <row r="79" spans="1:5" ht="13" x14ac:dyDescent="0.3">
      <c r="A79" t="str">
        <f t="shared" si="30"/>
        <v>7_141_2D.csv</v>
      </c>
      <c r="B79" s="25">
        <v>7</v>
      </c>
      <c r="C79">
        <f t="shared" si="32"/>
        <v>1</v>
      </c>
      <c r="D79">
        <f t="shared" si="31"/>
        <v>0</v>
      </c>
      <c r="E79">
        <f t="shared" si="33"/>
        <v>9.9913488720900023</v>
      </c>
    </row>
    <row r="80" spans="1:5" ht="13" x14ac:dyDescent="0.3">
      <c r="A80" t="str">
        <f t="shared" si="30"/>
        <v>7_142_2D.csv</v>
      </c>
      <c r="B80" s="25">
        <v>7</v>
      </c>
      <c r="C80">
        <f t="shared" si="32"/>
        <v>1</v>
      </c>
      <c r="D80">
        <f t="shared" si="31"/>
        <v>0</v>
      </c>
      <c r="E80">
        <f t="shared" si="33"/>
        <v>9.9913488720900023</v>
      </c>
    </row>
    <row r="81" spans="1:5" ht="13" x14ac:dyDescent="0.3">
      <c r="A81" t="str">
        <f t="shared" si="30"/>
        <v>7_143_2D.csv</v>
      </c>
      <c r="B81" s="25">
        <v>7</v>
      </c>
      <c r="C81">
        <f t="shared" si="32"/>
        <v>1</v>
      </c>
      <c r="D81">
        <f t="shared" si="31"/>
        <v>0</v>
      </c>
      <c r="E81">
        <f t="shared" si="33"/>
        <v>9.9913488720900023</v>
      </c>
    </row>
    <row r="82" spans="1:5" ht="13" x14ac:dyDescent="0.3">
      <c r="A82" t="s">
        <v>91</v>
      </c>
      <c r="B82" s="25">
        <v>8</v>
      </c>
      <c r="C82">
        <f>Samples!$B$10</f>
        <v>1</v>
      </c>
      <c r="D82">
        <f>Samples!$E$10</f>
        <v>30.010999474021659</v>
      </c>
      <c r="E82">
        <f>Samples!$G$10</f>
        <v>9.9913488720900023</v>
      </c>
    </row>
    <row r="83" spans="1:5" ht="13" x14ac:dyDescent="0.3">
      <c r="A83" t="str">
        <f t="shared" ref="A83:A91" si="34">TEXT(LEFT(A82,1),"0")&amp;"_"&amp;TEXT(MID(A82,3,3)+1,"000")&amp;"_2D.csv"</f>
        <v>8_105_2D.csv</v>
      </c>
      <c r="B83" s="25">
        <v>8</v>
      </c>
      <c r="C83">
        <f>C82</f>
        <v>1</v>
      </c>
      <c r="D83">
        <f t="shared" ref="D83:D91" si="35">D82</f>
        <v>30.010999474021659</v>
      </c>
      <c r="E83">
        <f>E82</f>
        <v>9.9913488720900023</v>
      </c>
    </row>
    <row r="84" spans="1:5" ht="13" x14ac:dyDescent="0.3">
      <c r="A84" t="str">
        <f t="shared" si="34"/>
        <v>8_106_2D.csv</v>
      </c>
      <c r="B84" s="25">
        <v>8</v>
      </c>
      <c r="C84">
        <f>C83</f>
        <v>1</v>
      </c>
      <c r="D84">
        <f t="shared" si="35"/>
        <v>30.010999474021659</v>
      </c>
      <c r="E84">
        <f>E83</f>
        <v>9.9913488720900023</v>
      </c>
    </row>
    <row r="85" spans="1:5" ht="13" x14ac:dyDescent="0.3">
      <c r="A85" t="str">
        <f t="shared" si="34"/>
        <v>8_107_2D.csv</v>
      </c>
      <c r="B85" s="25">
        <v>8</v>
      </c>
      <c r="C85">
        <f t="shared" ref="C85:C91" si="36">C84</f>
        <v>1</v>
      </c>
      <c r="D85">
        <f t="shared" si="35"/>
        <v>30.010999474021659</v>
      </c>
      <c r="E85">
        <f t="shared" ref="E85:E91" si="37">E84</f>
        <v>9.9913488720900023</v>
      </c>
    </row>
    <row r="86" spans="1:5" ht="13" x14ac:dyDescent="0.3">
      <c r="A86" t="str">
        <f t="shared" si="34"/>
        <v>8_108_2D.csv</v>
      </c>
      <c r="B86" s="25">
        <v>8</v>
      </c>
      <c r="C86">
        <f t="shared" si="36"/>
        <v>1</v>
      </c>
      <c r="D86">
        <f t="shared" si="35"/>
        <v>30.010999474021659</v>
      </c>
      <c r="E86">
        <f t="shared" si="37"/>
        <v>9.9913488720900023</v>
      </c>
    </row>
    <row r="87" spans="1:5" ht="13" x14ac:dyDescent="0.3">
      <c r="A87" t="str">
        <f t="shared" si="34"/>
        <v>8_109_2D.csv</v>
      </c>
      <c r="B87" s="25">
        <v>8</v>
      </c>
      <c r="C87">
        <f t="shared" si="36"/>
        <v>1</v>
      </c>
      <c r="D87">
        <f t="shared" si="35"/>
        <v>30.010999474021659</v>
      </c>
      <c r="E87">
        <f t="shared" si="37"/>
        <v>9.9913488720900023</v>
      </c>
    </row>
    <row r="88" spans="1:5" ht="13" x14ac:dyDescent="0.3">
      <c r="A88" t="str">
        <f t="shared" si="34"/>
        <v>8_110_2D.csv</v>
      </c>
      <c r="B88" s="25">
        <v>8</v>
      </c>
      <c r="C88">
        <f t="shared" si="36"/>
        <v>1</v>
      </c>
      <c r="D88">
        <f t="shared" si="35"/>
        <v>30.010999474021659</v>
      </c>
      <c r="E88">
        <f t="shared" si="37"/>
        <v>9.9913488720900023</v>
      </c>
    </row>
    <row r="89" spans="1:5" ht="13" x14ac:dyDescent="0.3">
      <c r="A89" t="str">
        <f t="shared" si="34"/>
        <v>8_111_2D.csv</v>
      </c>
      <c r="B89" s="25">
        <v>8</v>
      </c>
      <c r="C89">
        <f t="shared" si="36"/>
        <v>1</v>
      </c>
      <c r="D89">
        <f t="shared" si="35"/>
        <v>30.010999474021659</v>
      </c>
      <c r="E89">
        <f t="shared" si="37"/>
        <v>9.9913488720900023</v>
      </c>
    </row>
    <row r="90" spans="1:5" ht="13" x14ac:dyDescent="0.3">
      <c r="A90" t="str">
        <f t="shared" si="34"/>
        <v>8_112_2D.csv</v>
      </c>
      <c r="B90" s="25">
        <v>8</v>
      </c>
      <c r="C90">
        <f t="shared" si="36"/>
        <v>1</v>
      </c>
      <c r="D90">
        <f t="shared" si="35"/>
        <v>30.010999474021659</v>
      </c>
      <c r="E90">
        <f t="shared" si="37"/>
        <v>9.9913488720900023</v>
      </c>
    </row>
    <row r="91" spans="1:5" ht="13" x14ac:dyDescent="0.3">
      <c r="A91" t="str">
        <f t="shared" si="34"/>
        <v>8_113_2D.csv</v>
      </c>
      <c r="B91" s="25">
        <v>8</v>
      </c>
      <c r="C91">
        <f t="shared" si="36"/>
        <v>1</v>
      </c>
      <c r="D91">
        <f t="shared" si="35"/>
        <v>30.010999474021659</v>
      </c>
      <c r="E91">
        <f t="shared" si="37"/>
        <v>9.9913488720900023</v>
      </c>
    </row>
    <row r="92" spans="1:5" ht="13" x14ac:dyDescent="0.3">
      <c r="A92" t="s">
        <v>92</v>
      </c>
      <c r="B92" s="25">
        <v>9</v>
      </c>
      <c r="C92">
        <f>Samples!$B$11</f>
        <v>1</v>
      </c>
      <c r="D92">
        <f>Samples!$E$11</f>
        <v>15.021600000000001</v>
      </c>
      <c r="E92">
        <f>Samples!$G$11</f>
        <v>0</v>
      </c>
    </row>
    <row r="93" spans="1:5" ht="13" x14ac:dyDescent="0.3">
      <c r="A93" t="str">
        <f t="shared" ref="A93:A101" si="38">TEXT(LEFT(A92,1),"0")&amp;"_"&amp;TEXT(MID(A92,3,3)+1,"000")&amp;"_2D.csv"</f>
        <v>9_295_2D.csv</v>
      </c>
      <c r="B93" s="25">
        <v>9</v>
      </c>
      <c r="C93">
        <f>C92</f>
        <v>1</v>
      </c>
      <c r="D93">
        <f t="shared" ref="D93:D101" si="39">D92</f>
        <v>15.021600000000001</v>
      </c>
      <c r="E93">
        <f>E92</f>
        <v>0</v>
      </c>
    </row>
    <row r="94" spans="1:5" ht="13" x14ac:dyDescent="0.3">
      <c r="A94" t="str">
        <f t="shared" si="38"/>
        <v>9_296_2D.csv</v>
      </c>
      <c r="B94" s="25">
        <v>9</v>
      </c>
      <c r="C94">
        <f>C93</f>
        <v>1</v>
      </c>
      <c r="D94">
        <f t="shared" si="39"/>
        <v>15.021600000000001</v>
      </c>
      <c r="E94">
        <f>E93</f>
        <v>0</v>
      </c>
    </row>
    <row r="95" spans="1:5" ht="13" x14ac:dyDescent="0.3">
      <c r="A95" t="str">
        <f t="shared" si="38"/>
        <v>9_297_2D.csv</v>
      </c>
      <c r="B95" s="25">
        <v>9</v>
      </c>
      <c r="C95">
        <f t="shared" ref="C95:C101" si="40">C94</f>
        <v>1</v>
      </c>
      <c r="D95">
        <f t="shared" si="39"/>
        <v>15.021600000000001</v>
      </c>
      <c r="E95">
        <f t="shared" ref="E95:E101" si="41">E94</f>
        <v>0</v>
      </c>
    </row>
    <row r="96" spans="1:5" ht="13" x14ac:dyDescent="0.3">
      <c r="A96" t="str">
        <f t="shared" si="38"/>
        <v>9_298_2D.csv</v>
      </c>
      <c r="B96" s="25">
        <v>9</v>
      </c>
      <c r="C96">
        <f t="shared" si="40"/>
        <v>1</v>
      </c>
      <c r="D96">
        <f t="shared" si="39"/>
        <v>15.021600000000001</v>
      </c>
      <c r="E96">
        <f t="shared" si="41"/>
        <v>0</v>
      </c>
    </row>
    <row r="97" spans="1:5" ht="13" x14ac:dyDescent="0.3">
      <c r="A97" t="str">
        <f t="shared" si="38"/>
        <v>9_299_2D.csv</v>
      </c>
      <c r="B97" s="25">
        <v>9</v>
      </c>
      <c r="C97">
        <f t="shared" si="40"/>
        <v>1</v>
      </c>
      <c r="D97">
        <f t="shared" si="39"/>
        <v>15.021600000000001</v>
      </c>
      <c r="E97">
        <f t="shared" si="41"/>
        <v>0</v>
      </c>
    </row>
    <row r="98" spans="1:5" ht="13" x14ac:dyDescent="0.3">
      <c r="A98" t="str">
        <f t="shared" si="38"/>
        <v>9_300_2D.csv</v>
      </c>
      <c r="B98" s="25">
        <v>9</v>
      </c>
      <c r="C98">
        <f t="shared" si="40"/>
        <v>1</v>
      </c>
      <c r="D98">
        <f t="shared" si="39"/>
        <v>15.021600000000001</v>
      </c>
      <c r="E98">
        <f t="shared" si="41"/>
        <v>0</v>
      </c>
    </row>
    <row r="99" spans="1:5" ht="13" x14ac:dyDescent="0.3">
      <c r="A99" t="str">
        <f t="shared" si="38"/>
        <v>9_301_2D.csv</v>
      </c>
      <c r="B99" s="25">
        <v>9</v>
      </c>
      <c r="C99">
        <f t="shared" si="40"/>
        <v>1</v>
      </c>
      <c r="D99">
        <f t="shared" si="39"/>
        <v>15.021600000000001</v>
      </c>
      <c r="E99">
        <f t="shared" si="41"/>
        <v>0</v>
      </c>
    </row>
    <row r="100" spans="1:5" ht="13" x14ac:dyDescent="0.3">
      <c r="A100" t="str">
        <f t="shared" si="38"/>
        <v>9_302_2D.csv</v>
      </c>
      <c r="B100" s="25">
        <v>9</v>
      </c>
      <c r="C100">
        <f t="shared" si="40"/>
        <v>1</v>
      </c>
      <c r="D100">
        <f t="shared" si="39"/>
        <v>15.021600000000001</v>
      </c>
      <c r="E100">
        <f t="shared" si="41"/>
        <v>0</v>
      </c>
    </row>
    <row r="101" spans="1:5" ht="13" x14ac:dyDescent="0.3">
      <c r="A101" t="str">
        <f t="shared" si="38"/>
        <v>9_303_2D.csv</v>
      </c>
      <c r="B101" s="25">
        <v>9</v>
      </c>
      <c r="C101">
        <f t="shared" si="40"/>
        <v>1</v>
      </c>
      <c r="D101">
        <f t="shared" si="39"/>
        <v>15.021600000000001</v>
      </c>
      <c r="E101">
        <f t="shared" si="41"/>
        <v>0</v>
      </c>
    </row>
    <row r="102" spans="1:5" ht="13" x14ac:dyDescent="0.3">
      <c r="A102" t="s">
        <v>93</v>
      </c>
      <c r="B102" s="25">
        <v>10</v>
      </c>
      <c r="C102">
        <f>Samples!$B$12</f>
        <v>1</v>
      </c>
      <c r="D102">
        <f>Samples!$E$12</f>
        <v>14.998125684377252</v>
      </c>
      <c r="E102">
        <f>Samples!$G$12</f>
        <v>20.00883312307732</v>
      </c>
    </row>
    <row r="103" spans="1:5" ht="13" x14ac:dyDescent="0.3">
      <c r="A103" t="str">
        <f t="shared" ref="A103:A111" si="42">TEXT(LEFT(A102,2),"00")&amp;"_"&amp;TEXT(MID(A102,4,3)+1,"000")&amp;"_2D.csv"</f>
        <v>10_225_2D.csv</v>
      </c>
      <c r="B103" s="25">
        <v>10</v>
      </c>
      <c r="C103">
        <f>C102</f>
        <v>1</v>
      </c>
      <c r="D103">
        <f t="shared" ref="D103:D111" si="43">D102</f>
        <v>14.998125684377252</v>
      </c>
      <c r="E103">
        <f>E102</f>
        <v>20.00883312307732</v>
      </c>
    </row>
    <row r="104" spans="1:5" ht="13" x14ac:dyDescent="0.3">
      <c r="A104" t="str">
        <f t="shared" si="42"/>
        <v>10_226_2D.csv</v>
      </c>
      <c r="B104" s="25">
        <v>10</v>
      </c>
      <c r="C104">
        <f>C103</f>
        <v>1</v>
      </c>
      <c r="D104">
        <f t="shared" si="43"/>
        <v>14.998125684377252</v>
      </c>
      <c r="E104">
        <f>E103</f>
        <v>20.00883312307732</v>
      </c>
    </row>
    <row r="105" spans="1:5" ht="13" x14ac:dyDescent="0.3">
      <c r="A105" t="str">
        <f t="shared" si="42"/>
        <v>10_227_2D.csv</v>
      </c>
      <c r="B105" s="25">
        <v>10</v>
      </c>
      <c r="C105">
        <f t="shared" ref="C105:C111" si="44">C104</f>
        <v>1</v>
      </c>
      <c r="D105">
        <f t="shared" si="43"/>
        <v>14.998125684377252</v>
      </c>
      <c r="E105">
        <f t="shared" ref="E105:E111" si="45">E104</f>
        <v>20.00883312307732</v>
      </c>
    </row>
    <row r="106" spans="1:5" ht="13" x14ac:dyDescent="0.3">
      <c r="A106" t="str">
        <f t="shared" si="42"/>
        <v>10_228_2D.csv</v>
      </c>
      <c r="B106" s="25">
        <v>10</v>
      </c>
      <c r="C106">
        <f t="shared" si="44"/>
        <v>1</v>
      </c>
      <c r="D106">
        <f t="shared" si="43"/>
        <v>14.998125684377252</v>
      </c>
      <c r="E106">
        <f t="shared" si="45"/>
        <v>20.00883312307732</v>
      </c>
    </row>
    <row r="107" spans="1:5" ht="13" x14ac:dyDescent="0.3">
      <c r="A107" t="str">
        <f t="shared" si="42"/>
        <v>10_229_2D.csv</v>
      </c>
      <c r="B107" s="25">
        <v>10</v>
      </c>
      <c r="C107">
        <f t="shared" si="44"/>
        <v>1</v>
      </c>
      <c r="D107">
        <f t="shared" si="43"/>
        <v>14.998125684377252</v>
      </c>
      <c r="E107">
        <f t="shared" si="45"/>
        <v>20.00883312307732</v>
      </c>
    </row>
    <row r="108" spans="1:5" ht="13" x14ac:dyDescent="0.3">
      <c r="A108" t="str">
        <f t="shared" si="42"/>
        <v>10_230_2D.csv</v>
      </c>
      <c r="B108" s="25">
        <v>10</v>
      </c>
      <c r="C108">
        <f t="shared" si="44"/>
        <v>1</v>
      </c>
      <c r="D108">
        <f t="shared" si="43"/>
        <v>14.998125684377252</v>
      </c>
      <c r="E108">
        <f t="shared" si="45"/>
        <v>20.00883312307732</v>
      </c>
    </row>
    <row r="109" spans="1:5" ht="13" x14ac:dyDescent="0.3">
      <c r="A109" t="str">
        <f t="shared" si="42"/>
        <v>10_231_2D.csv</v>
      </c>
      <c r="B109" s="25">
        <v>10</v>
      </c>
      <c r="C109">
        <f t="shared" si="44"/>
        <v>1</v>
      </c>
      <c r="D109">
        <f t="shared" si="43"/>
        <v>14.998125684377252</v>
      </c>
      <c r="E109">
        <f t="shared" si="45"/>
        <v>20.00883312307732</v>
      </c>
    </row>
    <row r="110" spans="1:5" ht="13" x14ac:dyDescent="0.3">
      <c r="A110" t="str">
        <f t="shared" si="42"/>
        <v>10_232_2D.csv</v>
      </c>
      <c r="B110" s="25">
        <v>10</v>
      </c>
      <c r="C110">
        <f t="shared" si="44"/>
        <v>1</v>
      </c>
      <c r="D110">
        <f t="shared" si="43"/>
        <v>14.998125684377252</v>
      </c>
      <c r="E110">
        <f t="shared" si="45"/>
        <v>20.00883312307732</v>
      </c>
    </row>
    <row r="111" spans="1:5" ht="13" x14ac:dyDescent="0.3">
      <c r="A111" t="str">
        <f t="shared" si="42"/>
        <v>10_233_2D.csv</v>
      </c>
      <c r="B111" s="25">
        <v>10</v>
      </c>
      <c r="C111">
        <f t="shared" si="44"/>
        <v>1</v>
      </c>
      <c r="D111">
        <f t="shared" si="43"/>
        <v>14.998125684377252</v>
      </c>
      <c r="E111">
        <f t="shared" si="45"/>
        <v>20.00883312307732</v>
      </c>
    </row>
    <row r="112" spans="1:5" ht="13" x14ac:dyDescent="0.3">
      <c r="A112" t="s">
        <v>94</v>
      </c>
      <c r="B112" s="25">
        <v>11</v>
      </c>
      <c r="C112">
        <f>Samples!$B$2</f>
        <v>1</v>
      </c>
      <c r="D112">
        <f>Samples!$E$13</f>
        <v>15.01269326933717</v>
      </c>
      <c r="E112">
        <f>Samples!$G$13</f>
        <v>9.9873547022022784</v>
      </c>
    </row>
    <row r="113" spans="1:5" ht="13" x14ac:dyDescent="0.3">
      <c r="A113" t="str">
        <f t="shared" ref="A113:A121" si="46">TEXT(LEFT(A112,2),"00")&amp;"_"&amp;TEXT(MID(A112,4,2)+1,"00")&amp;"_2D.csv"</f>
        <v>11_15_2D.csv</v>
      </c>
      <c r="B113" s="25">
        <v>11</v>
      </c>
      <c r="C113">
        <f>C112</f>
        <v>1</v>
      </c>
      <c r="D113">
        <f t="shared" ref="D113:D121" si="47">D112</f>
        <v>15.01269326933717</v>
      </c>
      <c r="E113">
        <f>E112</f>
        <v>9.9873547022022784</v>
      </c>
    </row>
    <row r="114" spans="1:5" ht="13" x14ac:dyDescent="0.3">
      <c r="A114" t="str">
        <f t="shared" si="46"/>
        <v>11_16_2D.csv</v>
      </c>
      <c r="B114" s="25">
        <v>11</v>
      </c>
      <c r="C114">
        <f>C113</f>
        <v>1</v>
      </c>
      <c r="D114">
        <f t="shared" si="47"/>
        <v>15.01269326933717</v>
      </c>
      <c r="E114">
        <f>E113</f>
        <v>9.9873547022022784</v>
      </c>
    </row>
    <row r="115" spans="1:5" ht="13" x14ac:dyDescent="0.3">
      <c r="A115" t="str">
        <f t="shared" si="46"/>
        <v>11_17_2D.csv</v>
      </c>
      <c r="B115" s="25">
        <v>11</v>
      </c>
      <c r="C115">
        <f t="shared" ref="C115:C121" si="48">C114</f>
        <v>1</v>
      </c>
      <c r="D115">
        <f t="shared" si="47"/>
        <v>15.01269326933717</v>
      </c>
      <c r="E115">
        <f t="shared" ref="E115:E121" si="49">E114</f>
        <v>9.9873547022022784</v>
      </c>
    </row>
    <row r="116" spans="1:5" ht="13" x14ac:dyDescent="0.3">
      <c r="A116" t="str">
        <f t="shared" si="46"/>
        <v>11_18_2D.csv</v>
      </c>
      <c r="B116" s="25">
        <v>11</v>
      </c>
      <c r="C116">
        <f t="shared" si="48"/>
        <v>1</v>
      </c>
      <c r="D116">
        <f t="shared" si="47"/>
        <v>15.01269326933717</v>
      </c>
      <c r="E116">
        <f t="shared" si="49"/>
        <v>9.9873547022022784</v>
      </c>
    </row>
    <row r="117" spans="1:5" ht="13" x14ac:dyDescent="0.3">
      <c r="A117" t="str">
        <f t="shared" si="46"/>
        <v>11_19_2D.csv</v>
      </c>
      <c r="B117" s="25">
        <v>11</v>
      </c>
      <c r="C117">
        <f t="shared" si="48"/>
        <v>1</v>
      </c>
      <c r="D117">
        <f t="shared" si="47"/>
        <v>15.01269326933717</v>
      </c>
      <c r="E117">
        <f t="shared" si="49"/>
        <v>9.9873547022022784</v>
      </c>
    </row>
    <row r="118" spans="1:5" ht="13" x14ac:dyDescent="0.3">
      <c r="A118" t="str">
        <f t="shared" si="46"/>
        <v>11_20_2D.csv</v>
      </c>
      <c r="B118" s="25">
        <v>11</v>
      </c>
      <c r="C118">
        <f t="shared" si="48"/>
        <v>1</v>
      </c>
      <c r="D118">
        <f t="shared" si="47"/>
        <v>15.01269326933717</v>
      </c>
      <c r="E118">
        <f t="shared" si="49"/>
        <v>9.9873547022022784</v>
      </c>
    </row>
    <row r="119" spans="1:5" ht="13" x14ac:dyDescent="0.3">
      <c r="A119" t="str">
        <f t="shared" si="46"/>
        <v>11_21_2D.csv</v>
      </c>
      <c r="B119" s="25">
        <v>11</v>
      </c>
      <c r="C119">
        <f t="shared" si="48"/>
        <v>1</v>
      </c>
      <c r="D119">
        <f t="shared" si="47"/>
        <v>15.01269326933717</v>
      </c>
      <c r="E119">
        <f t="shared" si="49"/>
        <v>9.9873547022022784</v>
      </c>
    </row>
    <row r="120" spans="1:5" ht="13" x14ac:dyDescent="0.3">
      <c r="A120" t="str">
        <f t="shared" si="46"/>
        <v>11_22_2D.csv</v>
      </c>
      <c r="B120" s="25">
        <v>11</v>
      </c>
      <c r="C120">
        <f t="shared" si="48"/>
        <v>1</v>
      </c>
      <c r="D120">
        <f t="shared" si="47"/>
        <v>15.01269326933717</v>
      </c>
      <c r="E120">
        <f t="shared" si="49"/>
        <v>9.9873547022022784</v>
      </c>
    </row>
    <row r="121" spans="1:5" ht="13" x14ac:dyDescent="0.3">
      <c r="A121" t="str">
        <f t="shared" si="46"/>
        <v>11_23_2D.csv</v>
      </c>
      <c r="B121" s="25">
        <v>11</v>
      </c>
      <c r="C121">
        <f t="shared" si="48"/>
        <v>1</v>
      </c>
      <c r="D121">
        <f t="shared" si="47"/>
        <v>15.01269326933717</v>
      </c>
      <c r="E121">
        <f t="shared" si="49"/>
        <v>9.9873547022022784</v>
      </c>
    </row>
    <row r="122" spans="1:5" ht="13" x14ac:dyDescent="0.3">
      <c r="A122" t="s">
        <v>95</v>
      </c>
      <c r="B122" s="25">
        <v>12</v>
      </c>
      <c r="C122">
        <f>Samples!$B$14</f>
        <v>1</v>
      </c>
      <c r="D122">
        <f>Samples!$E$14</f>
        <v>14.98210067971657</v>
      </c>
      <c r="E122">
        <f>Samples!$G$14</f>
        <v>9.9933471552928843</v>
      </c>
    </row>
    <row r="123" spans="1:5" ht="13" x14ac:dyDescent="0.3">
      <c r="A123" t="str">
        <f t="shared" ref="A123:A131" si="50">TEXT(LEFT(A122,2),"00")&amp;"_"&amp;TEXT(MID(A122,4,2)+1,"00")&amp;"_2D.csv"</f>
        <v>12_35_2D.csv</v>
      </c>
      <c r="B123" s="25">
        <v>12</v>
      </c>
      <c r="C123">
        <f>C122</f>
        <v>1</v>
      </c>
      <c r="D123">
        <f t="shared" ref="D123:D131" si="51">D122</f>
        <v>14.98210067971657</v>
      </c>
      <c r="E123">
        <f>E122</f>
        <v>9.9933471552928843</v>
      </c>
    </row>
    <row r="124" spans="1:5" ht="13" x14ac:dyDescent="0.3">
      <c r="A124" t="str">
        <f t="shared" si="50"/>
        <v>12_36_2D.csv</v>
      </c>
      <c r="B124" s="25">
        <v>12</v>
      </c>
      <c r="C124">
        <f>C123</f>
        <v>1</v>
      </c>
      <c r="D124">
        <f t="shared" si="51"/>
        <v>14.98210067971657</v>
      </c>
      <c r="E124">
        <f>E123</f>
        <v>9.9933471552928843</v>
      </c>
    </row>
    <row r="125" spans="1:5" ht="13" x14ac:dyDescent="0.3">
      <c r="A125" t="str">
        <f t="shared" si="50"/>
        <v>12_37_2D.csv</v>
      </c>
      <c r="B125" s="25">
        <v>12</v>
      </c>
      <c r="C125">
        <f t="shared" ref="C125:C131" si="52">C124</f>
        <v>1</v>
      </c>
      <c r="D125">
        <f t="shared" si="51"/>
        <v>14.98210067971657</v>
      </c>
      <c r="E125">
        <f t="shared" ref="E125:E131" si="53">E124</f>
        <v>9.9933471552928843</v>
      </c>
    </row>
    <row r="126" spans="1:5" ht="13" x14ac:dyDescent="0.3">
      <c r="A126" t="str">
        <f t="shared" si="50"/>
        <v>12_38_2D.csv</v>
      </c>
      <c r="B126" s="25">
        <v>12</v>
      </c>
      <c r="C126">
        <f t="shared" si="52"/>
        <v>1</v>
      </c>
      <c r="D126">
        <f t="shared" si="51"/>
        <v>14.98210067971657</v>
      </c>
      <c r="E126">
        <f t="shared" si="53"/>
        <v>9.9933471552928843</v>
      </c>
    </row>
    <row r="127" spans="1:5" ht="13" x14ac:dyDescent="0.3">
      <c r="A127" t="str">
        <f t="shared" si="50"/>
        <v>12_39_2D.csv</v>
      </c>
      <c r="B127" s="25">
        <v>12</v>
      </c>
      <c r="C127">
        <f t="shared" si="52"/>
        <v>1</v>
      </c>
      <c r="D127">
        <f t="shared" si="51"/>
        <v>14.98210067971657</v>
      </c>
      <c r="E127">
        <f t="shared" si="53"/>
        <v>9.9933471552928843</v>
      </c>
    </row>
    <row r="128" spans="1:5" ht="13" x14ac:dyDescent="0.3">
      <c r="A128" t="str">
        <f t="shared" si="50"/>
        <v>12_40_2D.csv</v>
      </c>
      <c r="B128" s="25">
        <v>12</v>
      </c>
      <c r="C128">
        <f t="shared" si="52"/>
        <v>1</v>
      </c>
      <c r="D128">
        <f t="shared" si="51"/>
        <v>14.98210067971657</v>
      </c>
      <c r="E128">
        <f t="shared" si="53"/>
        <v>9.9933471552928843</v>
      </c>
    </row>
    <row r="129" spans="1:5" ht="13" x14ac:dyDescent="0.3">
      <c r="A129" t="str">
        <f t="shared" si="50"/>
        <v>12_41_2D.csv</v>
      </c>
      <c r="B129" s="25">
        <v>12</v>
      </c>
      <c r="C129">
        <f t="shared" si="52"/>
        <v>1</v>
      </c>
      <c r="D129">
        <f t="shared" si="51"/>
        <v>14.98210067971657</v>
      </c>
      <c r="E129">
        <f t="shared" si="53"/>
        <v>9.9933471552928843</v>
      </c>
    </row>
    <row r="130" spans="1:5" ht="13" x14ac:dyDescent="0.3">
      <c r="A130" t="str">
        <f t="shared" si="50"/>
        <v>12_42_2D.csv</v>
      </c>
      <c r="B130" s="25">
        <v>12</v>
      </c>
      <c r="C130">
        <f t="shared" si="52"/>
        <v>1</v>
      </c>
      <c r="D130">
        <f t="shared" si="51"/>
        <v>14.98210067971657</v>
      </c>
      <c r="E130">
        <f t="shared" si="53"/>
        <v>9.9933471552928843</v>
      </c>
    </row>
    <row r="131" spans="1:5" ht="13" x14ac:dyDescent="0.3">
      <c r="A131" t="str">
        <f t="shared" si="50"/>
        <v>12_43_2D.csv</v>
      </c>
      <c r="B131" s="25">
        <v>12</v>
      </c>
      <c r="C131">
        <f t="shared" si="52"/>
        <v>1</v>
      </c>
      <c r="D131">
        <f t="shared" si="51"/>
        <v>14.98210067971657</v>
      </c>
      <c r="E131">
        <f t="shared" si="53"/>
        <v>9.9933471552928843</v>
      </c>
    </row>
    <row r="132" spans="1:5" ht="13" x14ac:dyDescent="0.3">
      <c r="A132" t="s">
        <v>96</v>
      </c>
      <c r="B132" s="25">
        <v>13</v>
      </c>
      <c r="C132">
        <f>Samples!$B$15</f>
        <v>1</v>
      </c>
      <c r="D132">
        <f>Samples!$E$15</f>
        <v>15.002499816872021</v>
      </c>
      <c r="E132">
        <f>Samples!$G$15</f>
        <v>9.9893513878861722</v>
      </c>
    </row>
    <row r="133" spans="1:5" ht="13" x14ac:dyDescent="0.3">
      <c r="A133" t="str">
        <f t="shared" ref="A133:A141" si="54">TEXT(LEFT(A132,2),"00")&amp;"_"&amp;TEXT(MID(A132,4,2)+1,"00")&amp;"_2D.csv"</f>
        <v>13_25_2D.csv</v>
      </c>
      <c r="B133" s="25">
        <v>13</v>
      </c>
      <c r="C133">
        <f>C132</f>
        <v>1</v>
      </c>
      <c r="D133">
        <f t="shared" ref="D133:D141" si="55">D132</f>
        <v>15.002499816872021</v>
      </c>
      <c r="E133">
        <f>E132</f>
        <v>9.9893513878861722</v>
      </c>
    </row>
    <row r="134" spans="1:5" ht="13" x14ac:dyDescent="0.3">
      <c r="A134" t="str">
        <f t="shared" si="54"/>
        <v>13_26_2D.csv</v>
      </c>
      <c r="B134" s="25">
        <v>13</v>
      </c>
      <c r="C134">
        <f>C133</f>
        <v>1</v>
      </c>
      <c r="D134">
        <f t="shared" si="55"/>
        <v>15.002499816872021</v>
      </c>
      <c r="E134">
        <f>E133</f>
        <v>9.9893513878861722</v>
      </c>
    </row>
    <row r="135" spans="1:5" ht="13" x14ac:dyDescent="0.3">
      <c r="A135" t="str">
        <f t="shared" si="54"/>
        <v>13_27_2D.csv</v>
      </c>
      <c r="B135" s="25">
        <v>13</v>
      </c>
      <c r="C135">
        <f t="shared" ref="C135:C141" si="56">C134</f>
        <v>1</v>
      </c>
      <c r="D135">
        <f t="shared" si="55"/>
        <v>15.002499816872021</v>
      </c>
      <c r="E135">
        <f t="shared" ref="E135:E141" si="57">E134</f>
        <v>9.9893513878861722</v>
      </c>
    </row>
    <row r="136" spans="1:5" ht="13" x14ac:dyDescent="0.3">
      <c r="A136" t="str">
        <f t="shared" si="54"/>
        <v>13_28_2D.csv</v>
      </c>
      <c r="B136" s="25">
        <v>13</v>
      </c>
      <c r="C136">
        <f t="shared" si="56"/>
        <v>1</v>
      </c>
      <c r="D136">
        <f t="shared" si="55"/>
        <v>15.002499816872021</v>
      </c>
      <c r="E136">
        <f t="shared" si="57"/>
        <v>9.9893513878861722</v>
      </c>
    </row>
    <row r="137" spans="1:5" ht="13" x14ac:dyDescent="0.3">
      <c r="A137" t="str">
        <f t="shared" si="54"/>
        <v>13_29_2D.csv</v>
      </c>
      <c r="B137" s="25">
        <v>13</v>
      </c>
      <c r="C137">
        <f t="shared" si="56"/>
        <v>1</v>
      </c>
      <c r="D137">
        <f t="shared" si="55"/>
        <v>15.002499816872021</v>
      </c>
      <c r="E137">
        <f t="shared" si="57"/>
        <v>9.9893513878861722</v>
      </c>
    </row>
    <row r="138" spans="1:5" ht="13" x14ac:dyDescent="0.3">
      <c r="A138" t="str">
        <f t="shared" si="54"/>
        <v>13_30_2D.csv</v>
      </c>
      <c r="B138" s="25">
        <v>13</v>
      </c>
      <c r="C138">
        <f t="shared" si="56"/>
        <v>1</v>
      </c>
      <c r="D138">
        <f t="shared" si="55"/>
        <v>15.002499816872021</v>
      </c>
      <c r="E138">
        <f t="shared" si="57"/>
        <v>9.9893513878861722</v>
      </c>
    </row>
    <row r="139" spans="1:5" ht="13" x14ac:dyDescent="0.3">
      <c r="A139" t="str">
        <f t="shared" si="54"/>
        <v>13_31_2D.csv</v>
      </c>
      <c r="B139" s="25">
        <v>13</v>
      </c>
      <c r="C139">
        <f t="shared" si="56"/>
        <v>1</v>
      </c>
      <c r="D139">
        <f t="shared" si="55"/>
        <v>15.002499816872021</v>
      </c>
      <c r="E139">
        <f t="shared" si="57"/>
        <v>9.9893513878861722</v>
      </c>
    </row>
    <row r="140" spans="1:5" ht="13" x14ac:dyDescent="0.3">
      <c r="A140" t="str">
        <f t="shared" si="54"/>
        <v>13_32_2D.csv</v>
      </c>
      <c r="B140" s="25">
        <v>13</v>
      </c>
      <c r="C140">
        <f t="shared" si="56"/>
        <v>1</v>
      </c>
      <c r="D140">
        <f t="shared" si="55"/>
        <v>15.002499816872021</v>
      </c>
      <c r="E140">
        <f t="shared" si="57"/>
        <v>9.9893513878861722</v>
      </c>
    </row>
    <row r="141" spans="1:5" ht="13" x14ac:dyDescent="0.3">
      <c r="A141" t="str">
        <f t="shared" si="54"/>
        <v>13_33_2D.csv</v>
      </c>
      <c r="B141" s="25">
        <v>13</v>
      </c>
      <c r="C141">
        <f t="shared" si="56"/>
        <v>1</v>
      </c>
      <c r="D141">
        <f t="shared" si="55"/>
        <v>15.002499816872021</v>
      </c>
      <c r="E141">
        <f t="shared" si="57"/>
        <v>9.9893513878861722</v>
      </c>
    </row>
    <row r="142" spans="1:5" ht="13" x14ac:dyDescent="0.3">
      <c r="A142" t="s">
        <v>97</v>
      </c>
      <c r="B142" s="25">
        <v>14</v>
      </c>
      <c r="C142">
        <f>Samples!$B$16</f>
        <v>1</v>
      </c>
      <c r="D142">
        <f>Samples!$E$16</f>
        <v>3.7241849231830626</v>
      </c>
      <c r="E142">
        <f>Samples!$G$16</f>
        <v>2.4645596729409593</v>
      </c>
    </row>
    <row r="143" spans="1:5" ht="13" x14ac:dyDescent="0.3">
      <c r="A143" t="str">
        <f t="shared" ref="A143:A151" si="58">TEXT(LEFT(A142,2),"00")&amp;"_"&amp;TEXT(MID(A142,4,3)+1,"000")&amp;"_2D.csv"</f>
        <v>14_385_2D.csv</v>
      </c>
      <c r="B143" s="25">
        <v>14</v>
      </c>
      <c r="C143">
        <f>C142</f>
        <v>1</v>
      </c>
      <c r="D143">
        <f t="shared" ref="D143:D151" si="59">D142</f>
        <v>3.7241849231830626</v>
      </c>
      <c r="E143">
        <f>E142</f>
        <v>2.4645596729409593</v>
      </c>
    </row>
    <row r="144" spans="1:5" ht="13" x14ac:dyDescent="0.3">
      <c r="A144" t="str">
        <f t="shared" si="58"/>
        <v>14_386_2D.csv</v>
      </c>
      <c r="B144" s="25">
        <v>14</v>
      </c>
      <c r="C144">
        <f>C143</f>
        <v>1</v>
      </c>
      <c r="D144">
        <f t="shared" si="59"/>
        <v>3.7241849231830626</v>
      </c>
      <c r="E144">
        <f>E143</f>
        <v>2.4645596729409593</v>
      </c>
    </row>
    <row r="145" spans="1:5" ht="13" x14ac:dyDescent="0.3">
      <c r="A145" t="str">
        <f t="shared" si="58"/>
        <v>14_387_2D.csv</v>
      </c>
      <c r="B145" s="25">
        <v>14</v>
      </c>
      <c r="C145">
        <f t="shared" ref="C145:C151" si="60">C144</f>
        <v>1</v>
      </c>
      <c r="D145">
        <f t="shared" si="59"/>
        <v>3.7241849231830626</v>
      </c>
      <c r="E145">
        <f t="shared" ref="E145:E151" si="61">E144</f>
        <v>2.4645596729409593</v>
      </c>
    </row>
    <row r="146" spans="1:5" ht="13" x14ac:dyDescent="0.3">
      <c r="A146" t="str">
        <f t="shared" si="58"/>
        <v>14_388_2D.csv</v>
      </c>
      <c r="B146" s="25">
        <v>14</v>
      </c>
      <c r="C146">
        <f t="shared" si="60"/>
        <v>1</v>
      </c>
      <c r="D146">
        <f t="shared" si="59"/>
        <v>3.7241849231830626</v>
      </c>
      <c r="E146">
        <f t="shared" si="61"/>
        <v>2.4645596729409593</v>
      </c>
    </row>
    <row r="147" spans="1:5" ht="13" x14ac:dyDescent="0.3">
      <c r="A147" t="str">
        <f t="shared" si="58"/>
        <v>14_389_2D.csv</v>
      </c>
      <c r="B147" s="25">
        <v>14</v>
      </c>
      <c r="C147">
        <f t="shared" si="60"/>
        <v>1</v>
      </c>
      <c r="D147">
        <f t="shared" si="59"/>
        <v>3.7241849231830626</v>
      </c>
      <c r="E147">
        <f t="shared" si="61"/>
        <v>2.4645596729409593</v>
      </c>
    </row>
    <row r="148" spans="1:5" ht="13" x14ac:dyDescent="0.3">
      <c r="A148" t="str">
        <f t="shared" si="58"/>
        <v>14_390_2D.csv</v>
      </c>
      <c r="B148" s="25">
        <v>14</v>
      </c>
      <c r="C148">
        <f t="shared" si="60"/>
        <v>1</v>
      </c>
      <c r="D148">
        <f t="shared" si="59"/>
        <v>3.7241849231830626</v>
      </c>
      <c r="E148">
        <f t="shared" si="61"/>
        <v>2.4645596729409593</v>
      </c>
    </row>
    <row r="149" spans="1:5" ht="13" x14ac:dyDescent="0.3">
      <c r="A149" t="str">
        <f t="shared" si="58"/>
        <v>14_391_2D.csv</v>
      </c>
      <c r="B149" s="25">
        <v>14</v>
      </c>
      <c r="C149">
        <f t="shared" si="60"/>
        <v>1</v>
      </c>
      <c r="D149">
        <f t="shared" si="59"/>
        <v>3.7241849231830626</v>
      </c>
      <c r="E149">
        <f t="shared" si="61"/>
        <v>2.4645596729409593</v>
      </c>
    </row>
    <row r="150" spans="1:5" ht="13" x14ac:dyDescent="0.3">
      <c r="A150" t="str">
        <f t="shared" si="58"/>
        <v>14_392_2D.csv</v>
      </c>
      <c r="B150" s="25">
        <v>14</v>
      </c>
      <c r="C150">
        <f t="shared" si="60"/>
        <v>1</v>
      </c>
      <c r="D150">
        <f t="shared" si="59"/>
        <v>3.7241849231830626</v>
      </c>
      <c r="E150">
        <f t="shared" si="61"/>
        <v>2.4645596729409593</v>
      </c>
    </row>
    <row r="151" spans="1:5" ht="13" x14ac:dyDescent="0.3">
      <c r="A151" t="str">
        <f t="shared" si="58"/>
        <v>14_393_2D.csv</v>
      </c>
      <c r="B151" s="25">
        <v>14</v>
      </c>
      <c r="C151">
        <f t="shared" si="60"/>
        <v>1</v>
      </c>
      <c r="D151">
        <f t="shared" si="59"/>
        <v>3.7241849231830626</v>
      </c>
      <c r="E151">
        <f t="shared" si="61"/>
        <v>2.4645596729409593</v>
      </c>
    </row>
    <row r="152" spans="1:5" ht="13" x14ac:dyDescent="0.3">
      <c r="A152" t="s">
        <v>98</v>
      </c>
      <c r="B152" s="25">
        <v>15</v>
      </c>
      <c r="C152">
        <f>Samples!$B$17</f>
        <v>1</v>
      </c>
      <c r="D152">
        <f>Samples!$E$17</f>
        <v>11.252082751873004</v>
      </c>
      <c r="E152">
        <f>Samples!$G$17</f>
        <v>7.4987471672693582</v>
      </c>
    </row>
    <row r="153" spans="1:5" ht="13" x14ac:dyDescent="0.3">
      <c r="A153" t="str">
        <f t="shared" ref="A153:A161" si="62">TEXT(LEFT(A152,2),"00")&amp;"_"&amp;TEXT(MID(A152,4,3)+1,"000")&amp;"_2D.csv"</f>
        <v>15_195_2D.csv</v>
      </c>
      <c r="B153" s="25">
        <v>15</v>
      </c>
      <c r="C153">
        <f>C152</f>
        <v>1</v>
      </c>
      <c r="D153">
        <f t="shared" ref="D153:D161" si="63">D152</f>
        <v>11.252082751873004</v>
      </c>
      <c r="E153">
        <f>E152</f>
        <v>7.4987471672693582</v>
      </c>
    </row>
    <row r="154" spans="1:5" ht="13" x14ac:dyDescent="0.3">
      <c r="A154" t="str">
        <f t="shared" si="62"/>
        <v>15_196_2D.csv</v>
      </c>
      <c r="B154" s="25">
        <v>15</v>
      </c>
      <c r="C154">
        <f>C153</f>
        <v>1</v>
      </c>
      <c r="D154">
        <f t="shared" si="63"/>
        <v>11.252082751873004</v>
      </c>
      <c r="E154">
        <f>E153</f>
        <v>7.4987471672693582</v>
      </c>
    </row>
    <row r="155" spans="1:5" ht="13" x14ac:dyDescent="0.3">
      <c r="A155" t="str">
        <f t="shared" si="62"/>
        <v>15_197_2D.csv</v>
      </c>
      <c r="B155" s="25">
        <v>15</v>
      </c>
      <c r="C155">
        <f t="shared" ref="C155:C161" si="64">C154</f>
        <v>1</v>
      </c>
      <c r="D155">
        <f t="shared" si="63"/>
        <v>11.252082751873004</v>
      </c>
      <c r="E155">
        <f t="shared" ref="E155:E161" si="65">E154</f>
        <v>7.4987471672693582</v>
      </c>
    </row>
    <row r="156" spans="1:5" ht="13" x14ac:dyDescent="0.3">
      <c r="A156" t="str">
        <f t="shared" si="62"/>
        <v>15_198_2D.csv</v>
      </c>
      <c r="B156" s="25">
        <v>15</v>
      </c>
      <c r="C156">
        <f t="shared" si="64"/>
        <v>1</v>
      </c>
      <c r="D156">
        <f t="shared" si="63"/>
        <v>11.252082751873004</v>
      </c>
      <c r="E156">
        <f t="shared" si="65"/>
        <v>7.4987471672693582</v>
      </c>
    </row>
    <row r="157" spans="1:5" ht="13" x14ac:dyDescent="0.3">
      <c r="A157" t="str">
        <f t="shared" si="62"/>
        <v>15_199_2D.csv</v>
      </c>
      <c r="B157" s="25">
        <v>15</v>
      </c>
      <c r="C157">
        <f t="shared" si="64"/>
        <v>1</v>
      </c>
      <c r="D157">
        <f t="shared" si="63"/>
        <v>11.252082751873004</v>
      </c>
      <c r="E157">
        <f t="shared" si="65"/>
        <v>7.4987471672693582</v>
      </c>
    </row>
    <row r="158" spans="1:5" ht="13" x14ac:dyDescent="0.3">
      <c r="A158" t="str">
        <f t="shared" si="62"/>
        <v>15_200_2D.csv</v>
      </c>
      <c r="B158" s="25">
        <v>15</v>
      </c>
      <c r="C158">
        <f t="shared" si="64"/>
        <v>1</v>
      </c>
      <c r="D158">
        <f t="shared" si="63"/>
        <v>11.252082751873004</v>
      </c>
      <c r="E158">
        <f t="shared" si="65"/>
        <v>7.4987471672693582</v>
      </c>
    </row>
    <row r="159" spans="1:5" ht="13" x14ac:dyDescent="0.3">
      <c r="A159" t="str">
        <f t="shared" si="62"/>
        <v>15_201_2D.csv</v>
      </c>
      <c r="B159" s="25">
        <v>15</v>
      </c>
      <c r="C159">
        <f t="shared" si="64"/>
        <v>1</v>
      </c>
      <c r="D159">
        <f t="shared" si="63"/>
        <v>11.252082751873004</v>
      </c>
      <c r="E159">
        <f t="shared" si="65"/>
        <v>7.4987471672693582</v>
      </c>
    </row>
    <row r="160" spans="1:5" ht="13" x14ac:dyDescent="0.3">
      <c r="A160" t="str">
        <f t="shared" si="62"/>
        <v>15_202_2D.csv</v>
      </c>
      <c r="B160" s="25">
        <v>15</v>
      </c>
      <c r="C160">
        <f t="shared" si="64"/>
        <v>1</v>
      </c>
      <c r="D160">
        <f t="shared" si="63"/>
        <v>11.252082751873004</v>
      </c>
      <c r="E160">
        <f t="shared" si="65"/>
        <v>7.4987471672693582</v>
      </c>
    </row>
    <row r="161" spans="1:5" ht="13" x14ac:dyDescent="0.3">
      <c r="A161" t="str">
        <f t="shared" si="62"/>
        <v>15_203_2D.csv</v>
      </c>
      <c r="B161" s="25">
        <v>15</v>
      </c>
      <c r="C161">
        <f t="shared" si="64"/>
        <v>1</v>
      </c>
      <c r="D161">
        <f t="shared" si="63"/>
        <v>11.252082751873004</v>
      </c>
      <c r="E161">
        <f t="shared" si="65"/>
        <v>7.4987471672693582</v>
      </c>
    </row>
    <row r="162" spans="1:5" ht="13" x14ac:dyDescent="0.3">
      <c r="A162" t="s">
        <v>99</v>
      </c>
      <c r="B162" s="25">
        <v>16</v>
      </c>
      <c r="C162">
        <f>Samples!$B$18</f>
        <v>1</v>
      </c>
      <c r="D162">
        <f>Samples!$E$18</f>
        <v>26.241564868263112</v>
      </c>
      <c r="E162">
        <f>Samples!$G$18</f>
        <v>2.4995739862774355</v>
      </c>
    </row>
    <row r="163" spans="1:5" ht="13" x14ac:dyDescent="0.3">
      <c r="A163" t="str">
        <f t="shared" ref="A163:A171" si="66">TEXT(LEFT(A162,2),"00")&amp;"_"&amp;TEXT(MID(A162,4,3)+1,"000")&amp;"_2D.csv"</f>
        <v>16_285_2D.csv</v>
      </c>
      <c r="B163" s="25">
        <v>16</v>
      </c>
      <c r="C163">
        <f>C162</f>
        <v>1</v>
      </c>
      <c r="D163">
        <f t="shared" ref="D163:D171" si="67">D162</f>
        <v>26.241564868263112</v>
      </c>
      <c r="E163">
        <f>E162</f>
        <v>2.4995739862774355</v>
      </c>
    </row>
    <row r="164" spans="1:5" ht="13" x14ac:dyDescent="0.3">
      <c r="A164" t="str">
        <f t="shared" si="66"/>
        <v>16_286_2D.csv</v>
      </c>
      <c r="B164" s="25">
        <v>16</v>
      </c>
      <c r="C164">
        <f>C163</f>
        <v>1</v>
      </c>
      <c r="D164">
        <f t="shared" si="67"/>
        <v>26.241564868263112</v>
      </c>
      <c r="E164">
        <f>E163</f>
        <v>2.4995739862774355</v>
      </c>
    </row>
    <row r="165" spans="1:5" ht="13" x14ac:dyDescent="0.3">
      <c r="A165" t="str">
        <f t="shared" si="66"/>
        <v>16_287_2D.csv</v>
      </c>
      <c r="B165" s="25">
        <v>16</v>
      </c>
      <c r="C165">
        <f t="shared" ref="C165:C171" si="68">C164</f>
        <v>1</v>
      </c>
      <c r="D165">
        <f t="shared" si="67"/>
        <v>26.241564868263112</v>
      </c>
      <c r="E165">
        <f t="shared" ref="E165:E171" si="69">E164</f>
        <v>2.4995739862774355</v>
      </c>
    </row>
    <row r="166" spans="1:5" ht="13" x14ac:dyDescent="0.3">
      <c r="A166" t="str">
        <f t="shared" si="66"/>
        <v>16_288_2D.csv</v>
      </c>
      <c r="B166" s="25">
        <v>16</v>
      </c>
      <c r="C166">
        <f t="shared" si="68"/>
        <v>1</v>
      </c>
      <c r="D166">
        <f t="shared" si="67"/>
        <v>26.241564868263112</v>
      </c>
      <c r="E166">
        <f t="shared" si="69"/>
        <v>2.4995739862774355</v>
      </c>
    </row>
    <row r="167" spans="1:5" ht="13" x14ac:dyDescent="0.3">
      <c r="A167" t="str">
        <f t="shared" si="66"/>
        <v>16_289_2D.csv</v>
      </c>
      <c r="B167" s="25">
        <v>16</v>
      </c>
      <c r="C167">
        <f t="shared" si="68"/>
        <v>1</v>
      </c>
      <c r="D167">
        <f t="shared" si="67"/>
        <v>26.241564868263112</v>
      </c>
      <c r="E167">
        <f t="shared" si="69"/>
        <v>2.4995739862774355</v>
      </c>
    </row>
    <row r="168" spans="1:5" ht="13" x14ac:dyDescent="0.3">
      <c r="A168" t="str">
        <f t="shared" si="66"/>
        <v>16_290_2D.csv</v>
      </c>
      <c r="B168" s="25">
        <v>16</v>
      </c>
      <c r="C168">
        <f t="shared" si="68"/>
        <v>1</v>
      </c>
      <c r="D168">
        <f t="shared" si="67"/>
        <v>26.241564868263112</v>
      </c>
      <c r="E168">
        <f t="shared" si="69"/>
        <v>2.4995739862774355</v>
      </c>
    </row>
    <row r="169" spans="1:5" ht="13" x14ac:dyDescent="0.3">
      <c r="A169" t="str">
        <f t="shared" si="66"/>
        <v>16_291_2D.csv</v>
      </c>
      <c r="B169" s="25">
        <v>16</v>
      </c>
      <c r="C169">
        <f t="shared" si="68"/>
        <v>1</v>
      </c>
      <c r="D169">
        <f t="shared" si="67"/>
        <v>26.241564868263112</v>
      </c>
      <c r="E169">
        <f t="shared" si="69"/>
        <v>2.4995739862774355</v>
      </c>
    </row>
    <row r="170" spans="1:5" ht="13" x14ac:dyDescent="0.3">
      <c r="A170" t="str">
        <f t="shared" si="66"/>
        <v>16_292_2D.csv</v>
      </c>
      <c r="B170" s="25">
        <v>16</v>
      </c>
      <c r="C170">
        <f t="shared" si="68"/>
        <v>1</v>
      </c>
      <c r="D170">
        <f t="shared" si="67"/>
        <v>26.241564868263112</v>
      </c>
      <c r="E170">
        <f t="shared" si="69"/>
        <v>2.4995739862774355</v>
      </c>
    </row>
    <row r="171" spans="1:5" ht="13" x14ac:dyDescent="0.3">
      <c r="A171" t="str">
        <f t="shared" si="66"/>
        <v>16_293_2D.csv</v>
      </c>
      <c r="B171" s="25">
        <v>16</v>
      </c>
      <c r="C171">
        <f t="shared" si="68"/>
        <v>1</v>
      </c>
      <c r="D171">
        <f t="shared" si="67"/>
        <v>26.241564868263112</v>
      </c>
      <c r="E171">
        <f t="shared" si="69"/>
        <v>2.4995739862774355</v>
      </c>
    </row>
    <row r="172" spans="1:5" ht="13" x14ac:dyDescent="0.3">
      <c r="A172" t="s">
        <v>100</v>
      </c>
      <c r="B172" s="25">
        <v>17</v>
      </c>
      <c r="C172">
        <f>Samples!$B$19</f>
        <v>1</v>
      </c>
      <c r="D172">
        <f>Samples!$E$19</f>
        <v>18.857238269732836</v>
      </c>
      <c r="E172">
        <f>Samples!$G$19</f>
        <v>7.5243428598413944</v>
      </c>
    </row>
    <row r="173" spans="1:5" ht="13" x14ac:dyDescent="0.3">
      <c r="A173" t="str">
        <f t="shared" ref="A173:A181" si="70">TEXT(LEFT(A172,2),"00")&amp;"_"&amp;TEXT(MID(A172,4,3)+1,"000")&amp;"_2D.csv"</f>
        <v>17_165_2D.csv</v>
      </c>
      <c r="B173" s="25">
        <v>17</v>
      </c>
      <c r="C173">
        <f>C172</f>
        <v>1</v>
      </c>
      <c r="D173">
        <f t="shared" ref="D173:D181" si="71">D172</f>
        <v>18.857238269732836</v>
      </c>
      <c r="E173">
        <f>E172</f>
        <v>7.5243428598413944</v>
      </c>
    </row>
    <row r="174" spans="1:5" ht="13" x14ac:dyDescent="0.3">
      <c r="A174" t="str">
        <f t="shared" si="70"/>
        <v>17_166_2D.csv</v>
      </c>
      <c r="B174" s="25">
        <v>17</v>
      </c>
      <c r="C174">
        <f>C173</f>
        <v>1</v>
      </c>
      <c r="D174">
        <f t="shared" si="71"/>
        <v>18.857238269732836</v>
      </c>
      <c r="E174">
        <f>E173</f>
        <v>7.5243428598413944</v>
      </c>
    </row>
    <row r="175" spans="1:5" ht="13" x14ac:dyDescent="0.3">
      <c r="A175" t="str">
        <f t="shared" si="70"/>
        <v>17_167_2D.csv</v>
      </c>
      <c r="B175" s="25">
        <v>17</v>
      </c>
      <c r="C175">
        <f t="shared" ref="C175:C181" si="72">C174</f>
        <v>1</v>
      </c>
      <c r="D175">
        <f t="shared" si="71"/>
        <v>18.857238269732836</v>
      </c>
      <c r="E175">
        <f t="shared" ref="E175:E181" si="73">E174</f>
        <v>7.5243428598413944</v>
      </c>
    </row>
    <row r="176" spans="1:5" ht="13" x14ac:dyDescent="0.3">
      <c r="A176" t="str">
        <f t="shared" si="70"/>
        <v>17_168_2D.csv</v>
      </c>
      <c r="B176" s="25">
        <v>17</v>
      </c>
      <c r="C176">
        <f t="shared" si="72"/>
        <v>1</v>
      </c>
      <c r="D176">
        <f t="shared" si="71"/>
        <v>18.857238269732836</v>
      </c>
      <c r="E176">
        <f t="shared" si="73"/>
        <v>7.5243428598413944</v>
      </c>
    </row>
    <row r="177" spans="1:5" ht="13" x14ac:dyDescent="0.3">
      <c r="A177" t="str">
        <f t="shared" si="70"/>
        <v>17_169_2D.csv</v>
      </c>
      <c r="B177" s="25">
        <v>17</v>
      </c>
      <c r="C177">
        <f t="shared" si="72"/>
        <v>1</v>
      </c>
      <c r="D177">
        <f t="shared" si="71"/>
        <v>18.857238269732836</v>
      </c>
      <c r="E177">
        <f t="shared" si="73"/>
        <v>7.5243428598413944</v>
      </c>
    </row>
    <row r="178" spans="1:5" ht="13" x14ac:dyDescent="0.3">
      <c r="A178" t="str">
        <f t="shared" si="70"/>
        <v>17_170_2D.csv</v>
      </c>
      <c r="B178" s="25">
        <v>17</v>
      </c>
      <c r="C178">
        <f t="shared" si="72"/>
        <v>1</v>
      </c>
      <c r="D178">
        <f t="shared" si="71"/>
        <v>18.857238269732836</v>
      </c>
      <c r="E178">
        <f t="shared" si="73"/>
        <v>7.5243428598413944</v>
      </c>
    </row>
    <row r="179" spans="1:5" ht="13" x14ac:dyDescent="0.3">
      <c r="A179" t="str">
        <f t="shared" si="70"/>
        <v>17_171_2D.csv</v>
      </c>
      <c r="B179" s="25">
        <v>17</v>
      </c>
      <c r="C179">
        <f t="shared" si="72"/>
        <v>1</v>
      </c>
      <c r="D179">
        <f t="shared" si="71"/>
        <v>18.857238269732836</v>
      </c>
      <c r="E179">
        <f t="shared" si="73"/>
        <v>7.5243428598413944</v>
      </c>
    </row>
    <row r="180" spans="1:5" ht="13" x14ac:dyDescent="0.3">
      <c r="A180" t="str">
        <f t="shared" si="70"/>
        <v>17_172_2D.csv</v>
      </c>
      <c r="B180" s="25">
        <v>17</v>
      </c>
      <c r="C180">
        <f t="shared" si="72"/>
        <v>1</v>
      </c>
      <c r="D180">
        <f t="shared" si="71"/>
        <v>18.857238269732836</v>
      </c>
      <c r="E180">
        <f t="shared" si="73"/>
        <v>7.5243428598413944</v>
      </c>
    </row>
    <row r="181" spans="1:5" ht="13" x14ac:dyDescent="0.3">
      <c r="A181" t="str">
        <f t="shared" si="70"/>
        <v>17_173_2D.csv</v>
      </c>
      <c r="B181" s="25">
        <v>17</v>
      </c>
      <c r="C181">
        <f t="shared" si="72"/>
        <v>1</v>
      </c>
      <c r="D181">
        <f t="shared" si="71"/>
        <v>18.857238269732836</v>
      </c>
      <c r="E181">
        <f t="shared" si="73"/>
        <v>7.5243428598413944</v>
      </c>
    </row>
    <row r="182" spans="1:5" ht="13" x14ac:dyDescent="0.3">
      <c r="A182" t="s">
        <v>101</v>
      </c>
      <c r="B182" s="25">
        <v>18</v>
      </c>
      <c r="C182">
        <f>Samples!$B$20</f>
        <v>1</v>
      </c>
      <c r="D182">
        <f>Samples!$E$20</f>
        <v>3.7499001832147529</v>
      </c>
      <c r="E182">
        <f>Samples!$G$20</f>
        <v>17.511747771678731</v>
      </c>
    </row>
    <row r="183" spans="1:5" ht="13" x14ac:dyDescent="0.3">
      <c r="A183" t="str">
        <f t="shared" ref="A183:A191" si="74">TEXT(LEFT(A182,2),"00")&amp;"_"&amp;TEXT(MID(A182,4,2)+1,"00")&amp;"_2D.csv"</f>
        <v>18_55_2D.csv</v>
      </c>
      <c r="B183" s="25">
        <v>18</v>
      </c>
      <c r="C183">
        <f>C182</f>
        <v>1</v>
      </c>
      <c r="D183">
        <f t="shared" ref="D183:D191" si="75">D182</f>
        <v>3.7499001832147529</v>
      </c>
      <c r="E183">
        <f>E182</f>
        <v>17.511747771678731</v>
      </c>
    </row>
    <row r="184" spans="1:5" ht="13" x14ac:dyDescent="0.3">
      <c r="A184" t="str">
        <f t="shared" si="74"/>
        <v>18_56_2D.csv</v>
      </c>
      <c r="B184" s="25">
        <v>18</v>
      </c>
      <c r="C184">
        <f>C183</f>
        <v>1</v>
      </c>
      <c r="D184">
        <f t="shared" si="75"/>
        <v>3.7499001832147529</v>
      </c>
      <c r="E184">
        <f>E183</f>
        <v>17.511747771678731</v>
      </c>
    </row>
    <row r="185" spans="1:5" ht="13" x14ac:dyDescent="0.3">
      <c r="A185" t="str">
        <f t="shared" si="74"/>
        <v>18_57_2D.csv</v>
      </c>
      <c r="B185" s="25">
        <v>18</v>
      </c>
      <c r="C185">
        <f t="shared" ref="C185:C191" si="76">C184</f>
        <v>1</v>
      </c>
      <c r="D185">
        <f t="shared" si="75"/>
        <v>3.7499001832147529</v>
      </c>
      <c r="E185">
        <f t="shared" ref="E185:E191" si="77">E184</f>
        <v>17.511747771678731</v>
      </c>
    </row>
    <row r="186" spans="1:5" ht="13" x14ac:dyDescent="0.3">
      <c r="A186" t="str">
        <f t="shared" si="74"/>
        <v>18_58_2D.csv</v>
      </c>
      <c r="B186" s="25">
        <v>18</v>
      </c>
      <c r="C186">
        <f t="shared" si="76"/>
        <v>1</v>
      </c>
      <c r="D186">
        <f t="shared" si="75"/>
        <v>3.7499001832147529</v>
      </c>
      <c r="E186">
        <f t="shared" si="77"/>
        <v>17.511747771678731</v>
      </c>
    </row>
    <row r="187" spans="1:5" ht="13" x14ac:dyDescent="0.3">
      <c r="A187" t="str">
        <f t="shared" si="74"/>
        <v>18_59_2D.csv</v>
      </c>
      <c r="B187" s="25">
        <v>18</v>
      </c>
      <c r="C187">
        <f t="shared" si="76"/>
        <v>1</v>
      </c>
      <c r="D187">
        <f t="shared" si="75"/>
        <v>3.7499001832147529</v>
      </c>
      <c r="E187">
        <f t="shared" si="77"/>
        <v>17.511747771678731</v>
      </c>
    </row>
    <row r="188" spans="1:5" ht="13" x14ac:dyDescent="0.3">
      <c r="A188" t="str">
        <f t="shared" si="74"/>
        <v>18_60_2D.csv</v>
      </c>
      <c r="B188" s="25">
        <v>18</v>
      </c>
      <c r="C188">
        <f t="shared" si="76"/>
        <v>1</v>
      </c>
      <c r="D188">
        <f t="shared" si="75"/>
        <v>3.7499001832147529</v>
      </c>
      <c r="E188">
        <f t="shared" si="77"/>
        <v>17.511747771678731</v>
      </c>
    </row>
    <row r="189" spans="1:5" ht="13" x14ac:dyDescent="0.3">
      <c r="A189" t="str">
        <f t="shared" si="74"/>
        <v>18_61_2D.csv</v>
      </c>
      <c r="B189" s="25">
        <v>18</v>
      </c>
      <c r="C189">
        <f t="shared" si="76"/>
        <v>1</v>
      </c>
      <c r="D189">
        <f t="shared" si="75"/>
        <v>3.7499001832147529</v>
      </c>
      <c r="E189">
        <f t="shared" si="77"/>
        <v>17.511747771678731</v>
      </c>
    </row>
    <row r="190" spans="1:5" ht="13" x14ac:dyDescent="0.3">
      <c r="A190" t="str">
        <f t="shared" si="74"/>
        <v>18_62_2D.csv</v>
      </c>
      <c r="B190" s="25">
        <v>18</v>
      </c>
      <c r="C190">
        <f t="shared" si="76"/>
        <v>1</v>
      </c>
      <c r="D190">
        <f t="shared" si="75"/>
        <v>3.7499001832147529</v>
      </c>
      <c r="E190">
        <f t="shared" si="77"/>
        <v>17.511747771678731</v>
      </c>
    </row>
    <row r="191" spans="1:5" ht="13" x14ac:dyDescent="0.3">
      <c r="A191" t="str">
        <f t="shared" si="74"/>
        <v>18_63_2D.csv</v>
      </c>
      <c r="B191" s="25">
        <v>18</v>
      </c>
      <c r="C191">
        <f t="shared" si="76"/>
        <v>1</v>
      </c>
      <c r="D191">
        <f t="shared" si="75"/>
        <v>3.7499001832147529</v>
      </c>
      <c r="E191">
        <f t="shared" si="77"/>
        <v>17.511747771678731</v>
      </c>
    </row>
    <row r="192" spans="1:5" ht="13" x14ac:dyDescent="0.3">
      <c r="A192" t="s">
        <v>102</v>
      </c>
      <c r="B192" s="25">
        <v>19</v>
      </c>
      <c r="C192">
        <f>Samples!$B$21</f>
        <v>1</v>
      </c>
      <c r="D192">
        <f>Samples!$E$21</f>
        <v>11.227680472279827</v>
      </c>
      <c r="E192">
        <f>Samples!$G$21</f>
        <v>12.485462146808629</v>
      </c>
    </row>
    <row r="193" spans="1:5" ht="13" x14ac:dyDescent="0.3">
      <c r="A193" t="str">
        <f t="shared" ref="A193:A201" si="78">TEXT(LEFT(A192,2),"00")&amp;"_"&amp;TEXT(MID(A192,4,3)+1,"000")&amp;"_2D.csv"</f>
        <v>19_155_2D.csv</v>
      </c>
      <c r="B193" s="25">
        <v>19</v>
      </c>
      <c r="C193">
        <f>C192</f>
        <v>1</v>
      </c>
      <c r="D193">
        <f t="shared" ref="D193:D201" si="79">D192</f>
        <v>11.227680472279827</v>
      </c>
      <c r="E193">
        <f>E192</f>
        <v>12.485462146808629</v>
      </c>
    </row>
    <row r="194" spans="1:5" ht="13" x14ac:dyDescent="0.3">
      <c r="A194" t="str">
        <f t="shared" si="78"/>
        <v>19_156_2D.csv</v>
      </c>
      <c r="B194" s="25">
        <v>19</v>
      </c>
      <c r="C194">
        <f>C193</f>
        <v>1</v>
      </c>
      <c r="D194">
        <f t="shared" si="79"/>
        <v>11.227680472279827</v>
      </c>
      <c r="E194">
        <f>E193</f>
        <v>12.485462146808629</v>
      </c>
    </row>
    <row r="195" spans="1:5" ht="13" x14ac:dyDescent="0.3">
      <c r="A195" t="str">
        <f t="shared" si="78"/>
        <v>19_157_2D.csv</v>
      </c>
      <c r="B195" s="25">
        <v>19</v>
      </c>
      <c r="C195">
        <f t="shared" ref="C195:C201" si="80">C194</f>
        <v>1</v>
      </c>
      <c r="D195">
        <f t="shared" si="79"/>
        <v>11.227680472279827</v>
      </c>
      <c r="E195">
        <f t="shared" ref="E195:E201" si="81">E194</f>
        <v>12.485462146808629</v>
      </c>
    </row>
    <row r="196" spans="1:5" ht="13" x14ac:dyDescent="0.3">
      <c r="A196" t="str">
        <f t="shared" si="78"/>
        <v>19_158_2D.csv</v>
      </c>
      <c r="B196" s="25">
        <v>19</v>
      </c>
      <c r="C196">
        <f t="shared" si="80"/>
        <v>1</v>
      </c>
      <c r="D196">
        <f t="shared" si="79"/>
        <v>11.227680472279827</v>
      </c>
      <c r="E196">
        <f t="shared" si="81"/>
        <v>12.485462146808629</v>
      </c>
    </row>
    <row r="197" spans="1:5" ht="13" x14ac:dyDescent="0.3">
      <c r="A197" t="str">
        <f t="shared" si="78"/>
        <v>19_159_2D.csv</v>
      </c>
      <c r="B197" s="25">
        <v>19</v>
      </c>
      <c r="C197">
        <f t="shared" si="80"/>
        <v>1</v>
      </c>
      <c r="D197">
        <f t="shared" si="79"/>
        <v>11.227680472279827</v>
      </c>
      <c r="E197">
        <f t="shared" si="81"/>
        <v>12.485462146808629</v>
      </c>
    </row>
    <row r="198" spans="1:5" ht="13" x14ac:dyDescent="0.3">
      <c r="A198" t="str">
        <f t="shared" si="78"/>
        <v>19_160_2D.csv</v>
      </c>
      <c r="B198" s="25">
        <v>19</v>
      </c>
      <c r="C198">
        <f t="shared" si="80"/>
        <v>1</v>
      </c>
      <c r="D198">
        <f t="shared" si="79"/>
        <v>11.227680472279827</v>
      </c>
      <c r="E198">
        <f t="shared" si="81"/>
        <v>12.485462146808629</v>
      </c>
    </row>
    <row r="199" spans="1:5" ht="13" x14ac:dyDescent="0.3">
      <c r="A199" t="str">
        <f t="shared" si="78"/>
        <v>19_161_2D.csv</v>
      </c>
      <c r="B199" s="25">
        <v>19</v>
      </c>
      <c r="C199">
        <f t="shared" si="80"/>
        <v>1</v>
      </c>
      <c r="D199">
        <f t="shared" si="79"/>
        <v>11.227680472279827</v>
      </c>
      <c r="E199">
        <f t="shared" si="81"/>
        <v>12.485462146808629</v>
      </c>
    </row>
    <row r="200" spans="1:5" ht="13" x14ac:dyDescent="0.3">
      <c r="A200" t="str">
        <f t="shared" si="78"/>
        <v>19_162_2D.csv</v>
      </c>
      <c r="B200" s="25">
        <v>19</v>
      </c>
      <c r="C200">
        <f t="shared" si="80"/>
        <v>1</v>
      </c>
      <c r="D200">
        <f t="shared" si="79"/>
        <v>11.227680472279827</v>
      </c>
      <c r="E200">
        <f t="shared" si="81"/>
        <v>12.485462146808629</v>
      </c>
    </row>
    <row r="201" spans="1:5" ht="13" x14ac:dyDescent="0.3">
      <c r="A201" t="str">
        <f t="shared" si="78"/>
        <v>19_163_2D.csv</v>
      </c>
      <c r="B201" s="25">
        <v>19</v>
      </c>
      <c r="C201">
        <f t="shared" si="80"/>
        <v>1</v>
      </c>
      <c r="D201">
        <f t="shared" si="79"/>
        <v>11.227680472279827</v>
      </c>
      <c r="E201">
        <f t="shared" si="81"/>
        <v>12.485462146808629</v>
      </c>
    </row>
    <row r="202" spans="1:5" ht="13" x14ac:dyDescent="0.3">
      <c r="A202" t="s">
        <v>103</v>
      </c>
      <c r="B202" s="25">
        <v>20</v>
      </c>
      <c r="C202">
        <f>Samples!$B$22</f>
        <v>1</v>
      </c>
      <c r="D202">
        <f>Samples!$E$22</f>
        <v>26.252001274144163</v>
      </c>
      <c r="E202">
        <f>Samples!$G$22</f>
        <v>17.504743819261428</v>
      </c>
    </row>
    <row r="203" spans="1:5" ht="13" x14ac:dyDescent="0.3">
      <c r="A203" t="str">
        <f t="shared" ref="A203:A211" si="82">TEXT(LEFT(A202,2),"00")&amp;"_"&amp;TEXT(MID(A202,4,2)+1,"00")&amp;"_2D.csv"</f>
        <v>20_85_2D.csv</v>
      </c>
      <c r="B203" s="25">
        <v>20</v>
      </c>
      <c r="C203">
        <f>C202</f>
        <v>1</v>
      </c>
      <c r="D203">
        <f t="shared" ref="D203:D211" si="83">D202</f>
        <v>26.252001274144163</v>
      </c>
      <c r="E203">
        <f>E202</f>
        <v>17.504743819261428</v>
      </c>
    </row>
    <row r="204" spans="1:5" ht="13" x14ac:dyDescent="0.3">
      <c r="A204" t="str">
        <f t="shared" si="82"/>
        <v>20_86_2D.csv</v>
      </c>
      <c r="B204" s="25">
        <v>20</v>
      </c>
      <c r="C204">
        <f>C203</f>
        <v>1</v>
      </c>
      <c r="D204">
        <f t="shared" si="83"/>
        <v>26.252001274144163</v>
      </c>
      <c r="E204">
        <f>E203</f>
        <v>17.504743819261428</v>
      </c>
    </row>
    <row r="205" spans="1:5" ht="13" x14ac:dyDescent="0.3">
      <c r="A205" t="str">
        <f t="shared" si="82"/>
        <v>20_87_2D.csv</v>
      </c>
      <c r="B205" s="25">
        <v>20</v>
      </c>
      <c r="C205">
        <f t="shared" ref="C205:C211" si="84">C204</f>
        <v>1</v>
      </c>
      <c r="D205">
        <f t="shared" si="83"/>
        <v>26.252001274144163</v>
      </c>
      <c r="E205">
        <f t="shared" ref="E205:E211" si="85">E204</f>
        <v>17.504743819261428</v>
      </c>
    </row>
    <row r="206" spans="1:5" ht="13" x14ac:dyDescent="0.3">
      <c r="A206" t="str">
        <f t="shared" si="82"/>
        <v>20_88_2D.csv</v>
      </c>
      <c r="B206" s="25">
        <v>20</v>
      </c>
      <c r="C206">
        <f t="shared" si="84"/>
        <v>1</v>
      </c>
      <c r="D206">
        <f t="shared" si="83"/>
        <v>26.252001274144163</v>
      </c>
      <c r="E206">
        <f t="shared" si="85"/>
        <v>17.504743819261428</v>
      </c>
    </row>
    <row r="207" spans="1:5" ht="13" x14ac:dyDescent="0.3">
      <c r="A207" t="str">
        <f t="shared" si="82"/>
        <v>20_89_2D.csv</v>
      </c>
      <c r="B207" s="25">
        <v>20</v>
      </c>
      <c r="C207">
        <f t="shared" si="84"/>
        <v>1</v>
      </c>
      <c r="D207">
        <f t="shared" si="83"/>
        <v>26.252001274144163</v>
      </c>
      <c r="E207">
        <f t="shared" si="85"/>
        <v>17.504743819261428</v>
      </c>
    </row>
    <row r="208" spans="1:5" ht="13" x14ac:dyDescent="0.3">
      <c r="A208" t="str">
        <f t="shared" si="82"/>
        <v>20_90_2D.csv</v>
      </c>
      <c r="B208" s="25">
        <v>20</v>
      </c>
      <c r="C208">
        <f t="shared" si="84"/>
        <v>1</v>
      </c>
      <c r="D208">
        <f t="shared" si="83"/>
        <v>26.252001274144163</v>
      </c>
      <c r="E208">
        <f t="shared" si="85"/>
        <v>17.504743819261428</v>
      </c>
    </row>
    <row r="209" spans="1:5" ht="13" x14ac:dyDescent="0.3">
      <c r="A209" t="str">
        <f t="shared" si="82"/>
        <v>20_91_2D.csv</v>
      </c>
      <c r="B209" s="25">
        <v>20</v>
      </c>
      <c r="C209">
        <f t="shared" si="84"/>
        <v>1</v>
      </c>
      <c r="D209">
        <f t="shared" si="83"/>
        <v>26.252001274144163</v>
      </c>
      <c r="E209">
        <f t="shared" si="85"/>
        <v>17.504743819261428</v>
      </c>
    </row>
    <row r="210" spans="1:5" ht="13" x14ac:dyDescent="0.3">
      <c r="A210" t="str">
        <f t="shared" si="82"/>
        <v>20_92_2D.csv</v>
      </c>
      <c r="B210" s="25">
        <v>20</v>
      </c>
      <c r="C210">
        <f t="shared" si="84"/>
        <v>1</v>
      </c>
      <c r="D210">
        <f t="shared" si="83"/>
        <v>26.252001274144163</v>
      </c>
      <c r="E210">
        <f t="shared" si="85"/>
        <v>17.504743819261428</v>
      </c>
    </row>
    <row r="211" spans="1:5" ht="13" x14ac:dyDescent="0.3">
      <c r="A211" t="str">
        <f t="shared" si="82"/>
        <v>20_93_2D.csv</v>
      </c>
      <c r="B211" s="25">
        <v>20</v>
      </c>
      <c r="C211">
        <f t="shared" si="84"/>
        <v>1</v>
      </c>
      <c r="D211">
        <f t="shared" si="83"/>
        <v>26.252001274144163</v>
      </c>
      <c r="E211">
        <f t="shared" si="85"/>
        <v>17.504743819261428</v>
      </c>
    </row>
    <row r="212" spans="1:5" ht="13" x14ac:dyDescent="0.3">
      <c r="A212" t="s">
        <v>104</v>
      </c>
      <c r="B212" s="25">
        <v>21</v>
      </c>
      <c r="C212">
        <f>Samples!$B$23</f>
        <v>1</v>
      </c>
      <c r="D212">
        <f>Samples!$E$23</f>
        <v>18.7631181801945</v>
      </c>
      <c r="E212">
        <f>Samples!$G$23</f>
        <v>12.477979038082029</v>
      </c>
    </row>
    <row r="213" spans="1:5" ht="13" x14ac:dyDescent="0.3">
      <c r="A213" t="str">
        <f t="shared" ref="A213:A221" si="86">TEXT(LEFT(A212,2),"00")&amp;"_"&amp;TEXT(MID(A212,4,3)+1,"000")&amp;"_2D.csv"</f>
        <v>21_275_2D.csv</v>
      </c>
      <c r="B213" s="25">
        <v>21</v>
      </c>
      <c r="C213">
        <f>C212</f>
        <v>1</v>
      </c>
      <c r="D213">
        <f t="shared" ref="D213:D221" si="87">D212</f>
        <v>18.7631181801945</v>
      </c>
      <c r="E213">
        <f>E212</f>
        <v>12.477979038082029</v>
      </c>
    </row>
    <row r="214" spans="1:5" ht="13" x14ac:dyDescent="0.3">
      <c r="A214" t="str">
        <f t="shared" si="86"/>
        <v>21_276_2D.csv</v>
      </c>
      <c r="B214" s="25">
        <v>21</v>
      </c>
      <c r="C214">
        <f>C213</f>
        <v>1</v>
      </c>
      <c r="D214">
        <f t="shared" si="87"/>
        <v>18.7631181801945</v>
      </c>
      <c r="E214">
        <f>E213</f>
        <v>12.477979038082029</v>
      </c>
    </row>
    <row r="215" spans="1:5" ht="13" x14ac:dyDescent="0.3">
      <c r="A215" t="str">
        <f t="shared" si="86"/>
        <v>21_277_2D.csv</v>
      </c>
      <c r="B215" s="25">
        <v>21</v>
      </c>
      <c r="C215">
        <f t="shared" ref="C215:C221" si="88">C214</f>
        <v>1</v>
      </c>
      <c r="D215">
        <f t="shared" si="87"/>
        <v>18.7631181801945</v>
      </c>
      <c r="E215">
        <f t="shared" ref="E215:E221" si="89">E214</f>
        <v>12.477979038082029</v>
      </c>
    </row>
    <row r="216" spans="1:5" ht="13" x14ac:dyDescent="0.3">
      <c r="A216" t="str">
        <f t="shared" si="86"/>
        <v>21_278_2D.csv</v>
      </c>
      <c r="B216" s="25">
        <v>21</v>
      </c>
      <c r="C216">
        <f t="shared" si="88"/>
        <v>1</v>
      </c>
      <c r="D216">
        <f t="shared" si="87"/>
        <v>18.7631181801945</v>
      </c>
      <c r="E216">
        <f t="shared" si="89"/>
        <v>12.477979038082029</v>
      </c>
    </row>
    <row r="217" spans="1:5" ht="13" x14ac:dyDescent="0.3">
      <c r="A217" t="str">
        <f t="shared" si="86"/>
        <v>21_279_2D.csv</v>
      </c>
      <c r="B217" s="25">
        <v>21</v>
      </c>
      <c r="C217">
        <f t="shared" si="88"/>
        <v>1</v>
      </c>
      <c r="D217">
        <f t="shared" si="87"/>
        <v>18.7631181801945</v>
      </c>
      <c r="E217">
        <f t="shared" si="89"/>
        <v>12.477979038082029</v>
      </c>
    </row>
    <row r="218" spans="1:5" ht="13" x14ac:dyDescent="0.3">
      <c r="A218" t="str">
        <f t="shared" si="86"/>
        <v>21_280_2D.csv</v>
      </c>
      <c r="B218" s="25">
        <v>21</v>
      </c>
      <c r="C218">
        <f t="shared" si="88"/>
        <v>1</v>
      </c>
      <c r="D218">
        <f t="shared" si="87"/>
        <v>18.7631181801945</v>
      </c>
      <c r="E218">
        <f t="shared" si="89"/>
        <v>12.477979038082029</v>
      </c>
    </row>
    <row r="219" spans="1:5" ht="13" x14ac:dyDescent="0.3">
      <c r="A219" t="str">
        <f t="shared" si="86"/>
        <v>21_281_2D.csv</v>
      </c>
      <c r="B219" s="25">
        <v>21</v>
      </c>
      <c r="C219">
        <f t="shared" si="88"/>
        <v>1</v>
      </c>
      <c r="D219">
        <f t="shared" si="87"/>
        <v>18.7631181801945</v>
      </c>
      <c r="E219">
        <f t="shared" si="89"/>
        <v>12.477979038082029</v>
      </c>
    </row>
    <row r="220" spans="1:5" ht="13" x14ac:dyDescent="0.3">
      <c r="A220" t="str">
        <f t="shared" si="86"/>
        <v>21_282_2D.csv</v>
      </c>
      <c r="B220" s="25">
        <v>21</v>
      </c>
      <c r="C220">
        <f t="shared" si="88"/>
        <v>1</v>
      </c>
      <c r="D220">
        <f t="shared" si="87"/>
        <v>18.7631181801945</v>
      </c>
      <c r="E220">
        <f t="shared" si="89"/>
        <v>12.477979038082029</v>
      </c>
    </row>
    <row r="221" spans="1:5" ht="13" x14ac:dyDescent="0.3">
      <c r="A221" t="str">
        <f t="shared" si="86"/>
        <v>21_283_2D.csv</v>
      </c>
      <c r="B221" s="25">
        <v>21</v>
      </c>
      <c r="C221">
        <f t="shared" si="88"/>
        <v>1</v>
      </c>
      <c r="D221">
        <f t="shared" si="87"/>
        <v>18.7631181801945</v>
      </c>
      <c r="E221">
        <f t="shared" si="89"/>
        <v>12.477979038082029</v>
      </c>
    </row>
    <row r="222" spans="1:5" ht="13" x14ac:dyDescent="0.3">
      <c r="A222" t="s">
        <v>105</v>
      </c>
      <c r="B222" s="25">
        <v>22</v>
      </c>
      <c r="C222">
        <f>Samples!$B$24</f>
        <v>1</v>
      </c>
      <c r="D222">
        <f>Samples!$E$24</f>
        <v>3.7752253695144828</v>
      </c>
      <c r="E222">
        <f>Samples!$G$24</f>
        <v>9.9933471552928825</v>
      </c>
    </row>
    <row r="223" spans="1:5" ht="13" x14ac:dyDescent="0.3">
      <c r="A223" t="str">
        <f t="shared" ref="A223:A231" si="90">TEXT(LEFT(A222,2),"00")&amp;"_"&amp;TEXT(MID(A222,4,3)+1,"000")&amp;"_2D.csv"</f>
        <v>22_185_2D.csv</v>
      </c>
      <c r="B223" s="25">
        <v>22</v>
      </c>
      <c r="C223">
        <f>C222</f>
        <v>1</v>
      </c>
      <c r="D223">
        <f t="shared" ref="D223:D231" si="91">D222</f>
        <v>3.7752253695144828</v>
      </c>
      <c r="E223">
        <f>E222</f>
        <v>9.9933471552928825</v>
      </c>
    </row>
    <row r="224" spans="1:5" ht="13" x14ac:dyDescent="0.3">
      <c r="A224" t="str">
        <f t="shared" si="90"/>
        <v>22_186_2D.csv</v>
      </c>
      <c r="B224" s="25">
        <v>22</v>
      </c>
      <c r="C224">
        <f>C223</f>
        <v>1</v>
      </c>
      <c r="D224">
        <f t="shared" si="91"/>
        <v>3.7752253695144828</v>
      </c>
      <c r="E224">
        <f>E223</f>
        <v>9.9933471552928825</v>
      </c>
    </row>
    <row r="225" spans="1:5" ht="13" x14ac:dyDescent="0.3">
      <c r="A225" t="str">
        <f t="shared" si="90"/>
        <v>22_187_2D.csv</v>
      </c>
      <c r="B225" s="25">
        <v>22</v>
      </c>
      <c r="C225">
        <f t="shared" ref="C225:C231" si="92">C224</f>
        <v>1</v>
      </c>
      <c r="D225">
        <f t="shared" si="91"/>
        <v>3.7752253695144828</v>
      </c>
      <c r="E225">
        <f t="shared" ref="E225:E231" si="93">E224</f>
        <v>9.9933471552928825</v>
      </c>
    </row>
    <row r="226" spans="1:5" ht="13" x14ac:dyDescent="0.3">
      <c r="A226" t="str">
        <f t="shared" si="90"/>
        <v>22_188_2D.csv</v>
      </c>
      <c r="B226" s="25">
        <v>22</v>
      </c>
      <c r="C226">
        <f t="shared" si="92"/>
        <v>1</v>
      </c>
      <c r="D226">
        <f t="shared" si="91"/>
        <v>3.7752253695144828</v>
      </c>
      <c r="E226">
        <f t="shared" si="93"/>
        <v>9.9933471552928825</v>
      </c>
    </row>
    <row r="227" spans="1:5" ht="13" x14ac:dyDescent="0.3">
      <c r="A227" t="str">
        <f t="shared" si="90"/>
        <v>22_189_2D.csv</v>
      </c>
      <c r="B227" s="25">
        <v>22</v>
      </c>
      <c r="C227">
        <f t="shared" si="92"/>
        <v>1</v>
      </c>
      <c r="D227">
        <f t="shared" si="91"/>
        <v>3.7752253695144828</v>
      </c>
      <c r="E227">
        <f t="shared" si="93"/>
        <v>9.9933471552928825</v>
      </c>
    </row>
    <row r="228" spans="1:5" ht="13" x14ac:dyDescent="0.3">
      <c r="A228" t="str">
        <f t="shared" si="90"/>
        <v>22_190_2D.csv</v>
      </c>
      <c r="B228" s="25">
        <v>22</v>
      </c>
      <c r="C228">
        <f t="shared" si="92"/>
        <v>1</v>
      </c>
      <c r="D228">
        <f t="shared" si="91"/>
        <v>3.7752253695144828</v>
      </c>
      <c r="E228">
        <f t="shared" si="93"/>
        <v>9.9933471552928825</v>
      </c>
    </row>
    <row r="229" spans="1:5" ht="13" x14ac:dyDescent="0.3">
      <c r="A229" t="str">
        <f t="shared" si="90"/>
        <v>22_191_2D.csv</v>
      </c>
      <c r="B229" s="25">
        <v>22</v>
      </c>
      <c r="C229">
        <f t="shared" si="92"/>
        <v>1</v>
      </c>
      <c r="D229">
        <f t="shared" si="91"/>
        <v>3.7752253695144828</v>
      </c>
      <c r="E229">
        <f t="shared" si="93"/>
        <v>9.9933471552928825</v>
      </c>
    </row>
    <row r="230" spans="1:5" ht="13" x14ac:dyDescent="0.3">
      <c r="A230" t="str">
        <f t="shared" si="90"/>
        <v>22_192_2D.csv</v>
      </c>
      <c r="B230" s="25">
        <v>22</v>
      </c>
      <c r="C230">
        <f t="shared" si="92"/>
        <v>1</v>
      </c>
      <c r="D230">
        <f t="shared" si="91"/>
        <v>3.7752253695144828</v>
      </c>
      <c r="E230">
        <f t="shared" si="93"/>
        <v>9.9933471552928825</v>
      </c>
    </row>
    <row r="231" spans="1:5" ht="13" x14ac:dyDescent="0.3">
      <c r="A231" t="str">
        <f t="shared" si="90"/>
        <v>22_193_2D.csv</v>
      </c>
      <c r="B231" s="25">
        <v>22</v>
      </c>
      <c r="C231">
        <f t="shared" si="92"/>
        <v>1</v>
      </c>
      <c r="D231">
        <f t="shared" si="91"/>
        <v>3.7752253695144828</v>
      </c>
      <c r="E231">
        <f t="shared" si="93"/>
        <v>9.9933471552928825</v>
      </c>
    </row>
    <row r="232" spans="1:5" ht="13" x14ac:dyDescent="0.3">
      <c r="A232" t="s">
        <v>106</v>
      </c>
      <c r="B232" s="25">
        <v>23</v>
      </c>
      <c r="C232">
        <f>Samples!$B$25</f>
        <v>1</v>
      </c>
      <c r="D232">
        <f>Samples!$E$25</f>
        <v>11.339459771294274</v>
      </c>
      <c r="E232">
        <f>Samples!$G$25</f>
        <v>10.075970670017043</v>
      </c>
    </row>
    <row r="233" spans="1:5" ht="13" x14ac:dyDescent="0.3">
      <c r="A233" t="str">
        <f t="shared" ref="A233:A241" si="94">TEXT(LEFT(A232,2),"00")&amp;"_"&amp;TEXT(MID(A232,4,3)+1,"000")&amp;"_2D.csv"</f>
        <v>23_355_2D.csv</v>
      </c>
      <c r="B233" s="25">
        <v>23</v>
      </c>
      <c r="C233">
        <f>C232</f>
        <v>1</v>
      </c>
      <c r="D233">
        <f t="shared" ref="D233:D241" si="95">D232</f>
        <v>11.339459771294274</v>
      </c>
      <c r="E233">
        <f>E232</f>
        <v>10.075970670017043</v>
      </c>
    </row>
    <row r="234" spans="1:5" ht="13" x14ac:dyDescent="0.3">
      <c r="A234" t="str">
        <f t="shared" si="94"/>
        <v>23_356_2D.csv</v>
      </c>
      <c r="B234" s="25">
        <v>23</v>
      </c>
      <c r="C234">
        <f>C233</f>
        <v>1</v>
      </c>
      <c r="D234">
        <f t="shared" si="95"/>
        <v>11.339459771294274</v>
      </c>
      <c r="E234">
        <f>E233</f>
        <v>10.075970670017043</v>
      </c>
    </row>
    <row r="235" spans="1:5" ht="13" x14ac:dyDescent="0.3">
      <c r="A235" t="str">
        <f t="shared" si="94"/>
        <v>23_357_2D.csv</v>
      </c>
      <c r="B235" s="25">
        <v>23</v>
      </c>
      <c r="C235">
        <f t="shared" ref="C235:C241" si="96">C234</f>
        <v>1</v>
      </c>
      <c r="D235">
        <f t="shared" si="95"/>
        <v>11.339459771294274</v>
      </c>
      <c r="E235">
        <f t="shared" ref="E235:E241" si="97">E234</f>
        <v>10.075970670017043</v>
      </c>
    </row>
    <row r="236" spans="1:5" ht="13" x14ac:dyDescent="0.3">
      <c r="A236" t="str">
        <f t="shared" si="94"/>
        <v>23_358_2D.csv</v>
      </c>
      <c r="B236" s="25">
        <v>23</v>
      </c>
      <c r="C236">
        <f t="shared" si="96"/>
        <v>1</v>
      </c>
      <c r="D236">
        <f t="shared" si="95"/>
        <v>11.339459771294274</v>
      </c>
      <c r="E236">
        <f t="shared" si="97"/>
        <v>10.075970670017043</v>
      </c>
    </row>
    <row r="237" spans="1:5" ht="13" x14ac:dyDescent="0.3">
      <c r="A237" t="str">
        <f t="shared" si="94"/>
        <v>23_359_2D.csv</v>
      </c>
      <c r="B237" s="25">
        <v>23</v>
      </c>
      <c r="C237">
        <f t="shared" si="96"/>
        <v>1</v>
      </c>
      <c r="D237">
        <f t="shared" si="95"/>
        <v>11.339459771294274</v>
      </c>
      <c r="E237">
        <f t="shared" si="97"/>
        <v>10.075970670017043</v>
      </c>
    </row>
    <row r="238" spans="1:5" ht="13" x14ac:dyDescent="0.3">
      <c r="A238" t="str">
        <f t="shared" si="94"/>
        <v>23_360_2D.csv</v>
      </c>
      <c r="B238" s="25">
        <v>23</v>
      </c>
      <c r="C238">
        <f t="shared" si="96"/>
        <v>1</v>
      </c>
      <c r="D238">
        <f t="shared" si="95"/>
        <v>11.339459771294274</v>
      </c>
      <c r="E238">
        <f t="shared" si="97"/>
        <v>10.075970670017043</v>
      </c>
    </row>
    <row r="239" spans="1:5" ht="13" x14ac:dyDescent="0.3">
      <c r="A239" t="str">
        <f t="shared" si="94"/>
        <v>23_361_2D.csv</v>
      </c>
      <c r="B239" s="25">
        <v>23</v>
      </c>
      <c r="C239">
        <f t="shared" si="96"/>
        <v>1</v>
      </c>
      <c r="D239">
        <f t="shared" si="95"/>
        <v>11.339459771294274</v>
      </c>
      <c r="E239">
        <f t="shared" si="97"/>
        <v>10.075970670017043</v>
      </c>
    </row>
    <row r="240" spans="1:5" ht="13" x14ac:dyDescent="0.3">
      <c r="A240" t="str">
        <f t="shared" si="94"/>
        <v>23_362_2D.csv</v>
      </c>
      <c r="B240" s="25">
        <v>23</v>
      </c>
      <c r="C240">
        <f t="shared" si="96"/>
        <v>1</v>
      </c>
      <c r="D240">
        <f t="shared" si="95"/>
        <v>11.339459771294274</v>
      </c>
      <c r="E240">
        <f t="shared" si="97"/>
        <v>10.075970670017043</v>
      </c>
    </row>
    <row r="241" spans="1:5" ht="13" x14ac:dyDescent="0.3">
      <c r="A241" t="str">
        <f t="shared" si="94"/>
        <v>23_363_2D.csv</v>
      </c>
      <c r="B241" s="25">
        <v>23</v>
      </c>
      <c r="C241">
        <f t="shared" si="96"/>
        <v>1</v>
      </c>
      <c r="D241">
        <f t="shared" si="95"/>
        <v>11.339459771294274</v>
      </c>
      <c r="E241">
        <f t="shared" si="97"/>
        <v>10.075970670017043</v>
      </c>
    </row>
    <row r="242" spans="1:5" ht="13" x14ac:dyDescent="0.3">
      <c r="A242" t="s">
        <v>107</v>
      </c>
      <c r="B242" s="25">
        <v>24</v>
      </c>
      <c r="C242">
        <f>Samples!$B$26</f>
        <v>1</v>
      </c>
      <c r="D242">
        <f>Samples!$E$26</f>
        <v>26.247178638129942</v>
      </c>
      <c r="E242">
        <f>Samples!$G$26</f>
        <v>9.9853588145595857</v>
      </c>
    </row>
    <row r="243" spans="1:5" ht="13" x14ac:dyDescent="0.3">
      <c r="A243" t="str">
        <f t="shared" ref="A243:A251" si="98">TEXT(LEFT(A242,2),"00")&amp;"_"&amp;TEXT(MID(A242,4,3)+1,"000")&amp;"_2D.csv"</f>
        <v>24_375_2D.csv</v>
      </c>
      <c r="B243" s="25">
        <v>24</v>
      </c>
      <c r="C243">
        <f>C242</f>
        <v>1</v>
      </c>
      <c r="D243">
        <f t="shared" ref="D243:D251" si="99">D242</f>
        <v>26.247178638129942</v>
      </c>
      <c r="E243">
        <f>E242</f>
        <v>9.9853588145595857</v>
      </c>
    </row>
    <row r="244" spans="1:5" ht="13" x14ac:dyDescent="0.3">
      <c r="A244" t="str">
        <f t="shared" si="98"/>
        <v>24_376_2D.csv</v>
      </c>
      <c r="B244" s="25">
        <v>24</v>
      </c>
      <c r="C244">
        <f>C243</f>
        <v>1</v>
      </c>
      <c r="D244">
        <f t="shared" si="99"/>
        <v>26.247178638129942</v>
      </c>
      <c r="E244">
        <f>E243</f>
        <v>9.9853588145595857</v>
      </c>
    </row>
    <row r="245" spans="1:5" ht="13" x14ac:dyDescent="0.3">
      <c r="A245" t="str">
        <f t="shared" si="98"/>
        <v>24_377_2D.csv</v>
      </c>
      <c r="B245" s="25">
        <v>24</v>
      </c>
      <c r="C245">
        <f t="shared" ref="C245:C251" si="100">C244</f>
        <v>1</v>
      </c>
      <c r="D245">
        <f t="shared" si="99"/>
        <v>26.247178638129942</v>
      </c>
      <c r="E245">
        <f t="shared" ref="E245:E251" si="101">E244</f>
        <v>9.9853588145595857</v>
      </c>
    </row>
    <row r="246" spans="1:5" ht="13" x14ac:dyDescent="0.3">
      <c r="A246" t="str">
        <f t="shared" si="98"/>
        <v>24_378_2D.csv</v>
      </c>
      <c r="B246" s="25">
        <v>24</v>
      </c>
      <c r="C246">
        <f t="shared" si="100"/>
        <v>1</v>
      </c>
      <c r="D246">
        <f t="shared" si="99"/>
        <v>26.247178638129942</v>
      </c>
      <c r="E246">
        <f t="shared" si="101"/>
        <v>9.9853588145595857</v>
      </c>
    </row>
    <row r="247" spans="1:5" ht="13" x14ac:dyDescent="0.3">
      <c r="A247" t="str">
        <f t="shared" si="98"/>
        <v>24_379_2D.csv</v>
      </c>
      <c r="B247" s="25">
        <v>24</v>
      </c>
      <c r="C247">
        <f t="shared" si="100"/>
        <v>1</v>
      </c>
      <c r="D247">
        <f t="shared" si="99"/>
        <v>26.247178638129942</v>
      </c>
      <c r="E247">
        <f t="shared" si="101"/>
        <v>9.9853588145595857</v>
      </c>
    </row>
    <row r="248" spans="1:5" ht="13" x14ac:dyDescent="0.3">
      <c r="A248" t="str">
        <f t="shared" si="98"/>
        <v>24_380_2D.csv</v>
      </c>
      <c r="B248" s="25">
        <v>24</v>
      </c>
      <c r="C248">
        <f t="shared" si="100"/>
        <v>1</v>
      </c>
      <c r="D248">
        <f t="shared" si="99"/>
        <v>26.247178638129942</v>
      </c>
      <c r="E248">
        <f t="shared" si="101"/>
        <v>9.9853588145595857</v>
      </c>
    </row>
    <row r="249" spans="1:5" ht="13" x14ac:dyDescent="0.3">
      <c r="A249" t="str">
        <f t="shared" si="98"/>
        <v>24_381_2D.csv</v>
      </c>
      <c r="B249" s="25">
        <v>24</v>
      </c>
      <c r="C249">
        <f t="shared" si="100"/>
        <v>1</v>
      </c>
      <c r="D249">
        <f t="shared" si="99"/>
        <v>26.247178638129942</v>
      </c>
      <c r="E249">
        <f t="shared" si="101"/>
        <v>9.9853588145595857</v>
      </c>
    </row>
    <row r="250" spans="1:5" ht="13" x14ac:dyDescent="0.3">
      <c r="A250" t="str">
        <f t="shared" si="98"/>
        <v>24_382_2D.csv</v>
      </c>
      <c r="B250" s="25">
        <v>24</v>
      </c>
      <c r="C250">
        <f t="shared" si="100"/>
        <v>1</v>
      </c>
      <c r="D250">
        <f t="shared" si="99"/>
        <v>26.247178638129942</v>
      </c>
      <c r="E250">
        <f t="shared" si="101"/>
        <v>9.9853588145595857</v>
      </c>
    </row>
    <row r="251" spans="1:5" ht="13" x14ac:dyDescent="0.3">
      <c r="A251" t="str">
        <f t="shared" si="98"/>
        <v>24_383_2D.csv</v>
      </c>
      <c r="B251" s="25">
        <v>24</v>
      </c>
      <c r="C251">
        <f t="shared" si="100"/>
        <v>1</v>
      </c>
      <c r="D251">
        <f t="shared" si="99"/>
        <v>26.247178638129942</v>
      </c>
      <c r="E251">
        <f t="shared" si="101"/>
        <v>9.9853588145595857</v>
      </c>
    </row>
    <row r="252" spans="1:5" ht="13" x14ac:dyDescent="0.3">
      <c r="A252" t="s">
        <v>108</v>
      </c>
      <c r="B252" s="25">
        <v>25</v>
      </c>
      <c r="C252">
        <f>Samples!$B$27</f>
        <v>1</v>
      </c>
      <c r="D252">
        <f>Samples!$E$27</f>
        <v>18.774281019372324</v>
      </c>
      <c r="E252">
        <f>Samples!$G$27</f>
        <v>9.9953462379743137</v>
      </c>
    </row>
    <row r="253" spans="1:5" ht="13" x14ac:dyDescent="0.3">
      <c r="A253" t="str">
        <f t="shared" ref="A253:A261" si="102">TEXT(LEFT(A252,2),"00")&amp;"_"&amp;TEXT(MID(A252,4,3)+1,"000")&amp;"_2D.csv"</f>
        <v>25_125_2D.csv</v>
      </c>
      <c r="B253" s="25">
        <v>25</v>
      </c>
      <c r="C253">
        <f>C252</f>
        <v>1</v>
      </c>
      <c r="D253">
        <f t="shared" ref="D253:D261" si="103">D252</f>
        <v>18.774281019372324</v>
      </c>
      <c r="E253">
        <f>E252</f>
        <v>9.9953462379743137</v>
      </c>
    </row>
    <row r="254" spans="1:5" ht="13" x14ac:dyDescent="0.3">
      <c r="A254" t="str">
        <f t="shared" si="102"/>
        <v>25_126_2D.csv</v>
      </c>
      <c r="B254" s="25">
        <v>25</v>
      </c>
      <c r="C254">
        <f>C253</f>
        <v>1</v>
      </c>
      <c r="D254">
        <f t="shared" si="103"/>
        <v>18.774281019372324</v>
      </c>
      <c r="E254">
        <f>E253</f>
        <v>9.9953462379743137</v>
      </c>
    </row>
    <row r="255" spans="1:5" ht="13" x14ac:dyDescent="0.3">
      <c r="A255" t="str">
        <f t="shared" si="102"/>
        <v>25_127_2D.csv</v>
      </c>
      <c r="B255" s="25">
        <v>25</v>
      </c>
      <c r="C255">
        <f t="shared" ref="C255:C261" si="104">C254</f>
        <v>1</v>
      </c>
      <c r="D255">
        <f t="shared" si="103"/>
        <v>18.774281019372324</v>
      </c>
      <c r="E255">
        <f t="shared" ref="E255:E261" si="105">E254</f>
        <v>9.9953462379743137</v>
      </c>
    </row>
    <row r="256" spans="1:5" ht="13" x14ac:dyDescent="0.3">
      <c r="A256" t="str">
        <f t="shared" si="102"/>
        <v>25_128_2D.csv</v>
      </c>
      <c r="B256" s="25">
        <v>25</v>
      </c>
      <c r="C256">
        <f t="shared" si="104"/>
        <v>1</v>
      </c>
      <c r="D256">
        <f t="shared" si="103"/>
        <v>18.774281019372324</v>
      </c>
      <c r="E256">
        <f t="shared" si="105"/>
        <v>9.9953462379743137</v>
      </c>
    </row>
    <row r="257" spans="1:5" ht="13" x14ac:dyDescent="0.3">
      <c r="A257" t="str">
        <f t="shared" si="102"/>
        <v>25_129_2D.csv</v>
      </c>
      <c r="B257" s="25">
        <v>25</v>
      </c>
      <c r="C257">
        <f t="shared" si="104"/>
        <v>1</v>
      </c>
      <c r="D257">
        <f t="shared" si="103"/>
        <v>18.774281019372324</v>
      </c>
      <c r="E257">
        <f t="shared" si="105"/>
        <v>9.9953462379743137</v>
      </c>
    </row>
    <row r="258" spans="1:5" ht="13" x14ac:dyDescent="0.3">
      <c r="A258" t="str">
        <f t="shared" si="102"/>
        <v>25_130_2D.csv</v>
      </c>
      <c r="B258" s="25">
        <v>25</v>
      </c>
      <c r="C258">
        <f t="shared" si="104"/>
        <v>1</v>
      </c>
      <c r="D258">
        <f t="shared" si="103"/>
        <v>18.774281019372324</v>
      </c>
      <c r="E258">
        <f t="shared" si="105"/>
        <v>9.9953462379743137</v>
      </c>
    </row>
    <row r="259" spans="1:5" ht="13" x14ac:dyDescent="0.3">
      <c r="A259" t="str">
        <f t="shared" si="102"/>
        <v>25_131_2D.csv</v>
      </c>
      <c r="B259" s="25">
        <v>25</v>
      </c>
      <c r="C259">
        <f t="shared" si="104"/>
        <v>1</v>
      </c>
      <c r="D259">
        <f t="shared" si="103"/>
        <v>18.774281019372324</v>
      </c>
      <c r="E259">
        <f t="shared" si="105"/>
        <v>9.9953462379743137</v>
      </c>
    </row>
    <row r="260" spans="1:5" ht="13" x14ac:dyDescent="0.3">
      <c r="A260" t="str">
        <f t="shared" si="102"/>
        <v>25_132_2D.csv</v>
      </c>
      <c r="B260" s="25">
        <v>25</v>
      </c>
      <c r="C260">
        <f t="shared" si="104"/>
        <v>1</v>
      </c>
      <c r="D260">
        <f t="shared" si="103"/>
        <v>18.774281019372324</v>
      </c>
      <c r="E260">
        <f t="shared" si="105"/>
        <v>9.9953462379743137</v>
      </c>
    </row>
    <row r="261" spans="1:5" ht="13" x14ac:dyDescent="0.3">
      <c r="A261" t="str">
        <f t="shared" si="102"/>
        <v>25_133_2D.csv</v>
      </c>
      <c r="B261" s="25">
        <v>25</v>
      </c>
      <c r="C261">
        <f t="shared" si="104"/>
        <v>1</v>
      </c>
      <c r="D261">
        <f t="shared" si="103"/>
        <v>18.774281019372324</v>
      </c>
      <c r="E261">
        <f t="shared" si="105"/>
        <v>9.9953462379743137</v>
      </c>
    </row>
    <row r="262" spans="1:5" ht="13" x14ac:dyDescent="0.3">
      <c r="A262" t="s">
        <v>109</v>
      </c>
      <c r="B262" s="25">
        <v>26</v>
      </c>
      <c r="C262">
        <f>Samples!$B$28</f>
        <v>1</v>
      </c>
      <c r="D262">
        <f>Samples!$E$28</f>
        <v>15.047682365976996</v>
      </c>
      <c r="E262">
        <f>Samples!$G$28</f>
        <v>2.4960777234594618</v>
      </c>
    </row>
    <row r="263" spans="1:5" ht="13" x14ac:dyDescent="0.3">
      <c r="A263" t="str">
        <f t="shared" ref="A263:A271" si="106">TEXT(LEFT(A262,2),"00")&amp;"_"&amp;TEXT(MID(A262,4,2)+1,"00")&amp;"_2D.csv"</f>
        <v>26_65_2D.csv</v>
      </c>
      <c r="B263" s="25">
        <v>26</v>
      </c>
      <c r="C263">
        <f>C262</f>
        <v>1</v>
      </c>
      <c r="D263">
        <f t="shared" ref="D263:D271" si="107">D262</f>
        <v>15.047682365976996</v>
      </c>
      <c r="E263">
        <f>E262</f>
        <v>2.4960777234594618</v>
      </c>
    </row>
    <row r="264" spans="1:5" ht="13" x14ac:dyDescent="0.3">
      <c r="A264" t="str">
        <f t="shared" si="106"/>
        <v>26_66_2D.csv</v>
      </c>
      <c r="B264" s="25">
        <v>26</v>
      </c>
      <c r="C264">
        <f>C263</f>
        <v>1</v>
      </c>
      <c r="D264">
        <f t="shared" si="107"/>
        <v>15.047682365976996</v>
      </c>
      <c r="E264">
        <f>E263</f>
        <v>2.4960777234594618</v>
      </c>
    </row>
    <row r="265" spans="1:5" ht="13" x14ac:dyDescent="0.3">
      <c r="A265" t="str">
        <f t="shared" si="106"/>
        <v>26_67_2D.csv</v>
      </c>
      <c r="B265" s="25">
        <v>26</v>
      </c>
      <c r="C265">
        <f t="shared" ref="C265:C271" si="108">C264</f>
        <v>1</v>
      </c>
      <c r="D265">
        <f t="shared" si="107"/>
        <v>15.047682365976996</v>
      </c>
      <c r="E265">
        <f t="shared" ref="E265:E271" si="109">E264</f>
        <v>2.4960777234594618</v>
      </c>
    </row>
    <row r="266" spans="1:5" ht="13" x14ac:dyDescent="0.3">
      <c r="A266" t="str">
        <f t="shared" si="106"/>
        <v>26_68_2D.csv</v>
      </c>
      <c r="B266" s="25">
        <v>26</v>
      </c>
      <c r="C266">
        <f t="shared" si="108"/>
        <v>1</v>
      </c>
      <c r="D266">
        <f t="shared" si="107"/>
        <v>15.047682365976996</v>
      </c>
      <c r="E266">
        <f t="shared" si="109"/>
        <v>2.4960777234594618</v>
      </c>
    </row>
    <row r="267" spans="1:5" ht="13" x14ac:dyDescent="0.3">
      <c r="A267" t="str">
        <f t="shared" si="106"/>
        <v>26_69_2D.csv</v>
      </c>
      <c r="B267" s="25">
        <v>26</v>
      </c>
      <c r="C267">
        <f t="shared" si="108"/>
        <v>1</v>
      </c>
      <c r="D267">
        <f t="shared" si="107"/>
        <v>15.047682365976996</v>
      </c>
      <c r="E267">
        <f t="shared" si="109"/>
        <v>2.4960777234594618</v>
      </c>
    </row>
    <row r="268" spans="1:5" ht="13" x14ac:dyDescent="0.3">
      <c r="A268" t="str">
        <f t="shared" si="106"/>
        <v>26_70_2D.csv</v>
      </c>
      <c r="B268" s="25">
        <v>26</v>
      </c>
      <c r="C268">
        <f t="shared" si="108"/>
        <v>1</v>
      </c>
      <c r="D268">
        <f t="shared" si="107"/>
        <v>15.047682365976996</v>
      </c>
      <c r="E268">
        <f t="shared" si="109"/>
        <v>2.4960777234594618</v>
      </c>
    </row>
    <row r="269" spans="1:5" ht="13" x14ac:dyDescent="0.3">
      <c r="A269" t="str">
        <f t="shared" si="106"/>
        <v>26_71_2D.csv</v>
      </c>
      <c r="B269" s="25">
        <v>26</v>
      </c>
      <c r="C269">
        <f t="shared" si="108"/>
        <v>1</v>
      </c>
      <c r="D269">
        <f t="shared" si="107"/>
        <v>15.047682365976996</v>
      </c>
      <c r="E269">
        <f t="shared" si="109"/>
        <v>2.4960777234594618</v>
      </c>
    </row>
    <row r="270" spans="1:5" ht="13" x14ac:dyDescent="0.3">
      <c r="A270" t="str">
        <f t="shared" si="106"/>
        <v>26_72_2D.csv</v>
      </c>
      <c r="B270" s="25">
        <v>26</v>
      </c>
      <c r="C270">
        <f t="shared" si="108"/>
        <v>1</v>
      </c>
      <c r="D270">
        <f t="shared" si="107"/>
        <v>15.047682365976996</v>
      </c>
      <c r="E270">
        <f t="shared" si="109"/>
        <v>2.4960777234594618</v>
      </c>
    </row>
    <row r="271" spans="1:5" ht="13" x14ac:dyDescent="0.3">
      <c r="A271" t="str">
        <f t="shared" si="106"/>
        <v>26_73_2D.csv</v>
      </c>
      <c r="B271" s="25">
        <v>26</v>
      </c>
      <c r="C271">
        <f t="shared" si="108"/>
        <v>1</v>
      </c>
      <c r="D271">
        <f t="shared" si="107"/>
        <v>15.047682365976996</v>
      </c>
      <c r="E271">
        <f t="shared" si="109"/>
        <v>2.4960777234594618</v>
      </c>
    </row>
    <row r="272" spans="1:5" ht="13" x14ac:dyDescent="0.3">
      <c r="A272" t="s">
        <v>110</v>
      </c>
      <c r="B272" s="25">
        <v>27</v>
      </c>
      <c r="C272">
        <f>Samples!$B$29</f>
        <v>1</v>
      </c>
      <c r="D272">
        <f>Samples!$E$29</f>
        <v>14.935292341400537</v>
      </c>
      <c r="E272">
        <f>Samples!$G$29</f>
        <v>7.4584511798128625</v>
      </c>
    </row>
    <row r="273" spans="1:5" ht="13" x14ac:dyDescent="0.3">
      <c r="A273" t="str">
        <f t="shared" ref="A273:A281" si="110">TEXT(LEFT(A272,2),"00")&amp;"_"&amp;TEXT(MID(A272,4,3)+1,"000")&amp;"_2D.csv"</f>
        <v>27_405_2D.csv</v>
      </c>
      <c r="B273" s="25">
        <v>27</v>
      </c>
      <c r="C273">
        <f>C272</f>
        <v>1</v>
      </c>
      <c r="D273">
        <f t="shared" ref="D273:D281" si="111">D272</f>
        <v>14.935292341400537</v>
      </c>
      <c r="E273">
        <f>E272</f>
        <v>7.4584511798128625</v>
      </c>
    </row>
    <row r="274" spans="1:5" ht="13" x14ac:dyDescent="0.3">
      <c r="A274" t="str">
        <f t="shared" si="110"/>
        <v>27_406_2D.csv</v>
      </c>
      <c r="B274" s="25">
        <v>27</v>
      </c>
      <c r="C274">
        <f>C273</f>
        <v>1</v>
      </c>
      <c r="D274">
        <f t="shared" si="111"/>
        <v>14.935292341400537</v>
      </c>
      <c r="E274">
        <f>E273</f>
        <v>7.4584511798128625</v>
      </c>
    </row>
    <row r="275" spans="1:5" ht="13" x14ac:dyDescent="0.3">
      <c r="A275" t="str">
        <f t="shared" si="110"/>
        <v>27_407_2D.csv</v>
      </c>
      <c r="B275" s="25">
        <v>27</v>
      </c>
      <c r="C275">
        <f t="shared" ref="C275:C281" si="112">C274</f>
        <v>1</v>
      </c>
      <c r="D275">
        <f t="shared" si="111"/>
        <v>14.935292341400537</v>
      </c>
      <c r="E275">
        <f t="shared" ref="E275:E281" si="113">E274</f>
        <v>7.4584511798128625</v>
      </c>
    </row>
    <row r="276" spans="1:5" ht="13" x14ac:dyDescent="0.3">
      <c r="A276" t="str">
        <f t="shared" si="110"/>
        <v>27_408_2D.csv</v>
      </c>
      <c r="B276" s="25">
        <v>27</v>
      </c>
      <c r="C276">
        <f t="shared" si="112"/>
        <v>1</v>
      </c>
      <c r="D276">
        <f t="shared" si="111"/>
        <v>14.935292341400537</v>
      </c>
      <c r="E276">
        <f t="shared" si="113"/>
        <v>7.4584511798128625</v>
      </c>
    </row>
    <row r="277" spans="1:5" ht="13" x14ac:dyDescent="0.3">
      <c r="A277" t="str">
        <f t="shared" si="110"/>
        <v>27_409_2D.csv</v>
      </c>
      <c r="B277" s="25">
        <v>27</v>
      </c>
      <c r="C277">
        <f t="shared" si="112"/>
        <v>1</v>
      </c>
      <c r="D277">
        <f t="shared" si="111"/>
        <v>14.935292341400537</v>
      </c>
      <c r="E277">
        <f t="shared" si="113"/>
        <v>7.4584511798128625</v>
      </c>
    </row>
    <row r="278" spans="1:5" ht="13" x14ac:dyDescent="0.3">
      <c r="A278" t="str">
        <f t="shared" si="110"/>
        <v>27_410_2D.csv</v>
      </c>
      <c r="B278" s="25">
        <v>27</v>
      </c>
      <c r="C278">
        <f t="shared" si="112"/>
        <v>1</v>
      </c>
      <c r="D278">
        <f t="shared" si="111"/>
        <v>14.935292341400537</v>
      </c>
      <c r="E278">
        <f t="shared" si="113"/>
        <v>7.4584511798128625</v>
      </c>
    </row>
    <row r="279" spans="1:5" ht="13" x14ac:dyDescent="0.3">
      <c r="A279" t="str">
        <f t="shared" si="110"/>
        <v>27_411_2D.csv</v>
      </c>
      <c r="B279" s="25">
        <v>27</v>
      </c>
      <c r="C279">
        <f t="shared" si="112"/>
        <v>1</v>
      </c>
      <c r="D279">
        <f t="shared" si="111"/>
        <v>14.935292341400537</v>
      </c>
      <c r="E279">
        <f t="shared" si="113"/>
        <v>7.4584511798128625</v>
      </c>
    </row>
    <row r="280" spans="1:5" ht="13" x14ac:dyDescent="0.3">
      <c r="A280" t="str">
        <f t="shared" si="110"/>
        <v>27_412_2D.csv</v>
      </c>
      <c r="B280" s="25">
        <v>27</v>
      </c>
      <c r="C280">
        <f t="shared" si="112"/>
        <v>1</v>
      </c>
      <c r="D280">
        <f t="shared" si="111"/>
        <v>14.935292341400537</v>
      </c>
      <c r="E280">
        <f t="shared" si="113"/>
        <v>7.4584511798128625</v>
      </c>
    </row>
    <row r="281" spans="1:5" ht="13" x14ac:dyDescent="0.3">
      <c r="A281" t="str">
        <f t="shared" si="110"/>
        <v>27_413_2D.csv</v>
      </c>
      <c r="B281" s="25">
        <v>27</v>
      </c>
      <c r="C281">
        <f t="shared" si="112"/>
        <v>1</v>
      </c>
      <c r="D281">
        <f t="shared" si="111"/>
        <v>14.935292341400537</v>
      </c>
      <c r="E281">
        <f t="shared" si="113"/>
        <v>7.4584511798128625</v>
      </c>
    </row>
    <row r="282" spans="1:5" ht="13" x14ac:dyDescent="0.3">
      <c r="A282" t="s">
        <v>111</v>
      </c>
      <c r="B282" s="25">
        <v>28</v>
      </c>
      <c r="C282">
        <f>Samples!$B$30</f>
        <v>1</v>
      </c>
      <c r="D282">
        <f>Samples!$E$30</f>
        <v>15.010993082178203</v>
      </c>
      <c r="E282">
        <f>Samples!$G$30</f>
        <v>17.494248389145746</v>
      </c>
    </row>
    <row r="283" spans="1:5" ht="13" x14ac:dyDescent="0.3">
      <c r="A283" t="str">
        <f t="shared" ref="A283:A291" si="114">TEXT(LEFT(A282,2),"00")&amp;"_"&amp;TEXT(MID(A282,4,3)+1,"000")&amp;"_2D.csv"</f>
        <v>28_335_2D.csv</v>
      </c>
      <c r="B283" s="25">
        <v>28</v>
      </c>
      <c r="C283">
        <f>C282</f>
        <v>1</v>
      </c>
      <c r="D283">
        <f t="shared" ref="D283:D291" si="115">D282</f>
        <v>15.010993082178203</v>
      </c>
      <c r="E283">
        <f>E282</f>
        <v>17.494248389145746</v>
      </c>
    </row>
    <row r="284" spans="1:5" ht="13" x14ac:dyDescent="0.3">
      <c r="A284" t="str">
        <f t="shared" si="114"/>
        <v>28_336_2D.csv</v>
      </c>
      <c r="B284" s="25">
        <v>28</v>
      </c>
      <c r="C284">
        <f>C283</f>
        <v>1</v>
      </c>
      <c r="D284">
        <f t="shared" si="115"/>
        <v>15.010993082178203</v>
      </c>
      <c r="E284">
        <f>E283</f>
        <v>17.494248389145746</v>
      </c>
    </row>
    <row r="285" spans="1:5" ht="13" x14ac:dyDescent="0.3">
      <c r="A285" t="str">
        <f t="shared" si="114"/>
        <v>28_337_2D.csv</v>
      </c>
      <c r="B285" s="25">
        <v>28</v>
      </c>
      <c r="C285">
        <f t="shared" ref="C285:C291" si="116">C284</f>
        <v>1</v>
      </c>
      <c r="D285">
        <f t="shared" si="115"/>
        <v>15.010993082178203</v>
      </c>
      <c r="E285">
        <f t="shared" ref="E285:E291" si="117">E284</f>
        <v>17.494248389145746</v>
      </c>
    </row>
    <row r="286" spans="1:5" ht="13" x14ac:dyDescent="0.3">
      <c r="A286" t="str">
        <f t="shared" si="114"/>
        <v>28_338_2D.csv</v>
      </c>
      <c r="B286" s="25">
        <v>28</v>
      </c>
      <c r="C286">
        <f t="shared" si="116"/>
        <v>1</v>
      </c>
      <c r="D286">
        <f t="shared" si="115"/>
        <v>15.010993082178203</v>
      </c>
      <c r="E286">
        <f t="shared" si="117"/>
        <v>17.494248389145746</v>
      </c>
    </row>
    <row r="287" spans="1:5" ht="13" x14ac:dyDescent="0.3">
      <c r="A287" t="str">
        <f t="shared" si="114"/>
        <v>28_339_2D.csv</v>
      </c>
      <c r="B287" s="25">
        <v>28</v>
      </c>
      <c r="C287">
        <f t="shared" si="116"/>
        <v>1</v>
      </c>
      <c r="D287">
        <f t="shared" si="115"/>
        <v>15.010993082178203</v>
      </c>
      <c r="E287">
        <f t="shared" si="117"/>
        <v>17.494248389145746</v>
      </c>
    </row>
    <row r="288" spans="1:5" ht="13" x14ac:dyDescent="0.3">
      <c r="A288" t="str">
        <f t="shared" si="114"/>
        <v>28_340_2D.csv</v>
      </c>
      <c r="B288" s="25">
        <v>28</v>
      </c>
      <c r="C288">
        <f t="shared" si="116"/>
        <v>1</v>
      </c>
      <c r="D288">
        <f t="shared" si="115"/>
        <v>15.010993082178203</v>
      </c>
      <c r="E288">
        <f t="shared" si="117"/>
        <v>17.494248389145746</v>
      </c>
    </row>
    <row r="289" spans="1:5" ht="13" x14ac:dyDescent="0.3">
      <c r="A289" t="str">
        <f t="shared" si="114"/>
        <v>28_341_2D.csv</v>
      </c>
      <c r="B289" s="25">
        <v>28</v>
      </c>
      <c r="C289">
        <f t="shared" si="116"/>
        <v>1</v>
      </c>
      <c r="D289">
        <f t="shared" si="115"/>
        <v>15.010993082178203</v>
      </c>
      <c r="E289">
        <f t="shared" si="117"/>
        <v>17.494248389145746</v>
      </c>
    </row>
    <row r="290" spans="1:5" ht="13" x14ac:dyDescent="0.3">
      <c r="A290" t="str">
        <f t="shared" si="114"/>
        <v>28_342_2D.csv</v>
      </c>
      <c r="B290" s="25">
        <v>28</v>
      </c>
      <c r="C290">
        <f t="shared" si="116"/>
        <v>1</v>
      </c>
      <c r="D290">
        <f t="shared" si="115"/>
        <v>15.010993082178203</v>
      </c>
      <c r="E290">
        <f t="shared" si="117"/>
        <v>17.494248389145746</v>
      </c>
    </row>
    <row r="291" spans="1:5" ht="13" x14ac:dyDescent="0.3">
      <c r="A291" t="str">
        <f t="shared" si="114"/>
        <v>28_343_2D.csv</v>
      </c>
      <c r="B291" s="25">
        <v>28</v>
      </c>
      <c r="C291">
        <f t="shared" si="116"/>
        <v>1</v>
      </c>
      <c r="D291">
        <f t="shared" si="115"/>
        <v>15.010993082178203</v>
      </c>
      <c r="E291">
        <f t="shared" si="117"/>
        <v>17.494248389145746</v>
      </c>
    </row>
    <row r="292" spans="1:5" ht="13" x14ac:dyDescent="0.3">
      <c r="A292" t="s">
        <v>112</v>
      </c>
      <c r="B292" s="25">
        <v>29</v>
      </c>
      <c r="C292">
        <f>Samples!$B$31</f>
        <v>1</v>
      </c>
      <c r="D292">
        <f>Samples!$E$31</f>
        <v>14.992620772555279</v>
      </c>
      <c r="E292">
        <f>Samples!$G$31</f>
        <v>12.500455322550495</v>
      </c>
    </row>
    <row r="293" spans="1:5" ht="13" x14ac:dyDescent="0.3">
      <c r="A293" t="str">
        <f t="shared" ref="A293:A301" si="118">TEXT(LEFT(A292,2),"00")&amp;"_"&amp;TEXT(MID(A292,4,3)+1,"000")&amp;"_2D.csv"</f>
        <v>29_415_2D.csv</v>
      </c>
      <c r="B293" s="25">
        <v>29</v>
      </c>
      <c r="C293">
        <f>C292</f>
        <v>1</v>
      </c>
      <c r="D293">
        <f t="shared" ref="D293:D301" si="119">D292</f>
        <v>14.992620772555279</v>
      </c>
      <c r="E293">
        <f>E292</f>
        <v>12.500455322550495</v>
      </c>
    </row>
    <row r="294" spans="1:5" ht="13" x14ac:dyDescent="0.3">
      <c r="A294" t="str">
        <f t="shared" si="118"/>
        <v>29_416_2D.csv</v>
      </c>
      <c r="B294" s="25">
        <v>29</v>
      </c>
      <c r="C294">
        <f>C293</f>
        <v>1</v>
      </c>
      <c r="D294">
        <f t="shared" si="119"/>
        <v>14.992620772555279</v>
      </c>
      <c r="E294">
        <f>E293</f>
        <v>12.500455322550495</v>
      </c>
    </row>
    <row r="295" spans="1:5" ht="13" x14ac:dyDescent="0.3">
      <c r="A295" t="str">
        <f t="shared" si="118"/>
        <v>29_417_2D.csv</v>
      </c>
      <c r="B295" s="25">
        <v>29</v>
      </c>
      <c r="C295">
        <f t="shared" ref="C295:C301" si="120">C294</f>
        <v>1</v>
      </c>
      <c r="D295">
        <f t="shared" si="119"/>
        <v>14.992620772555279</v>
      </c>
      <c r="E295">
        <f t="shared" ref="E295:E301" si="121">E294</f>
        <v>12.500455322550495</v>
      </c>
    </row>
    <row r="296" spans="1:5" ht="13" x14ac:dyDescent="0.3">
      <c r="A296" t="str">
        <f t="shared" si="118"/>
        <v>29_418_2D.csv</v>
      </c>
      <c r="B296" s="25">
        <v>29</v>
      </c>
      <c r="C296">
        <f t="shared" si="120"/>
        <v>1</v>
      </c>
      <c r="D296">
        <f t="shared" si="119"/>
        <v>14.992620772555279</v>
      </c>
      <c r="E296">
        <f t="shared" si="121"/>
        <v>12.500455322550495</v>
      </c>
    </row>
    <row r="297" spans="1:5" ht="13" x14ac:dyDescent="0.3">
      <c r="A297" t="str">
        <f t="shared" si="118"/>
        <v>29_419_2D.csv</v>
      </c>
      <c r="B297" s="25">
        <v>29</v>
      </c>
      <c r="C297">
        <f t="shared" si="120"/>
        <v>1</v>
      </c>
      <c r="D297">
        <f t="shared" si="119"/>
        <v>14.992620772555279</v>
      </c>
      <c r="E297">
        <f t="shared" si="121"/>
        <v>12.500455322550495</v>
      </c>
    </row>
    <row r="298" spans="1:5" ht="13" x14ac:dyDescent="0.3">
      <c r="A298" t="str">
        <f t="shared" si="118"/>
        <v>29_420_2D.csv</v>
      </c>
      <c r="B298" s="25">
        <v>29</v>
      </c>
      <c r="C298">
        <f t="shared" si="120"/>
        <v>1</v>
      </c>
      <c r="D298">
        <f t="shared" si="119"/>
        <v>14.992620772555279</v>
      </c>
      <c r="E298">
        <f t="shared" si="121"/>
        <v>12.500455322550495</v>
      </c>
    </row>
    <row r="299" spans="1:5" ht="13" x14ac:dyDescent="0.3">
      <c r="A299" t="str">
        <f t="shared" si="118"/>
        <v>29_421_2D.csv</v>
      </c>
      <c r="B299" s="25">
        <v>29</v>
      </c>
      <c r="C299">
        <f t="shared" si="120"/>
        <v>1</v>
      </c>
      <c r="D299">
        <f t="shared" si="119"/>
        <v>14.992620772555279</v>
      </c>
      <c r="E299">
        <f t="shared" si="121"/>
        <v>12.500455322550495</v>
      </c>
    </row>
    <row r="300" spans="1:5" ht="13" x14ac:dyDescent="0.3">
      <c r="A300" t="str">
        <f t="shared" si="118"/>
        <v>29_422_2D.csv</v>
      </c>
      <c r="B300" s="25">
        <v>29</v>
      </c>
      <c r="C300">
        <f t="shared" si="120"/>
        <v>1</v>
      </c>
      <c r="D300">
        <f t="shared" si="119"/>
        <v>14.992620772555279</v>
      </c>
      <c r="E300">
        <f t="shared" si="121"/>
        <v>12.500455322550495</v>
      </c>
    </row>
    <row r="301" spans="1:5" ht="13" x14ac:dyDescent="0.3">
      <c r="A301" t="str">
        <f t="shared" si="118"/>
        <v>29_423_2D.csv</v>
      </c>
      <c r="B301" s="25">
        <v>29</v>
      </c>
      <c r="C301">
        <f t="shared" si="120"/>
        <v>1</v>
      </c>
      <c r="D301">
        <f t="shared" si="119"/>
        <v>14.992620772555279</v>
      </c>
      <c r="E301">
        <f t="shared" si="121"/>
        <v>12.500455322550495</v>
      </c>
    </row>
    <row r="302" spans="1:5" ht="13" x14ac:dyDescent="0.3">
      <c r="A302" t="s">
        <v>113</v>
      </c>
      <c r="B302" s="25">
        <v>30</v>
      </c>
      <c r="C302">
        <f>Samples!$B$32</f>
        <v>0</v>
      </c>
      <c r="D302">
        <f>Samples!$E$32</f>
        <v>22.49261353623378</v>
      </c>
      <c r="E302">
        <f>Samples!$G$32</f>
        <v>15.008165582307321</v>
      </c>
    </row>
    <row r="303" spans="1:5" ht="13" x14ac:dyDescent="0.3">
      <c r="A303" t="str">
        <f t="shared" ref="A303:A308" si="122">TEXT(LEFT(A302,2),"00")&amp;"_"&amp;TEXT(MID(A302,4,2)+1,"00")&amp;"_2D.csv"</f>
        <v>30_95_2D.csv</v>
      </c>
      <c r="B303" s="25">
        <v>30</v>
      </c>
      <c r="C303">
        <f>C302</f>
        <v>0</v>
      </c>
      <c r="D303">
        <f t="shared" ref="D303:D311" si="123">D302</f>
        <v>22.49261353623378</v>
      </c>
      <c r="E303">
        <f>E302</f>
        <v>15.008165582307321</v>
      </c>
    </row>
    <row r="304" spans="1:5" ht="13" x14ac:dyDescent="0.3">
      <c r="A304" t="str">
        <f t="shared" si="122"/>
        <v>30_96_2D.csv</v>
      </c>
      <c r="B304" s="25">
        <v>30</v>
      </c>
      <c r="C304">
        <f>C303</f>
        <v>0</v>
      </c>
      <c r="D304">
        <f t="shared" si="123"/>
        <v>22.49261353623378</v>
      </c>
      <c r="E304">
        <f>E303</f>
        <v>15.008165582307321</v>
      </c>
    </row>
    <row r="305" spans="1:5" ht="13" x14ac:dyDescent="0.3">
      <c r="A305" t="str">
        <f t="shared" si="122"/>
        <v>30_97_2D.csv</v>
      </c>
      <c r="B305" s="25">
        <v>30</v>
      </c>
      <c r="C305">
        <f t="shared" ref="C305:C311" si="124">C304</f>
        <v>0</v>
      </c>
      <c r="D305">
        <f t="shared" si="123"/>
        <v>22.49261353623378</v>
      </c>
      <c r="E305">
        <f t="shared" ref="E305:E311" si="125">E304</f>
        <v>15.008165582307321</v>
      </c>
    </row>
    <row r="306" spans="1:5" ht="13" x14ac:dyDescent="0.3">
      <c r="A306" t="str">
        <f t="shared" si="122"/>
        <v>30_98_2D.csv</v>
      </c>
      <c r="B306" s="25">
        <v>30</v>
      </c>
      <c r="C306">
        <f t="shared" si="124"/>
        <v>0</v>
      </c>
      <c r="D306">
        <f t="shared" si="123"/>
        <v>22.49261353623378</v>
      </c>
      <c r="E306">
        <f t="shared" si="125"/>
        <v>15.008165582307321</v>
      </c>
    </row>
    <row r="307" spans="1:5" ht="13" x14ac:dyDescent="0.3">
      <c r="A307" t="str">
        <f t="shared" si="122"/>
        <v>30_99_2D.csv</v>
      </c>
      <c r="B307" s="25">
        <v>30</v>
      </c>
      <c r="C307">
        <f t="shared" si="124"/>
        <v>0</v>
      </c>
      <c r="D307">
        <f t="shared" si="123"/>
        <v>22.49261353623378</v>
      </c>
      <c r="E307">
        <f t="shared" si="125"/>
        <v>15.008165582307321</v>
      </c>
    </row>
    <row r="308" spans="1:5" ht="13" x14ac:dyDescent="0.3">
      <c r="A308" t="str">
        <f t="shared" si="122"/>
        <v>30_100_2D.csv</v>
      </c>
      <c r="B308" s="25">
        <v>30</v>
      </c>
      <c r="C308">
        <f t="shared" si="124"/>
        <v>0</v>
      </c>
      <c r="D308">
        <f t="shared" si="123"/>
        <v>22.49261353623378</v>
      </c>
      <c r="E308">
        <f t="shared" si="125"/>
        <v>15.008165582307321</v>
      </c>
    </row>
    <row r="309" spans="1:5" ht="13" x14ac:dyDescent="0.3">
      <c r="A309" t="str">
        <f>TEXT(LEFT(A308,2),"00")&amp;"_"&amp;TEXT(MID(A308,4,3)+1,"000")&amp;"_2D.csv"</f>
        <v>30_101_2D.csv</v>
      </c>
      <c r="B309" s="25">
        <v>30</v>
      </c>
      <c r="C309">
        <f t="shared" si="124"/>
        <v>0</v>
      </c>
      <c r="D309">
        <f t="shared" si="123"/>
        <v>22.49261353623378</v>
      </c>
      <c r="E309">
        <f t="shared" si="125"/>
        <v>15.008165582307321</v>
      </c>
    </row>
    <row r="310" spans="1:5" ht="13" x14ac:dyDescent="0.3">
      <c r="A310" t="str">
        <f>TEXT(LEFT(A309,2),"00")&amp;"_"&amp;TEXT(MID(A309,4,3)+1,"000")&amp;"_2D.csv"</f>
        <v>30_102_2D.csv</v>
      </c>
      <c r="B310" s="25">
        <v>30</v>
      </c>
      <c r="C310">
        <f t="shared" si="124"/>
        <v>0</v>
      </c>
      <c r="D310">
        <f t="shared" si="123"/>
        <v>22.49261353623378</v>
      </c>
      <c r="E310">
        <f t="shared" si="125"/>
        <v>15.008165582307321</v>
      </c>
    </row>
    <row r="311" spans="1:5" ht="13" x14ac:dyDescent="0.3">
      <c r="A311" t="str">
        <f>TEXT(LEFT(A310,2),"00")&amp;"_"&amp;TEXT(MID(A310,4,3)+1,"000")&amp;"_2D.csv"</f>
        <v>30_103_2D.csv</v>
      </c>
      <c r="B311" s="25">
        <v>30</v>
      </c>
      <c r="C311">
        <f t="shared" si="124"/>
        <v>0</v>
      </c>
      <c r="D311">
        <f t="shared" si="123"/>
        <v>22.49261353623378</v>
      </c>
      <c r="E311">
        <f t="shared" si="125"/>
        <v>15.008165582307321</v>
      </c>
    </row>
    <row r="312" spans="1:5" ht="13" x14ac:dyDescent="0.3">
      <c r="A312" t="s">
        <v>120</v>
      </c>
      <c r="B312" s="25">
        <v>31</v>
      </c>
      <c r="C312">
        <f>Samples!$B$33</f>
        <v>0</v>
      </c>
      <c r="D312">
        <f>Samples!$E$33</f>
        <v>6.0539286457758896</v>
      </c>
      <c r="E312">
        <f>Samples!$G$33</f>
        <v>4.0014402011277603</v>
      </c>
    </row>
    <row r="313" spans="1:5" ht="13" x14ac:dyDescent="0.3">
      <c r="A313" t="str">
        <f t="shared" ref="A313:A321" si="126">TEXT(LEFT(A312,2),"00")&amp;"_"&amp;TEXT(MID(A312,4,3)+1,"000")&amp;"_2D.csv"</f>
        <v>31_345_2D.csv</v>
      </c>
      <c r="B313" s="25">
        <v>31</v>
      </c>
      <c r="C313">
        <f>C312</f>
        <v>0</v>
      </c>
      <c r="D313">
        <f t="shared" ref="D313:D321" si="127">D312</f>
        <v>6.0539286457758896</v>
      </c>
      <c r="E313">
        <f>E312</f>
        <v>4.0014402011277603</v>
      </c>
    </row>
    <row r="314" spans="1:5" ht="13" x14ac:dyDescent="0.3">
      <c r="A314" t="str">
        <f t="shared" si="126"/>
        <v>31_346_2D.csv</v>
      </c>
      <c r="B314" s="25">
        <v>31</v>
      </c>
      <c r="C314">
        <f>C313</f>
        <v>0</v>
      </c>
      <c r="D314">
        <f t="shared" si="127"/>
        <v>6.0539286457758896</v>
      </c>
      <c r="E314">
        <f>E313</f>
        <v>4.0014402011277603</v>
      </c>
    </row>
    <row r="315" spans="1:5" ht="13" x14ac:dyDescent="0.3">
      <c r="A315" t="str">
        <f t="shared" si="126"/>
        <v>31_347_2D.csv</v>
      </c>
      <c r="B315" s="25">
        <v>31</v>
      </c>
      <c r="C315">
        <f t="shared" ref="C315:C321" si="128">C314</f>
        <v>0</v>
      </c>
      <c r="D315">
        <f t="shared" si="127"/>
        <v>6.0539286457758896</v>
      </c>
      <c r="E315">
        <f t="shared" ref="E315:E321" si="129">E314</f>
        <v>4.0014402011277603</v>
      </c>
    </row>
    <row r="316" spans="1:5" ht="13" x14ac:dyDescent="0.3">
      <c r="A316" t="str">
        <f t="shared" si="126"/>
        <v>31_348_2D.csv</v>
      </c>
      <c r="B316" s="25">
        <v>31</v>
      </c>
      <c r="C316">
        <f t="shared" si="128"/>
        <v>0</v>
      </c>
      <c r="D316">
        <f t="shared" si="127"/>
        <v>6.0539286457758896</v>
      </c>
      <c r="E316">
        <f t="shared" si="129"/>
        <v>4.0014402011277603</v>
      </c>
    </row>
    <row r="317" spans="1:5" ht="13" x14ac:dyDescent="0.3">
      <c r="A317" t="str">
        <f t="shared" si="126"/>
        <v>31_349_2D.csv</v>
      </c>
      <c r="B317" s="25">
        <v>31</v>
      </c>
      <c r="C317">
        <f t="shared" si="128"/>
        <v>0</v>
      </c>
      <c r="D317">
        <f t="shared" si="127"/>
        <v>6.0539286457758896</v>
      </c>
      <c r="E317">
        <f t="shared" si="129"/>
        <v>4.0014402011277603</v>
      </c>
    </row>
    <row r="318" spans="1:5" ht="13" x14ac:dyDescent="0.3">
      <c r="A318" t="str">
        <f t="shared" si="126"/>
        <v>31_350_2D.csv</v>
      </c>
      <c r="B318" s="25">
        <v>31</v>
      </c>
      <c r="C318">
        <f t="shared" si="128"/>
        <v>0</v>
      </c>
      <c r="D318">
        <f t="shared" si="127"/>
        <v>6.0539286457758896</v>
      </c>
      <c r="E318">
        <f t="shared" si="129"/>
        <v>4.0014402011277603</v>
      </c>
    </row>
    <row r="319" spans="1:5" ht="13" x14ac:dyDescent="0.3">
      <c r="A319" t="str">
        <f t="shared" si="126"/>
        <v>31_351_2D.csv</v>
      </c>
      <c r="B319" s="25">
        <v>31</v>
      </c>
      <c r="C319">
        <f t="shared" si="128"/>
        <v>0</v>
      </c>
      <c r="D319">
        <f t="shared" si="127"/>
        <v>6.0539286457758896</v>
      </c>
      <c r="E319">
        <f t="shared" si="129"/>
        <v>4.0014402011277603</v>
      </c>
    </row>
    <row r="320" spans="1:5" ht="13" x14ac:dyDescent="0.3">
      <c r="A320" t="str">
        <f t="shared" si="126"/>
        <v>31_352_2D.csv</v>
      </c>
      <c r="B320" s="25">
        <v>31</v>
      </c>
      <c r="C320">
        <f t="shared" si="128"/>
        <v>0</v>
      </c>
      <c r="D320">
        <f t="shared" si="127"/>
        <v>6.0539286457758896</v>
      </c>
      <c r="E320">
        <f t="shared" si="129"/>
        <v>4.0014402011277603</v>
      </c>
    </row>
    <row r="321" spans="1:5" ht="13" x14ac:dyDescent="0.3">
      <c r="A321" t="str">
        <f t="shared" si="126"/>
        <v>31_353_2D.csv</v>
      </c>
      <c r="B321" s="25">
        <v>31</v>
      </c>
      <c r="C321">
        <f t="shared" si="128"/>
        <v>0</v>
      </c>
      <c r="D321">
        <f t="shared" si="127"/>
        <v>6.0539286457758896</v>
      </c>
      <c r="E321">
        <f t="shared" si="129"/>
        <v>4.0014402011277603</v>
      </c>
    </row>
    <row r="322" spans="1:5" ht="13" x14ac:dyDescent="0.3">
      <c r="A322" t="s">
        <v>114</v>
      </c>
      <c r="B322" s="25">
        <v>32</v>
      </c>
      <c r="C322">
        <f>Samples!$B$34</f>
        <v>0</v>
      </c>
      <c r="D322">
        <f>Samples!$E$34</f>
        <v>7.4555635963723423</v>
      </c>
      <c r="E322">
        <f>Samples!$G$34</f>
        <v>15.921586984589304</v>
      </c>
    </row>
    <row r="323" spans="1:5" ht="13" x14ac:dyDescent="0.3">
      <c r="A323" t="str">
        <f t="shared" ref="A323:A331" si="130">TEXT(LEFT(A322,2),"00")&amp;"_"&amp;TEXT(MID(A322,4,3)+1,"000")&amp;"_2D.csv"</f>
        <v>32_215_2D.csv</v>
      </c>
      <c r="B323" s="25">
        <v>32</v>
      </c>
      <c r="C323">
        <f>C322</f>
        <v>0</v>
      </c>
      <c r="D323">
        <f t="shared" ref="D323:D331" si="131">D322</f>
        <v>7.4555635963723423</v>
      </c>
      <c r="E323">
        <f>E322</f>
        <v>15.921586984589304</v>
      </c>
    </row>
    <row r="324" spans="1:5" ht="13" x14ac:dyDescent="0.3">
      <c r="A324" t="str">
        <f t="shared" si="130"/>
        <v>32_216_2D.csv</v>
      </c>
      <c r="B324" s="25">
        <v>32</v>
      </c>
      <c r="C324">
        <f>C323</f>
        <v>0</v>
      </c>
      <c r="D324">
        <f t="shared" si="131"/>
        <v>7.4555635963723423</v>
      </c>
      <c r="E324">
        <f>E323</f>
        <v>15.921586984589304</v>
      </c>
    </row>
    <row r="325" spans="1:5" ht="13" x14ac:dyDescent="0.3">
      <c r="A325" t="str">
        <f t="shared" si="130"/>
        <v>32_217_2D.csv</v>
      </c>
      <c r="B325" s="25">
        <v>32</v>
      </c>
      <c r="C325">
        <f t="shared" ref="C325:C331" si="132">C324</f>
        <v>0</v>
      </c>
      <c r="D325">
        <f t="shared" si="131"/>
        <v>7.4555635963723423</v>
      </c>
      <c r="E325">
        <f t="shared" ref="E325:E331" si="133">E324</f>
        <v>15.921586984589304</v>
      </c>
    </row>
    <row r="326" spans="1:5" ht="13" x14ac:dyDescent="0.3">
      <c r="A326" t="str">
        <f t="shared" si="130"/>
        <v>32_218_2D.csv</v>
      </c>
      <c r="B326" s="25">
        <v>32</v>
      </c>
      <c r="C326">
        <f t="shared" si="132"/>
        <v>0</v>
      </c>
      <c r="D326">
        <f t="shared" si="131"/>
        <v>7.4555635963723423</v>
      </c>
      <c r="E326">
        <f t="shared" si="133"/>
        <v>15.921586984589304</v>
      </c>
    </row>
    <row r="327" spans="1:5" ht="13" x14ac:dyDescent="0.3">
      <c r="A327" t="str">
        <f t="shared" si="130"/>
        <v>32_219_2D.csv</v>
      </c>
      <c r="B327" s="25">
        <v>32</v>
      </c>
      <c r="C327">
        <f t="shared" si="132"/>
        <v>0</v>
      </c>
      <c r="D327">
        <f t="shared" si="131"/>
        <v>7.4555635963723423</v>
      </c>
      <c r="E327">
        <f t="shared" si="133"/>
        <v>15.921586984589304</v>
      </c>
    </row>
    <row r="328" spans="1:5" ht="13" x14ac:dyDescent="0.3">
      <c r="A328" t="str">
        <f t="shared" si="130"/>
        <v>32_220_2D.csv</v>
      </c>
      <c r="B328" s="25">
        <v>32</v>
      </c>
      <c r="C328">
        <f t="shared" si="132"/>
        <v>0</v>
      </c>
      <c r="D328">
        <f t="shared" si="131"/>
        <v>7.4555635963723423</v>
      </c>
      <c r="E328">
        <f t="shared" si="133"/>
        <v>15.921586984589304</v>
      </c>
    </row>
    <row r="329" spans="1:5" ht="13" x14ac:dyDescent="0.3">
      <c r="A329" t="str">
        <f t="shared" si="130"/>
        <v>32_221_2D.csv</v>
      </c>
      <c r="B329" s="25">
        <v>32</v>
      </c>
      <c r="C329">
        <f t="shared" si="132"/>
        <v>0</v>
      </c>
      <c r="D329">
        <f t="shared" si="131"/>
        <v>7.4555635963723423</v>
      </c>
      <c r="E329">
        <f t="shared" si="133"/>
        <v>15.921586984589304</v>
      </c>
    </row>
    <row r="330" spans="1:5" ht="13" x14ac:dyDescent="0.3">
      <c r="A330" t="str">
        <f t="shared" si="130"/>
        <v>32_222_2D.csv</v>
      </c>
      <c r="B330" s="25">
        <v>32</v>
      </c>
      <c r="C330">
        <f t="shared" si="132"/>
        <v>0</v>
      </c>
      <c r="D330">
        <f t="shared" si="131"/>
        <v>7.4555635963723423</v>
      </c>
      <c r="E330">
        <f t="shared" si="133"/>
        <v>15.921586984589304</v>
      </c>
    </row>
    <row r="331" spans="1:5" ht="13" x14ac:dyDescent="0.3">
      <c r="A331" t="str">
        <f t="shared" si="130"/>
        <v>32_223_2D.csv</v>
      </c>
      <c r="B331" s="25">
        <v>32</v>
      </c>
      <c r="C331">
        <f t="shared" si="132"/>
        <v>0</v>
      </c>
      <c r="D331">
        <f t="shared" si="131"/>
        <v>7.4555635963723423</v>
      </c>
      <c r="E331">
        <f t="shared" si="133"/>
        <v>15.921586984589304</v>
      </c>
    </row>
    <row r="332" spans="1:5" ht="13" x14ac:dyDescent="0.3">
      <c r="A332" t="s">
        <v>115</v>
      </c>
      <c r="B332" s="25">
        <v>33</v>
      </c>
      <c r="C332">
        <f>Samples!$B$35</f>
        <v>0</v>
      </c>
      <c r="D332">
        <f>Samples!$E$35</f>
        <v>13.503550982109937</v>
      </c>
      <c r="E332">
        <f>Samples!$G$35</f>
        <v>11.003590056968095</v>
      </c>
    </row>
    <row r="333" spans="1:5" ht="13" x14ac:dyDescent="0.3">
      <c r="A333" t="str">
        <f t="shared" ref="A333:A341" si="134">TEXT(LEFT(A332,2),"00")&amp;"_"&amp;TEXT(MID(A332,4,3)+1,"000")&amp;"_2D.csv"</f>
        <v>33_365_2D.csv</v>
      </c>
      <c r="B333" s="25">
        <v>33</v>
      </c>
      <c r="C333">
        <f>C332</f>
        <v>0</v>
      </c>
      <c r="D333">
        <f t="shared" ref="D333:D341" si="135">D332</f>
        <v>13.503550982109937</v>
      </c>
      <c r="E333">
        <f>E332</f>
        <v>11.003590056968095</v>
      </c>
    </row>
    <row r="334" spans="1:5" ht="13" x14ac:dyDescent="0.3">
      <c r="A334" t="str">
        <f t="shared" si="134"/>
        <v>33_366_2D.csv</v>
      </c>
      <c r="B334" s="25">
        <v>33</v>
      </c>
      <c r="C334">
        <f>C333</f>
        <v>0</v>
      </c>
      <c r="D334">
        <f t="shared" si="135"/>
        <v>13.503550982109937</v>
      </c>
      <c r="E334">
        <f>E333</f>
        <v>11.003590056968095</v>
      </c>
    </row>
    <row r="335" spans="1:5" ht="13" x14ac:dyDescent="0.3">
      <c r="A335" t="str">
        <f t="shared" si="134"/>
        <v>33_367_2D.csv</v>
      </c>
      <c r="B335" s="25">
        <v>33</v>
      </c>
      <c r="C335">
        <f t="shared" ref="C335:C341" si="136">C334</f>
        <v>0</v>
      </c>
      <c r="D335">
        <f t="shared" si="135"/>
        <v>13.503550982109937</v>
      </c>
      <c r="E335">
        <f t="shared" ref="E335:E341" si="137">E334</f>
        <v>11.003590056968095</v>
      </c>
    </row>
    <row r="336" spans="1:5" ht="13" x14ac:dyDescent="0.3">
      <c r="A336" t="str">
        <f t="shared" si="134"/>
        <v>33_368_2D.csv</v>
      </c>
      <c r="B336" s="25">
        <v>33</v>
      </c>
      <c r="C336">
        <f t="shared" si="136"/>
        <v>0</v>
      </c>
      <c r="D336">
        <f t="shared" si="135"/>
        <v>13.503550982109937</v>
      </c>
      <c r="E336">
        <f t="shared" si="137"/>
        <v>11.003590056968095</v>
      </c>
    </row>
    <row r="337" spans="1:5" ht="13" x14ac:dyDescent="0.3">
      <c r="A337" t="str">
        <f t="shared" si="134"/>
        <v>33_369_2D.csv</v>
      </c>
      <c r="B337" s="25">
        <v>33</v>
      </c>
      <c r="C337">
        <f t="shared" si="136"/>
        <v>0</v>
      </c>
      <c r="D337">
        <f t="shared" si="135"/>
        <v>13.503550982109937</v>
      </c>
      <c r="E337">
        <f t="shared" si="137"/>
        <v>11.003590056968095</v>
      </c>
    </row>
    <row r="338" spans="1:5" ht="13" x14ac:dyDescent="0.3">
      <c r="A338" t="str">
        <f t="shared" si="134"/>
        <v>33_370_2D.csv</v>
      </c>
      <c r="B338" s="25">
        <v>33</v>
      </c>
      <c r="C338">
        <f t="shared" si="136"/>
        <v>0</v>
      </c>
      <c r="D338">
        <f t="shared" si="135"/>
        <v>13.503550982109937</v>
      </c>
      <c r="E338">
        <f t="shared" si="137"/>
        <v>11.003590056968095</v>
      </c>
    </row>
    <row r="339" spans="1:5" ht="13" x14ac:dyDescent="0.3">
      <c r="A339" t="str">
        <f t="shared" si="134"/>
        <v>33_371_2D.csv</v>
      </c>
      <c r="B339" s="25">
        <v>33</v>
      </c>
      <c r="C339">
        <f t="shared" si="136"/>
        <v>0</v>
      </c>
      <c r="D339">
        <f t="shared" si="135"/>
        <v>13.503550982109937</v>
      </c>
      <c r="E339">
        <f t="shared" si="137"/>
        <v>11.003590056968095</v>
      </c>
    </row>
    <row r="340" spans="1:5" ht="13" x14ac:dyDescent="0.3">
      <c r="A340" t="str">
        <f t="shared" si="134"/>
        <v>33_372_2D.csv</v>
      </c>
      <c r="B340" s="25">
        <v>33</v>
      </c>
      <c r="C340">
        <f t="shared" si="136"/>
        <v>0</v>
      </c>
      <c r="D340">
        <f t="shared" si="135"/>
        <v>13.503550982109937</v>
      </c>
      <c r="E340">
        <f t="shared" si="137"/>
        <v>11.003590056968095</v>
      </c>
    </row>
    <row r="341" spans="1:5" ht="13" x14ac:dyDescent="0.3">
      <c r="A341" t="str">
        <f t="shared" si="134"/>
        <v>33_373_2D.csv</v>
      </c>
      <c r="B341" s="25">
        <v>33</v>
      </c>
      <c r="C341">
        <f t="shared" si="136"/>
        <v>0</v>
      </c>
      <c r="D341">
        <f t="shared" si="135"/>
        <v>13.503550982109937</v>
      </c>
      <c r="E341">
        <f t="shared" si="137"/>
        <v>11.003590056968095</v>
      </c>
    </row>
    <row r="342" spans="1:5" ht="13" x14ac:dyDescent="0.3">
      <c r="A342" t="s">
        <v>116</v>
      </c>
      <c r="B342" s="25">
        <v>34</v>
      </c>
      <c r="C342">
        <f>Samples!$B$36</f>
        <v>0</v>
      </c>
      <c r="D342">
        <f>Samples!$E$36</f>
        <v>30.003390276301971</v>
      </c>
      <c r="E342">
        <f>Samples!$G$36</f>
        <v>6.0069480114333995</v>
      </c>
    </row>
    <row r="343" spans="1:5" ht="13" x14ac:dyDescent="0.3">
      <c r="A343" t="str">
        <f t="shared" ref="A343:A351" si="138">TEXT(LEFT(A342,2),"00")&amp;"_"&amp;TEXT(MID(A342,4,3)+1,"000")&amp;"_2D.csv"</f>
        <v>34_115_2D.csv</v>
      </c>
      <c r="B343" s="25">
        <v>34</v>
      </c>
      <c r="C343">
        <f>C342</f>
        <v>0</v>
      </c>
      <c r="D343">
        <f t="shared" ref="D343:D351" si="139">D342</f>
        <v>30.003390276301971</v>
      </c>
      <c r="E343">
        <f>E342</f>
        <v>6.0069480114333995</v>
      </c>
    </row>
    <row r="344" spans="1:5" ht="13" x14ac:dyDescent="0.3">
      <c r="A344" t="str">
        <f t="shared" si="138"/>
        <v>34_116_2D.csv</v>
      </c>
      <c r="B344" s="25">
        <v>34</v>
      </c>
      <c r="C344">
        <f>C343</f>
        <v>0</v>
      </c>
      <c r="D344">
        <f t="shared" si="139"/>
        <v>30.003390276301971</v>
      </c>
      <c r="E344">
        <f>E343</f>
        <v>6.0069480114333995</v>
      </c>
    </row>
    <row r="345" spans="1:5" ht="13" x14ac:dyDescent="0.3">
      <c r="A345" t="str">
        <f t="shared" si="138"/>
        <v>34_117_2D.csv</v>
      </c>
      <c r="B345" s="25">
        <v>34</v>
      </c>
      <c r="C345">
        <f t="shared" ref="C345:C351" si="140">C344</f>
        <v>0</v>
      </c>
      <c r="D345">
        <f t="shared" si="139"/>
        <v>30.003390276301971</v>
      </c>
      <c r="E345">
        <f t="shared" ref="E345:E351" si="141">E344</f>
        <v>6.0069480114333995</v>
      </c>
    </row>
    <row r="346" spans="1:5" ht="13" x14ac:dyDescent="0.3">
      <c r="A346" t="str">
        <f t="shared" si="138"/>
        <v>34_118_2D.csv</v>
      </c>
      <c r="B346" s="25">
        <v>34</v>
      </c>
      <c r="C346">
        <f t="shared" si="140"/>
        <v>0</v>
      </c>
      <c r="D346">
        <f t="shared" si="139"/>
        <v>30.003390276301971</v>
      </c>
      <c r="E346">
        <f t="shared" si="141"/>
        <v>6.0069480114333995</v>
      </c>
    </row>
    <row r="347" spans="1:5" ht="13" x14ac:dyDescent="0.3">
      <c r="A347" t="str">
        <f t="shared" si="138"/>
        <v>34_119_2D.csv</v>
      </c>
      <c r="B347" s="25">
        <v>34</v>
      </c>
      <c r="C347">
        <f t="shared" si="140"/>
        <v>0</v>
      </c>
      <c r="D347">
        <f t="shared" si="139"/>
        <v>30.003390276301971</v>
      </c>
      <c r="E347">
        <f t="shared" si="141"/>
        <v>6.0069480114333995</v>
      </c>
    </row>
    <row r="348" spans="1:5" ht="13" x14ac:dyDescent="0.3">
      <c r="A348" t="str">
        <f t="shared" si="138"/>
        <v>34_120_2D.csv</v>
      </c>
      <c r="B348" s="25">
        <v>34</v>
      </c>
      <c r="C348">
        <f t="shared" si="140"/>
        <v>0</v>
      </c>
      <c r="D348">
        <f t="shared" si="139"/>
        <v>30.003390276301971</v>
      </c>
      <c r="E348">
        <f t="shared" si="141"/>
        <v>6.0069480114333995</v>
      </c>
    </row>
    <row r="349" spans="1:5" ht="13" x14ac:dyDescent="0.3">
      <c r="A349" t="str">
        <f t="shared" si="138"/>
        <v>34_121_2D.csv</v>
      </c>
      <c r="B349" s="25">
        <v>34</v>
      </c>
      <c r="C349">
        <f t="shared" si="140"/>
        <v>0</v>
      </c>
      <c r="D349">
        <f t="shared" si="139"/>
        <v>30.003390276301971</v>
      </c>
      <c r="E349">
        <f t="shared" si="141"/>
        <v>6.0069480114333995</v>
      </c>
    </row>
    <row r="350" spans="1:5" ht="13" x14ac:dyDescent="0.3">
      <c r="A350" t="str">
        <f t="shared" si="138"/>
        <v>34_122_2D.csv</v>
      </c>
      <c r="B350" s="25">
        <v>34</v>
      </c>
      <c r="C350">
        <f t="shared" si="140"/>
        <v>0</v>
      </c>
      <c r="D350">
        <f t="shared" si="139"/>
        <v>30.003390276301971</v>
      </c>
      <c r="E350">
        <f t="shared" si="141"/>
        <v>6.0069480114333995</v>
      </c>
    </row>
    <row r="351" spans="1:5" ht="13" x14ac:dyDescent="0.3">
      <c r="A351" t="str">
        <f t="shared" si="138"/>
        <v>34_123_2D.csv</v>
      </c>
      <c r="B351" s="25">
        <v>34</v>
      </c>
      <c r="C351">
        <f t="shared" si="140"/>
        <v>0</v>
      </c>
      <c r="D351">
        <f t="shared" si="139"/>
        <v>30.003390276301971</v>
      </c>
      <c r="E351">
        <f t="shared" si="141"/>
        <v>6.0069480114333995</v>
      </c>
    </row>
    <row r="352" spans="1:5" ht="13" x14ac:dyDescent="0.3">
      <c r="A352" t="s">
        <v>117</v>
      </c>
      <c r="B352" s="25">
        <v>35</v>
      </c>
      <c r="C352">
        <f>Samples!$B$37</f>
        <v>0</v>
      </c>
      <c r="D352">
        <f>Samples!$E$37</f>
        <v>9.002355618386801</v>
      </c>
      <c r="E352">
        <f>Samples!$G$37</f>
        <v>20.004831376181315</v>
      </c>
    </row>
    <row r="353" spans="1:5" ht="13" x14ac:dyDescent="0.3">
      <c r="A353" t="str">
        <f t="shared" ref="A353:A361" si="142">TEXT(LEFT(A352,2),"00")&amp;"_"&amp;TEXT(MID(A352,4,3)+1,"000")&amp;"_2D.csv"</f>
        <v>35_305_2D.csv</v>
      </c>
      <c r="B353" s="25">
        <v>35</v>
      </c>
      <c r="C353">
        <f>C352</f>
        <v>0</v>
      </c>
      <c r="D353">
        <f t="shared" ref="D353:D361" si="143">D352</f>
        <v>9.002355618386801</v>
      </c>
      <c r="E353">
        <f>E352</f>
        <v>20.004831376181315</v>
      </c>
    </row>
    <row r="354" spans="1:5" ht="13" x14ac:dyDescent="0.3">
      <c r="A354" t="str">
        <f t="shared" si="142"/>
        <v>35_306_2D.csv</v>
      </c>
      <c r="B354" s="25">
        <v>35</v>
      </c>
      <c r="C354">
        <f>C353</f>
        <v>0</v>
      </c>
      <c r="D354">
        <f t="shared" si="143"/>
        <v>9.002355618386801</v>
      </c>
      <c r="E354">
        <f>E353</f>
        <v>20.004831376181315</v>
      </c>
    </row>
    <row r="355" spans="1:5" ht="13" x14ac:dyDescent="0.3">
      <c r="A355" t="str">
        <f t="shared" si="142"/>
        <v>35_307_2D.csv</v>
      </c>
      <c r="B355" s="25">
        <v>35</v>
      </c>
      <c r="C355">
        <f t="shared" ref="C355:C361" si="144">C354</f>
        <v>0</v>
      </c>
      <c r="D355">
        <f t="shared" si="143"/>
        <v>9.002355618386801</v>
      </c>
      <c r="E355">
        <f t="shared" ref="E355:E361" si="145">E354</f>
        <v>20.004831376181315</v>
      </c>
    </row>
    <row r="356" spans="1:5" ht="13" x14ac:dyDescent="0.3">
      <c r="A356" t="str">
        <f t="shared" si="142"/>
        <v>35_308_2D.csv</v>
      </c>
      <c r="B356" s="25">
        <v>35</v>
      </c>
      <c r="C356">
        <f t="shared" si="144"/>
        <v>0</v>
      </c>
      <c r="D356">
        <f t="shared" si="143"/>
        <v>9.002355618386801</v>
      </c>
      <c r="E356">
        <f t="shared" si="145"/>
        <v>20.004831376181315</v>
      </c>
    </row>
    <row r="357" spans="1:5" ht="13" x14ac:dyDescent="0.3">
      <c r="A357" t="str">
        <f t="shared" si="142"/>
        <v>35_309_2D.csv</v>
      </c>
      <c r="B357" s="25">
        <v>35</v>
      </c>
      <c r="C357">
        <f t="shared" si="144"/>
        <v>0</v>
      </c>
      <c r="D357">
        <f t="shared" si="143"/>
        <v>9.002355618386801</v>
      </c>
      <c r="E357">
        <f t="shared" si="145"/>
        <v>20.004831376181315</v>
      </c>
    </row>
    <row r="358" spans="1:5" ht="13" x14ac:dyDescent="0.3">
      <c r="A358" t="str">
        <f t="shared" si="142"/>
        <v>35_310_2D.csv</v>
      </c>
      <c r="B358" s="25">
        <v>35</v>
      </c>
      <c r="C358">
        <f t="shared" si="144"/>
        <v>0</v>
      </c>
      <c r="D358">
        <f t="shared" si="143"/>
        <v>9.002355618386801</v>
      </c>
      <c r="E358">
        <f t="shared" si="145"/>
        <v>20.004831376181315</v>
      </c>
    </row>
    <row r="359" spans="1:5" ht="13" x14ac:dyDescent="0.3">
      <c r="A359" t="str">
        <f t="shared" si="142"/>
        <v>35_311_2D.csv</v>
      </c>
      <c r="B359" s="25">
        <v>35</v>
      </c>
      <c r="C359">
        <f t="shared" si="144"/>
        <v>0</v>
      </c>
      <c r="D359">
        <f t="shared" si="143"/>
        <v>9.002355618386801</v>
      </c>
      <c r="E359">
        <f t="shared" si="145"/>
        <v>20.004831376181315</v>
      </c>
    </row>
    <row r="360" spans="1:5" ht="13" x14ac:dyDescent="0.3">
      <c r="A360" t="str">
        <f t="shared" si="142"/>
        <v>35_312_2D.csv</v>
      </c>
      <c r="B360" s="25">
        <v>35</v>
      </c>
      <c r="C360">
        <f t="shared" si="144"/>
        <v>0</v>
      </c>
      <c r="D360">
        <f t="shared" si="143"/>
        <v>9.002355618386801</v>
      </c>
      <c r="E360">
        <f t="shared" si="145"/>
        <v>20.004831376181315</v>
      </c>
    </row>
    <row r="361" spans="1:5" ht="13" x14ac:dyDescent="0.3">
      <c r="A361" t="str">
        <f t="shared" si="142"/>
        <v>35_313_2D.csv</v>
      </c>
      <c r="B361" s="25">
        <v>35</v>
      </c>
      <c r="C361">
        <f t="shared" si="144"/>
        <v>0</v>
      </c>
      <c r="D361">
        <f t="shared" si="143"/>
        <v>9.002355618386801</v>
      </c>
      <c r="E361">
        <f t="shared" si="145"/>
        <v>20.004831376181315</v>
      </c>
    </row>
    <row r="362" spans="1:5" ht="13" x14ac:dyDescent="0.3">
      <c r="A362" t="s">
        <v>118</v>
      </c>
      <c r="B362" s="25">
        <v>36</v>
      </c>
      <c r="C362">
        <f>Samples!$B$38</f>
        <v>0</v>
      </c>
      <c r="D362">
        <f>Samples!$E$38</f>
        <v>0</v>
      </c>
      <c r="E362">
        <f>Samples!$G$38</f>
        <v>6.0105543188166006</v>
      </c>
    </row>
    <row r="363" spans="1:5" ht="13" x14ac:dyDescent="0.3">
      <c r="A363" t="str">
        <f t="shared" ref="A363:A371" si="146">TEXT(LEFT(A362,2),"00")&amp;"_"&amp;TEXT(MID(A362,4,3)+1,"000")&amp;"_2D.csv"</f>
        <v>36_175_2D.csv</v>
      </c>
      <c r="B363" s="25">
        <v>36</v>
      </c>
      <c r="C363">
        <f>C362</f>
        <v>0</v>
      </c>
      <c r="D363">
        <f t="shared" ref="D363:D371" si="147">D362</f>
        <v>0</v>
      </c>
      <c r="E363">
        <f>E362</f>
        <v>6.0105543188166006</v>
      </c>
    </row>
    <row r="364" spans="1:5" ht="13" x14ac:dyDescent="0.3">
      <c r="A364" t="str">
        <f t="shared" si="146"/>
        <v>36_176_2D.csv</v>
      </c>
      <c r="B364" s="25">
        <v>36</v>
      </c>
      <c r="C364">
        <f>C363</f>
        <v>0</v>
      </c>
      <c r="D364">
        <f t="shared" si="147"/>
        <v>0</v>
      </c>
      <c r="E364">
        <f>E363</f>
        <v>6.0105543188166006</v>
      </c>
    </row>
    <row r="365" spans="1:5" ht="13" x14ac:dyDescent="0.3">
      <c r="A365" t="str">
        <f t="shared" si="146"/>
        <v>36_177_2D.csv</v>
      </c>
      <c r="B365" s="25">
        <v>36</v>
      </c>
      <c r="C365">
        <f t="shared" ref="C365:C371" si="148">C364</f>
        <v>0</v>
      </c>
      <c r="D365">
        <f t="shared" si="147"/>
        <v>0</v>
      </c>
      <c r="E365">
        <f t="shared" ref="E365:E371" si="149">E364</f>
        <v>6.0105543188166006</v>
      </c>
    </row>
    <row r="366" spans="1:5" ht="13" x14ac:dyDescent="0.3">
      <c r="A366" t="str">
        <f t="shared" si="146"/>
        <v>36_178_2D.csv</v>
      </c>
      <c r="B366" s="25">
        <v>36</v>
      </c>
      <c r="C366">
        <f t="shared" si="148"/>
        <v>0</v>
      </c>
      <c r="D366">
        <f t="shared" si="147"/>
        <v>0</v>
      </c>
      <c r="E366">
        <f t="shared" si="149"/>
        <v>6.0105543188166006</v>
      </c>
    </row>
    <row r="367" spans="1:5" ht="13" x14ac:dyDescent="0.3">
      <c r="A367" t="str">
        <f t="shared" si="146"/>
        <v>36_179_2D.csv</v>
      </c>
      <c r="B367" s="25">
        <v>36</v>
      </c>
      <c r="C367">
        <f t="shared" si="148"/>
        <v>0</v>
      </c>
      <c r="D367">
        <f t="shared" si="147"/>
        <v>0</v>
      </c>
      <c r="E367">
        <f t="shared" si="149"/>
        <v>6.0105543188166006</v>
      </c>
    </row>
    <row r="368" spans="1:5" ht="13" x14ac:dyDescent="0.3">
      <c r="A368" t="str">
        <f t="shared" si="146"/>
        <v>36_180_2D.csv</v>
      </c>
      <c r="B368" s="25">
        <v>36</v>
      </c>
      <c r="C368">
        <f t="shared" si="148"/>
        <v>0</v>
      </c>
      <c r="D368">
        <f t="shared" si="147"/>
        <v>0</v>
      </c>
      <c r="E368">
        <f t="shared" si="149"/>
        <v>6.0105543188166006</v>
      </c>
    </row>
    <row r="369" spans="1:5" ht="13" x14ac:dyDescent="0.3">
      <c r="A369" t="str">
        <f t="shared" si="146"/>
        <v>36_181_2D.csv</v>
      </c>
      <c r="B369" s="25">
        <v>36</v>
      </c>
      <c r="C369">
        <f t="shared" si="148"/>
        <v>0</v>
      </c>
      <c r="D369">
        <f t="shared" si="147"/>
        <v>0</v>
      </c>
      <c r="E369">
        <f t="shared" si="149"/>
        <v>6.0105543188166006</v>
      </c>
    </row>
    <row r="370" spans="1:5" ht="13" x14ac:dyDescent="0.3">
      <c r="A370" t="str">
        <f t="shared" si="146"/>
        <v>36_182_2D.csv</v>
      </c>
      <c r="B370" s="25">
        <v>36</v>
      </c>
      <c r="C370">
        <f t="shared" si="148"/>
        <v>0</v>
      </c>
      <c r="D370">
        <f t="shared" si="147"/>
        <v>0</v>
      </c>
      <c r="E370">
        <f t="shared" si="149"/>
        <v>6.0105543188166006</v>
      </c>
    </row>
    <row r="371" spans="1:5" ht="13" x14ac:dyDescent="0.3">
      <c r="A371" t="str">
        <f t="shared" si="146"/>
        <v>36_183_2D.csv</v>
      </c>
      <c r="B371" s="25">
        <v>36</v>
      </c>
      <c r="C371">
        <f t="shared" si="148"/>
        <v>0</v>
      </c>
      <c r="D371">
        <f t="shared" si="147"/>
        <v>0</v>
      </c>
      <c r="E371">
        <f t="shared" si="149"/>
        <v>6.0105543188166006</v>
      </c>
    </row>
    <row r="372" spans="1:5" ht="13" x14ac:dyDescent="0.3">
      <c r="A372" t="s">
        <v>119</v>
      </c>
      <c r="B372" s="25">
        <v>37</v>
      </c>
      <c r="C372">
        <f>Samples!$B$39</f>
        <v>0</v>
      </c>
      <c r="D372">
        <f>Samples!$E$39</f>
        <v>22.532022203420219</v>
      </c>
      <c r="E372">
        <f>Samples!$G$39</f>
        <v>17.99175816652885</v>
      </c>
    </row>
    <row r="373" spans="1:5" ht="13" x14ac:dyDescent="0.3">
      <c r="A373" t="str">
        <f t="shared" ref="A373:A381" si="150">TEXT(LEFT(A372,2),"00")&amp;"_"&amp;TEXT(MID(A372,4,3)+1,"000")&amp;"_2D.csv"</f>
        <v>37_265_2D.csv</v>
      </c>
      <c r="B373" s="25">
        <v>37</v>
      </c>
      <c r="C373">
        <f>C372</f>
        <v>0</v>
      </c>
      <c r="D373">
        <f t="shared" ref="D373:D381" si="151">D372</f>
        <v>22.532022203420219</v>
      </c>
      <c r="E373">
        <f>E372</f>
        <v>17.99175816652885</v>
      </c>
    </row>
    <row r="374" spans="1:5" ht="13" x14ac:dyDescent="0.3">
      <c r="A374" t="str">
        <f t="shared" si="150"/>
        <v>37_266_2D.csv</v>
      </c>
      <c r="B374" s="25">
        <v>37</v>
      </c>
      <c r="C374">
        <f>C373</f>
        <v>0</v>
      </c>
      <c r="D374">
        <f t="shared" si="151"/>
        <v>22.532022203420219</v>
      </c>
      <c r="E374">
        <f>E373</f>
        <v>17.99175816652885</v>
      </c>
    </row>
    <row r="375" spans="1:5" ht="13" x14ac:dyDescent="0.3">
      <c r="A375" t="str">
        <f t="shared" si="150"/>
        <v>37_267_2D.csv</v>
      </c>
      <c r="B375" s="25">
        <v>37</v>
      </c>
      <c r="C375">
        <f t="shared" ref="C375:C381" si="152">C374</f>
        <v>0</v>
      </c>
      <c r="D375">
        <f t="shared" si="151"/>
        <v>22.532022203420219</v>
      </c>
      <c r="E375">
        <f t="shared" ref="E375:E381" si="153">E374</f>
        <v>17.99175816652885</v>
      </c>
    </row>
    <row r="376" spans="1:5" ht="13" x14ac:dyDescent="0.3">
      <c r="A376" t="str">
        <f t="shared" si="150"/>
        <v>37_268_2D.csv</v>
      </c>
      <c r="B376" s="25">
        <v>37</v>
      </c>
      <c r="C376">
        <f t="shared" si="152"/>
        <v>0</v>
      </c>
      <c r="D376">
        <f t="shared" si="151"/>
        <v>22.532022203420219</v>
      </c>
      <c r="E376">
        <f t="shared" si="153"/>
        <v>17.99175816652885</v>
      </c>
    </row>
    <row r="377" spans="1:5" ht="13" x14ac:dyDescent="0.3">
      <c r="A377" t="str">
        <f t="shared" si="150"/>
        <v>37_269_2D.csv</v>
      </c>
      <c r="B377" s="25">
        <v>37</v>
      </c>
      <c r="C377">
        <f t="shared" si="152"/>
        <v>0</v>
      </c>
      <c r="D377">
        <f t="shared" si="151"/>
        <v>22.532022203420219</v>
      </c>
      <c r="E377">
        <f t="shared" si="153"/>
        <v>17.99175816652885</v>
      </c>
    </row>
    <row r="378" spans="1:5" ht="13" x14ac:dyDescent="0.3">
      <c r="A378" t="str">
        <f t="shared" si="150"/>
        <v>37_270_2D.csv</v>
      </c>
      <c r="B378" s="25">
        <v>37</v>
      </c>
      <c r="C378">
        <f t="shared" si="152"/>
        <v>0</v>
      </c>
      <c r="D378">
        <f t="shared" si="151"/>
        <v>22.532022203420219</v>
      </c>
      <c r="E378">
        <f t="shared" si="153"/>
        <v>17.99175816652885</v>
      </c>
    </row>
    <row r="379" spans="1:5" ht="13" x14ac:dyDescent="0.3">
      <c r="A379" t="str">
        <f t="shared" si="150"/>
        <v>37_271_2D.csv</v>
      </c>
      <c r="B379" s="25">
        <v>37</v>
      </c>
      <c r="C379">
        <f t="shared" si="152"/>
        <v>0</v>
      </c>
      <c r="D379">
        <f t="shared" si="151"/>
        <v>22.532022203420219</v>
      </c>
      <c r="E379">
        <f t="shared" si="153"/>
        <v>17.99175816652885</v>
      </c>
    </row>
    <row r="380" spans="1:5" ht="13" x14ac:dyDescent="0.3">
      <c r="A380" t="str">
        <f t="shared" si="150"/>
        <v>37_272_2D.csv</v>
      </c>
      <c r="B380" s="25">
        <v>37</v>
      </c>
      <c r="C380">
        <f t="shared" si="152"/>
        <v>0</v>
      </c>
      <c r="D380">
        <f t="shared" si="151"/>
        <v>22.532022203420219</v>
      </c>
      <c r="E380">
        <f t="shared" si="153"/>
        <v>17.99175816652885</v>
      </c>
    </row>
    <row r="381" spans="1:5" ht="13" x14ac:dyDescent="0.3">
      <c r="A381" t="str">
        <f t="shared" si="150"/>
        <v>37_273_2D.csv</v>
      </c>
      <c r="B381" s="25">
        <v>37</v>
      </c>
      <c r="C381">
        <f t="shared" si="152"/>
        <v>0</v>
      </c>
      <c r="D381">
        <f t="shared" si="151"/>
        <v>22.532022203420219</v>
      </c>
      <c r="E381">
        <f t="shared" si="153"/>
        <v>17.99175816652885</v>
      </c>
    </row>
    <row r="382" spans="1:5" ht="13" x14ac:dyDescent="0.3">
      <c r="B382" s="25"/>
    </row>
    <row r="383" spans="1:5" ht="13" x14ac:dyDescent="0.3">
      <c r="B383" s="25"/>
    </row>
    <row r="384" spans="1:5" ht="13" x14ac:dyDescent="0.3">
      <c r="B384" s="25"/>
    </row>
    <row r="385" spans="2:2" ht="13" x14ac:dyDescent="0.3">
      <c r="B385" s="25"/>
    </row>
    <row r="386" spans="2:2" ht="13" x14ac:dyDescent="0.3">
      <c r="B386" s="25"/>
    </row>
    <row r="387" spans="2:2" ht="13" x14ac:dyDescent="0.3">
      <c r="B387" s="25"/>
    </row>
    <row r="388" spans="2:2" ht="13" x14ac:dyDescent="0.3">
      <c r="B388" s="25"/>
    </row>
    <row r="389" spans="2:2" ht="13" x14ac:dyDescent="0.3">
      <c r="B389" s="25"/>
    </row>
    <row r="390" spans="2:2" ht="13" x14ac:dyDescent="0.3">
      <c r="B390" s="25"/>
    </row>
    <row r="391" spans="2:2" ht="13" x14ac:dyDescent="0.3">
      <c r="B391" s="25"/>
    </row>
    <row r="392" spans="2:2" ht="13" x14ac:dyDescent="0.3">
      <c r="B392" s="25"/>
    </row>
    <row r="393" spans="2:2" ht="13" x14ac:dyDescent="0.3">
      <c r="B393" s="25"/>
    </row>
    <row r="394" spans="2:2" ht="13" x14ac:dyDescent="0.3">
      <c r="B394" s="25"/>
    </row>
    <row r="395" spans="2:2" ht="13" x14ac:dyDescent="0.3">
      <c r="B395" s="25"/>
    </row>
    <row r="396" spans="2:2" ht="13" x14ac:dyDescent="0.3">
      <c r="B396" s="25"/>
    </row>
    <row r="397" spans="2:2" ht="13" x14ac:dyDescent="0.3">
      <c r="B397" s="25"/>
    </row>
    <row r="398" spans="2:2" ht="13" x14ac:dyDescent="0.3">
      <c r="B398" s="25"/>
    </row>
    <row r="399" spans="2:2" ht="13" x14ac:dyDescent="0.3">
      <c r="B399" s="25"/>
    </row>
    <row r="400" spans="2:2" ht="13" x14ac:dyDescent="0.3">
      <c r="B400" s="25"/>
    </row>
    <row r="401" spans="2:2" ht="13" x14ac:dyDescent="0.3">
      <c r="B401" s="25"/>
    </row>
    <row r="402" spans="2:2" ht="13" x14ac:dyDescent="0.3">
      <c r="B402" s="25"/>
    </row>
    <row r="403" spans="2:2" ht="13" x14ac:dyDescent="0.3">
      <c r="B403" s="25"/>
    </row>
    <row r="404" spans="2:2" ht="13" x14ac:dyDescent="0.3">
      <c r="B404" s="25"/>
    </row>
    <row r="405" spans="2:2" ht="13" x14ac:dyDescent="0.3">
      <c r="B405" s="25"/>
    </row>
    <row r="406" spans="2:2" ht="13" x14ac:dyDescent="0.3">
      <c r="B406" s="25"/>
    </row>
    <row r="407" spans="2:2" ht="13" x14ac:dyDescent="0.3">
      <c r="B407" s="25"/>
    </row>
    <row r="408" spans="2:2" ht="13" x14ac:dyDescent="0.3">
      <c r="B408" s="25"/>
    </row>
    <row r="409" spans="2:2" ht="13" x14ac:dyDescent="0.3">
      <c r="B409" s="25"/>
    </row>
    <row r="410" spans="2:2" ht="13" x14ac:dyDescent="0.3">
      <c r="B410" s="25"/>
    </row>
    <row r="411" spans="2:2" ht="13" x14ac:dyDescent="0.3">
      <c r="B411" s="25"/>
    </row>
    <row r="412" spans="2:2" ht="13" x14ac:dyDescent="0.3">
      <c r="B412" s="25"/>
    </row>
    <row r="413" spans="2:2" ht="13" x14ac:dyDescent="0.3">
      <c r="B413" s="25"/>
    </row>
    <row r="414" spans="2:2" ht="13" x14ac:dyDescent="0.3">
      <c r="B414" s="25"/>
    </row>
    <row r="415" spans="2:2" ht="13" x14ac:dyDescent="0.3">
      <c r="B415" s="25"/>
    </row>
    <row r="416" spans="2:2" ht="13" x14ac:dyDescent="0.3">
      <c r="B416" s="25"/>
    </row>
    <row r="417" spans="2:2" ht="13" x14ac:dyDescent="0.3">
      <c r="B417" s="25"/>
    </row>
    <row r="418" spans="2:2" ht="13" x14ac:dyDescent="0.3">
      <c r="B418" s="25"/>
    </row>
    <row r="419" spans="2:2" ht="13" x14ac:dyDescent="0.3">
      <c r="B419" s="25"/>
    </row>
    <row r="420" spans="2:2" ht="13" x14ac:dyDescent="0.3">
      <c r="B420" s="25"/>
    </row>
    <row r="421" spans="2:2" ht="13" x14ac:dyDescent="0.3">
      <c r="B421" s="25"/>
    </row>
    <row r="422" spans="2:2" ht="13" x14ac:dyDescent="0.3">
      <c r="B422" s="25"/>
    </row>
    <row r="423" spans="2:2" ht="13" x14ac:dyDescent="0.3">
      <c r="B423" s="25"/>
    </row>
    <row r="424" spans="2:2" ht="13" x14ac:dyDescent="0.3">
      <c r="B424" s="25"/>
    </row>
    <row r="425" spans="2:2" ht="13" x14ac:dyDescent="0.3">
      <c r="B425" s="25"/>
    </row>
    <row r="426" spans="2:2" ht="13" x14ac:dyDescent="0.3">
      <c r="B426" s="25"/>
    </row>
    <row r="427" spans="2:2" ht="13" x14ac:dyDescent="0.3">
      <c r="B427" s="25"/>
    </row>
    <row r="428" spans="2:2" ht="13" x14ac:dyDescent="0.3">
      <c r="B428" s="25"/>
    </row>
    <row r="429" spans="2:2" ht="13" x14ac:dyDescent="0.3">
      <c r="B429" s="25"/>
    </row>
    <row r="430" spans="2:2" ht="13" x14ac:dyDescent="0.3">
      <c r="B430" s="25"/>
    </row>
    <row r="431" spans="2:2" ht="13" x14ac:dyDescent="0.3">
      <c r="B431" s="25"/>
    </row>
    <row r="432" spans="2:2" ht="13" x14ac:dyDescent="0.3">
      <c r="B432" s="25"/>
    </row>
    <row r="433" spans="2:2" ht="13" x14ac:dyDescent="0.3">
      <c r="B433" s="25"/>
    </row>
    <row r="434" spans="2:2" ht="13" x14ac:dyDescent="0.3">
      <c r="B434" s="25"/>
    </row>
    <row r="435" spans="2:2" ht="13" x14ac:dyDescent="0.3">
      <c r="B435" s="25"/>
    </row>
    <row r="436" spans="2:2" ht="13" x14ac:dyDescent="0.3">
      <c r="B436" s="25"/>
    </row>
    <row r="437" spans="2:2" ht="13" x14ac:dyDescent="0.3">
      <c r="B437" s="25"/>
    </row>
    <row r="438" spans="2:2" ht="13" x14ac:dyDescent="0.3">
      <c r="B438" s="25"/>
    </row>
    <row r="439" spans="2:2" ht="13" x14ac:dyDescent="0.3">
      <c r="B439" s="25"/>
    </row>
    <row r="440" spans="2:2" ht="13" x14ac:dyDescent="0.3">
      <c r="B440" s="25"/>
    </row>
    <row r="441" spans="2:2" ht="13" x14ac:dyDescent="0.3">
      <c r="B441" s="25"/>
    </row>
    <row r="442" spans="2:2" ht="13" x14ac:dyDescent="0.3">
      <c r="B442" s="25"/>
    </row>
    <row r="443" spans="2:2" ht="13" x14ac:dyDescent="0.3">
      <c r="B443" s="25"/>
    </row>
    <row r="444" spans="2:2" ht="13" x14ac:dyDescent="0.3">
      <c r="B444" s="25"/>
    </row>
    <row r="445" spans="2:2" ht="13" x14ac:dyDescent="0.3">
      <c r="B445" s="25"/>
    </row>
    <row r="446" spans="2:2" ht="13" x14ac:dyDescent="0.3">
      <c r="B446" s="25"/>
    </row>
    <row r="447" spans="2:2" ht="13" x14ac:dyDescent="0.3">
      <c r="B447" s="25"/>
    </row>
    <row r="448" spans="2:2" ht="13" x14ac:dyDescent="0.3">
      <c r="B448" s="25"/>
    </row>
    <row r="449" spans="2:2" ht="13" x14ac:dyDescent="0.3">
      <c r="B449" s="25"/>
    </row>
    <row r="450" spans="2:2" ht="13" x14ac:dyDescent="0.3">
      <c r="B450" s="25"/>
    </row>
    <row r="451" spans="2:2" ht="13" x14ac:dyDescent="0.3">
      <c r="B451" s="25"/>
    </row>
    <row r="452" spans="2:2" ht="13" x14ac:dyDescent="0.3">
      <c r="B452" s="25"/>
    </row>
    <row r="453" spans="2:2" ht="13" x14ac:dyDescent="0.3">
      <c r="B453" s="25"/>
    </row>
    <row r="454" spans="2:2" ht="13" x14ac:dyDescent="0.3">
      <c r="B454" s="25"/>
    </row>
    <row r="455" spans="2:2" ht="13" x14ac:dyDescent="0.3">
      <c r="B455" s="25"/>
    </row>
    <row r="456" spans="2:2" ht="13" x14ac:dyDescent="0.3">
      <c r="B456" s="25"/>
    </row>
    <row r="457" spans="2:2" ht="13" x14ac:dyDescent="0.3">
      <c r="B457" s="25"/>
    </row>
    <row r="458" spans="2:2" ht="13" x14ac:dyDescent="0.3">
      <c r="B458" s="25"/>
    </row>
    <row r="459" spans="2:2" ht="13" x14ac:dyDescent="0.3">
      <c r="B459" s="25"/>
    </row>
    <row r="460" spans="2:2" ht="13" x14ac:dyDescent="0.3">
      <c r="B460" s="25"/>
    </row>
    <row r="461" spans="2:2" ht="13" x14ac:dyDescent="0.3">
      <c r="B461" s="25"/>
    </row>
    <row r="462" spans="2:2" ht="13" x14ac:dyDescent="0.3">
      <c r="B462" s="25"/>
    </row>
    <row r="463" spans="2:2" ht="13" x14ac:dyDescent="0.3">
      <c r="B463" s="25"/>
    </row>
    <row r="464" spans="2:2" ht="13" x14ac:dyDescent="0.3">
      <c r="B464" s="25"/>
    </row>
    <row r="465" spans="2:2" ht="13" x14ac:dyDescent="0.3">
      <c r="B465" s="25"/>
    </row>
    <row r="466" spans="2:2" ht="13" x14ac:dyDescent="0.3">
      <c r="B466" s="25"/>
    </row>
    <row r="467" spans="2:2" ht="13" x14ac:dyDescent="0.3">
      <c r="B467" s="25"/>
    </row>
    <row r="468" spans="2:2" ht="13" x14ac:dyDescent="0.3">
      <c r="B468" s="25"/>
    </row>
    <row r="469" spans="2:2" ht="13" x14ac:dyDescent="0.3">
      <c r="B469" s="25"/>
    </row>
    <row r="470" spans="2:2" ht="13" x14ac:dyDescent="0.3">
      <c r="B470" s="25"/>
    </row>
    <row r="471" spans="2:2" ht="13" x14ac:dyDescent="0.3">
      <c r="B471" s="25"/>
    </row>
    <row r="472" spans="2:2" ht="13" x14ac:dyDescent="0.3">
      <c r="B472" s="25"/>
    </row>
    <row r="473" spans="2:2" ht="13" x14ac:dyDescent="0.3">
      <c r="B473" s="25"/>
    </row>
    <row r="474" spans="2:2" ht="13" x14ac:dyDescent="0.3">
      <c r="B474" s="25"/>
    </row>
    <row r="475" spans="2:2" ht="13" x14ac:dyDescent="0.3">
      <c r="B475" s="25"/>
    </row>
    <row r="476" spans="2:2" ht="13" x14ac:dyDescent="0.3">
      <c r="B476" s="25"/>
    </row>
    <row r="477" spans="2:2" ht="13" x14ac:dyDescent="0.3">
      <c r="B477" s="25"/>
    </row>
    <row r="478" spans="2:2" ht="13" x14ac:dyDescent="0.3">
      <c r="B478" s="25"/>
    </row>
    <row r="479" spans="2:2" ht="13" x14ac:dyDescent="0.3">
      <c r="B479" s="25"/>
    </row>
    <row r="480" spans="2:2" ht="13" x14ac:dyDescent="0.3">
      <c r="B480" s="25"/>
    </row>
    <row r="481" spans="2:2" ht="13" x14ac:dyDescent="0.3">
      <c r="B481" s="25"/>
    </row>
    <row r="482" spans="2:2" ht="13" x14ac:dyDescent="0.3">
      <c r="B482" s="25"/>
    </row>
    <row r="483" spans="2:2" ht="13" x14ac:dyDescent="0.3">
      <c r="B483" s="25"/>
    </row>
    <row r="484" spans="2:2" ht="13" x14ac:dyDescent="0.3">
      <c r="B484" s="25"/>
    </row>
    <row r="485" spans="2:2" ht="13" x14ac:dyDescent="0.3">
      <c r="B485" s="25"/>
    </row>
    <row r="486" spans="2:2" ht="13" x14ac:dyDescent="0.3">
      <c r="B486" s="25"/>
    </row>
    <row r="487" spans="2:2" ht="13" x14ac:dyDescent="0.3">
      <c r="B487" s="25"/>
    </row>
    <row r="488" spans="2:2" ht="13" x14ac:dyDescent="0.3">
      <c r="B488" s="25"/>
    </row>
    <row r="489" spans="2:2" ht="13" x14ac:dyDescent="0.3">
      <c r="B489" s="25"/>
    </row>
    <row r="490" spans="2:2" ht="13" x14ac:dyDescent="0.3">
      <c r="B490" s="25"/>
    </row>
    <row r="491" spans="2:2" ht="13" x14ac:dyDescent="0.3">
      <c r="B491" s="25"/>
    </row>
    <row r="492" spans="2:2" ht="13" x14ac:dyDescent="0.3">
      <c r="B492" s="25"/>
    </row>
    <row r="493" spans="2:2" ht="13" x14ac:dyDescent="0.3">
      <c r="B493" s="25"/>
    </row>
    <row r="494" spans="2:2" ht="13" x14ac:dyDescent="0.3">
      <c r="B494" s="25"/>
    </row>
    <row r="495" spans="2:2" ht="13" x14ac:dyDescent="0.3">
      <c r="B495" s="25"/>
    </row>
    <row r="496" spans="2:2" ht="13" x14ac:dyDescent="0.3">
      <c r="B496" s="25"/>
    </row>
    <row r="497" spans="2:2" ht="13" x14ac:dyDescent="0.3">
      <c r="B497" s="25"/>
    </row>
    <row r="498" spans="2:2" ht="13" x14ac:dyDescent="0.3">
      <c r="B498" s="25"/>
    </row>
    <row r="499" spans="2:2" ht="13" x14ac:dyDescent="0.3">
      <c r="B499" s="25"/>
    </row>
    <row r="500" spans="2:2" ht="13" x14ac:dyDescent="0.3">
      <c r="B500" s="25"/>
    </row>
    <row r="501" spans="2:2" ht="13" x14ac:dyDescent="0.3">
      <c r="B501" s="25"/>
    </row>
    <row r="502" spans="2:2" ht="13" x14ac:dyDescent="0.3">
      <c r="B502" s="25"/>
    </row>
    <row r="503" spans="2:2" ht="13" x14ac:dyDescent="0.3">
      <c r="B503" s="25"/>
    </row>
    <row r="504" spans="2:2" ht="13" x14ac:dyDescent="0.3">
      <c r="B504" s="25"/>
    </row>
    <row r="505" spans="2:2" ht="13" x14ac:dyDescent="0.3">
      <c r="B505" s="25"/>
    </row>
    <row r="506" spans="2:2" ht="13" x14ac:dyDescent="0.3">
      <c r="B506" s="25"/>
    </row>
    <row r="507" spans="2:2" ht="13" x14ac:dyDescent="0.3">
      <c r="B507" s="25"/>
    </row>
    <row r="508" spans="2:2" ht="13" x14ac:dyDescent="0.3">
      <c r="B508" s="25"/>
    </row>
    <row r="509" spans="2:2" ht="13" x14ac:dyDescent="0.3">
      <c r="B509" s="25"/>
    </row>
    <row r="510" spans="2:2" ht="13" x14ac:dyDescent="0.3">
      <c r="B510" s="25"/>
    </row>
    <row r="511" spans="2:2" ht="13" x14ac:dyDescent="0.3">
      <c r="B511" s="25"/>
    </row>
    <row r="512" spans="2:2" ht="13" x14ac:dyDescent="0.3">
      <c r="B512" s="25"/>
    </row>
    <row r="513" spans="2:2" ht="13" x14ac:dyDescent="0.3">
      <c r="B513" s="25"/>
    </row>
    <row r="514" spans="2:2" ht="13" x14ac:dyDescent="0.3">
      <c r="B514" s="25"/>
    </row>
    <row r="515" spans="2:2" ht="13" x14ac:dyDescent="0.3">
      <c r="B515" s="25"/>
    </row>
    <row r="516" spans="2:2" ht="13" x14ac:dyDescent="0.3">
      <c r="B516" s="25"/>
    </row>
    <row r="517" spans="2:2" ht="13" x14ac:dyDescent="0.3">
      <c r="B517" s="25"/>
    </row>
    <row r="518" spans="2:2" ht="13" x14ac:dyDescent="0.3">
      <c r="B518" s="25"/>
    </row>
    <row r="519" spans="2:2" ht="13" x14ac:dyDescent="0.3">
      <c r="B519" s="25"/>
    </row>
    <row r="520" spans="2:2" ht="13" x14ac:dyDescent="0.3">
      <c r="B520" s="25"/>
    </row>
    <row r="521" spans="2:2" ht="13" x14ac:dyDescent="0.3">
      <c r="B521" s="25"/>
    </row>
    <row r="522" spans="2:2" ht="13" x14ac:dyDescent="0.3">
      <c r="B522" s="25"/>
    </row>
    <row r="523" spans="2:2" ht="13" x14ac:dyDescent="0.3">
      <c r="B523" s="25"/>
    </row>
    <row r="524" spans="2:2" ht="13" x14ac:dyDescent="0.3">
      <c r="B524" s="25"/>
    </row>
    <row r="525" spans="2:2" ht="13" x14ac:dyDescent="0.3">
      <c r="B525" s="25"/>
    </row>
    <row r="526" spans="2:2" ht="13" x14ac:dyDescent="0.3">
      <c r="B526" s="25"/>
    </row>
    <row r="527" spans="2:2" ht="13" x14ac:dyDescent="0.3">
      <c r="B527" s="25"/>
    </row>
    <row r="528" spans="2:2" ht="13" x14ac:dyDescent="0.3">
      <c r="B528" s="25"/>
    </row>
    <row r="529" spans="2:2" ht="13" x14ac:dyDescent="0.3">
      <c r="B529" s="25"/>
    </row>
    <row r="530" spans="2:2" ht="13" x14ac:dyDescent="0.3">
      <c r="B530" s="25"/>
    </row>
    <row r="531" spans="2:2" ht="13" x14ac:dyDescent="0.3">
      <c r="B531" s="25"/>
    </row>
    <row r="532" spans="2:2" ht="13" x14ac:dyDescent="0.3">
      <c r="B532" s="25"/>
    </row>
    <row r="533" spans="2:2" ht="13" x14ac:dyDescent="0.3">
      <c r="B533" s="25"/>
    </row>
    <row r="534" spans="2:2" ht="13" x14ac:dyDescent="0.3">
      <c r="B534" s="25"/>
    </row>
    <row r="535" spans="2:2" ht="13" x14ac:dyDescent="0.3">
      <c r="B535" s="25"/>
    </row>
    <row r="536" spans="2:2" ht="13" x14ac:dyDescent="0.3">
      <c r="B536" s="25"/>
    </row>
    <row r="537" spans="2:2" ht="13" x14ac:dyDescent="0.3">
      <c r="B537" s="25"/>
    </row>
    <row r="538" spans="2:2" ht="13" x14ac:dyDescent="0.3">
      <c r="B538" s="25"/>
    </row>
    <row r="539" spans="2:2" ht="13" x14ac:dyDescent="0.3">
      <c r="B539" s="25"/>
    </row>
    <row r="540" spans="2:2" ht="13" x14ac:dyDescent="0.3">
      <c r="B540" s="25"/>
    </row>
    <row r="541" spans="2:2" ht="13" x14ac:dyDescent="0.3">
      <c r="B541" s="2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6208-8FB2-48F3-8DBC-E70C0573D2F1}">
  <dimension ref="A2:I41"/>
  <sheetViews>
    <sheetView topLeftCell="A21" workbookViewId="0">
      <selection activeCell="B34" sqref="B34"/>
    </sheetView>
  </sheetViews>
  <sheetFormatPr defaultRowHeight="12.5" x14ac:dyDescent="0.25"/>
  <cols>
    <col min="1" max="5" width="8.7265625" style="4"/>
    <col min="6" max="6" width="17.7265625" style="4" customWidth="1"/>
    <col min="7" max="8" width="13" style="4" customWidth="1"/>
    <col min="9" max="9" width="16.453125" style="4" customWidth="1"/>
    <col min="10" max="16384" width="8.7265625" style="4"/>
  </cols>
  <sheetData>
    <row r="2" spans="1:9" ht="13" thickBot="1" x14ac:dyDescent="0.3"/>
    <row r="3" spans="1:9" ht="13.5" thickBot="1" x14ac:dyDescent="0.35">
      <c r="A3" s="4" t="s">
        <v>54</v>
      </c>
      <c r="B3" s="5" t="s">
        <v>50</v>
      </c>
      <c r="C3" s="6" t="s">
        <v>51</v>
      </c>
      <c r="F3" s="4" t="s">
        <v>48</v>
      </c>
      <c r="G3" s="4" t="s">
        <v>50</v>
      </c>
      <c r="H3" s="4" t="s">
        <v>51</v>
      </c>
      <c r="I3" s="4" t="s">
        <v>52</v>
      </c>
    </row>
    <row r="4" spans="1:9" x14ac:dyDescent="0.25">
      <c r="A4" s="4">
        <v>0</v>
      </c>
      <c r="B4" s="7">
        <v>0</v>
      </c>
      <c r="C4" s="8">
        <v>0</v>
      </c>
      <c r="F4" s="4" t="s">
        <v>53</v>
      </c>
      <c r="G4" s="4" t="s">
        <v>67</v>
      </c>
      <c r="H4" s="4" t="s">
        <v>68</v>
      </c>
    </row>
    <row r="5" spans="1:9" x14ac:dyDescent="0.25">
      <c r="A5" s="4">
        <v>1</v>
      </c>
      <c r="B5" s="9">
        <v>1</v>
      </c>
      <c r="C5" s="10">
        <v>0</v>
      </c>
      <c r="F5" s="4" t="s">
        <v>49</v>
      </c>
      <c r="G5" s="4">
        <v>30</v>
      </c>
      <c r="H5" s="4">
        <v>20</v>
      </c>
    </row>
    <row r="6" spans="1:9" x14ac:dyDescent="0.25">
      <c r="A6" s="4">
        <v>2</v>
      </c>
      <c r="B6" s="9">
        <v>0</v>
      </c>
      <c r="C6" s="10">
        <v>1</v>
      </c>
    </row>
    <row r="7" spans="1:9" x14ac:dyDescent="0.25">
      <c r="A7" s="4">
        <v>3</v>
      </c>
      <c r="B7" s="9">
        <v>1</v>
      </c>
      <c r="C7" s="10">
        <v>1</v>
      </c>
    </row>
    <row r="8" spans="1:9" x14ac:dyDescent="0.25">
      <c r="A8" s="4">
        <v>4</v>
      </c>
      <c r="B8" s="9">
        <v>0.5</v>
      </c>
      <c r="C8" s="10">
        <v>0.5</v>
      </c>
    </row>
    <row r="9" spans="1:9" x14ac:dyDescent="0.25">
      <c r="A9" s="4">
        <v>5</v>
      </c>
      <c r="B9" s="9">
        <v>0.5</v>
      </c>
      <c r="C9" s="10">
        <v>0.5</v>
      </c>
    </row>
    <row r="10" spans="1:9" x14ac:dyDescent="0.25">
      <c r="A10" s="4">
        <v>6</v>
      </c>
      <c r="B10" s="9">
        <v>0.5</v>
      </c>
      <c r="C10" s="10">
        <v>0.5</v>
      </c>
    </row>
    <row r="11" spans="1:9" x14ac:dyDescent="0.25">
      <c r="A11" s="4">
        <v>7</v>
      </c>
      <c r="B11" s="9">
        <v>0</v>
      </c>
      <c r="C11" s="10">
        <v>0.5</v>
      </c>
    </row>
    <row r="12" spans="1:9" x14ac:dyDescent="0.25">
      <c r="A12" s="4">
        <v>8</v>
      </c>
      <c r="B12" s="9">
        <v>1</v>
      </c>
      <c r="C12" s="10">
        <v>0.5</v>
      </c>
    </row>
    <row r="13" spans="1:9" x14ac:dyDescent="0.25">
      <c r="A13" s="4">
        <v>9</v>
      </c>
      <c r="B13" s="9">
        <v>0.5</v>
      </c>
      <c r="C13" s="10">
        <v>0</v>
      </c>
    </row>
    <row r="14" spans="1:9" x14ac:dyDescent="0.25">
      <c r="A14" s="4">
        <v>10</v>
      </c>
      <c r="B14" s="9">
        <v>0.5</v>
      </c>
      <c r="C14" s="10">
        <v>1</v>
      </c>
    </row>
    <row r="15" spans="1:9" x14ac:dyDescent="0.25">
      <c r="A15" s="4">
        <v>11</v>
      </c>
      <c r="B15" s="9">
        <v>0.5</v>
      </c>
      <c r="C15" s="10">
        <v>0.5</v>
      </c>
    </row>
    <row r="16" spans="1:9" x14ac:dyDescent="0.25">
      <c r="A16" s="4">
        <v>12</v>
      </c>
      <c r="B16" s="9">
        <v>0.5</v>
      </c>
      <c r="C16" s="10">
        <v>0.5</v>
      </c>
    </row>
    <row r="17" spans="1:3" x14ac:dyDescent="0.25">
      <c r="A17" s="4">
        <v>13</v>
      </c>
      <c r="B17" s="9">
        <v>0.5</v>
      </c>
      <c r="C17" s="10">
        <v>0.5</v>
      </c>
    </row>
    <row r="18" spans="1:3" x14ac:dyDescent="0.25">
      <c r="A18" s="4">
        <v>14</v>
      </c>
      <c r="B18" s="9">
        <v>0.125</v>
      </c>
      <c r="C18" s="10">
        <v>0.125</v>
      </c>
    </row>
    <row r="19" spans="1:3" x14ac:dyDescent="0.25">
      <c r="A19" s="4">
        <v>15</v>
      </c>
      <c r="B19" s="9">
        <v>0.375</v>
      </c>
      <c r="C19" s="10">
        <v>0.375</v>
      </c>
    </row>
    <row r="20" spans="1:3" x14ac:dyDescent="0.25">
      <c r="A20" s="4">
        <v>16</v>
      </c>
      <c r="B20" s="9">
        <v>0.875</v>
      </c>
      <c r="C20" s="10">
        <v>0.125</v>
      </c>
    </row>
    <row r="21" spans="1:3" x14ac:dyDescent="0.25">
      <c r="A21" s="4">
        <v>17</v>
      </c>
      <c r="B21" s="9">
        <v>0.625</v>
      </c>
      <c r="C21" s="10">
        <v>0.375</v>
      </c>
    </row>
    <row r="22" spans="1:3" x14ac:dyDescent="0.25">
      <c r="A22" s="4">
        <v>18</v>
      </c>
      <c r="B22" s="9">
        <v>0.125</v>
      </c>
      <c r="C22" s="10">
        <v>0.875</v>
      </c>
    </row>
    <row r="23" spans="1:3" x14ac:dyDescent="0.25">
      <c r="A23" s="4">
        <v>19</v>
      </c>
      <c r="B23" s="9">
        <v>0.375</v>
      </c>
      <c r="C23" s="10">
        <v>0.625</v>
      </c>
    </row>
    <row r="24" spans="1:3" x14ac:dyDescent="0.25">
      <c r="A24" s="4">
        <v>20</v>
      </c>
      <c r="B24" s="9">
        <v>0.875</v>
      </c>
      <c r="C24" s="23">
        <v>0.875</v>
      </c>
    </row>
    <row r="25" spans="1:3" x14ac:dyDescent="0.25">
      <c r="A25" s="4">
        <v>21</v>
      </c>
      <c r="B25" s="9">
        <v>0.625</v>
      </c>
      <c r="C25" s="10">
        <v>0.625</v>
      </c>
    </row>
    <row r="26" spans="1:3" x14ac:dyDescent="0.25">
      <c r="A26" s="4">
        <v>22</v>
      </c>
      <c r="B26" s="9">
        <v>0.125</v>
      </c>
      <c r="C26" s="10">
        <v>0.5</v>
      </c>
    </row>
    <row r="27" spans="1:3" x14ac:dyDescent="0.25">
      <c r="A27" s="4">
        <v>23</v>
      </c>
      <c r="B27" s="9">
        <v>0.375</v>
      </c>
      <c r="C27" s="10">
        <v>0.5</v>
      </c>
    </row>
    <row r="28" spans="1:3" x14ac:dyDescent="0.25">
      <c r="A28" s="4">
        <v>24</v>
      </c>
      <c r="B28" s="9">
        <v>0.875</v>
      </c>
      <c r="C28" s="10">
        <v>0.5</v>
      </c>
    </row>
    <row r="29" spans="1:3" x14ac:dyDescent="0.25">
      <c r="A29" s="4">
        <v>25</v>
      </c>
      <c r="B29" s="9">
        <v>0.625</v>
      </c>
      <c r="C29" s="23">
        <v>0.5</v>
      </c>
    </row>
    <row r="30" spans="1:3" x14ac:dyDescent="0.25">
      <c r="A30" s="4">
        <v>26</v>
      </c>
      <c r="B30" s="9">
        <v>0.5</v>
      </c>
      <c r="C30" s="10">
        <v>0.125</v>
      </c>
    </row>
    <row r="31" spans="1:3" ht="13" thickBot="1" x14ac:dyDescent="0.3">
      <c r="A31" s="4">
        <v>27</v>
      </c>
      <c r="B31" s="11">
        <v>0.5</v>
      </c>
      <c r="C31" s="12">
        <v>0.375</v>
      </c>
    </row>
    <row r="32" spans="1:3" x14ac:dyDescent="0.25">
      <c r="A32" s="4">
        <v>28</v>
      </c>
      <c r="B32" s="13">
        <v>0.5</v>
      </c>
      <c r="C32" s="14">
        <v>0.875</v>
      </c>
    </row>
    <row r="33" spans="1:3" x14ac:dyDescent="0.25">
      <c r="A33" s="4">
        <v>29</v>
      </c>
      <c r="B33" s="15">
        <v>0.5</v>
      </c>
      <c r="C33" s="16">
        <v>0.625</v>
      </c>
    </row>
    <row r="34" spans="1:3" x14ac:dyDescent="0.25">
      <c r="A34" s="4">
        <v>30</v>
      </c>
      <c r="B34" s="4">
        <v>0.75</v>
      </c>
      <c r="C34" s="4">
        <v>0.75</v>
      </c>
    </row>
    <row r="35" spans="1:3" x14ac:dyDescent="0.25">
      <c r="A35" s="4">
        <v>31</v>
      </c>
      <c r="B35" s="4">
        <v>0.2</v>
      </c>
      <c r="C35" s="4">
        <v>0.2</v>
      </c>
    </row>
    <row r="36" spans="1:3" x14ac:dyDescent="0.25">
      <c r="A36" s="4">
        <v>32</v>
      </c>
      <c r="B36" s="15">
        <v>0.25</v>
      </c>
      <c r="C36" s="16">
        <v>0.75</v>
      </c>
    </row>
    <row r="37" spans="1:3" x14ac:dyDescent="0.25">
      <c r="A37" s="4">
        <v>33</v>
      </c>
      <c r="B37" s="15">
        <v>0.45</v>
      </c>
      <c r="C37" s="16">
        <v>0.55000000000000004</v>
      </c>
    </row>
    <row r="38" spans="1:3" x14ac:dyDescent="0.25">
      <c r="A38" s="4">
        <v>34</v>
      </c>
      <c r="B38" s="15">
        <v>1</v>
      </c>
      <c r="C38" s="16">
        <v>0.3</v>
      </c>
    </row>
    <row r="39" spans="1:3" x14ac:dyDescent="0.25">
      <c r="A39" s="4">
        <v>35</v>
      </c>
      <c r="B39" s="15">
        <v>0.3</v>
      </c>
      <c r="C39" s="16">
        <v>1</v>
      </c>
    </row>
    <row r="40" spans="1:3" x14ac:dyDescent="0.25">
      <c r="A40" s="4">
        <v>36</v>
      </c>
      <c r="B40" s="15">
        <v>0</v>
      </c>
      <c r="C40" s="16">
        <v>0.3</v>
      </c>
    </row>
    <row r="41" spans="1:3" ht="13" thickBot="1" x14ac:dyDescent="0.3">
      <c r="A41" s="4">
        <v>37</v>
      </c>
      <c r="B41" s="17">
        <v>0.75</v>
      </c>
      <c r="C41" s="18">
        <v>0.9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3C2C-9900-4334-9C65-EC6D23CAA97B}">
  <dimension ref="A1:M5"/>
  <sheetViews>
    <sheetView workbookViewId="0">
      <selection activeCell="A5" sqref="A5"/>
    </sheetView>
  </sheetViews>
  <sheetFormatPr defaultColWidth="11.54296875" defaultRowHeight="12.5" x14ac:dyDescent="0.25"/>
  <cols>
    <col min="2" max="2" width="19.08984375" customWidth="1"/>
    <col min="3" max="4" width="25" customWidth="1"/>
    <col min="5" max="5" width="23.81640625" customWidth="1"/>
    <col min="6" max="6" width="21.36328125" customWidth="1"/>
    <col min="7" max="7" width="24.81640625" customWidth="1"/>
    <col min="8" max="9" width="22.26953125" customWidth="1"/>
    <col min="10" max="10" width="26.81640625" customWidth="1"/>
    <col min="11" max="11" width="21.453125" customWidth="1"/>
    <col min="12" max="12" width="22.7265625" customWidth="1"/>
    <col min="13" max="13" width="17.54296875" customWidth="1"/>
  </cols>
  <sheetData>
    <row r="1" spans="1:13" x14ac:dyDescent="0.25">
      <c r="A1" t="s">
        <v>4</v>
      </c>
      <c r="B1" t="s">
        <v>7</v>
      </c>
      <c r="C1" t="s">
        <v>20</v>
      </c>
      <c r="D1" t="s">
        <v>11</v>
      </c>
      <c r="E1" t="s">
        <v>8</v>
      </c>
      <c r="F1" t="s">
        <v>18</v>
      </c>
      <c r="G1" t="s">
        <v>19</v>
      </c>
      <c r="H1" t="s">
        <v>16</v>
      </c>
      <c r="I1" t="s">
        <v>17</v>
      </c>
      <c r="J1" t="s">
        <v>15</v>
      </c>
      <c r="K1" t="s">
        <v>12</v>
      </c>
      <c r="L1" t="s">
        <v>14</v>
      </c>
      <c r="M1" t="s">
        <v>13</v>
      </c>
    </row>
    <row r="2" spans="1:13" x14ac:dyDescent="0.25">
      <c r="A2">
        <v>1</v>
      </c>
      <c r="B2" t="s">
        <v>5</v>
      </c>
      <c r="C2">
        <v>200</v>
      </c>
      <c r="D2">
        <f>Tabelle3[[#This Row],[Substance amount '[g']]]/Tabelle3[[#This Row],[Molecular Weight '[g/mol']3]]*Tabelle3[[#This Row],[Molecular Weight '[g/mol']]]/Tabelle3[[#This Row],[Total amount '[g']]]*1000</f>
        <v>199.91806901774771</v>
      </c>
      <c r="E2">
        <v>59.045000000000002</v>
      </c>
      <c r="F2" t="s">
        <v>9</v>
      </c>
      <c r="G2">
        <v>82.034000000000006</v>
      </c>
      <c r="H2">
        <v>100</v>
      </c>
      <c r="I2">
        <f>Tabelle3[[#This Row],[Substance amount '[g']]]+Tabelle3[[#This Row],[Water amount '[g']]]</f>
        <v>50.08</v>
      </c>
      <c r="J2" s="1">
        <f>Tabelle3[[#This Row],[Theor. stock concentration '[g/kg']]]*Tabelle3[[#This Row],[Theor total amount '[g']]]/1000*Tabelle3[[#This Row],[Molecular Weight '[g/mol']3]]/Tabelle3[[#This Row],[Molecular Weight '[g/mol']]]</f>
        <v>27.786942162757221</v>
      </c>
      <c r="K2">
        <v>13.91</v>
      </c>
      <c r="L2" s="1">
        <f>Tabelle3[[#This Row],[Theor total amount '[g']]]-Tabelle3[[#This Row],[Theor. substance amount '[g']]]</f>
        <v>72.213057837242786</v>
      </c>
      <c r="M2">
        <v>36.17</v>
      </c>
    </row>
    <row r="3" spans="1:13" x14ac:dyDescent="0.25">
      <c r="A3">
        <v>2</v>
      </c>
      <c r="B3" t="s">
        <v>6</v>
      </c>
      <c r="C3">
        <v>200</v>
      </c>
      <c r="D3">
        <f>Tabelle3[[#This Row],[Substance amount '[g']]]/Tabelle3[[#This Row],[Molecular Weight '[g/mol']3]]*Tabelle3[[#This Row],[Molecular Weight '[g/mol']]]/Tabelle3[[#This Row],[Total amount '[g']]]*1000</f>
        <v>199.73466716228259</v>
      </c>
      <c r="E3">
        <v>180.1559</v>
      </c>
      <c r="F3" t="s">
        <v>10</v>
      </c>
      <c r="G3">
        <v>198.17099999999999</v>
      </c>
      <c r="H3">
        <v>100</v>
      </c>
      <c r="I3">
        <f>Tabelle3[[#This Row],[Substance amount '[g']]]+Tabelle3[[#This Row],[Water amount '[g']]]</f>
        <v>49.93</v>
      </c>
      <c r="J3" s="1">
        <f>Tabelle3[[#This Row],[Theor. stock concentration '[g/kg']]]*Tabelle3[[#This Row],[Theor total amount '[g']]]/1000*Tabelle3[[#This Row],[Molecular Weight '[g/mol']3]]/Tabelle3[[#This Row],[Molecular Weight '[g/mol']]]</f>
        <v>21.999945602669687</v>
      </c>
      <c r="K3">
        <v>10.97</v>
      </c>
      <c r="L3" s="1">
        <f>Tabelle3[[#This Row],[Theor total amount '[g']]]-Tabelle3[[#This Row],[Theor. substance amount '[g']]]</f>
        <v>78.000054397330317</v>
      </c>
      <c r="M3">
        <v>38.96</v>
      </c>
    </row>
    <row r="4" spans="1:13" x14ac:dyDescent="0.25">
      <c r="A4">
        <v>3</v>
      </c>
      <c r="B4" t="s">
        <v>69</v>
      </c>
      <c r="C4">
        <v>66</v>
      </c>
      <c r="D4">
        <v>66</v>
      </c>
      <c r="E4">
        <v>1</v>
      </c>
      <c r="F4" t="s">
        <v>72</v>
      </c>
      <c r="G4">
        <v>1</v>
      </c>
      <c r="J4" s="1"/>
      <c r="K4">
        <v>12</v>
      </c>
      <c r="L4" s="1">
        <f>Tabelle3[[#This Row],[Theor total amount '[g']]]-Tabelle3[[#This Row],[Theor. substance amount '[g']]]</f>
        <v>0</v>
      </c>
      <c r="M4">
        <v>0</v>
      </c>
    </row>
    <row r="5" spans="1:13" x14ac:dyDescent="0.25">
      <c r="A5">
        <v>4</v>
      </c>
      <c r="B5" t="s">
        <v>70</v>
      </c>
      <c r="C5">
        <v>1000</v>
      </c>
      <c r="D5">
        <v>1000</v>
      </c>
      <c r="E5">
        <v>1</v>
      </c>
      <c r="F5" t="s">
        <v>71</v>
      </c>
      <c r="G5">
        <v>1</v>
      </c>
      <c r="H5">
        <v>60</v>
      </c>
      <c r="I5">
        <f>Tabelle3[[#This Row],[Substance amount '[g']]]+Tabelle3[[#This Row],[Water amount '[g']]]</f>
        <v>60.04</v>
      </c>
      <c r="J5" s="1">
        <f>Tabelle3[[#This Row],[Theor. stock concentration '[g/kg']]]*Tabelle3[[#This Row],[Theor total amount '[g']]]/1000*Tabelle3[[#This Row],[Molecular Weight '[g/mol']3]]/Tabelle3[[#This Row],[Molecular Weight '[g/mol']]]</f>
        <v>60</v>
      </c>
      <c r="K5">
        <v>12.01</v>
      </c>
      <c r="L5" s="1">
        <f>Tabelle3[[#This Row],[Theor total amount '[g']]]-Tabelle3[[#This Row],[Theor. substance amount '[g']]]</f>
        <v>0</v>
      </c>
      <c r="M5">
        <v>48.03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C43A-D6A8-4D3B-B547-055146ADB3D0}">
  <dimension ref="A1:H24"/>
  <sheetViews>
    <sheetView topLeftCell="A6" workbookViewId="0">
      <selection activeCell="B28" sqref="B28"/>
    </sheetView>
  </sheetViews>
  <sheetFormatPr defaultColWidth="11.453125" defaultRowHeight="12.5" x14ac:dyDescent="0.25"/>
  <sheetData>
    <row r="1" spans="1:8" ht="13" thickBot="1" x14ac:dyDescent="0.3">
      <c r="G1" t="s">
        <v>26</v>
      </c>
    </row>
    <row r="2" spans="1:8" ht="14.5" x14ac:dyDescent="0.35">
      <c r="E2" s="19" t="s">
        <v>27</v>
      </c>
      <c r="G2" s="3" t="s">
        <v>28</v>
      </c>
    </row>
    <row r="3" spans="1:8" x14ac:dyDescent="0.25">
      <c r="B3" t="s">
        <v>29</v>
      </c>
      <c r="E3" s="20">
        <v>1500</v>
      </c>
      <c r="F3" t="s">
        <v>30</v>
      </c>
      <c r="G3">
        <v>1350</v>
      </c>
      <c r="H3" t="s">
        <v>30</v>
      </c>
    </row>
    <row r="4" spans="1:8" x14ac:dyDescent="0.25">
      <c r="B4" t="s">
        <v>31</v>
      </c>
      <c r="E4" s="20">
        <v>15</v>
      </c>
      <c r="F4" t="s">
        <v>32</v>
      </c>
      <c r="G4">
        <v>15</v>
      </c>
      <c r="H4" t="s">
        <v>32</v>
      </c>
    </row>
    <row r="5" spans="1:8" x14ac:dyDescent="0.25">
      <c r="B5" t="s">
        <v>33</v>
      </c>
      <c r="E5" s="20"/>
      <c r="F5" t="s">
        <v>30</v>
      </c>
      <c r="G5">
        <v>150</v>
      </c>
      <c r="H5" t="s">
        <v>30</v>
      </c>
    </row>
    <row r="6" spans="1:8" x14ac:dyDescent="0.25">
      <c r="E6" s="20"/>
    </row>
    <row r="7" spans="1:8" x14ac:dyDescent="0.25">
      <c r="A7" t="s">
        <v>34</v>
      </c>
      <c r="C7">
        <v>800</v>
      </c>
      <c r="D7" t="s">
        <v>30</v>
      </c>
      <c r="E7" s="20">
        <f>C7/1000*$E$3</f>
        <v>1200</v>
      </c>
      <c r="F7" t="s">
        <v>30</v>
      </c>
      <c r="G7">
        <v>1600</v>
      </c>
    </row>
    <row r="8" spans="1:8" x14ac:dyDescent="0.25">
      <c r="A8" t="s">
        <v>10</v>
      </c>
      <c r="C8">
        <v>0</v>
      </c>
      <c r="D8" t="s">
        <v>35</v>
      </c>
      <c r="E8" s="20">
        <f>ROUND(C8/1000*$E$3,4)</f>
        <v>0</v>
      </c>
      <c r="F8" t="s">
        <v>35</v>
      </c>
      <c r="G8">
        <v>33.08</v>
      </c>
    </row>
    <row r="9" spans="1:8" x14ac:dyDescent="0.25">
      <c r="A9" t="s">
        <v>9</v>
      </c>
      <c r="C9">
        <v>2.76</v>
      </c>
      <c r="D9" t="s">
        <v>35</v>
      </c>
      <c r="E9" s="20">
        <f t="shared" ref="E9:E16" si="0">C9/1000*$E$3</f>
        <v>4.1399999999999997</v>
      </c>
      <c r="F9" t="s">
        <v>35</v>
      </c>
      <c r="G9">
        <v>5.53</v>
      </c>
    </row>
    <row r="10" spans="1:8" x14ac:dyDescent="0.25">
      <c r="A10" t="s">
        <v>36</v>
      </c>
      <c r="C10">
        <f>1.5/25*E4</f>
        <v>0.89999999999999991</v>
      </c>
      <c r="D10" t="s">
        <v>35</v>
      </c>
      <c r="E10" s="20">
        <f t="shared" si="0"/>
        <v>1.3499999999999999</v>
      </c>
      <c r="F10" t="s">
        <v>35</v>
      </c>
      <c r="G10">
        <v>1.83</v>
      </c>
    </row>
    <row r="11" spans="1:8" x14ac:dyDescent="0.25">
      <c r="A11" t="s">
        <v>37</v>
      </c>
      <c r="C11">
        <v>0</v>
      </c>
      <c r="D11" t="s">
        <v>35</v>
      </c>
      <c r="E11" s="20">
        <f>C11/1000*$E$3</f>
        <v>0</v>
      </c>
      <c r="F11" t="s">
        <v>35</v>
      </c>
      <c r="G11">
        <v>4.8099999999999996</v>
      </c>
    </row>
    <row r="12" spans="1:8" x14ac:dyDescent="0.25">
      <c r="A12" t="s">
        <v>38</v>
      </c>
      <c r="C12">
        <v>0.93500000000000005</v>
      </c>
      <c r="D12" t="s">
        <v>30</v>
      </c>
      <c r="E12" s="20">
        <f>ROUND(C12/1000*$E$3,2)</f>
        <v>1.4</v>
      </c>
      <c r="F12" t="s">
        <v>30</v>
      </c>
      <c r="G12">
        <v>1.87</v>
      </c>
    </row>
    <row r="13" spans="1:8" x14ac:dyDescent="0.25">
      <c r="A13" t="s">
        <v>39</v>
      </c>
      <c r="C13">
        <v>2.3199999999999998</v>
      </c>
      <c r="D13" t="s">
        <v>35</v>
      </c>
      <c r="E13" s="20">
        <f t="shared" si="0"/>
        <v>3.48</v>
      </c>
      <c r="F13" t="s">
        <v>35</v>
      </c>
      <c r="G13">
        <v>4.6500000000000004</v>
      </c>
    </row>
    <row r="14" spans="1:8" x14ac:dyDescent="0.25">
      <c r="A14" t="s">
        <v>40</v>
      </c>
      <c r="C14">
        <v>0.6</v>
      </c>
      <c r="D14" t="s">
        <v>35</v>
      </c>
      <c r="E14" s="20">
        <f t="shared" si="0"/>
        <v>0.89999999999999991</v>
      </c>
      <c r="F14" t="s">
        <v>35</v>
      </c>
      <c r="G14">
        <v>1.21</v>
      </c>
    </row>
    <row r="15" spans="1:8" x14ac:dyDescent="0.25">
      <c r="A15" t="s">
        <v>41</v>
      </c>
      <c r="C15">
        <v>0.13</v>
      </c>
      <c r="D15" t="s">
        <v>35</v>
      </c>
      <c r="E15" s="20">
        <f>C15/1000*$E$3</f>
        <v>0.19500000000000003</v>
      </c>
      <c r="F15" t="s">
        <v>35</v>
      </c>
      <c r="G15">
        <v>0.26</v>
      </c>
    </row>
    <row r="16" spans="1:8" ht="13" thickBot="1" x14ac:dyDescent="0.3">
      <c r="A16" t="s">
        <v>42</v>
      </c>
      <c r="C16">
        <f>1000/100*0.01</f>
        <v>0.1</v>
      </c>
      <c r="D16" t="s">
        <v>30</v>
      </c>
      <c r="E16" s="21">
        <f t="shared" si="0"/>
        <v>0.15</v>
      </c>
      <c r="F16" t="s">
        <v>30</v>
      </c>
      <c r="G16">
        <v>0.2</v>
      </c>
    </row>
    <row r="17" spans="1:6" x14ac:dyDescent="0.25">
      <c r="A17" t="s">
        <v>43</v>
      </c>
    </row>
    <row r="18" spans="1:6" x14ac:dyDescent="0.25">
      <c r="A18" t="s">
        <v>44</v>
      </c>
    </row>
    <row r="22" spans="1:6" x14ac:dyDescent="0.25">
      <c r="A22" t="s">
        <v>45</v>
      </c>
    </row>
    <row r="23" spans="1:6" x14ac:dyDescent="0.25">
      <c r="A23" t="s">
        <v>46</v>
      </c>
      <c r="C23">
        <v>4.3499999999999996</v>
      </c>
      <c r="D23" t="s">
        <v>30</v>
      </c>
      <c r="E23">
        <f>C23/1000*$E$3</f>
        <v>6.5249999999999995</v>
      </c>
      <c r="F23" t="s">
        <v>30</v>
      </c>
    </row>
    <row r="24" spans="1:6" x14ac:dyDescent="0.25">
      <c r="A24" t="s">
        <v>47</v>
      </c>
      <c r="C24">
        <v>2</v>
      </c>
      <c r="D24" t="s">
        <v>30</v>
      </c>
      <c r="E24">
        <f>C24/1000*$E$3</f>
        <v>3</v>
      </c>
      <c r="F2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ADB3-EF79-42D5-8911-C2CF3F79F8A9}">
  <dimension ref="A1:G24"/>
  <sheetViews>
    <sheetView workbookViewId="0">
      <selection activeCell="H23" sqref="H23"/>
    </sheetView>
  </sheetViews>
  <sheetFormatPr defaultRowHeight="12.5" x14ac:dyDescent="0.25"/>
  <sheetData>
    <row r="1" spans="1:7" x14ac:dyDescent="0.25">
      <c r="G1" t="s">
        <v>26</v>
      </c>
    </row>
    <row r="2" spans="1:7" ht="14.5" x14ac:dyDescent="0.35">
      <c r="E2" s="22" t="s">
        <v>27</v>
      </c>
      <c r="G2" s="3" t="s">
        <v>28</v>
      </c>
    </row>
    <row r="3" spans="1:7" x14ac:dyDescent="0.25">
      <c r="B3" t="s">
        <v>29</v>
      </c>
      <c r="E3">
        <v>8000</v>
      </c>
      <c r="F3" t="s">
        <v>30</v>
      </c>
      <c r="G3">
        <v>1350</v>
      </c>
    </row>
    <row r="4" spans="1:7" x14ac:dyDescent="0.25">
      <c r="B4" t="s">
        <v>31</v>
      </c>
      <c r="E4">
        <v>15</v>
      </c>
      <c r="F4" t="s">
        <v>32</v>
      </c>
      <c r="G4">
        <v>15</v>
      </c>
    </row>
    <row r="5" spans="1:7" x14ac:dyDescent="0.25">
      <c r="B5" t="s">
        <v>33</v>
      </c>
      <c r="F5" t="s">
        <v>30</v>
      </c>
      <c r="G5">
        <v>150</v>
      </c>
    </row>
    <row r="7" spans="1:7" x14ac:dyDescent="0.25">
      <c r="A7" t="s">
        <v>34</v>
      </c>
      <c r="C7">
        <v>800</v>
      </c>
      <c r="D7" t="s">
        <v>30</v>
      </c>
      <c r="E7">
        <f>C7/1000*$E$3</f>
        <v>6400</v>
      </c>
      <c r="F7" t="s">
        <v>30</v>
      </c>
      <c r="G7">
        <v>1600</v>
      </c>
    </row>
    <row r="8" spans="1:7" x14ac:dyDescent="0.25">
      <c r="A8" t="s">
        <v>10</v>
      </c>
      <c r="C8">
        <f>E4/180.16*198.2</f>
        <v>16.501998223801063</v>
      </c>
      <c r="D8" t="s">
        <v>35</v>
      </c>
      <c r="E8">
        <f>ROUND(C8/1000*$E$3,4)</f>
        <v>132.01599999999999</v>
      </c>
      <c r="F8" t="s">
        <v>35</v>
      </c>
      <c r="G8">
        <v>33.08</v>
      </c>
    </row>
    <row r="9" spans="1:7" x14ac:dyDescent="0.25">
      <c r="A9" t="s">
        <v>9</v>
      </c>
      <c r="C9">
        <v>2.76</v>
      </c>
      <c r="D9" t="s">
        <v>35</v>
      </c>
      <c r="E9">
        <f t="shared" ref="E9:E16" si="0">C9/1000*$E$3</f>
        <v>22.08</v>
      </c>
      <c r="F9" t="s">
        <v>35</v>
      </c>
      <c r="G9">
        <v>5.53</v>
      </c>
    </row>
    <row r="10" spans="1:7" x14ac:dyDescent="0.25">
      <c r="A10" t="s">
        <v>36</v>
      </c>
      <c r="C10">
        <f>1.5/25*E4</f>
        <v>0.89999999999999991</v>
      </c>
      <c r="D10" t="s">
        <v>35</v>
      </c>
      <c r="E10">
        <f t="shared" si="0"/>
        <v>7.1999999999999993</v>
      </c>
      <c r="F10" t="s">
        <v>35</v>
      </c>
      <c r="G10">
        <v>1.83</v>
      </c>
    </row>
    <row r="11" spans="1:7" x14ac:dyDescent="0.25">
      <c r="A11" t="s">
        <v>37</v>
      </c>
      <c r="C11">
        <f>4/25*E4</f>
        <v>2.4</v>
      </c>
      <c r="D11" t="s">
        <v>35</v>
      </c>
      <c r="E11">
        <f t="shared" si="0"/>
        <v>19.2</v>
      </c>
      <c r="F11" t="s">
        <v>35</v>
      </c>
      <c r="G11">
        <v>4.8099999999999996</v>
      </c>
    </row>
    <row r="12" spans="1:7" x14ac:dyDescent="0.25">
      <c r="A12" t="s">
        <v>38</v>
      </c>
      <c r="C12">
        <v>0.93500000000000005</v>
      </c>
      <c r="D12" t="s">
        <v>30</v>
      </c>
      <c r="E12">
        <f>ROUND(C12/1000*$E$3,2)</f>
        <v>7.48</v>
      </c>
      <c r="F12" t="s">
        <v>30</v>
      </c>
      <c r="G12">
        <v>1.87</v>
      </c>
    </row>
    <row r="13" spans="1:7" x14ac:dyDescent="0.25">
      <c r="A13" t="s">
        <v>39</v>
      </c>
      <c r="C13">
        <v>2.3199999999999998</v>
      </c>
      <c r="D13" t="s">
        <v>35</v>
      </c>
      <c r="E13">
        <f t="shared" si="0"/>
        <v>18.559999999999999</v>
      </c>
      <c r="F13" t="s">
        <v>35</v>
      </c>
      <c r="G13">
        <v>4.6500000000000004</v>
      </c>
    </row>
    <row r="14" spans="1:7" x14ac:dyDescent="0.25">
      <c r="A14" t="s">
        <v>40</v>
      </c>
      <c r="C14">
        <v>0.6</v>
      </c>
      <c r="D14" t="s">
        <v>35</v>
      </c>
      <c r="E14">
        <f t="shared" si="0"/>
        <v>4.8</v>
      </c>
      <c r="F14" t="s">
        <v>35</v>
      </c>
      <c r="G14">
        <v>1.21</v>
      </c>
    </row>
    <row r="15" spans="1:7" x14ac:dyDescent="0.25">
      <c r="A15" t="s">
        <v>41</v>
      </c>
      <c r="C15">
        <v>0.13</v>
      </c>
      <c r="D15" t="s">
        <v>35</v>
      </c>
      <c r="E15">
        <f>C15/1000*$E$3</f>
        <v>1.04</v>
      </c>
      <c r="F15" t="s">
        <v>35</v>
      </c>
      <c r="G15">
        <v>0.26</v>
      </c>
    </row>
    <row r="16" spans="1:7" x14ac:dyDescent="0.25">
      <c r="A16" t="s">
        <v>42</v>
      </c>
      <c r="C16">
        <f>1000/100*0.01</f>
        <v>0.1</v>
      </c>
      <c r="D16" t="s">
        <v>30</v>
      </c>
      <c r="E16">
        <f t="shared" si="0"/>
        <v>0.8</v>
      </c>
      <c r="F16" t="s">
        <v>30</v>
      </c>
      <c r="G16">
        <v>0.2</v>
      </c>
    </row>
    <row r="17" spans="1:6" x14ac:dyDescent="0.25">
      <c r="A17" t="s">
        <v>43</v>
      </c>
    </row>
    <row r="18" spans="1:6" x14ac:dyDescent="0.25">
      <c r="A18" t="s">
        <v>44</v>
      </c>
    </row>
    <row r="22" spans="1:6" x14ac:dyDescent="0.25">
      <c r="A22" t="s">
        <v>45</v>
      </c>
    </row>
    <row r="23" spans="1:6" x14ac:dyDescent="0.25">
      <c r="A23" t="s">
        <v>46</v>
      </c>
      <c r="C23">
        <v>4.3499999999999996</v>
      </c>
      <c r="D23" t="s">
        <v>30</v>
      </c>
      <c r="E23">
        <f>C23/1000*$E$3</f>
        <v>34.799999999999997</v>
      </c>
      <c r="F23" t="s">
        <v>30</v>
      </c>
    </row>
    <row r="24" spans="1:6" x14ac:dyDescent="0.25">
      <c r="A24" t="s">
        <v>47</v>
      </c>
      <c r="C24">
        <v>2</v>
      </c>
      <c r="D24" t="s">
        <v>30</v>
      </c>
      <c r="E24">
        <f>C24/1000*$E$3</f>
        <v>16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</vt:lpstr>
      <vt:lpstr>Measurements</vt:lpstr>
      <vt:lpstr>DOE</vt:lpstr>
      <vt:lpstr>Stock</vt:lpstr>
      <vt:lpstr>Medium Preparation wo1</vt:lpstr>
      <vt:lpstr>Medium Preparation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Hauer Stefan (hatr)</dc:creator>
  <cp:lastModifiedBy>Thomas Berger</cp:lastModifiedBy>
  <dcterms:created xsi:type="dcterms:W3CDTF">2022-07-20T09:01:00Z</dcterms:created>
  <dcterms:modified xsi:type="dcterms:W3CDTF">2023-01-16T04:09:35Z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2022-07-20T09:01:01Z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f18820a8-d698-4fa2-972b-bb750dff7720</vt:lpwstr>
  </property>
  <property fmtid="{D5CDD505-2E9C-101B-9397-08002B2CF9AE}" pid="8" name="MSIP_Label_10d9bad3-6dac-4e9a-89a3-89f3b8d247b2_ContentBits">
    <vt:lpwstr>0</vt:lpwstr>
  </property>
</Properties>
</file>