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0" documentId="13_ncr:1_{15A9E4E8-72EF-470B-BFC1-CDF02CB47327}" xr6:coauthVersionLast="47" xr6:coauthVersionMax="47" xr10:uidLastSave="{00000000-0000-0000-0000-000000000000}"/>
  <bookViews>
    <workbookView xWindow="-120" yWindow="-120" windowWidth="29040" windowHeight="1572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31" i="17"/>
  <c r="U15" i="17"/>
  <c r="U19" i="17"/>
  <c r="U35" i="17"/>
  <c r="U11" i="17"/>
  <c r="U32"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11" i="17"/>
  <c r="V34" i="17"/>
  <c r="V25" i="17"/>
  <c r="V22" i="17"/>
  <c r="V24" i="17"/>
  <c r="V30" i="17"/>
  <c r="V14" i="17"/>
  <c r="W7" i="17"/>
  <c r="W18"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5" i="17" l="1"/>
  <c r="W20" i="17"/>
  <c r="W28" i="17"/>
  <c r="W12" i="17"/>
  <c r="W13" i="17"/>
  <c r="W19" i="17"/>
  <c r="W22" i="17"/>
  <c r="W26" i="17"/>
  <c r="W27" i="17"/>
  <c r="W30" i="17"/>
  <c r="X7" i="17"/>
  <c r="X35" i="17" s="1"/>
  <c r="W23" i="17"/>
  <c r="W32" i="17"/>
  <c r="W25" i="17"/>
  <c r="W31" i="17"/>
  <c r="W29" i="17"/>
  <c r="W24" i="17"/>
  <c r="W33" i="17"/>
  <c r="W16" i="17"/>
  <c r="W6" i="17"/>
  <c r="W17" i="17"/>
  <c r="W34" i="17"/>
  <c r="W14" i="17"/>
  <c r="W9" i="17"/>
  <c r="W21" i="17"/>
  <c r="W35" i="17"/>
  <c r="W1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9" i="17" l="1"/>
  <c r="X26" i="17"/>
  <c r="X32" i="17"/>
  <c r="X30" i="17"/>
  <c r="X33" i="17"/>
  <c r="X23" i="17"/>
  <c r="X31" i="17"/>
  <c r="X13" i="17"/>
  <c r="X34" i="17"/>
  <c r="Y7" i="17"/>
  <c r="Y20" i="17" s="1"/>
  <c r="X19" i="17"/>
  <c r="X11" i="17"/>
  <c r="X15" i="17"/>
  <c r="X12" i="17"/>
  <c r="X24" i="17"/>
  <c r="X27" i="17"/>
  <c r="X22" i="17"/>
  <c r="X16" i="17"/>
  <c r="X20" i="17"/>
  <c r="X14" i="17"/>
  <c r="X25" i="17"/>
  <c r="X9" i="17"/>
  <c r="X17" i="17"/>
  <c r="X21" i="17"/>
  <c r="X18" i="17"/>
  <c r="X28"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5" i="17" l="1"/>
  <c r="Y24" i="17"/>
  <c r="Y21" i="17"/>
  <c r="Y26" i="17"/>
  <c r="Y31" i="17"/>
  <c r="Y33" i="17"/>
  <c r="Y28" i="17"/>
  <c r="Y32" i="17"/>
  <c r="Z7" i="17"/>
  <c r="Z27" i="17" s="1"/>
  <c r="Y12" i="17"/>
  <c r="Y14" i="17"/>
  <c r="Y9" i="17"/>
  <c r="Y23" i="17"/>
  <c r="Y11" i="17"/>
  <c r="Y18" i="17"/>
  <c r="Y22" i="17"/>
  <c r="Y15" i="17"/>
  <c r="Y27" i="17"/>
  <c r="Y30" i="17"/>
  <c r="Y29" i="17"/>
  <c r="Y13" i="17"/>
  <c r="Y19" i="17"/>
  <c r="Y35" i="17"/>
  <c r="Y16" i="17"/>
  <c r="Y34" i="17"/>
  <c r="Y17"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7" i="17" l="1"/>
  <c r="Z14" i="17"/>
  <c r="Z16" i="17"/>
  <c r="Z25" i="17"/>
  <c r="Z29" i="17"/>
  <c r="Z30" i="17"/>
  <c r="Z31" i="17"/>
  <c r="Z28" i="17"/>
  <c r="Z21" i="17"/>
  <c r="Z32" i="17"/>
  <c r="Z9" i="17"/>
  <c r="Z18" i="17"/>
  <c r="Z33" i="17"/>
  <c r="Z22" i="17"/>
  <c r="Z35" i="17"/>
  <c r="Z19" i="17"/>
  <c r="AA7" i="17"/>
  <c r="AA26" i="17" s="1"/>
  <c r="Z24" i="17"/>
  <c r="Z15" i="17"/>
  <c r="Z34" i="17"/>
  <c r="Z11" i="17"/>
  <c r="Z12" i="17"/>
  <c r="Z26" i="17"/>
  <c r="Z23" i="17"/>
  <c r="Z20" i="17"/>
  <c r="Z1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4" i="17"/>
  <c r="AA30" i="17"/>
  <c r="AA27" i="17"/>
  <c r="AA25" i="17"/>
  <c r="AA13" i="17"/>
  <c r="AA35" i="17" l="1"/>
  <c r="AA31" i="17"/>
  <c r="AA32" i="17"/>
  <c r="AA9" i="17"/>
  <c r="AA11" i="17"/>
  <c r="AA15" i="17"/>
  <c r="AA24" i="17"/>
  <c r="AA19" i="17"/>
  <c r="AB7" i="17"/>
  <c r="AB26" i="17" s="1"/>
  <c r="AA12" i="17"/>
  <c r="Z35" i="18"/>
  <c r="AA20" i="17"/>
  <c r="AA33" i="17"/>
  <c r="AA16" i="17"/>
  <c r="AA14" i="17"/>
  <c r="AA17" i="17"/>
  <c r="AA21" i="17"/>
  <c r="AA29" i="17"/>
  <c r="AA18" i="17"/>
  <c r="AA28" i="17"/>
  <c r="AA22" i="17"/>
  <c r="AA23"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3" i="17"/>
  <c r="AB32" i="17" l="1"/>
  <c r="AB12" i="17"/>
  <c r="AB27" i="17"/>
  <c r="AB14" i="17"/>
  <c r="AC7" i="17"/>
  <c r="AC20" i="17" s="1"/>
  <c r="AB24" i="17"/>
  <c r="AB23" i="17"/>
  <c r="AB34" i="17"/>
  <c r="AB35" i="17"/>
  <c r="AB13" i="17"/>
  <c r="AB20" i="17"/>
  <c r="AB18" i="17"/>
  <c r="AB25" i="17"/>
  <c r="AB19" i="17"/>
  <c r="AB16" i="17"/>
  <c r="AB22" i="17"/>
  <c r="AB17" i="17"/>
  <c r="AB9" i="17"/>
  <c r="AB21" i="17"/>
  <c r="AB11" i="17"/>
  <c r="AB29" i="17"/>
  <c r="AB15" i="17"/>
  <c r="AB31" i="17"/>
  <c r="AB28" i="17"/>
  <c r="AB30"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7" i="17"/>
  <c r="AD7" i="17"/>
  <c r="AC22" i="17" l="1"/>
  <c r="AC31" i="17"/>
  <c r="AC33" i="17"/>
  <c r="AC19" i="17"/>
  <c r="AC35" i="17"/>
  <c r="AC14" i="17"/>
  <c r="AC27" i="17"/>
  <c r="AC11" i="17"/>
  <c r="AC34" i="17"/>
  <c r="AC16" i="17"/>
  <c r="AC12" i="17"/>
  <c r="AC26" i="17"/>
  <c r="AC30" i="17"/>
  <c r="AC9" i="17"/>
  <c r="AC32" i="17"/>
  <c r="AC15" i="17"/>
  <c r="AC28" i="17"/>
  <c r="AC24" i="17"/>
  <c r="AC18" i="17"/>
  <c r="AC25" i="17"/>
  <c r="AC21" i="17"/>
  <c r="AC29" i="17"/>
  <c r="AC23" i="17"/>
  <c r="AC1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35" i="18" l="1"/>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12" i="18"/>
  <c r="AK21" i="18"/>
  <c r="AK22" i="18"/>
  <c r="AK23" i="18"/>
  <c r="AK24" i="18"/>
  <c r="AK14" i="18"/>
  <c r="AK19" i="18"/>
  <c r="AK28" i="18"/>
  <c r="AK9" i="18"/>
  <c r="AK29" i="18"/>
  <c r="AK11" i="18"/>
  <c r="AK31" i="18"/>
  <c r="AK15" i="18"/>
  <c r="AK35" i="18"/>
  <c r="AK20" i="18"/>
  <c r="AK26" i="18"/>
  <c r="AK16" i="18"/>
  <c r="AK30" i="18"/>
  <c r="AL7" i="18"/>
  <c r="AL30"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21" i="18" l="1"/>
  <c r="AL32" i="18"/>
  <c r="AL17" i="18"/>
  <c r="AL11" i="18"/>
  <c r="AL23" i="18"/>
  <c r="AL34" i="18"/>
  <c r="AM7" i="18"/>
  <c r="AM23" i="18" s="1"/>
  <c r="AL13" i="18"/>
  <c r="AL35" i="18"/>
  <c r="AL12" i="18"/>
  <c r="AL18" i="18"/>
  <c r="AL9" i="18"/>
  <c r="AL14" i="18"/>
  <c r="AL27" i="18"/>
  <c r="AL22" i="18"/>
  <c r="AL19" i="18"/>
  <c r="AL24" i="18"/>
  <c r="AL16" i="18"/>
  <c r="AL28" i="18"/>
  <c r="AL15" i="18"/>
  <c r="AL29" i="18"/>
  <c r="AL31" i="18"/>
  <c r="AL20" i="18"/>
  <c r="AL25" i="18"/>
  <c r="AL33" i="18"/>
  <c r="AL26"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8" i="18" l="1"/>
  <c r="AM15" i="18"/>
  <c r="AM14" i="18"/>
  <c r="AM19" i="18"/>
  <c r="AM21" i="18"/>
  <c r="AM16" i="18"/>
  <c r="AM25" i="18"/>
  <c r="AM26" i="18"/>
  <c r="AM22" i="18"/>
  <c r="AM27" i="18"/>
  <c r="AM9" i="18"/>
  <c r="AM11" i="18"/>
  <c r="AM24" i="18"/>
  <c r="AN7" i="18"/>
  <c r="AN27" i="18" s="1"/>
  <c r="AM13" i="18"/>
  <c r="AM28" i="18"/>
  <c r="AM29" i="18"/>
  <c r="AM31" i="18"/>
  <c r="AM20" i="18"/>
  <c r="AM30" i="18"/>
  <c r="AM17" i="18"/>
  <c r="AM32" i="18"/>
  <c r="AM33" i="18"/>
  <c r="AM34" i="18"/>
  <c r="AM35" i="18"/>
  <c r="AM12"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34" i="18" l="1"/>
  <c r="AN18" i="18"/>
  <c r="AN9" i="18"/>
  <c r="AN32" i="18"/>
  <c r="AN11" i="18"/>
  <c r="AN33" i="18"/>
  <c r="AN19" i="18"/>
  <c r="AN35" i="18"/>
  <c r="AN15" i="18"/>
  <c r="AN28" i="18"/>
  <c r="AN21" i="18"/>
  <c r="AN20" i="18"/>
  <c r="AN29" i="18"/>
  <c r="AN24" i="18"/>
  <c r="AO7" i="18"/>
  <c r="AO35" i="18" s="1"/>
  <c r="AN25" i="18"/>
  <c r="AN12" i="18"/>
  <c r="AN26" i="18"/>
  <c r="AN13" i="18"/>
  <c r="AN23" i="18"/>
  <c r="AN16" i="18"/>
  <c r="AN30" i="18"/>
  <c r="AN17" i="18"/>
  <c r="AN22" i="18"/>
  <c r="AN14" i="18"/>
  <c r="AN31"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3" i="18" l="1"/>
  <c r="AO15" i="18"/>
  <c r="AO26" i="18"/>
  <c r="AO18" i="18"/>
  <c r="AO19" i="18"/>
  <c r="AO32" i="18"/>
  <c r="AO14" i="18"/>
  <c r="AO22" i="18"/>
  <c r="AO27" i="18"/>
  <c r="AO23" i="18"/>
  <c r="AO9" i="18"/>
  <c r="AO34" i="18"/>
  <c r="AO11" i="18"/>
  <c r="AO28" i="18"/>
  <c r="AO20" i="18"/>
  <c r="AO29" i="18"/>
  <c r="AO24" i="18"/>
  <c r="AO16" i="18"/>
  <c r="AO25" i="18"/>
  <c r="AO17" i="18"/>
  <c r="AO31" i="18"/>
  <c r="AP7" i="18"/>
  <c r="AP32" i="18" s="1"/>
  <c r="AO21" i="18"/>
  <c r="AO33" i="18"/>
  <c r="AO12" i="18"/>
  <c r="AO30"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19" i="18" l="1"/>
  <c r="AP23" i="18"/>
  <c r="AQ7" i="18"/>
  <c r="AQ23" i="18" s="1"/>
  <c r="AP27" i="18"/>
  <c r="AP24" i="18"/>
  <c r="AP28" i="18"/>
  <c r="AP12" i="18"/>
  <c r="AP29" i="18"/>
  <c r="AP22" i="18"/>
  <c r="AP25" i="18"/>
  <c r="AP14" i="18"/>
  <c r="AP30" i="18"/>
  <c r="AP15" i="18"/>
  <c r="AP31" i="18"/>
  <c r="AP20" i="18"/>
  <c r="AP33" i="18"/>
  <c r="AP21" i="18"/>
  <c r="AP34" i="18"/>
  <c r="AP9" i="18"/>
  <c r="AP26" i="18"/>
  <c r="AP35" i="18"/>
  <c r="AP11" i="18"/>
  <c r="AP13" i="18"/>
  <c r="AP16" i="18"/>
  <c r="AP18" i="18"/>
  <c r="AP17" i="18"/>
  <c r="AQ35" i="18"/>
  <c r="AQ20" i="18"/>
  <c r="AQ19" i="18"/>
  <c r="AQ18"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27" i="18" l="1"/>
  <c r="AQ26" i="18"/>
  <c r="AQ24" i="18"/>
  <c r="AQ28" i="18"/>
  <c r="AQ29" i="18"/>
  <c r="AQ31" i="18"/>
  <c r="AQ11" i="18"/>
  <c r="AQ12" i="18"/>
  <c r="AQ30" i="18"/>
  <c r="AQ25" i="18"/>
  <c r="AQ14" i="18"/>
  <c r="AQ16" i="18"/>
  <c r="AQ32" i="18"/>
  <c r="AQ15" i="18"/>
  <c r="AQ17" i="18"/>
  <c r="AQ33" i="18"/>
  <c r="AQ9" i="18"/>
  <c r="AQ21" i="18"/>
  <c r="AQ34" i="18"/>
  <c r="AQ13" i="18"/>
  <c r="AQ22" i="18"/>
  <c r="AR7" i="18"/>
  <c r="AR34" i="18" s="1"/>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35" i="18" l="1"/>
  <c r="AR16" i="18"/>
  <c r="AR21" i="18"/>
  <c r="AS7" i="18"/>
  <c r="AS19" i="18" s="1"/>
  <c r="AR12" i="18"/>
  <c r="AR13" i="18"/>
  <c r="AR20" i="18"/>
  <c r="AR28" i="18"/>
  <c r="AR25" i="18"/>
  <c r="AR26" i="18"/>
  <c r="AR27" i="18"/>
  <c r="AR9" i="18"/>
  <c r="AR22" i="18"/>
  <c r="AR11" i="18"/>
  <c r="AR23" i="18"/>
  <c r="AR18" i="18"/>
  <c r="AR30" i="18"/>
  <c r="AR24" i="18"/>
  <c r="AR31" i="18"/>
  <c r="AR6" i="18"/>
  <c r="AR29" i="18"/>
  <c r="AR32" i="18"/>
  <c r="AR14" i="18"/>
  <c r="AR19" i="18"/>
  <c r="AR33" i="18"/>
  <c r="AR17" i="18"/>
  <c r="AR15" i="18"/>
  <c r="AS35"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2" i="18" l="1"/>
  <c r="AS29" i="18"/>
  <c r="AS16" i="18"/>
  <c r="AS22" i="18"/>
  <c r="AS30" i="18"/>
  <c r="AS17" i="18"/>
  <c r="AS32" i="18"/>
  <c r="AS34" i="18"/>
  <c r="AT7" i="18"/>
  <c r="AT31" i="18" s="1"/>
  <c r="AS25" i="18"/>
  <c r="AS11" i="18"/>
  <c r="AS15" i="18"/>
  <c r="AS20" i="18"/>
  <c r="AS26" i="18"/>
  <c r="AS31" i="18"/>
  <c r="AS21" i="18"/>
  <c r="AS33" i="18"/>
  <c r="AS23" i="18"/>
  <c r="AS27" i="18"/>
  <c r="AS13" i="18"/>
  <c r="AS18" i="18"/>
  <c r="AS24" i="18"/>
  <c r="AS9" i="18"/>
  <c r="AS28"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35" i="18" l="1"/>
  <c r="AT32" i="18"/>
  <c r="AT34" i="18"/>
  <c r="AT29" i="18"/>
  <c r="AT11" i="18"/>
  <c r="AU7" i="18"/>
  <c r="AU33" i="18" s="1"/>
  <c r="AT15" i="18"/>
  <c r="AT22" i="18"/>
  <c r="AT13" i="18"/>
  <c r="AT18" i="18"/>
  <c r="AT9" i="18"/>
  <c r="AT23" i="18"/>
  <c r="AT33" i="18"/>
  <c r="AT12" i="18"/>
  <c r="AT26" i="18"/>
  <c r="AT14" i="18"/>
  <c r="AT27" i="18"/>
  <c r="AT19" i="18"/>
  <c r="AT24" i="18"/>
  <c r="AT16" i="18"/>
  <c r="AT28" i="18"/>
  <c r="AT20" i="18"/>
  <c r="AT25" i="18"/>
  <c r="AT17" i="18"/>
  <c r="AT30" i="18"/>
  <c r="AT21"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6" i="18" l="1"/>
  <c r="AU32" i="18"/>
  <c r="AU34" i="18"/>
  <c r="AU26" i="18"/>
  <c r="AU18" i="18"/>
  <c r="AU22" i="18"/>
  <c r="AU9" i="18"/>
  <c r="AU11" i="18"/>
  <c r="AV7" i="18"/>
  <c r="AV35" i="18" s="1"/>
  <c r="AU23" i="18"/>
  <c r="AU27" i="18"/>
  <c r="AU21" i="18"/>
  <c r="AU24" i="18"/>
  <c r="AU28" i="18"/>
  <c r="AU35" i="18"/>
  <c r="AU19" i="18"/>
  <c r="AU29" i="18"/>
  <c r="AU12" i="18"/>
  <c r="AU15" i="18"/>
  <c r="AU25" i="18"/>
  <c r="AU30" i="18"/>
  <c r="AU14" i="18"/>
  <c r="AU20" i="18"/>
  <c r="AU31" i="18"/>
  <c r="AU13" i="18"/>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13" i="18" l="1"/>
  <c r="AV17" i="18"/>
  <c r="AV12" i="18"/>
  <c r="AV28" i="18"/>
  <c r="AV14" i="18"/>
  <c r="AV18" i="18"/>
  <c r="AV19" i="18"/>
  <c r="AV9" i="18"/>
  <c r="AV29" i="18"/>
  <c r="AV20" i="18"/>
  <c r="AV24" i="18"/>
  <c r="AV25" i="18"/>
  <c r="AV16" i="18"/>
  <c r="AV26" i="18"/>
  <c r="AV22" i="18"/>
  <c r="AV23" i="18"/>
  <c r="AW7" i="18"/>
  <c r="AW26" i="18" s="1"/>
  <c r="AV30" i="18"/>
  <c r="AV11" i="18"/>
  <c r="AV27" i="18"/>
  <c r="AV21" i="18"/>
  <c r="AV31" i="18"/>
  <c r="AV32" i="18"/>
  <c r="AV33" i="18"/>
  <c r="AV15" i="18"/>
  <c r="AV34"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1" i="18" l="1"/>
  <c r="AW15" i="18"/>
  <c r="AW21" i="18"/>
  <c r="AW22" i="18"/>
  <c r="AW23" i="18"/>
  <c r="AW35" i="18"/>
  <c r="AW30" i="18"/>
  <c r="AW33" i="18"/>
  <c r="AW13" i="18"/>
  <c r="AW28" i="18"/>
  <c r="AW16" i="18"/>
  <c r="AW29" i="18"/>
  <c r="AW17" i="18"/>
  <c r="AW25" i="18"/>
  <c r="AW32" i="18"/>
  <c r="AX7" i="18"/>
  <c r="AX25" i="18" s="1"/>
  <c r="AW18" i="18"/>
  <c r="AW34" i="18"/>
  <c r="AW31" i="18"/>
  <c r="AW12" i="18"/>
  <c r="AW27" i="18"/>
  <c r="AW9" i="18"/>
  <c r="AW20" i="18"/>
  <c r="AW14" i="18"/>
  <c r="AW24" i="18"/>
  <c r="AW1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2" i="18" l="1"/>
  <c r="AX34" i="18"/>
  <c r="AX31" i="18"/>
  <c r="AX11" i="18"/>
  <c r="AX14" i="18"/>
  <c r="AX15" i="18"/>
  <c r="AX20" i="18"/>
  <c r="AX21" i="18"/>
  <c r="AX26" i="18"/>
  <c r="AX18" i="18"/>
  <c r="AX30" i="18"/>
  <c r="AX9" i="18"/>
  <c r="AX17" i="18"/>
  <c r="AX33" i="18"/>
  <c r="AX16" i="18"/>
  <c r="AX13" i="18"/>
  <c r="AX35" i="18"/>
  <c r="AY7" i="18"/>
  <c r="AY23" i="18" s="1"/>
  <c r="AX27" i="18"/>
  <c r="AX12" i="18"/>
  <c r="AX24" i="18"/>
  <c r="AX23" i="18"/>
  <c r="AX28" i="18"/>
  <c r="AX19" i="18"/>
  <c r="AX29" i="18"/>
  <c r="AX22"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8" i="18" l="1"/>
  <c r="AY13" i="18"/>
  <c r="AY6" i="18"/>
  <c r="AZ7" i="18"/>
  <c r="AZ26" i="18" s="1"/>
  <c r="AY19" i="18"/>
  <c r="AY12" i="18"/>
  <c r="AY24" i="18"/>
  <c r="AY26" i="18"/>
  <c r="AY27" i="18"/>
  <c r="AY31" i="18"/>
  <c r="AY28" i="18"/>
  <c r="AY29" i="18"/>
  <c r="AY14" i="18"/>
  <c r="AY30" i="18"/>
  <c r="AY20" i="18"/>
  <c r="AY32" i="18"/>
  <c r="AY25" i="18"/>
  <c r="AY33" i="18"/>
  <c r="AY16" i="18"/>
  <c r="AY35" i="18"/>
  <c r="AY17" i="18"/>
  <c r="AY15" i="18"/>
  <c r="AY21" i="18"/>
  <c r="AY34" i="18"/>
  <c r="AY22" i="18"/>
  <c r="AY9" i="18"/>
  <c r="AY11" i="18"/>
  <c r="AZ20" i="18"/>
  <c r="AZ17" i="18"/>
  <c r="AZ16" i="18"/>
  <c r="AZ14"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11" i="18" l="1"/>
  <c r="AZ29" i="18"/>
  <c r="AZ22" i="18"/>
  <c r="AZ35" i="18"/>
  <c r="AZ27" i="18"/>
  <c r="AZ13" i="18"/>
  <c r="AZ23" i="18"/>
  <c r="AZ18" i="18"/>
  <c r="AZ30" i="18"/>
  <c r="AZ24" i="18"/>
  <c r="AZ31" i="18"/>
  <c r="AZ28" i="18"/>
  <c r="AZ32" i="18"/>
  <c r="AZ33" i="18"/>
  <c r="AZ19" i="18"/>
  <c r="AZ15" i="18"/>
  <c r="AZ34" i="18"/>
  <c r="BA7" i="18"/>
  <c r="BA29" i="18" s="1"/>
  <c r="AZ25" i="18"/>
  <c r="AZ12" i="18"/>
  <c r="AZ21" i="18"/>
  <c r="AZ9"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21" i="18" l="1"/>
  <c r="BA16" i="18"/>
  <c r="BA33" i="18"/>
  <c r="BA35" i="18"/>
  <c r="BA22" i="18"/>
  <c r="BA25" i="18"/>
  <c r="BA17" i="18"/>
  <c r="BA23" i="18"/>
  <c r="BA26" i="18"/>
  <c r="BB7" i="18"/>
  <c r="BB35" i="18" s="1"/>
  <c r="BA18" i="18"/>
  <c r="BA30" i="18"/>
  <c r="BA24" i="18"/>
  <c r="BA32" i="18"/>
  <c r="BA31" i="18"/>
  <c r="BA12" i="18"/>
  <c r="BA11" i="18"/>
  <c r="BA14" i="18"/>
  <c r="BA34" i="18"/>
  <c r="BA13" i="18"/>
  <c r="BA19" i="18"/>
  <c r="BA15" i="18"/>
  <c r="BA27" i="18"/>
  <c r="BA20" i="18"/>
  <c r="BA28" i="18"/>
  <c r="BA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27" i="18" l="1"/>
  <c r="BB17" i="18"/>
  <c r="BB18" i="18"/>
  <c r="BB24" i="18"/>
  <c r="BB12" i="18"/>
  <c r="BB29" i="18"/>
  <c r="BB14" i="18"/>
  <c r="BB25" i="18"/>
  <c r="BC7" i="18"/>
  <c r="BC22" i="18" s="1"/>
  <c r="BB16" i="18"/>
  <c r="BB30" i="18"/>
  <c r="BB15" i="18"/>
  <c r="BB31" i="18"/>
  <c r="BB28" i="18"/>
  <c r="BB20" i="18"/>
  <c r="BB32" i="18"/>
  <c r="BB21" i="18"/>
  <c r="BB26" i="18"/>
  <c r="BB9" i="18"/>
  <c r="BB22" i="18"/>
  <c r="BB33" i="18"/>
  <c r="BB11" i="18"/>
  <c r="BB23" i="18"/>
  <c r="BB34" i="18"/>
  <c r="BB19" i="18"/>
  <c r="BB13"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5" i="18" l="1"/>
  <c r="BC12" i="18"/>
  <c r="BC19" i="18"/>
  <c r="BC23" i="18"/>
  <c r="BC29" i="18"/>
  <c r="BC13" i="18"/>
  <c r="BC27" i="18"/>
  <c r="BC24" i="18"/>
  <c r="BC14" i="18"/>
  <c r="BC28" i="18"/>
  <c r="BC21" i="18"/>
  <c r="BC31" i="18"/>
  <c r="BC20" i="18"/>
  <c r="BC30" i="18"/>
  <c r="BC16" i="18"/>
  <c r="BC32" i="18"/>
  <c r="BC9" i="18"/>
  <c r="BC17" i="18"/>
  <c r="BC33" i="18"/>
  <c r="BC11" i="18"/>
  <c r="BC25" i="18"/>
  <c r="BC34" i="18"/>
  <c r="BC18" i="18"/>
  <c r="BC35" i="18"/>
  <c r="BC26" i="18"/>
  <c r="BD7" i="18"/>
  <c r="BD32" i="18" s="1"/>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16" i="18" l="1"/>
  <c r="BD29" i="18"/>
  <c r="BD13" i="18"/>
  <c r="BD15" i="18"/>
  <c r="BD20" i="18"/>
  <c r="BD24" i="18"/>
  <c r="BD25" i="18"/>
  <c r="BD26" i="18"/>
  <c r="BD21" i="18"/>
  <c r="BD33" i="18"/>
  <c r="BE7" i="18"/>
  <c r="BE31" i="18" s="1"/>
  <c r="BD35" i="18"/>
  <c r="BD17" i="18"/>
  <c r="BD34" i="18"/>
  <c r="BD12" i="18"/>
  <c r="BD22" i="18"/>
  <c r="BD9" i="18"/>
  <c r="BD11" i="18"/>
  <c r="BD23" i="18"/>
  <c r="BD14" i="18"/>
  <c r="BD27" i="18"/>
  <c r="BD18" i="18"/>
  <c r="BD30" i="18"/>
  <c r="BD19" i="18"/>
  <c r="BD31" i="18"/>
  <c r="BD28"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21" i="18" l="1"/>
  <c r="BE35" i="18"/>
  <c r="BE24" i="18"/>
  <c r="BE11" i="18"/>
  <c r="BE18" i="18"/>
  <c r="BE16" i="18"/>
  <c r="BE17" i="18"/>
  <c r="BE32" i="18"/>
  <c r="BE34" i="18"/>
  <c r="BE26" i="18"/>
  <c r="BE30" i="18"/>
  <c r="BF7" i="18"/>
  <c r="BF25" i="18" s="1"/>
  <c r="BE14" i="18"/>
  <c r="BE12" i="18"/>
  <c r="BE19" i="18"/>
  <c r="BE13" i="18"/>
  <c r="BE22" i="18"/>
  <c r="BE15" i="18"/>
  <c r="BE9" i="18"/>
  <c r="BE23" i="18"/>
  <c r="BE20" i="18"/>
  <c r="BE28" i="18"/>
  <c r="BE27" i="18"/>
  <c r="BE33" i="18"/>
  <c r="BE29" i="18"/>
  <c r="BE25"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6" i="18" l="1"/>
  <c r="BF9" i="18"/>
  <c r="BF26" i="18"/>
  <c r="BF18" i="18"/>
  <c r="BF11" i="18"/>
  <c r="BF13" i="18"/>
  <c r="BF24" i="18"/>
  <c r="BG7" i="18"/>
  <c r="BG27" i="18" s="1"/>
  <c r="BF22" i="18"/>
  <c r="BF28" i="18"/>
  <c r="BF19" i="18"/>
  <c r="BF30" i="18"/>
  <c r="BF33" i="18"/>
  <c r="BF27" i="18"/>
  <c r="BF12" i="18"/>
  <c r="BF6" i="18"/>
  <c r="BF29" i="18"/>
  <c r="BF23" i="18"/>
  <c r="BF20" i="18"/>
  <c r="BF34" i="18"/>
  <c r="BF21" i="18"/>
  <c r="BF15" i="18"/>
  <c r="BF14" i="18"/>
  <c r="BF17" i="18"/>
  <c r="BF35" i="18"/>
  <c r="BF32" i="18"/>
  <c r="BF31"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19" i="18" l="1"/>
  <c r="BH7" i="18"/>
  <c r="BG12" i="18"/>
  <c r="BG18" i="18"/>
  <c r="BG14" i="18"/>
  <c r="BG24" i="18"/>
  <c r="BG28" i="18"/>
  <c r="BG29" i="18"/>
  <c r="BG30" i="18"/>
  <c r="BG31" i="18"/>
  <c r="BG20" i="18"/>
  <c r="BG32" i="18"/>
  <c r="BG15" i="18"/>
  <c r="BG16" i="18"/>
  <c r="BG33" i="18"/>
  <c r="BG21" i="18"/>
  <c r="BG17" i="18"/>
  <c r="BG34" i="18"/>
  <c r="BG26" i="18"/>
  <c r="BG35" i="18"/>
  <c r="BG23" i="18"/>
  <c r="BG25" i="18"/>
  <c r="BG9" i="18"/>
  <c r="BG22" i="18"/>
  <c r="BG11" i="18"/>
  <c r="BG13" i="18"/>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I7" i="16" l="1"/>
  <c r="I12" i="16" l="1"/>
  <c r="I16" i="16"/>
  <c r="I6" i="16"/>
  <c r="I13" i="16"/>
  <c r="I9" i="16"/>
  <c r="I24" i="16"/>
  <c r="J7" i="16"/>
  <c r="I11" i="16"/>
  <c r="I22" i="16"/>
  <c r="J12" i="16" l="1"/>
  <c r="J16" i="16"/>
  <c r="J11" i="16"/>
  <c r="J22" i="16"/>
  <c r="J13" i="16"/>
  <c r="J24" i="16"/>
  <c r="J9" i="16"/>
  <c r="K7" i="16"/>
  <c r="K12" i="16" l="1"/>
  <c r="K9" i="16"/>
  <c r="L7" i="16"/>
  <c r="K13" i="16"/>
  <c r="K24" i="16"/>
  <c r="K11" i="16"/>
  <c r="K16" i="16"/>
  <c r="K22" i="16"/>
  <c r="L12" i="16" l="1"/>
  <c r="L13" i="16"/>
  <c r="L9" i="16"/>
  <c r="L24" i="16"/>
  <c r="L11" i="16"/>
  <c r="L16" i="16"/>
  <c r="L22" i="16"/>
  <c r="M7" i="16"/>
  <c r="M12" i="16" l="1"/>
  <c r="M9" i="16"/>
  <c r="N7" i="16"/>
  <c r="M11" i="16"/>
  <c r="M13" i="16"/>
  <c r="M16" i="16"/>
  <c r="M24" i="16"/>
  <c r="M22" i="16"/>
  <c r="N24" i="16" l="1"/>
  <c r="N12" i="16"/>
  <c r="N11" i="16"/>
  <c r="N22" i="16"/>
  <c r="N9" i="16"/>
  <c r="O7" i="16"/>
  <c r="N13" i="16"/>
  <c r="N16" i="16"/>
  <c r="O12" i="16" l="1"/>
  <c r="O24" i="16"/>
  <c r="O9" i="16"/>
  <c r="O16" i="16"/>
  <c r="P7" i="16"/>
  <c r="O22" i="16"/>
  <c r="O11" i="16"/>
  <c r="O13" i="16"/>
  <c r="P24" i="16" l="1"/>
  <c r="P12" i="16"/>
  <c r="P6" i="16"/>
  <c r="P16" i="16"/>
  <c r="Q7" i="16"/>
  <c r="P9" i="16"/>
  <c r="P13" i="16"/>
  <c r="P11" i="16"/>
  <c r="P22" i="16"/>
  <c r="Q12" i="16" l="1"/>
  <c r="Q9" i="16"/>
  <c r="Q22" i="16"/>
  <c r="R7" i="16"/>
  <c r="Q13" i="16"/>
  <c r="Q16" i="16"/>
  <c r="Q24" i="16"/>
  <c r="Q11" i="16"/>
  <c r="R12" i="16" l="1"/>
  <c r="R24" i="16"/>
  <c r="R13" i="16"/>
  <c r="R22" i="16"/>
  <c r="R9" i="16"/>
  <c r="S7" i="16"/>
  <c r="R11" i="16"/>
  <c r="R16" i="16"/>
  <c r="S12" i="16" l="1"/>
  <c r="S22" i="16"/>
  <c r="S16" i="16"/>
  <c r="S9" i="16"/>
  <c r="T7" i="16"/>
  <c r="S24" i="16"/>
  <c r="S11" i="16"/>
  <c r="S13" i="16"/>
  <c r="T24" i="16" l="1"/>
  <c r="T12" i="16"/>
  <c r="T22" i="16"/>
  <c r="T11" i="16"/>
  <c r="T16" i="16"/>
  <c r="U7" i="16"/>
  <c r="T13" i="16"/>
  <c r="T9" i="16"/>
  <c r="U12" i="16" l="1"/>
  <c r="U13" i="16"/>
  <c r="U24" i="16"/>
  <c r="U9" i="16"/>
  <c r="U11" i="16"/>
  <c r="U16" i="16"/>
  <c r="V7" i="16"/>
  <c r="U22" i="16"/>
  <c r="V12" i="16" l="1"/>
  <c r="V24" i="16"/>
  <c r="V22" i="16"/>
  <c r="V11" i="16"/>
  <c r="V16" i="16"/>
  <c r="V9" i="16"/>
  <c r="V13" i="16"/>
  <c r="W7" i="16"/>
  <c r="W24" i="16" l="1"/>
  <c r="W12" i="16"/>
  <c r="W13" i="16"/>
  <c r="W6" i="16"/>
  <c r="X7" i="16"/>
  <c r="W22" i="16"/>
  <c r="W9" i="16"/>
  <c r="W16" i="16"/>
  <c r="W11" i="16"/>
  <c r="X12" i="16" l="1"/>
  <c r="X11" i="16"/>
  <c r="X13" i="16"/>
  <c r="X24" i="16"/>
  <c r="X22" i="16"/>
  <c r="X16" i="16"/>
  <c r="Y7" i="16"/>
  <c r="X9" i="16"/>
  <c r="Y24" i="16" l="1"/>
  <c r="Y12" i="16"/>
  <c r="Y16" i="16"/>
  <c r="Z7" i="16"/>
  <c r="Y11" i="16"/>
  <c r="Y13" i="16"/>
  <c r="Y22" i="16"/>
  <c r="Y9" i="16"/>
  <c r="Z24" i="16" l="1"/>
  <c r="Z12" i="16"/>
  <c r="Z9" i="16"/>
  <c r="Z11" i="16"/>
  <c r="Z22" i="16"/>
  <c r="Z13" i="16"/>
  <c r="Z16" i="16"/>
  <c r="AA7" i="16"/>
  <c r="AA12" i="16" l="1"/>
  <c r="AA16" i="16"/>
  <c r="AA9" i="16"/>
  <c r="AB7" i="16"/>
  <c r="AA13" i="16"/>
  <c r="AA24" i="16"/>
  <c r="AA11" i="16"/>
  <c r="AA22" i="16"/>
  <c r="AB24" i="16" l="1"/>
  <c r="AB12" i="16"/>
  <c r="AB13" i="16"/>
  <c r="AC7" i="16"/>
  <c r="AB9" i="16"/>
  <c r="AB16" i="16"/>
  <c r="AB11" i="16"/>
  <c r="AB22" i="16"/>
  <c r="AC12" i="16" l="1"/>
  <c r="AC24" i="16"/>
  <c r="AC13" i="16"/>
  <c r="AC16" i="16"/>
  <c r="AC11" i="16"/>
  <c r="AC9" i="16"/>
  <c r="AD7" i="16"/>
  <c r="AC22" i="16"/>
  <c r="AD12" i="16" l="1"/>
  <c r="AD24" i="16"/>
  <c r="AD16" i="16"/>
  <c r="AD9" i="16"/>
  <c r="AD11" i="16"/>
  <c r="AD13" i="16"/>
  <c r="AE7" i="16"/>
  <c r="AD6" i="16"/>
  <c r="AD22" i="16"/>
  <c r="AE24" i="16" l="1"/>
  <c r="AE12" i="16"/>
  <c r="AE13" i="16"/>
  <c r="AE16" i="16"/>
  <c r="AE9" i="16"/>
  <c r="AE22" i="16"/>
  <c r="AE11" i="16"/>
  <c r="AF7" i="16"/>
  <c r="AF24" i="16" l="1"/>
  <c r="AF12" i="16"/>
  <c r="AF22" i="16"/>
  <c r="AF9" i="16"/>
  <c r="AG7" i="16"/>
  <c r="AF16" i="16"/>
  <c r="AF13" i="16"/>
  <c r="AF11" i="16"/>
  <c r="AG12" i="16" l="1"/>
  <c r="AG22" i="16"/>
  <c r="AG9" i="16"/>
  <c r="AG13" i="16"/>
  <c r="AG16" i="16"/>
  <c r="AG24" i="16"/>
  <c r="AH7" i="16"/>
  <c r="AG11" i="16"/>
  <c r="AH12" i="16" l="1"/>
  <c r="AH13" i="16"/>
  <c r="AH9" i="16"/>
  <c r="AH16" i="16"/>
  <c r="AI7" i="16"/>
  <c r="AH22" i="16"/>
  <c r="AH11" i="16"/>
  <c r="AH24" i="16"/>
  <c r="AI24" i="16" l="1"/>
  <c r="AI12" i="16"/>
  <c r="AJ7" i="16"/>
  <c r="AI13" i="16"/>
  <c r="AI9" i="16"/>
  <c r="AI22" i="16"/>
  <c r="AI11" i="16"/>
  <c r="AI16" i="16"/>
  <c r="AJ12" i="16" l="1"/>
  <c r="AK7" i="16"/>
  <c r="AJ11" i="16"/>
  <c r="AJ13" i="16"/>
  <c r="AJ16" i="16"/>
  <c r="AJ24" i="16"/>
  <c r="AJ9" i="16"/>
  <c r="AJ22" i="16"/>
  <c r="AK12" i="16" l="1"/>
  <c r="AK24" i="16"/>
  <c r="AK11" i="16"/>
  <c r="AK16" i="16"/>
  <c r="AL7" i="16"/>
  <c r="AK6" i="16"/>
  <c r="AK13" i="16"/>
  <c r="AK9" i="16"/>
  <c r="AK22" i="16"/>
  <c r="AL12" i="16" l="1"/>
  <c r="AL16" i="16"/>
  <c r="AM7" i="16"/>
  <c r="AL13" i="16"/>
  <c r="AL11" i="16"/>
  <c r="AL22" i="16"/>
  <c r="AL24" i="16"/>
  <c r="AL9" i="16"/>
  <c r="AM12" i="16" l="1"/>
  <c r="AM22" i="16"/>
  <c r="AN7" i="16"/>
  <c r="AM9" i="16"/>
  <c r="AM24" i="16"/>
  <c r="AM11" i="16"/>
  <c r="AM16" i="16"/>
  <c r="AM13" i="16"/>
  <c r="AN12" i="16" l="1"/>
  <c r="AN24" i="16"/>
  <c r="AO7" i="16"/>
  <c r="AN16" i="16"/>
  <c r="AN13" i="16"/>
  <c r="AN9" i="16"/>
  <c r="AN22" i="16"/>
  <c r="AN11" i="16"/>
  <c r="AO12" i="16" l="1"/>
  <c r="AO13" i="16"/>
  <c r="AO24" i="16"/>
  <c r="AO11" i="16"/>
  <c r="AP7" i="16"/>
  <c r="AO16" i="16"/>
  <c r="AO22" i="16"/>
  <c r="AO9" i="16"/>
  <c r="AP12" i="16" l="1"/>
  <c r="AP11" i="16"/>
  <c r="AP22" i="16"/>
  <c r="AQ7" i="16"/>
  <c r="AP9" i="16"/>
  <c r="AP24" i="16"/>
  <c r="AP13" i="16"/>
  <c r="AP16" i="16"/>
  <c r="AQ12" i="16" l="1"/>
  <c r="AR7" i="16"/>
  <c r="AQ13" i="16"/>
  <c r="AQ24" i="16"/>
  <c r="AQ9" i="16"/>
  <c r="AQ22" i="16"/>
  <c r="AQ11" i="16"/>
  <c r="AQ16" i="16"/>
  <c r="AR12" i="16" l="1"/>
  <c r="AR24" i="16"/>
  <c r="AR16" i="16"/>
  <c r="AR22" i="16"/>
  <c r="AR9" i="16"/>
  <c r="AR13" i="16"/>
  <c r="AR6" i="16"/>
  <c r="AS7" i="16"/>
  <c r="AR11" i="16"/>
  <c r="AS24" i="16" l="1"/>
  <c r="AS12" i="16"/>
  <c r="AS13" i="16"/>
  <c r="AT7" i="16"/>
  <c r="AS11" i="16"/>
  <c r="AS9" i="16"/>
  <c r="AS16" i="16"/>
  <c r="AS22" i="16"/>
  <c r="AT12" i="16" l="1"/>
  <c r="AT24" i="16"/>
  <c r="AT16" i="16"/>
  <c r="AT9" i="16"/>
  <c r="AT13" i="16"/>
  <c r="AT11" i="16"/>
  <c r="AU7" i="16"/>
  <c r="AT22" i="16"/>
  <c r="AU12" i="16" l="1"/>
  <c r="AU24" i="16"/>
  <c r="AU9" i="16"/>
  <c r="AU11" i="16"/>
  <c r="AV7" i="16"/>
  <c r="AU13" i="16"/>
  <c r="AU16" i="16"/>
  <c r="AU22" i="16"/>
  <c r="AV12" i="16" l="1"/>
  <c r="AV22" i="16"/>
  <c r="AV9" i="16"/>
  <c r="AV11" i="16"/>
  <c r="AV13" i="16"/>
  <c r="AV24" i="16"/>
  <c r="AV16" i="16"/>
  <c r="AW7" i="16"/>
  <c r="AW12" i="16" l="1"/>
  <c r="AW22" i="16"/>
  <c r="AW13" i="16"/>
  <c r="AX7" i="16"/>
  <c r="AW24" i="16"/>
  <c r="AW11" i="16"/>
  <c r="AW9" i="16"/>
  <c r="AW16" i="16"/>
  <c r="AX12" i="16" l="1"/>
  <c r="AX13" i="16"/>
  <c r="AX11" i="16"/>
  <c r="AX22" i="16"/>
  <c r="AY7" i="16"/>
  <c r="AX9" i="16"/>
  <c r="AX24" i="16"/>
  <c r="AX16" i="16"/>
  <c r="AY12" i="16" l="1"/>
  <c r="AY24" i="16"/>
  <c r="AY11" i="16"/>
  <c r="AY13" i="16"/>
  <c r="AY6" i="16"/>
  <c r="AZ7" i="16"/>
  <c r="AY9" i="16"/>
  <c r="AY16" i="16"/>
  <c r="AY22" i="16"/>
  <c r="AZ12" i="16" l="1"/>
  <c r="AZ24" i="16"/>
  <c r="AZ13" i="16"/>
  <c r="AZ9" i="16"/>
  <c r="AZ16" i="16"/>
  <c r="BA7" i="16"/>
  <c r="AZ11" i="16"/>
  <c r="AZ22" i="16"/>
  <c r="BA12" i="16" l="1"/>
  <c r="BA9" i="16"/>
  <c r="BA24" i="16"/>
  <c r="BB7" i="16"/>
  <c r="BA22" i="16"/>
  <c r="BA13" i="16"/>
  <c r="BA11" i="16"/>
  <c r="BA16" i="16"/>
  <c r="BB12" i="16" l="1"/>
  <c r="BB24" i="16"/>
  <c r="BC7" i="16"/>
  <c r="BB16" i="16"/>
  <c r="BB22" i="16"/>
  <c r="BB9" i="16"/>
  <c r="BB11" i="16"/>
  <c r="BB13" i="16"/>
  <c r="BC24" i="16" l="1"/>
  <c r="BC12" i="16"/>
  <c r="BC9" i="16"/>
  <c r="BC11" i="16"/>
  <c r="BD7" i="16"/>
  <c r="BD9" i="16" s="1"/>
  <c r="BC13" i="16"/>
  <c r="BC22" i="16"/>
  <c r="BC16" i="16"/>
  <c r="BD11" i="16" l="1"/>
  <c r="BD12" i="16"/>
  <c r="BE7" i="16"/>
  <c r="BE9" i="16" s="1"/>
  <c r="BD13" i="16"/>
  <c r="BD22" i="16"/>
  <c r="BD16" i="16"/>
  <c r="BD24" i="16"/>
  <c r="BE24" i="16"/>
  <c r="BE13" i="16" l="1"/>
  <c r="BF7" i="16"/>
  <c r="BG7" i="16" s="1"/>
  <c r="BE16" i="16"/>
  <c r="BE12" i="16"/>
  <c r="BE11" i="16"/>
  <c r="BE22" i="16"/>
  <c r="BF24" i="16"/>
  <c r="BF22" i="16"/>
  <c r="BF13" i="16"/>
  <c r="BF11" i="16"/>
  <c r="BF9" i="16"/>
  <c r="BG12" i="16" l="1"/>
  <c r="BF12" i="16"/>
  <c r="BF6" i="16"/>
  <c r="BF16" i="16"/>
  <c r="BG24" i="16"/>
  <c r="BG22" i="16"/>
  <c r="BG13" i="16"/>
  <c r="BG16" i="16"/>
  <c r="BH7" i="16"/>
  <c r="BG11" i="16"/>
  <c r="BG9" i="16"/>
  <c r="BH12" i="16" l="1"/>
  <c r="BH24" i="16"/>
  <c r="BH22" i="16"/>
  <c r="BH16" i="16"/>
  <c r="BH11" i="16"/>
  <c r="BH9" i="16"/>
  <c r="BI7" i="16"/>
  <c r="BH13" i="16"/>
  <c r="BI12" i="16" l="1"/>
  <c r="BI24" i="16"/>
  <c r="BI22" i="16"/>
  <c r="BI16" i="16"/>
  <c r="BI13" i="16"/>
  <c r="BI11" i="16"/>
  <c r="BJ7" i="16"/>
  <c r="BI9" i="16"/>
  <c r="BJ12" i="16" l="1"/>
  <c r="BJ24" i="16"/>
  <c r="BJ22" i="16"/>
  <c r="BJ16" i="16"/>
  <c r="BJ13" i="16"/>
  <c r="BK7" i="16"/>
  <c r="BJ11" i="16"/>
  <c r="BJ9" i="16"/>
  <c r="BK12" i="16" l="1"/>
  <c r="BK24" i="16"/>
  <c r="BK22" i="16"/>
  <c r="BK13" i="16"/>
  <c r="BK16" i="16"/>
  <c r="BL7" i="16"/>
  <c r="BK11" i="16"/>
  <c r="BK9" i="16"/>
  <c r="BL12" i="16" l="1"/>
  <c r="BL24" i="16"/>
  <c r="BL22" i="16"/>
  <c r="BL16" i="16"/>
  <c r="BL11" i="16"/>
  <c r="BL9" i="16"/>
  <c r="BL1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<sst xmlns="http://schemas.openxmlformats.org/spreadsheetml/2006/main" count="187" uniqueCount="68">
  <si>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</si>
  <si>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</si>
  <si>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</si>
  <si>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</si>
  <si>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</si>
  <si>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</si>
  <si>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</si>
  <si>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</si>
  <si>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</si>
  <si>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</si>
  <si>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</si>
  <si>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</si>
  <si>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</si>
  <si>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</si>
  <si>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</si>
  <si>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</si>
  <si>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</si>
  <si>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</si>
  <si>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</si>
  <si>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</si>
  <si>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</si>
  <si>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</si>
  <si>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</si>
  <si>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</si>
  <si>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</si>
  <si>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</si>
  <si>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</si>
  <si>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</si>
  <si>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</si>
  <si>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</si>
  <si>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</si>
  <si>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</si>
  <si>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</si>
  <si>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</si>
  <si>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</si>
  <si>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</si>
  <si>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</si>
  <si>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Informe Trabajo Profesional</t>
  </si>
  <si>
    <t>Nombre del proyecto</t>
  </si>
  <si>
    <t>Marco Teorico</t>
  </si>
  <si>
    <t>Indice Desglosado</t>
  </si>
  <si>
    <t>Antecedentes del tema</t>
  </si>
  <si>
    <t>Definicion del problema o contexto de la participacion</t>
  </si>
  <si>
    <t>Análisis y metodología empleada</t>
  </si>
  <si>
    <t>Participación profesional</t>
  </si>
  <si>
    <t>Resultados obtenidos</t>
  </si>
  <si>
    <t>Conclusiones</t>
  </si>
  <si>
    <t>Bibliografía</t>
  </si>
  <si>
    <t>Definir nombre del proyecto</t>
  </si>
  <si>
    <t>Definir objetivos generales y especificos</t>
  </si>
  <si>
    <t>Crear un repositorio de posbiles fuentes</t>
  </si>
  <si>
    <t>Filtrar Fuentes</t>
  </si>
  <si>
    <t>Leer fuentes</t>
  </si>
  <si>
    <t>Seleccionar fragmentos que pueda usar</t>
  </si>
  <si>
    <t>Redactar la metodología empleada</t>
  </si>
  <si>
    <t xml:space="preserve">Investigar Metodologías </t>
  </si>
  <si>
    <t>Redarcar la definición del problema o contexto de la participación</t>
  </si>
  <si>
    <t>Construir índice</t>
  </si>
  <si>
    <t>Validar los objetivos/requerimientos</t>
  </si>
  <si>
    <t>Seleccionar Tipo cita</t>
  </si>
  <si>
    <t>Automatizar tipo cita excel</t>
  </si>
  <si>
    <t>Redactar antecedentes del tema</t>
  </si>
  <si>
    <t>Redactar las conclusiones</t>
  </si>
  <si>
    <t>Redactar la participacion profesional</t>
  </si>
  <si>
    <t>Redactar marco teórico</t>
  </si>
  <si>
    <t>Revisar bibliografia final</t>
  </si>
  <si>
    <t>Introducción y objetivos</t>
  </si>
  <si>
    <t>Redactar la introducción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</si>
</sst>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2"/>
      <color theme="6"/>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9"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6"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7"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4" fillId="0" borderId="0" xfId="0" applyFont="1" applyFill="1" applyBorder="1" applyAlignment="1">
      <alignment horizontal="left" vertical="center" wrapText="1" indent="1"/>
    </xf>
    <xf numFmtId="14" fontId="10" fillId="0" borderId="0" xfId="0" applyNumberFormat="1" applyFont="1" applyFill="1" applyBorder="1" applyAlignment="1">
      <alignment horizontal="left" vertical="center" wrapText="1" indent="2"/>
    </xf>
    <xf numFmtId="0" fontId="10" fillId="0"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03">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202"/>
      <tableStyleElement type="headerRow" dxfId="201"/>
      <tableStyleElement type="firstRowStripe" dxfId="200"/>
      <tableStyleElement type="secondRowStripe" dxfId="199"/>
    </tableStyle>
    <tableStyle name="ToDoList" pivot="0" count="9" xr9:uid="{00000000-0011-0000-FFFF-FFFF00000000}">
      <tableStyleElement type="wholeTable" dxfId="198"/>
      <tableStyleElement type="headerRow" dxfId="197"/>
      <tableStyleElement type="totalRow" dxfId="196"/>
      <tableStyleElement type="firstColumn" dxfId="195"/>
      <tableStyleElement type="lastColumn" dxfId="194"/>
      <tableStyleElement type="firstRowStripe" dxfId="193"/>
      <tableStyleElement type="secondRowStripe" dxfId="192"/>
      <tableStyleElement type="firstColumnStripe" dxfId="191"/>
      <tableStyleElement type="secondColumnStripe" dxfId="19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189" dataDxfId="18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187"/>
    <tableColumn id="2" xr3:uid="{39BD914E-FB02-4352-846C-6D59624DC0B0}" name="Category" dataDxfId="186"/>
    <tableColumn id="3" xr3:uid="{D274194F-BCA0-44F3-84B2-217254EE241C}" name="Assigned to" dataDxfId="185"/>
    <tableColumn id="4" xr3:uid="{8385BC6F-56EE-4363-A106-8DB0A1E4EF5A}" name="Progress" dataDxfId="184"/>
    <tableColumn id="5" xr3:uid="{02926609-7B93-4B6F-BE96-92EC7A949E4B}" name="Start" dataDxfId="183" dataCellStyle="Date"/>
    <tableColumn id="6" xr3:uid="{8FF9BE8E-04B7-4B39-AC27-D2E534204BC3}" name="Days" dataDxfId="182"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1" totalsRowShown="0" headerRowDxfId="181">
  <autoFilter ref="B9:G4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180"/>
    <tableColumn id="2" xr3:uid="{529EEF64-D037-4ACF-8CA4-0C10FE2D1FBB}" name="Category" dataDxfId="179"/>
    <tableColumn id="3" xr3:uid="{711D01BA-2785-403A-9636-CCC7E2ADA584}" name="Assigned to" dataDxfId="17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17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176"/>
    <tableColumn id="2" xr3:uid="{4492A0B8-068F-4002-9E8D-E1F5FED367F0}" name="Category" dataDxfId="175"/>
    <tableColumn id="3" xr3:uid="{DF1A764E-7050-4528-B7F9-B6AB99372146}" name="Assigned to" dataDxfId="174"/>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4"/>
    </row>
    <row r="2" spans="1:13" ht="50.1" customHeight="1" x14ac:dyDescent="0.4">
      <c r="A2" s="7"/>
      <c r="B2" s="130"/>
      <c r="C2" s="143" t="s">
        <v>34</v>
      </c>
      <c r="D2" s="143"/>
      <c r="E2" s="143"/>
      <c r="F2" s="130"/>
      <c r="G2" s="7"/>
      <c r="H2" s="7"/>
      <c r="I2" s="7"/>
      <c r="J2" s="7"/>
      <c r="K2" s="7"/>
      <c r="L2" s="7"/>
      <c r="M2" s="7"/>
    </row>
    <row r="3" spans="1:13" ht="14.45" customHeight="1" x14ac:dyDescent="0.4">
      <c r="A3" s="7"/>
      <c r="B3" s="125"/>
      <c r="C3" s="126"/>
      <c r="D3" s="127"/>
      <c r="E3" s="125"/>
      <c r="F3" s="125"/>
      <c r="G3" s="7"/>
      <c r="H3" s="7"/>
      <c r="I3" s="7"/>
      <c r="J3" s="7"/>
      <c r="K3" s="7"/>
      <c r="L3" s="7"/>
      <c r="M3" s="7"/>
    </row>
    <row r="4" spans="1:13" s="8" customFormat="1" ht="67.150000000000006" customHeight="1" x14ac:dyDescent="0.4">
      <c r="A4" s="7"/>
      <c r="B4" s="125"/>
      <c r="C4" s="144" t="s">
        <v>35</v>
      </c>
      <c r="D4" s="144"/>
      <c r="E4" s="144"/>
      <c r="F4" s="125"/>
      <c r="G4" s="7"/>
      <c r="H4" s="7"/>
      <c r="I4" s="7"/>
      <c r="J4" s="7"/>
      <c r="K4" s="7"/>
      <c r="L4" s="7"/>
      <c r="M4" s="7"/>
    </row>
    <row r="5" spans="1:13" s="8" customFormat="1" ht="67.150000000000006" customHeight="1" x14ac:dyDescent="0.4">
      <c r="A5" s="7"/>
      <c r="B5" s="125"/>
      <c r="C5" s="144" t="s">
        <v>36</v>
      </c>
      <c r="D5" s="144"/>
      <c r="E5" s="144"/>
      <c r="F5" s="125"/>
      <c r="G5" s="7"/>
      <c r="H5" s="7"/>
      <c r="I5" s="7"/>
      <c r="J5" s="7"/>
      <c r="K5" s="7"/>
      <c r="L5" s="7"/>
      <c r="M5" s="7"/>
    </row>
    <row r="6" spans="1:13" ht="15" x14ac:dyDescent="0.25">
      <c r="A6" s="6"/>
      <c r="B6" s="128"/>
      <c r="C6" s="128"/>
      <c r="D6" s="129"/>
      <c r="E6" s="128"/>
      <c r="F6" s="128"/>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7" t="s">
        <v>5</v>
      </c>
      <c r="C2" s="147"/>
      <c r="D2" s="147"/>
      <c r="E2" s="147"/>
      <c r="F2" s="147"/>
      <c r="G2" s="147"/>
      <c r="H2" s="147"/>
      <c r="I2" s="148"/>
      <c r="J2" s="148"/>
      <c r="K2" s="148"/>
      <c r="L2" s="148"/>
      <c r="M2" s="148"/>
      <c r="N2" s="148"/>
      <c r="O2" s="149"/>
      <c r="P2" s="149"/>
      <c r="Q2" s="149"/>
      <c r="R2" s="149"/>
      <c r="S2" s="149"/>
      <c r="T2" s="149"/>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5"/>
      <c r="BL2" s="75"/>
      <c r="BM2" s="75"/>
    </row>
    <row r="3" spans="1:68" ht="19.899999999999999" customHeight="1" x14ac:dyDescent="0.25">
      <c r="A3" s="10"/>
      <c r="B3" s="76"/>
      <c r="C3" s="77"/>
      <c r="D3" s="78"/>
      <c r="E3" s="78"/>
      <c r="F3" s="79"/>
      <c r="G3" s="78"/>
      <c r="H3" s="78"/>
      <c r="I3" s="95"/>
      <c r="J3" s="96"/>
      <c r="K3" s="96"/>
      <c r="L3" s="9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8"/>
    </row>
    <row r="4" spans="1:68" ht="30" customHeight="1" x14ac:dyDescent="0.25">
      <c r="A4" s="10"/>
      <c r="B4" s="80" t="s">
        <v>22</v>
      </c>
      <c r="C4" s="81"/>
      <c r="D4" s="82"/>
      <c r="E4" s="83"/>
      <c r="F4" s="84"/>
      <c r="G4" s="85" t="s">
        <v>18</v>
      </c>
      <c r="H4" s="83"/>
      <c r="I4" s="150" t="s">
        <v>26</v>
      </c>
      <c r="J4" s="150"/>
      <c r="K4" s="150"/>
      <c r="L4" s="150"/>
      <c r="M4" s="98"/>
      <c r="N4" s="151" t="s">
        <v>27</v>
      </c>
      <c r="O4" s="151"/>
      <c r="P4" s="151"/>
      <c r="Q4" s="151"/>
      <c r="R4" s="98"/>
      <c r="S4" s="152" t="s">
        <v>28</v>
      </c>
      <c r="T4" s="152"/>
      <c r="U4" s="152"/>
      <c r="V4" s="152"/>
      <c r="W4" s="98"/>
      <c r="X4" s="145" t="s">
        <v>29</v>
      </c>
      <c r="Y4" s="145"/>
      <c r="Z4" s="145"/>
      <c r="AA4" s="145"/>
      <c r="AB4" s="98"/>
      <c r="AC4" s="146" t="s">
        <v>19</v>
      </c>
      <c r="AD4" s="146"/>
      <c r="AE4" s="146"/>
      <c r="AF4" s="146"/>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c r="BJ4" s="98"/>
      <c r="BK4" s="98"/>
      <c r="BL4" s="98"/>
      <c r="BM4" s="98"/>
    </row>
    <row r="5" spans="1:68" ht="30" customHeight="1" x14ac:dyDescent="0.25">
      <c r="A5" s="10"/>
      <c r="B5" s="86" t="s">
        <v>21</v>
      </c>
      <c r="C5" s="82"/>
      <c r="D5" s="82"/>
      <c r="E5" s="83"/>
      <c r="F5" s="84"/>
      <c r="G5" s="87"/>
      <c r="H5" s="8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8"/>
    </row>
    <row r="6" spans="1:68" ht="30" customHeight="1" x14ac:dyDescent="0.35">
      <c r="A6" s="10"/>
      <c r="B6" s="88" t="s">
        <v>17</v>
      </c>
      <c r="C6" s="89" cm="1">
        <f t="array" aca="1" ref="C6" ca="1">IFERROR(IF(MIN(Milestones4352[Start])=0,TODAY(),B11(Milestones4352[Start])),TODAY())</f>
        <v>44674</v>
      </c>
      <c r="D6" s="90"/>
      <c r="E6" s="83"/>
      <c r="F6" s="91"/>
      <c r="G6" s="83"/>
      <c r="H6" s="83"/>
      <c r="I6" s="108" t="str">
        <f ca="1">TEXT(I7,"mmmm")</f>
        <v>abril</v>
      </c>
      <c r="J6" s="108"/>
      <c r="K6" s="108"/>
      <c r="L6" s="108"/>
      <c r="M6" s="108"/>
      <c r="N6" s="108"/>
      <c r="O6" s="108"/>
      <c r="P6" s="108" t="str">
        <f ca="1">IF(TEXT(P7,"mmmm")=I6,"",TEXT(P7,"mmmm"))</f>
        <v>mayo</v>
      </c>
      <c r="Q6" s="108"/>
      <c r="R6" s="108"/>
      <c r="S6" s="108"/>
      <c r="T6" s="108"/>
      <c r="U6" s="108"/>
      <c r="V6" s="108"/>
      <c r="W6" s="108" t="str">
        <f ca="1">IF(OR(TEXT(W7,"mmmm")=P6,TEXT(W7,"mmmm")=I6),"",TEXT(W7,"mmmm"))</f>
        <v/>
      </c>
      <c r="X6" s="108"/>
      <c r="Y6" s="108"/>
      <c r="Z6" s="108"/>
      <c r="AA6" s="108"/>
      <c r="AB6" s="108"/>
      <c r="AC6" s="108"/>
      <c r="AD6" s="108" t="str">
        <f ca="1">IF(OR(TEXT(AD7,"mmmm")=W6,TEXT(AD7,"mmmm")=P6,TEXT(AD7,"mmmm")=I6),"",TEXT(AD7,"mmmm"))</f>
        <v/>
      </c>
      <c r="AE6" s="108"/>
      <c r="AF6" s="108"/>
      <c r="AG6" s="108"/>
      <c r="AH6" s="108"/>
      <c r="AI6" s="108"/>
      <c r="AJ6" s="108"/>
      <c r="AK6" s="108" t="str">
        <f ca="1">IF(OR(TEXT(AK7,"mmmm")=AD6,TEXT(AK7,"mmmm")=W6,TEXT(AK7,"mmmm")=P6,TEXT(AK7,"mmmm")=I6),"",TEXT(AK7,"mmmm"))</f>
        <v/>
      </c>
      <c r="AL6" s="108"/>
      <c r="AM6" s="108"/>
      <c r="AN6" s="108"/>
      <c r="AO6" s="108"/>
      <c r="AP6" s="108"/>
      <c r="AQ6" s="108"/>
      <c r="AR6" s="108" t="str">
        <f ca="1">IF(OR(TEXT(AR7,"mmmm")=AK6,TEXT(AR7,"mmmm")=AD6,TEXT(AR7,"mmmm")=W6,TEXT(AR7,"mmmm")=P6),"",TEXT(AR7,"mmmm"))</f>
        <v/>
      </c>
      <c r="AS6" s="108"/>
      <c r="AT6" s="108"/>
      <c r="AU6" s="108"/>
      <c r="AV6" s="108"/>
      <c r="AW6" s="108"/>
      <c r="AX6" s="109"/>
      <c r="AY6" s="109" t="str">
        <f ca="1">IF(OR(TEXT(AY7,"mmmm")=AR6,TEXT(AY7,"mmmm")=AK6,TEXT(AY7,"mmmm")=AD6,TEXT(AY7,"mmmm")=W6),"",TEXT(AY7,"mmmm"))</f>
        <v>junio</v>
      </c>
      <c r="AZ6" s="109"/>
      <c r="BA6" s="109"/>
      <c r="BB6" s="110"/>
      <c r="BC6" s="107"/>
      <c r="BD6" s="107"/>
      <c r="BE6" s="107"/>
      <c r="BF6" s="107" t="str">
        <f ca="1">IF(OR(TEXT(BF7,"mmmm")=AY6,TEXT(BF7,"mmmm")=AR6,TEXT(BF7,"mmmm")=AK6,TEXT(BF7,"mmmm")=AD6),"",TEXT(BF7,"mmmm"))</f>
        <v/>
      </c>
      <c r="BG6" s="107"/>
      <c r="BH6" s="107"/>
      <c r="BI6" s="107"/>
      <c r="BJ6" s="107"/>
      <c r="BK6" s="107"/>
      <c r="BL6" s="107"/>
      <c r="BM6" s="98"/>
    </row>
    <row r="7" spans="1:68" ht="30" customHeight="1" x14ac:dyDescent="0.25">
      <c r="A7" s="10"/>
      <c r="B7" s="88" t="s">
        <v>12</v>
      </c>
      <c r="C7" s="92">
        <v>1</v>
      </c>
      <c r="D7" s="82"/>
      <c r="E7" s="83"/>
      <c r="F7" s="87"/>
      <c r="G7" s="87"/>
      <c r="H7" s="93"/>
      <c r="I7" s="115">
        <f ca="1">IFERROR(Project_Start+Scrolling_Increment,TODAY())</f>
        <v>44675</v>
      </c>
      <c r="J7" s="116">
        <f ca="1">I7+1</f>
        <v>44676</v>
      </c>
      <c r="K7" s="116">
        <f t="shared" ref="K7:AX7" ca="1" si="0">J7+1</f>
        <v>44677</v>
      </c>
      <c r="L7" s="116">
        <f t="shared" ca="1" si="0"/>
        <v>44678</v>
      </c>
      <c r="M7" s="116">
        <f t="shared" ca="1" si="0"/>
        <v>44679</v>
      </c>
      <c r="N7" s="116">
        <f t="shared" ca="1" si="0"/>
        <v>44680</v>
      </c>
      <c r="O7" s="117">
        <f t="shared" ca="1" si="0"/>
        <v>44681</v>
      </c>
      <c r="P7" s="116">
        <f ca="1">O7+1</f>
        <v>44682</v>
      </c>
      <c r="Q7" s="116">
        <f ca="1">P7+1</f>
        <v>44683</v>
      </c>
      <c r="R7" s="116">
        <f t="shared" ca="1" si="0"/>
        <v>44684</v>
      </c>
      <c r="S7" s="116">
        <f t="shared" ca="1" si="0"/>
        <v>44685</v>
      </c>
      <c r="T7" s="116">
        <f t="shared" ca="1" si="0"/>
        <v>44686</v>
      </c>
      <c r="U7" s="116">
        <f t="shared" ca="1" si="0"/>
        <v>44687</v>
      </c>
      <c r="V7" s="117">
        <f t="shared" ca="1" si="0"/>
        <v>44688</v>
      </c>
      <c r="W7" s="116">
        <f ca="1">V7+1</f>
        <v>44689</v>
      </c>
      <c r="X7" s="116">
        <f ca="1">W7+1</f>
        <v>44690</v>
      </c>
      <c r="Y7" s="116">
        <f t="shared" ca="1" si="0"/>
        <v>44691</v>
      </c>
      <c r="Z7" s="116">
        <f t="shared" ca="1" si="0"/>
        <v>44692</v>
      </c>
      <c r="AA7" s="116">
        <f t="shared" ca="1" si="0"/>
        <v>44693</v>
      </c>
      <c r="AB7" s="116">
        <f t="shared" ca="1" si="0"/>
        <v>44694</v>
      </c>
      <c r="AC7" s="117">
        <f t="shared" ca="1" si="0"/>
        <v>44695</v>
      </c>
      <c r="AD7" s="116">
        <f ca="1">AC7+1</f>
        <v>44696</v>
      </c>
      <c r="AE7" s="116">
        <f ca="1">AD7+1</f>
        <v>44697</v>
      </c>
      <c r="AF7" s="116">
        <f t="shared" ca="1" si="0"/>
        <v>44698</v>
      </c>
      <c r="AG7" s="116">
        <f t="shared" ca="1" si="0"/>
        <v>44699</v>
      </c>
      <c r="AH7" s="116">
        <f t="shared" ca="1" si="0"/>
        <v>44700</v>
      </c>
      <c r="AI7" s="116">
        <f t="shared" ca="1" si="0"/>
        <v>44701</v>
      </c>
      <c r="AJ7" s="117">
        <f t="shared" ca="1" si="0"/>
        <v>44702</v>
      </c>
      <c r="AK7" s="116">
        <f ca="1">AJ7+1</f>
        <v>44703</v>
      </c>
      <c r="AL7" s="116">
        <f ca="1">AK7+1</f>
        <v>44704</v>
      </c>
      <c r="AM7" s="116">
        <f t="shared" ca="1" si="0"/>
        <v>44705</v>
      </c>
      <c r="AN7" s="116">
        <f t="shared" ca="1" si="0"/>
        <v>44706</v>
      </c>
      <c r="AO7" s="116">
        <f t="shared" ca="1" si="0"/>
        <v>44707</v>
      </c>
      <c r="AP7" s="116">
        <f t="shared" ca="1" si="0"/>
        <v>44708</v>
      </c>
      <c r="AQ7" s="117">
        <f t="shared" ca="1" si="0"/>
        <v>44709</v>
      </c>
      <c r="AR7" s="116">
        <f ca="1">AQ7+1</f>
        <v>44710</v>
      </c>
      <c r="AS7" s="116">
        <f ca="1">AR7+1</f>
        <v>44711</v>
      </c>
      <c r="AT7" s="116">
        <f t="shared" ca="1" si="0"/>
        <v>44712</v>
      </c>
      <c r="AU7" s="116">
        <f t="shared" ca="1" si="0"/>
        <v>44713</v>
      </c>
      <c r="AV7" s="116">
        <f t="shared" ca="1" si="0"/>
        <v>44714</v>
      </c>
      <c r="AW7" s="116">
        <f t="shared" ca="1" si="0"/>
        <v>44715</v>
      </c>
      <c r="AX7" s="117">
        <f t="shared" ca="1" si="0"/>
        <v>44716</v>
      </c>
      <c r="AY7" s="116">
        <f ca="1">AX7+1</f>
        <v>44717</v>
      </c>
      <c r="AZ7" s="116">
        <f ca="1">AY7+1</f>
        <v>44718</v>
      </c>
      <c r="BA7" s="116">
        <f t="shared" ref="BA7:BE7" ca="1" si="1">AZ7+1</f>
        <v>44719</v>
      </c>
      <c r="BB7" s="116">
        <f t="shared" ca="1" si="1"/>
        <v>44720</v>
      </c>
      <c r="BC7" s="116">
        <f t="shared" ca="1" si="1"/>
        <v>44721</v>
      </c>
      <c r="BD7" s="116">
        <f t="shared" ca="1" si="1"/>
        <v>44722</v>
      </c>
      <c r="BE7" s="117">
        <f t="shared" ca="1" si="1"/>
        <v>44723</v>
      </c>
      <c r="BF7" s="116">
        <f ca="1">BE7+1</f>
        <v>44724</v>
      </c>
      <c r="BG7" s="116">
        <f ca="1">BF7+1</f>
        <v>44725</v>
      </c>
      <c r="BH7" s="116">
        <f t="shared" ref="BH7:BL7" ca="1" si="2">BG7+1</f>
        <v>44726</v>
      </c>
      <c r="BI7" s="116">
        <f t="shared" ca="1" si="2"/>
        <v>44727</v>
      </c>
      <c r="BJ7" s="116">
        <f t="shared" ca="1" si="2"/>
        <v>44728</v>
      </c>
      <c r="BK7" s="116">
        <f t="shared" ca="1" si="2"/>
        <v>44729</v>
      </c>
      <c r="BL7" s="117">
        <f t="shared" ca="1" si="2"/>
        <v>44730</v>
      </c>
      <c r="BM7" s="98"/>
    </row>
    <row r="8" spans="1:68" ht="19.899999999999999" customHeight="1" x14ac:dyDescent="0.25">
      <c r="A8" s="10"/>
      <c r="B8" s="94"/>
      <c r="C8" s="94"/>
      <c r="D8" s="94"/>
      <c r="E8" s="87"/>
      <c r="F8" s="87"/>
      <c r="G8" s="87"/>
      <c r="H8" s="93"/>
      <c r="I8" s="118"/>
      <c r="J8" s="119"/>
      <c r="K8" s="119"/>
      <c r="L8" s="119"/>
      <c r="M8" s="119"/>
      <c r="N8" s="119"/>
      <c r="O8" s="119"/>
      <c r="P8" s="120"/>
      <c r="Q8" s="119"/>
      <c r="R8" s="119"/>
      <c r="S8" s="119"/>
      <c r="T8" s="119"/>
      <c r="U8" s="119"/>
      <c r="V8" s="121"/>
      <c r="W8" s="119"/>
      <c r="X8" s="119"/>
      <c r="Y8" s="119"/>
      <c r="Z8" s="119"/>
      <c r="AA8" s="119"/>
      <c r="AB8" s="119"/>
      <c r="AC8" s="121"/>
      <c r="AD8" s="119"/>
      <c r="AE8" s="119"/>
      <c r="AF8" s="119"/>
      <c r="AG8" s="119"/>
      <c r="AH8" s="119"/>
      <c r="AI8" s="119"/>
      <c r="AJ8" s="121"/>
      <c r="AK8" s="119"/>
      <c r="AL8" s="119"/>
      <c r="AM8" s="119"/>
      <c r="AN8" s="119"/>
      <c r="AO8" s="119"/>
      <c r="AP8" s="119"/>
      <c r="AQ8" s="121"/>
      <c r="AR8" s="119"/>
      <c r="AS8" s="119"/>
      <c r="AT8" s="119"/>
      <c r="AU8" s="119"/>
      <c r="AV8" s="119"/>
      <c r="AW8" s="119"/>
      <c r="AX8" s="121"/>
      <c r="AY8" s="119"/>
      <c r="AZ8" s="119"/>
      <c r="BA8" s="119"/>
      <c r="BB8" s="119"/>
      <c r="BC8" s="119"/>
      <c r="BD8" s="119"/>
      <c r="BE8" s="121"/>
      <c r="BF8" s="119"/>
      <c r="BG8" s="119"/>
      <c r="BH8" s="119"/>
      <c r="BI8" s="119"/>
      <c r="BJ8" s="119"/>
      <c r="BK8" s="119"/>
      <c r="BL8" s="122"/>
      <c r="BM8" s="98"/>
    </row>
    <row r="9" spans="1:68" ht="40.15" customHeight="1" x14ac:dyDescent="0.25">
      <c r="A9" s="10"/>
      <c r="B9" s="131" t="s">
        <v>23</v>
      </c>
      <c r="C9" s="132" t="s">
        <v>7</v>
      </c>
      <c r="D9" s="132" t="s">
        <v>24</v>
      </c>
      <c r="E9" s="132" t="s">
        <v>10</v>
      </c>
      <c r="F9" s="132" t="s">
        <v>11</v>
      </c>
      <c r="G9" s="132" t="s">
        <v>25</v>
      </c>
      <c r="H9" s="104"/>
      <c r="I9" s="123" t="str">
        <f t="shared" ref="I9:BL9" ca="1" si="3">LEFT(TEXT(I7,"ddd"),1)</f>
        <v>d</v>
      </c>
      <c r="J9" s="123" t="str">
        <f t="shared" ca="1" si="3"/>
        <v>l</v>
      </c>
      <c r="K9" s="123" t="str">
        <f t="shared" ca="1" si="3"/>
        <v>m</v>
      </c>
      <c r="L9" s="123" t="str">
        <f t="shared" ca="1" si="3"/>
        <v>m</v>
      </c>
      <c r="M9" s="123" t="str">
        <f t="shared" ca="1" si="3"/>
        <v>j</v>
      </c>
      <c r="N9" s="123" t="str">
        <f t="shared" ca="1" si="3"/>
        <v>v</v>
      </c>
      <c r="O9" s="123" t="str">
        <f t="shared" ca="1" si="3"/>
        <v>s</v>
      </c>
      <c r="P9" s="123" t="str">
        <f t="shared" ca="1" si="3"/>
        <v>d</v>
      </c>
      <c r="Q9" s="123" t="str">
        <f t="shared" ca="1" si="3"/>
        <v>l</v>
      </c>
      <c r="R9" s="123" t="str">
        <f t="shared" ca="1" si="3"/>
        <v>m</v>
      </c>
      <c r="S9" s="123" t="str">
        <f t="shared" ca="1" si="3"/>
        <v>m</v>
      </c>
      <c r="T9" s="123" t="str">
        <f t="shared" ca="1" si="3"/>
        <v>j</v>
      </c>
      <c r="U9" s="123" t="str">
        <f t="shared" ca="1" si="3"/>
        <v>v</v>
      </c>
      <c r="V9" s="123" t="str">
        <f t="shared" ca="1" si="3"/>
        <v>s</v>
      </c>
      <c r="W9" s="123" t="str">
        <f t="shared" ca="1" si="3"/>
        <v>d</v>
      </c>
      <c r="X9" s="123" t="str">
        <f t="shared" ca="1" si="3"/>
        <v>l</v>
      </c>
      <c r="Y9" s="123" t="str">
        <f t="shared" ca="1" si="3"/>
        <v>m</v>
      </c>
      <c r="Z9" s="123" t="str">
        <f t="shared" ca="1" si="3"/>
        <v>m</v>
      </c>
      <c r="AA9" s="123" t="str">
        <f t="shared" ca="1" si="3"/>
        <v>j</v>
      </c>
      <c r="AB9" s="123" t="str">
        <f t="shared" ca="1" si="3"/>
        <v>v</v>
      </c>
      <c r="AC9" s="123" t="str">
        <f t="shared" ca="1" si="3"/>
        <v>s</v>
      </c>
      <c r="AD9" s="123" t="str">
        <f t="shared" ca="1" si="3"/>
        <v>d</v>
      </c>
      <c r="AE9" s="123" t="str">
        <f t="shared" ca="1" si="3"/>
        <v>l</v>
      </c>
      <c r="AF9" s="123" t="str">
        <f t="shared" ca="1" si="3"/>
        <v>m</v>
      </c>
      <c r="AG9" s="123" t="str">
        <f t="shared" ca="1" si="3"/>
        <v>m</v>
      </c>
      <c r="AH9" s="123" t="str">
        <f t="shared" ca="1" si="3"/>
        <v>j</v>
      </c>
      <c r="AI9" s="123" t="str">
        <f t="shared" ca="1" si="3"/>
        <v>v</v>
      </c>
      <c r="AJ9" s="123" t="str">
        <f t="shared" ca="1" si="3"/>
        <v>s</v>
      </c>
      <c r="AK9" s="123" t="str">
        <f t="shared" ca="1" si="3"/>
        <v>d</v>
      </c>
      <c r="AL9" s="123" t="str">
        <f t="shared" ca="1" si="3"/>
        <v>l</v>
      </c>
      <c r="AM9" s="123" t="str">
        <f t="shared" ca="1" si="3"/>
        <v>m</v>
      </c>
      <c r="AN9" s="123" t="str">
        <f t="shared" ca="1" si="3"/>
        <v>m</v>
      </c>
      <c r="AO9" s="123" t="str">
        <f t="shared" ca="1" si="3"/>
        <v>j</v>
      </c>
      <c r="AP9" s="123" t="str">
        <f t="shared" ca="1" si="3"/>
        <v>v</v>
      </c>
      <c r="AQ9" s="123" t="str">
        <f t="shared" ca="1" si="3"/>
        <v>s</v>
      </c>
      <c r="AR9" s="123" t="str">
        <f t="shared" ca="1" si="3"/>
        <v>d</v>
      </c>
      <c r="AS9" s="123" t="str">
        <f t="shared" ca="1" si="3"/>
        <v>l</v>
      </c>
      <c r="AT9" s="123" t="str">
        <f t="shared" ca="1" si="3"/>
        <v>m</v>
      </c>
      <c r="AU9" s="123" t="str">
        <f t="shared" ca="1" si="3"/>
        <v>m</v>
      </c>
      <c r="AV9" s="123" t="str">
        <f t="shared" ca="1" si="3"/>
        <v>j</v>
      </c>
      <c r="AW9" s="123" t="str">
        <f t="shared" ca="1" si="3"/>
        <v>v</v>
      </c>
      <c r="AX9" s="123" t="str">
        <f t="shared" ca="1" si="3"/>
        <v>s</v>
      </c>
      <c r="AY9" s="123" t="str">
        <f t="shared" ca="1" si="3"/>
        <v>d</v>
      </c>
      <c r="AZ9" s="123" t="str">
        <f t="shared" ca="1" si="3"/>
        <v>l</v>
      </c>
      <c r="BA9" s="123" t="str">
        <f t="shared" ca="1" si="3"/>
        <v>m</v>
      </c>
      <c r="BB9" s="123" t="str">
        <f t="shared" ca="1" si="3"/>
        <v>m</v>
      </c>
      <c r="BC9" s="123" t="str">
        <f t="shared" ca="1" si="3"/>
        <v>j</v>
      </c>
      <c r="BD9" s="123" t="str">
        <f t="shared" ca="1" si="3"/>
        <v>v</v>
      </c>
      <c r="BE9" s="123" t="str">
        <f t="shared" ca="1" si="3"/>
        <v>s</v>
      </c>
      <c r="BF9" s="123" t="str">
        <f t="shared" ca="1" si="3"/>
        <v>d</v>
      </c>
      <c r="BG9" s="123" t="str">
        <f t="shared" ca="1" si="3"/>
        <v>l</v>
      </c>
      <c r="BH9" s="123" t="str">
        <f t="shared" ca="1" si="3"/>
        <v>m</v>
      </c>
      <c r="BI9" s="123" t="str">
        <f t="shared" ca="1" si="3"/>
        <v>m</v>
      </c>
      <c r="BJ9" s="123" t="str">
        <f t="shared" ca="1" si="3"/>
        <v>j</v>
      </c>
      <c r="BK9" s="123" t="str">
        <f t="shared" ca="1" si="3"/>
        <v>v</v>
      </c>
      <c r="BL9" s="123" t="str">
        <f t="shared" ca="1" si="3"/>
        <v>s</v>
      </c>
      <c r="BM9" s="98"/>
    </row>
    <row r="10" spans="1:68" ht="30" hidden="1" customHeight="1" thickBot="1" x14ac:dyDescent="0.3">
      <c r="B10" s="18"/>
      <c r="C10" s="14"/>
      <c r="D10" s="13"/>
      <c r="E10" s="15"/>
      <c r="F10" s="16"/>
      <c r="G10" s="17"/>
      <c r="H10" s="98"/>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8"/>
    </row>
    <row r="11" spans="1:68" s="1" customFormat="1" ht="40.15" customHeight="1" x14ac:dyDescent="0.25">
      <c r="A11" s="10"/>
      <c r="B11" s="133" t="s">
        <v>30</v>
      </c>
      <c r="C11" s="67"/>
      <c r="D11" s="67"/>
      <c r="E11" s="68"/>
      <c r="F11" s="69"/>
      <c r="G11" s="70"/>
      <c r="H11" s="102"/>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44674</v>
      </c>
      <c r="G12" s="70">
        <v>3</v>
      </c>
      <c r="H12" s="102"/>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6"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44679</v>
      </c>
      <c r="G13" s="70">
        <v>1</v>
      </c>
      <c r="H13" s="102"/>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44671</v>
      </c>
      <c r="G14" s="70">
        <v>10</v>
      </c>
      <c r="H14" s="102"/>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44694</v>
      </c>
      <c r="G15" s="70">
        <v>1</v>
      </c>
      <c r="H15" s="102"/>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44680</v>
      </c>
      <c r="G16" s="70">
        <v>6</v>
      </c>
      <c r="H16" s="102"/>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3" t="s">
        <v>31</v>
      </c>
      <c r="C17" s="67"/>
      <c r="D17" s="67"/>
      <c r="E17" s="68"/>
      <c r="F17" s="69"/>
      <c r="G17" s="70"/>
      <c r="H17" s="102"/>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44680</v>
      </c>
      <c r="G18" s="70">
        <v>13</v>
      </c>
      <c r="H18" s="102"/>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44682</v>
      </c>
      <c r="G19" s="70">
        <v>9</v>
      </c>
      <c r="H19" s="102"/>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44687</v>
      </c>
      <c r="G20" s="70">
        <v>11</v>
      </c>
      <c r="H20" s="102"/>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44689</v>
      </c>
      <c r="G21" s="70">
        <v>1</v>
      </c>
      <c r="H21" s="102"/>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44690</v>
      </c>
      <c r="G22" s="70">
        <v>24</v>
      </c>
      <c r="H22" s="102"/>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3" t="s">
        <v>32</v>
      </c>
      <c r="C23" s="67"/>
      <c r="D23" s="67"/>
      <c r="E23" s="68"/>
      <c r="F23" s="69"/>
      <c r="G23" s="70"/>
      <c r="H23" s="102"/>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44689</v>
      </c>
      <c r="G24" s="70">
        <v>4</v>
      </c>
      <c r="H24" s="102"/>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44692</v>
      </c>
      <c r="G25" s="70">
        <v>14</v>
      </c>
      <c r="H25" s="102"/>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44707</v>
      </c>
      <c r="G26" s="70">
        <v>6</v>
      </c>
      <c r="H26" s="102"/>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44711</v>
      </c>
      <c r="G27" s="70">
        <v>3</v>
      </c>
      <c r="H27" s="102"/>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44680</v>
      </c>
      <c r="G28" s="70">
        <v>19</v>
      </c>
      <c r="H28" s="102"/>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3" t="s">
        <v>33</v>
      </c>
      <c r="C29" s="67"/>
      <c r="D29" s="67"/>
      <c r="E29" s="68"/>
      <c r="F29" s="69"/>
      <c r="G29" s="70"/>
      <c r="H29" s="102"/>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44714</v>
      </c>
      <c r="G30" s="70">
        <v>15</v>
      </c>
      <c r="H30" s="102"/>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44728</v>
      </c>
      <c r="G31" s="70">
        <v>5</v>
      </c>
      <c r="H31" s="102"/>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44770</v>
      </c>
      <c r="G32" s="70">
        <v>1</v>
      </c>
      <c r="H32" s="102"/>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2"/>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2"/>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2"/>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5"/>
    </row>
    <row r="36" spans="1:65" s="1" customFormat="1" ht="40.15" customHeight="1" x14ac:dyDescent="0.25">
      <c r="A36" s="10"/>
      <c r="B36" s="135" t="s">
        <v>20</v>
      </c>
      <c r="C36" s="99"/>
      <c r="D36" s="99"/>
      <c r="E36" s="83"/>
      <c r="F36" s="100"/>
      <c r="G36" s="101"/>
      <c r="H36" s="102"/>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96"/>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173" priority="1">
      <formula>AND(TODAY()&gt;=I$7,TODAY()&lt;J$7)</formula>
    </cfRule>
  </conditionalFormatting>
  <conditionalFormatting sqref="I6:AM6">
    <cfRule type="expression" dxfId="172" priority="4">
      <formula>I$7&lt;=EOMONTH($I$7,0)</formula>
    </cfRule>
  </conditionalFormatting>
  <conditionalFormatting sqref="J6:BL6">
    <cfRule type="expression" dxfId="171" priority="3">
      <formula>AND(J$7&lt;=EOMONTH($I$7,2),J$7&gt;EOMONTH($I$7,0),J$7&gt;EOMONTH($I$7,1))</formula>
    </cfRule>
  </conditionalFormatting>
  <conditionalFormatting sqref="I6:BL6">
    <cfRule type="expression" dxfId="170" priority="2">
      <formula>AND(I$7&lt;=EOMONTH($I$7,1),I$7&gt;EOMONTH($I$7,0))</formula>
    </cfRule>
  </conditionalFormatting>
  <conditionalFormatting sqref="I10:BL35">
    <cfRule type="expression" dxfId="169" priority="7" stopIfTrue="1">
      <formula>AND($C10="Low Risk",I$7&gt;=$F10,I$7&lt;=$F10+$G10-1)</formula>
    </cfRule>
    <cfRule type="expression" dxfId="168" priority="8" stopIfTrue="1">
      <formula>AND($C10="High Risk",I$7&gt;=$F10,I$7&lt;=$F10+$G10-1)</formula>
    </cfRule>
    <cfRule type="expression" dxfId="167" priority="9" stopIfTrue="1">
      <formula>AND($C10="On Track",I$7&gt;=$F10,I$7&lt;=$F10+$G10-1)</formula>
    </cfRule>
    <cfRule type="expression" dxfId="166" priority="10" stopIfTrue="1">
      <formula>AND($C10="Med Risk",I$7&gt;=$F10,I$7&lt;=$F10+$G10-1)</formula>
    </cfRule>
    <cfRule type="expression" dxfId="165" priority="11" stopIfTrue="1">
      <formula>AND(LEN($C10)=0,I$7&gt;=$F10,I$7&lt;=$F10+$G10-1)</formula>
    </cfRule>
  </conditionalFormatting>
  <conditionalFormatting sqref="I36:BL36">
    <cfRule type="expression" dxfId="164" priority="13" stopIfTrue="1">
      <formula>AND(#REF!="Low Risk",I$7&gt;=#REF!,I$7&lt;=#REF!+#REF!-1)</formula>
    </cfRule>
    <cfRule type="expression" dxfId="163" priority="14" stopIfTrue="1">
      <formula>AND(#REF!="High Risk",I$7&gt;=#REF!,I$7&lt;=#REF!+#REF!-1)</formula>
    </cfRule>
    <cfRule type="expression" dxfId="162" priority="15" stopIfTrue="1">
      <formula>AND(#REF!="On Track",I$7&gt;=#REF!,I$7&lt;=#REF!+#REF!-1)</formula>
    </cfRule>
    <cfRule type="expression" dxfId="161" priority="16" stopIfTrue="1">
      <formula>AND(#REF!="Med Risk",I$7&gt;=#REF!,I$7&lt;=#REF!+#REF!-1)</formula>
    </cfRule>
    <cfRule type="expression" dxfId="160"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M43"/>
  <sheetViews>
    <sheetView showGridLines="0" tabSelected="1" showRuler="0" topLeftCell="A2" zoomScale="85" zoomScaleNormal="85" zoomScalePageLayoutView="70" workbookViewId="0">
      <pane xSplit="8" ySplit="7" topLeftCell="I21" activePane="bottomRight" state="frozen"/>
      <selection activeCell="A2" sqref="A2"/>
      <selection pane="topRight" activeCell="I2" sqref="I2"/>
      <selection pane="bottomLeft" activeCell="A9" sqref="A9"/>
      <selection pane="bottomRight" activeCell="P15" sqref="P15"/>
    </sheetView>
  </sheetViews>
  <sheetFormatPr defaultColWidth="8.85546875" defaultRowHeight="30" customHeight="1" x14ac:dyDescent="0.25"/>
  <cols>
    <col min="1" max="1" width="4.7109375" style="9" customWidth="1"/>
    <col min="2" max="2" width="36.42578125" style="12" customWidth="1"/>
    <col min="3" max="3" width="13.28515625" style="12" bestFit="1" customWidth="1"/>
    <col min="4" max="4" width="20.5703125" style="12" hidden="1" customWidth="1"/>
    <col min="5" max="5" width="15.7109375" style="12" customWidth="1"/>
    <col min="6" max="6" width="14.8554687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5" ht="25.15" customHeight="1" x14ac:dyDescent="0.25"/>
    <row r="2" spans="1:65" ht="49.9" customHeight="1" x14ac:dyDescent="0.25">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5"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5" ht="30" customHeight="1" x14ac:dyDescent="0.25">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5" ht="30" customHeight="1" x14ac:dyDescent="0.25">
      <c r="A5" s="10"/>
      <c r="B5" s="63" t="s">
        <v>37</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5" ht="30" customHeight="1" x14ac:dyDescent="0.35">
      <c r="A6" s="10"/>
      <c r="B6" s="56" t="s">
        <v>17</v>
      </c>
      <c r="C6" s="39">
        <v>44671</v>
      </c>
      <c r="D6" s="60"/>
      <c r="E6" s="35"/>
      <c r="F6" s="40"/>
      <c r="G6" s="35"/>
      <c r="H6" s="32"/>
      <c r="I6" s="111" t="str">
        <f ca="1">TEXT(I7,"mmmm")</f>
        <v>abril</v>
      </c>
      <c r="J6" s="111"/>
      <c r="K6" s="111"/>
      <c r="L6" s="111"/>
      <c r="M6" s="111"/>
      <c r="N6" s="111"/>
      <c r="O6" s="111"/>
      <c r="P6" s="111" t="str">
        <f ca="1">IF(TEXT(P7,"mmmm")=I6,"",TEXT(P7,"mmmm"))</f>
        <v/>
      </c>
      <c r="Q6" s="111"/>
      <c r="R6" s="111"/>
      <c r="S6" s="111"/>
      <c r="T6" s="111"/>
      <c r="U6" s="111"/>
      <c r="V6" s="111"/>
      <c r="W6" s="111" t="str">
        <f ca="1">IF(OR(TEXT(W7,"mmmm")=P6,TEXT(W7,"mmmm")=I6),"",TEXT(W7,"mmmm"))</f>
        <v>mayo</v>
      </c>
      <c r="X6" s="111"/>
      <c r="Y6" s="111"/>
      <c r="Z6" s="111"/>
      <c r="AA6" s="111"/>
      <c r="AB6" s="111"/>
      <c r="AC6" s="111"/>
      <c r="AD6" s="111" t="str">
        <f ca="1">IF(OR(TEXT(AD7,"mmmm")=W6,TEXT(AD7,"mmmm")=P6,TEXT(AD7,"mmmm")=I6),"",TEXT(AD7,"mmmm"))</f>
        <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junio</v>
      </c>
      <c r="AZ6" s="111"/>
      <c r="BA6" s="111"/>
      <c r="BB6" s="112"/>
      <c r="BC6" s="73"/>
      <c r="BD6" s="73"/>
      <c r="BE6" s="73"/>
      <c r="BF6" s="73" t="str">
        <f ca="1">IF(OR(TEXT(BF7,"mmmm")=AY6,TEXT(BF7,"mmmm")=AR6,TEXT(BF7,"mmmm")=AK6,TEXT(BF7,"mmmm")=AD6),"",TEXT(BF7,"mmmm"))</f>
        <v/>
      </c>
      <c r="BG6" s="73"/>
      <c r="BH6" s="73"/>
      <c r="BI6" s="73"/>
      <c r="BJ6" s="73"/>
      <c r="BK6" s="73"/>
      <c r="BL6" s="73"/>
      <c r="BM6" s="35"/>
    </row>
    <row r="7" spans="1:65" ht="30" customHeight="1" x14ac:dyDescent="0.25">
      <c r="A7" s="10"/>
      <c r="B7" s="56" t="s">
        <v>12</v>
      </c>
      <c r="C7" s="41">
        <v>0</v>
      </c>
      <c r="D7" s="59"/>
      <c r="E7" s="32"/>
      <c r="F7" s="38"/>
      <c r="G7" s="38"/>
      <c r="H7" s="38"/>
      <c r="I7" s="113">
        <f ca="1">IFERROR(Project_Start+Scrolling_Increment,TODAY())</f>
        <v>44671</v>
      </c>
      <c r="J7" s="19">
        <f ca="1">I7+1</f>
        <v>44672</v>
      </c>
      <c r="K7" s="19">
        <f t="shared" ref="K7:AX7" ca="1" si="0">J7+1</f>
        <v>44673</v>
      </c>
      <c r="L7" s="19">
        <f t="shared" ca="1" si="0"/>
        <v>44674</v>
      </c>
      <c r="M7" s="19">
        <f t="shared" ca="1" si="0"/>
        <v>44675</v>
      </c>
      <c r="N7" s="19">
        <f t="shared" ca="1" si="0"/>
        <v>44676</v>
      </c>
      <c r="O7" s="72">
        <f t="shared" ca="1" si="0"/>
        <v>44677</v>
      </c>
      <c r="P7" s="19">
        <f ca="1">O7+1</f>
        <v>44678</v>
      </c>
      <c r="Q7" s="19">
        <f ca="1">P7+1</f>
        <v>44679</v>
      </c>
      <c r="R7" s="19">
        <f t="shared" ca="1" si="0"/>
        <v>44680</v>
      </c>
      <c r="S7" s="19">
        <f t="shared" ca="1" si="0"/>
        <v>44681</v>
      </c>
      <c r="T7" s="19">
        <f t="shared" ca="1" si="0"/>
        <v>44682</v>
      </c>
      <c r="U7" s="19">
        <f t="shared" ca="1" si="0"/>
        <v>44683</v>
      </c>
      <c r="V7" s="72">
        <f t="shared" ca="1" si="0"/>
        <v>44684</v>
      </c>
      <c r="W7" s="19">
        <f ca="1">V7+1</f>
        <v>44685</v>
      </c>
      <c r="X7" s="19">
        <f ca="1">W7+1</f>
        <v>44686</v>
      </c>
      <c r="Y7" s="19">
        <f t="shared" ca="1" si="0"/>
        <v>44687</v>
      </c>
      <c r="Z7" s="19">
        <f t="shared" ca="1" si="0"/>
        <v>44688</v>
      </c>
      <c r="AA7" s="19">
        <f t="shared" ca="1" si="0"/>
        <v>44689</v>
      </c>
      <c r="AB7" s="19">
        <f t="shared" ca="1" si="0"/>
        <v>44690</v>
      </c>
      <c r="AC7" s="72">
        <f t="shared" ca="1" si="0"/>
        <v>44691</v>
      </c>
      <c r="AD7" s="19">
        <f ca="1">AC7+1</f>
        <v>44692</v>
      </c>
      <c r="AE7" s="19">
        <f ca="1">AD7+1</f>
        <v>44693</v>
      </c>
      <c r="AF7" s="19">
        <f t="shared" ca="1" si="0"/>
        <v>44694</v>
      </c>
      <c r="AG7" s="19">
        <f t="shared" ca="1" si="0"/>
        <v>44695</v>
      </c>
      <c r="AH7" s="19">
        <f t="shared" ca="1" si="0"/>
        <v>44696</v>
      </c>
      <c r="AI7" s="19">
        <f t="shared" ca="1" si="0"/>
        <v>44697</v>
      </c>
      <c r="AJ7" s="72">
        <f t="shared" ca="1" si="0"/>
        <v>44698</v>
      </c>
      <c r="AK7" s="19">
        <f ca="1">AJ7+1</f>
        <v>44699</v>
      </c>
      <c r="AL7" s="19">
        <f ca="1">AK7+1</f>
        <v>44700</v>
      </c>
      <c r="AM7" s="19">
        <f t="shared" ca="1" si="0"/>
        <v>44701</v>
      </c>
      <c r="AN7" s="19">
        <f t="shared" ca="1" si="0"/>
        <v>44702</v>
      </c>
      <c r="AO7" s="19">
        <f t="shared" ca="1" si="0"/>
        <v>44703</v>
      </c>
      <c r="AP7" s="19">
        <f t="shared" ca="1" si="0"/>
        <v>44704</v>
      </c>
      <c r="AQ7" s="72">
        <f t="shared" ca="1" si="0"/>
        <v>44705</v>
      </c>
      <c r="AR7" s="19">
        <f ca="1">AQ7+1</f>
        <v>44706</v>
      </c>
      <c r="AS7" s="19">
        <f ca="1">AR7+1</f>
        <v>44707</v>
      </c>
      <c r="AT7" s="19">
        <f t="shared" ca="1" si="0"/>
        <v>44708</v>
      </c>
      <c r="AU7" s="19">
        <f t="shared" ca="1" si="0"/>
        <v>44709</v>
      </c>
      <c r="AV7" s="19">
        <f t="shared" ca="1" si="0"/>
        <v>44710</v>
      </c>
      <c r="AW7" s="19">
        <f t="shared" ca="1" si="0"/>
        <v>44711</v>
      </c>
      <c r="AX7" s="72">
        <f t="shared" ca="1" si="0"/>
        <v>44712</v>
      </c>
      <c r="AY7" s="19">
        <f ca="1">AX7+1</f>
        <v>44713</v>
      </c>
      <c r="AZ7" s="19">
        <f ca="1">AY7+1</f>
        <v>44714</v>
      </c>
      <c r="BA7" s="19">
        <f t="shared" ref="BA7:BE7" ca="1" si="1">AZ7+1</f>
        <v>44715</v>
      </c>
      <c r="BB7" s="19">
        <f t="shared" ca="1" si="1"/>
        <v>44716</v>
      </c>
      <c r="BC7" s="19">
        <f t="shared" ca="1" si="1"/>
        <v>44717</v>
      </c>
      <c r="BD7" s="19">
        <f t="shared" ca="1" si="1"/>
        <v>44718</v>
      </c>
      <c r="BE7" s="72">
        <f t="shared" ca="1" si="1"/>
        <v>44719</v>
      </c>
      <c r="BF7" s="19">
        <f ca="1">BE7+1</f>
        <v>44720</v>
      </c>
      <c r="BG7" s="19">
        <f ca="1">BF7+1</f>
        <v>44721</v>
      </c>
      <c r="BH7" s="19">
        <f t="shared" ref="BH7:BL7" ca="1" si="2">BG7+1</f>
        <v>44722</v>
      </c>
      <c r="BI7" s="19">
        <f t="shared" ca="1" si="2"/>
        <v>44723</v>
      </c>
      <c r="BJ7" s="19">
        <f t="shared" ca="1" si="2"/>
        <v>44724</v>
      </c>
      <c r="BK7" s="19">
        <f t="shared" ca="1" si="2"/>
        <v>44725</v>
      </c>
      <c r="BL7" s="20">
        <f t="shared" ca="1" si="2"/>
        <v>44726</v>
      </c>
      <c r="BM7" s="35"/>
    </row>
    <row r="8" spans="1:65"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5" ht="40.15" customHeight="1" x14ac:dyDescent="0.25">
      <c r="A9" s="10"/>
      <c r="B9" s="136" t="s">
        <v>23</v>
      </c>
      <c r="C9" s="137" t="s">
        <v>7</v>
      </c>
      <c r="D9" s="137" t="s">
        <v>24</v>
      </c>
      <c r="E9" s="137" t="s">
        <v>10</v>
      </c>
      <c r="F9" s="137" t="s">
        <v>11</v>
      </c>
      <c r="G9" s="137" t="s">
        <v>25</v>
      </c>
      <c r="H9" s="55"/>
      <c r="I9" s="43" t="str">
        <f t="shared" ref="I9:BL9" ca="1" si="3">LEFT(TEXT(I7,"ddd"),1)</f>
        <v>m</v>
      </c>
      <c r="J9" s="43" t="str">
        <f t="shared" ca="1" si="3"/>
        <v>j</v>
      </c>
      <c r="K9" s="43" t="str">
        <f t="shared" ca="1" si="3"/>
        <v>v</v>
      </c>
      <c r="L9" s="43" t="str">
        <f t="shared" ca="1" si="3"/>
        <v>s</v>
      </c>
      <c r="M9" s="43" t="str">
        <f t="shared" ca="1" si="3"/>
        <v>d</v>
      </c>
      <c r="N9" s="43" t="str">
        <f t="shared" ca="1" si="3"/>
        <v>l</v>
      </c>
      <c r="O9" s="43" t="str">
        <f t="shared" ca="1" si="3"/>
        <v>m</v>
      </c>
      <c r="P9" s="43" t="str">
        <f t="shared" ca="1" si="3"/>
        <v>m</v>
      </c>
      <c r="Q9" s="43" t="str">
        <f t="shared" ca="1" si="3"/>
        <v>j</v>
      </c>
      <c r="R9" s="43" t="str">
        <f t="shared" ca="1" si="3"/>
        <v>v</v>
      </c>
      <c r="S9" s="43" t="str">
        <f t="shared" ca="1" si="3"/>
        <v>s</v>
      </c>
      <c r="T9" s="43" t="str">
        <f t="shared" ca="1" si="3"/>
        <v>d</v>
      </c>
      <c r="U9" s="43" t="str">
        <f t="shared" ca="1" si="3"/>
        <v>l</v>
      </c>
      <c r="V9" s="43" t="str">
        <f t="shared" ca="1" si="3"/>
        <v>m</v>
      </c>
      <c r="W9" s="43" t="str">
        <f t="shared" ca="1" si="3"/>
        <v>m</v>
      </c>
      <c r="X9" s="43" t="str">
        <f t="shared" ca="1" si="3"/>
        <v>j</v>
      </c>
      <c r="Y9" s="43" t="str">
        <f t="shared" ca="1" si="3"/>
        <v>v</v>
      </c>
      <c r="Z9" s="43" t="str">
        <f t="shared" ca="1" si="3"/>
        <v>s</v>
      </c>
      <c r="AA9" s="43" t="str">
        <f t="shared" ca="1" si="3"/>
        <v>d</v>
      </c>
      <c r="AB9" s="43" t="str">
        <f t="shared" ca="1" si="3"/>
        <v>l</v>
      </c>
      <c r="AC9" s="43" t="str">
        <f t="shared" ca="1" si="3"/>
        <v>m</v>
      </c>
      <c r="AD9" s="43" t="str">
        <f t="shared" ca="1" si="3"/>
        <v>m</v>
      </c>
      <c r="AE9" s="43" t="str">
        <f t="shared" ca="1" si="3"/>
        <v>j</v>
      </c>
      <c r="AF9" s="43" t="str">
        <f t="shared" ca="1" si="3"/>
        <v>v</v>
      </c>
      <c r="AG9" s="43" t="str">
        <f t="shared" ca="1" si="3"/>
        <v>s</v>
      </c>
      <c r="AH9" s="43" t="str">
        <f t="shared" ca="1" si="3"/>
        <v>d</v>
      </c>
      <c r="AI9" s="43" t="str">
        <f t="shared" ca="1" si="3"/>
        <v>l</v>
      </c>
      <c r="AJ9" s="43" t="str">
        <f t="shared" ca="1" si="3"/>
        <v>m</v>
      </c>
      <c r="AK9" s="43" t="str">
        <f t="shared" ca="1" si="3"/>
        <v>m</v>
      </c>
      <c r="AL9" s="43" t="str">
        <f t="shared" ca="1" si="3"/>
        <v>j</v>
      </c>
      <c r="AM9" s="43" t="str">
        <f t="shared" ca="1" si="3"/>
        <v>v</v>
      </c>
      <c r="AN9" s="43" t="str">
        <f t="shared" ca="1" si="3"/>
        <v>s</v>
      </c>
      <c r="AO9" s="43" t="str">
        <f t="shared" ca="1" si="3"/>
        <v>d</v>
      </c>
      <c r="AP9" s="43" t="str">
        <f t="shared" ca="1" si="3"/>
        <v>l</v>
      </c>
      <c r="AQ9" s="43" t="str">
        <f t="shared" ca="1" si="3"/>
        <v>m</v>
      </c>
      <c r="AR9" s="43" t="str">
        <f t="shared" ca="1" si="3"/>
        <v>m</v>
      </c>
      <c r="AS9" s="43" t="str">
        <f t="shared" ca="1" si="3"/>
        <v>j</v>
      </c>
      <c r="AT9" s="43" t="str">
        <f t="shared" ca="1" si="3"/>
        <v>v</v>
      </c>
      <c r="AU9" s="43" t="str">
        <f t="shared" ca="1" si="3"/>
        <v>s</v>
      </c>
      <c r="AV9" s="43" t="str">
        <f t="shared" ca="1" si="3"/>
        <v>d</v>
      </c>
      <c r="AW9" s="43" t="str">
        <f t="shared" ca="1" si="3"/>
        <v>l</v>
      </c>
      <c r="AX9" s="43" t="str">
        <f t="shared" ca="1" si="3"/>
        <v>m</v>
      </c>
      <c r="AY9" s="43" t="str">
        <f t="shared" ca="1" si="3"/>
        <v>m</v>
      </c>
      <c r="AZ9" s="43" t="str">
        <f t="shared" ca="1" si="3"/>
        <v>j</v>
      </c>
      <c r="BA9" s="43" t="str">
        <f t="shared" ca="1" si="3"/>
        <v>v</v>
      </c>
      <c r="BB9" s="43" t="str">
        <f t="shared" ca="1" si="3"/>
        <v>s</v>
      </c>
      <c r="BC9" s="43" t="str">
        <f t="shared" ca="1" si="3"/>
        <v>d</v>
      </c>
      <c r="BD9" s="43" t="str">
        <f t="shared" ca="1" si="3"/>
        <v>l</v>
      </c>
      <c r="BE9" s="43" t="str">
        <f t="shared" ca="1" si="3"/>
        <v>m</v>
      </c>
      <c r="BF9" s="43" t="str">
        <f t="shared" ca="1" si="3"/>
        <v>m</v>
      </c>
      <c r="BG9" s="43" t="str">
        <f t="shared" ca="1" si="3"/>
        <v>j</v>
      </c>
      <c r="BH9" s="43" t="str">
        <f t="shared" ca="1" si="3"/>
        <v>v</v>
      </c>
      <c r="BI9" s="43" t="str">
        <f t="shared" ca="1" si="3"/>
        <v>s</v>
      </c>
      <c r="BJ9" s="43" t="str">
        <f t="shared" ca="1" si="3"/>
        <v>d</v>
      </c>
      <c r="BK9" s="43" t="str">
        <f t="shared" ca="1" si="3"/>
        <v>l</v>
      </c>
      <c r="BL9" s="43" t="str">
        <f t="shared" ca="1" si="3"/>
        <v>m</v>
      </c>
      <c r="BM9" s="35"/>
    </row>
    <row r="10" spans="1:65"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5" s="1" customFormat="1" ht="39.75" customHeight="1" x14ac:dyDescent="0.25">
      <c r="A11" s="9"/>
      <c r="B11" s="140" t="s">
        <v>38</v>
      </c>
      <c r="C11" s="24"/>
      <c r="D11" s="24"/>
      <c r="E11" s="25"/>
      <c r="F11" s="26"/>
      <c r="G11" s="27"/>
      <c r="H11" s="22"/>
      <c r="I11" s="74" t="str">
        <f t="shared" ref="I11:X16" ca="1" si="4">IF(AND($C11="Goal",I$7&gt;=$F11,I$7&lt;=$F11+$G11-1),2,IF(AND($C11="Milestone",I$7&gt;=$F11,I$7&lt;=$F11+$G11-1),1,""))</f>
        <v/>
      </c>
      <c r="J11" s="74" t="str">
        <f t="shared" ca="1" si="4"/>
        <v/>
      </c>
      <c r="K11" s="74" t="str">
        <f t="shared" ca="1" si="4"/>
        <v/>
      </c>
      <c r="L11" s="74" t="str">
        <f t="shared" ca="1" si="4"/>
        <v/>
      </c>
      <c r="M11" s="74" t="str">
        <f t="shared" ca="1" si="4"/>
        <v/>
      </c>
      <c r="N11" s="74" t="str">
        <f t="shared" ca="1" si="4"/>
        <v/>
      </c>
      <c r="O11" s="74" t="str">
        <f t="shared" ca="1" si="4"/>
        <v/>
      </c>
      <c r="P11" s="74" t="str">
        <f t="shared" ca="1" si="4"/>
        <v/>
      </c>
      <c r="Q11" s="74" t="str">
        <f t="shared" ca="1" si="4"/>
        <v/>
      </c>
      <c r="R11" s="74" t="str">
        <f t="shared" ca="1" si="4"/>
        <v/>
      </c>
      <c r="S11" s="74" t="str">
        <f t="shared" ca="1" si="4"/>
        <v/>
      </c>
      <c r="T11" s="74" t="str">
        <f t="shared" ca="1" si="4"/>
        <v/>
      </c>
      <c r="U11" s="74" t="str">
        <f t="shared" ca="1" si="4"/>
        <v/>
      </c>
      <c r="V11" s="74" t="str">
        <f t="shared" ca="1" si="4"/>
        <v/>
      </c>
      <c r="W11" s="74" t="str">
        <f t="shared" ca="1" si="4"/>
        <v/>
      </c>
      <c r="X11" s="74" t="str">
        <f t="shared" ca="1" si="4"/>
        <v/>
      </c>
      <c r="Y11" s="74" t="str">
        <f t="shared" ref="Y11:AN16" ca="1" si="5">IF(AND($C11="Goal",Y$7&gt;=$F11,Y$7&lt;=$F11+$G11-1),2,IF(AND($C11="Milestone",Y$7&gt;=$F11,Y$7&lt;=$F11+$G11-1),1,""))</f>
        <v/>
      </c>
      <c r="Z11" s="74" t="str">
        <f t="shared" ca="1" si="5"/>
        <v/>
      </c>
      <c r="AA11" s="74" t="str">
        <f t="shared" ca="1" si="5"/>
        <v/>
      </c>
      <c r="AB11" s="74" t="str">
        <f t="shared" ca="1" si="5"/>
        <v/>
      </c>
      <c r="AC11" s="74" t="str">
        <f t="shared" ca="1" si="5"/>
        <v/>
      </c>
      <c r="AD11" s="74" t="str">
        <f t="shared" ca="1" si="5"/>
        <v/>
      </c>
      <c r="AE11" s="74" t="str">
        <f t="shared" ca="1" si="5"/>
        <v/>
      </c>
      <c r="AF11" s="74" t="str">
        <f t="shared" ca="1" si="5"/>
        <v/>
      </c>
      <c r="AG11" s="74" t="str">
        <f t="shared" ca="1" si="5"/>
        <v/>
      </c>
      <c r="AH11" s="74" t="str">
        <f t="shared" ca="1" si="5"/>
        <v/>
      </c>
      <c r="AI11" s="74" t="str">
        <f t="shared" ca="1" si="5"/>
        <v/>
      </c>
      <c r="AJ11" s="74" t="str">
        <f t="shared" ca="1" si="5"/>
        <v/>
      </c>
      <c r="AK11" s="74" t="str">
        <f t="shared" ca="1" si="5"/>
        <v/>
      </c>
      <c r="AL11" s="74" t="str">
        <f t="shared" ca="1" si="5"/>
        <v/>
      </c>
      <c r="AM11" s="74" t="str">
        <f t="shared" ca="1" si="5"/>
        <v/>
      </c>
      <c r="AN11" s="74" t="str">
        <f t="shared" ca="1" si="5"/>
        <v/>
      </c>
      <c r="AO11" s="74" t="str">
        <f t="shared" ref="AO11:BD16" ca="1" si="6">IF(AND($C11="Goal",AO$7&gt;=$F11,AO$7&lt;=$F11+$G11-1),2,IF(AND($C11="Milestone",AO$7&gt;=$F11,AO$7&lt;=$F11+$G11-1),1,""))</f>
        <v/>
      </c>
      <c r="AP11" s="74" t="str">
        <f t="shared" ca="1" si="6"/>
        <v/>
      </c>
      <c r="AQ11" s="74" t="str">
        <f t="shared" ca="1" si="6"/>
        <v/>
      </c>
      <c r="AR11" s="74" t="str">
        <f t="shared" ca="1" si="6"/>
        <v/>
      </c>
      <c r="AS11" s="74" t="str">
        <f t="shared" ca="1" si="6"/>
        <v/>
      </c>
      <c r="AT11" s="74" t="str">
        <f t="shared" ca="1" si="6"/>
        <v/>
      </c>
      <c r="AU11" s="74" t="str">
        <f t="shared" ca="1" si="6"/>
        <v/>
      </c>
      <c r="AV11" s="74" t="str">
        <f t="shared" ca="1" si="6"/>
        <v/>
      </c>
      <c r="AW11" s="74" t="str">
        <f t="shared" ca="1" si="6"/>
        <v/>
      </c>
      <c r="AX11" s="74" t="str">
        <f t="shared" ca="1" si="6"/>
        <v/>
      </c>
      <c r="AY11" s="74" t="str">
        <f t="shared" ca="1" si="6"/>
        <v/>
      </c>
      <c r="AZ11" s="74" t="str">
        <f t="shared" ca="1" si="6"/>
        <v/>
      </c>
      <c r="BA11" s="74" t="str">
        <f t="shared" ca="1" si="6"/>
        <v/>
      </c>
      <c r="BB11" s="74" t="str">
        <f t="shared" ca="1" si="6"/>
        <v/>
      </c>
      <c r="BC11" s="74" t="str">
        <f t="shared" ca="1" si="6"/>
        <v/>
      </c>
      <c r="BD11" s="74" t="str">
        <f t="shared" ca="1" si="6"/>
        <v/>
      </c>
      <c r="BE11" s="74" t="str">
        <f t="shared" ref="BE11:BL16" ca="1" si="7">IF(AND($C11="Goal",BE$7&gt;=$F11,BE$7&lt;=$F11+$G11-1),2,IF(AND($C11="Milestone",BE$7&gt;=$F11,BE$7&lt;=$F11+$G11-1),1,""))</f>
        <v/>
      </c>
      <c r="BF11" s="74" t="str">
        <f t="shared" ca="1" si="7"/>
        <v/>
      </c>
      <c r="BG11" s="74" t="str">
        <f t="shared" ca="1" si="7"/>
        <v/>
      </c>
      <c r="BH11" s="74" t="str">
        <f t="shared" ca="1" si="7"/>
        <v/>
      </c>
      <c r="BI11" s="74" t="str">
        <f t="shared" ca="1" si="7"/>
        <v/>
      </c>
      <c r="BJ11" s="74" t="str">
        <f t="shared" ca="1" si="7"/>
        <v/>
      </c>
      <c r="BK11" s="74" t="str">
        <f t="shared" ca="1" si="7"/>
        <v/>
      </c>
      <c r="BL11" s="74" t="str">
        <f t="shared" ca="1" si="7"/>
        <v/>
      </c>
      <c r="BM11" s="52"/>
    </row>
    <row r="12" spans="1:65" s="1" customFormat="1" ht="40.15" customHeight="1" x14ac:dyDescent="0.25">
      <c r="A12" s="9"/>
      <c r="B12" s="28" t="s">
        <v>48</v>
      </c>
      <c r="C12" s="28" t="s">
        <v>14</v>
      </c>
      <c r="D12" s="28" t="s">
        <v>6</v>
      </c>
      <c r="E12" s="28">
        <v>0</v>
      </c>
      <c r="F12" s="141">
        <v>44671</v>
      </c>
      <c r="G12" s="28">
        <v>4</v>
      </c>
      <c r="H12" s="22"/>
      <c r="I12" s="54" t="str">
        <f ca="1">IF(AND($C12="Goal",I$7&gt;=$F12,I$7&lt;=$F12+$G12-1),2,IF(AND($C12="Milestone",I$7&gt;=$F12,I$7&lt;=$F12+$G12-1),1,""))</f>
        <v/>
      </c>
      <c r="J12" s="30" t="str">
        <f t="shared" ca="1" si="4"/>
        <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5" s="1" customFormat="1" ht="40.15" customHeight="1" x14ac:dyDescent="0.25">
      <c r="A13" s="9"/>
      <c r="B13" s="140" t="s">
        <v>66</v>
      </c>
      <c r="C13" s="24"/>
      <c r="D13" s="24"/>
      <c r="E13" s="25"/>
      <c r="F13" s="26"/>
      <c r="G13" s="27"/>
      <c r="H13" s="22"/>
      <c r="I13" s="74" t="str">
        <f t="shared" ref="I13:I16" ca="1" si="8">IF(AND($C13="Goal",I$7&gt;=$F13,I$7&lt;=$F13+$G13-1),2,IF(AND($C13="Milestone",I$7&gt;=$F13,I$7&lt;=$F13+$G13-1),1,""))</f>
        <v/>
      </c>
      <c r="J13" s="74" t="str">
        <f t="shared" ca="1" si="4"/>
        <v/>
      </c>
      <c r="K13" s="74" t="str">
        <f t="shared" ca="1" si="4"/>
        <v/>
      </c>
      <c r="L13" s="74" t="str">
        <f t="shared" ca="1" si="4"/>
        <v/>
      </c>
      <c r="M13" s="74" t="str">
        <f t="shared" ca="1" si="4"/>
        <v/>
      </c>
      <c r="N13" s="74" t="str">
        <f t="shared" ca="1" si="4"/>
        <v/>
      </c>
      <c r="O13" s="74" t="str">
        <f t="shared" ca="1" si="4"/>
        <v/>
      </c>
      <c r="P13" s="74" t="str">
        <f t="shared" ca="1" si="4"/>
        <v/>
      </c>
      <c r="Q13" s="74" t="str">
        <f t="shared" ca="1" si="4"/>
        <v/>
      </c>
      <c r="R13" s="74" t="str">
        <f t="shared" ca="1" si="4"/>
        <v/>
      </c>
      <c r="S13" s="74" t="str">
        <f t="shared" ca="1" si="4"/>
        <v/>
      </c>
      <c r="T13" s="74" t="str">
        <f t="shared" ca="1" si="4"/>
        <v/>
      </c>
      <c r="U13" s="74" t="str">
        <f t="shared" ca="1" si="4"/>
        <v/>
      </c>
      <c r="V13" s="74" t="str">
        <f t="shared" ca="1" si="4"/>
        <v/>
      </c>
      <c r="W13" s="74" t="str">
        <f t="shared" ca="1" si="4"/>
        <v/>
      </c>
      <c r="X13" s="74" t="str">
        <f t="shared" ca="1" si="4"/>
        <v/>
      </c>
      <c r="Y13" s="74" t="str">
        <f t="shared" ca="1" si="5"/>
        <v/>
      </c>
      <c r="Z13" s="74" t="str">
        <f t="shared" ca="1" si="5"/>
        <v/>
      </c>
      <c r="AA13" s="74" t="str">
        <f t="shared" ca="1" si="5"/>
        <v/>
      </c>
      <c r="AB13" s="74" t="str">
        <f t="shared" ca="1" si="5"/>
        <v/>
      </c>
      <c r="AC13" s="74" t="str">
        <f t="shared" ca="1" si="5"/>
        <v/>
      </c>
      <c r="AD13" s="74" t="str">
        <f t="shared" ca="1" si="5"/>
        <v/>
      </c>
      <c r="AE13" s="74" t="str">
        <f t="shared" ca="1" si="5"/>
        <v/>
      </c>
      <c r="AF13" s="74" t="str">
        <f t="shared" ca="1" si="5"/>
        <v/>
      </c>
      <c r="AG13" s="74" t="str">
        <f t="shared" ca="1" si="5"/>
        <v/>
      </c>
      <c r="AH13" s="74" t="str">
        <f t="shared" ca="1" si="5"/>
        <v/>
      </c>
      <c r="AI13" s="74" t="str">
        <f t="shared" ca="1" si="5"/>
        <v/>
      </c>
      <c r="AJ13" s="74" t="str">
        <f t="shared" ca="1" si="5"/>
        <v/>
      </c>
      <c r="AK13" s="74" t="str">
        <f t="shared" ca="1" si="5"/>
        <v/>
      </c>
      <c r="AL13" s="74" t="str">
        <f t="shared" ca="1" si="5"/>
        <v/>
      </c>
      <c r="AM13" s="74" t="str">
        <f t="shared" ca="1" si="5"/>
        <v/>
      </c>
      <c r="AN13" s="74" t="str">
        <f t="shared" ca="1" si="5"/>
        <v/>
      </c>
      <c r="AO13" s="74" t="str">
        <f t="shared" ca="1" si="6"/>
        <v/>
      </c>
      <c r="AP13" s="74" t="str">
        <f t="shared" ca="1" si="6"/>
        <v/>
      </c>
      <c r="AQ13" s="74" t="str">
        <f t="shared" ca="1" si="6"/>
        <v/>
      </c>
      <c r="AR13" s="74" t="str">
        <f t="shared" ca="1" si="6"/>
        <v/>
      </c>
      <c r="AS13" s="74" t="str">
        <f t="shared" ca="1" si="6"/>
        <v/>
      </c>
      <c r="AT13" s="74" t="str">
        <f t="shared" ca="1" si="6"/>
        <v/>
      </c>
      <c r="AU13" s="74" t="str">
        <f t="shared" ca="1" si="6"/>
        <v/>
      </c>
      <c r="AV13" s="74" t="str">
        <f t="shared" ca="1" si="6"/>
        <v/>
      </c>
      <c r="AW13" s="74" t="str">
        <f t="shared" ca="1" si="6"/>
        <v/>
      </c>
      <c r="AX13" s="74" t="str">
        <f t="shared" ca="1" si="6"/>
        <v/>
      </c>
      <c r="AY13" s="74" t="str">
        <f t="shared" ca="1" si="6"/>
        <v/>
      </c>
      <c r="AZ13" s="74" t="str">
        <f t="shared" ca="1" si="6"/>
        <v/>
      </c>
      <c r="BA13" s="74" t="str">
        <f t="shared" ca="1" si="6"/>
        <v/>
      </c>
      <c r="BB13" s="74" t="str">
        <f t="shared" ca="1" si="6"/>
        <v/>
      </c>
      <c r="BC13" s="74" t="str">
        <f t="shared" ca="1" si="6"/>
        <v/>
      </c>
      <c r="BD13" s="74" t="str">
        <f t="shared" ca="1" si="6"/>
        <v/>
      </c>
      <c r="BE13" s="74" t="str">
        <f t="shared" ca="1" si="7"/>
        <v/>
      </c>
      <c r="BF13" s="74" t="str">
        <f t="shared" ca="1" si="7"/>
        <v/>
      </c>
      <c r="BG13" s="74" t="str">
        <f t="shared" ca="1" si="7"/>
        <v/>
      </c>
      <c r="BH13" s="74" t="str">
        <f t="shared" ca="1" si="7"/>
        <v/>
      </c>
      <c r="BI13" s="74" t="str">
        <f t="shared" ca="1" si="7"/>
        <v/>
      </c>
      <c r="BJ13" s="74" t="str">
        <f t="shared" ca="1" si="7"/>
        <v/>
      </c>
      <c r="BK13" s="74" t="str">
        <f t="shared" ca="1" si="7"/>
        <v/>
      </c>
      <c r="BL13" s="74" t="str">
        <f t="shared" ca="1" si="7"/>
        <v/>
      </c>
      <c r="BM13" s="52"/>
    </row>
    <row r="14" spans="1:65" s="1" customFormat="1" ht="40.15" customHeight="1" x14ac:dyDescent="0.25">
      <c r="A14" s="9"/>
      <c r="B14" s="28" t="s">
        <v>67</v>
      </c>
      <c r="C14" s="28" t="s">
        <v>13</v>
      </c>
      <c r="D14" s="28"/>
      <c r="E14" s="28">
        <v>0</v>
      </c>
      <c r="F14" s="141">
        <v>44674</v>
      </c>
      <c r="G14" s="28">
        <v>8</v>
      </c>
      <c r="H14" s="22"/>
      <c r="I14" s="54"/>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1"/>
    </row>
    <row r="15" spans="1:65" s="1" customFormat="1" ht="40.15" customHeight="1" x14ac:dyDescent="0.25">
      <c r="A15" s="9"/>
      <c r="B15" s="28" t="s">
        <v>49</v>
      </c>
      <c r="C15" s="28" t="s">
        <v>13</v>
      </c>
      <c r="D15" s="28"/>
      <c r="E15" s="28">
        <v>0</v>
      </c>
      <c r="F15" s="141">
        <v>44671</v>
      </c>
      <c r="G15" s="28">
        <v>4</v>
      </c>
      <c r="H15" s="22"/>
      <c r="I15" s="54"/>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1"/>
    </row>
    <row r="16" spans="1:65" s="1" customFormat="1" ht="40.15" customHeight="1" x14ac:dyDescent="0.25">
      <c r="A16" s="9"/>
      <c r="B16" s="140" t="s">
        <v>39</v>
      </c>
      <c r="C16" s="24"/>
      <c r="D16" s="24"/>
      <c r="E16" s="25"/>
      <c r="F16" s="26"/>
      <c r="G16" s="27"/>
      <c r="H16" s="22"/>
      <c r="I16" s="74" t="str">
        <f t="shared" ca="1" si="8"/>
        <v/>
      </c>
      <c r="J16" s="74" t="str">
        <f t="shared" ca="1" si="4"/>
        <v/>
      </c>
      <c r="K16" s="74" t="str">
        <f t="shared" ca="1" si="4"/>
        <v/>
      </c>
      <c r="L16" s="74" t="str">
        <f t="shared" ca="1" si="4"/>
        <v/>
      </c>
      <c r="M16" s="74" t="str">
        <f t="shared" ca="1" si="4"/>
        <v/>
      </c>
      <c r="N16" s="74" t="str">
        <f t="shared" ca="1" si="4"/>
        <v/>
      </c>
      <c r="O16" s="74" t="str">
        <f t="shared" ca="1" si="4"/>
        <v/>
      </c>
      <c r="P16" s="74" t="str">
        <f t="shared" ca="1" si="4"/>
        <v/>
      </c>
      <c r="Q16" s="74" t="str">
        <f t="shared" ca="1" si="4"/>
        <v/>
      </c>
      <c r="R16" s="74" t="str">
        <f t="shared" ca="1" si="4"/>
        <v/>
      </c>
      <c r="S16" s="74" t="str">
        <f t="shared" ca="1" si="4"/>
        <v/>
      </c>
      <c r="T16" s="74" t="str">
        <f t="shared" ca="1" si="4"/>
        <v/>
      </c>
      <c r="U16" s="74" t="str">
        <f t="shared" ca="1" si="4"/>
        <v/>
      </c>
      <c r="V16" s="74" t="str">
        <f t="shared" ca="1" si="4"/>
        <v/>
      </c>
      <c r="W16" s="74" t="str">
        <f t="shared" ca="1" si="4"/>
        <v/>
      </c>
      <c r="X16" s="74" t="str">
        <f t="shared" ca="1" si="4"/>
        <v/>
      </c>
      <c r="Y16" s="74" t="str">
        <f t="shared" ca="1" si="5"/>
        <v/>
      </c>
      <c r="Z16" s="74" t="str">
        <f t="shared" ca="1" si="5"/>
        <v/>
      </c>
      <c r="AA16" s="74" t="str">
        <f t="shared" ca="1" si="5"/>
        <v/>
      </c>
      <c r="AB16" s="74" t="str">
        <f t="shared" ca="1" si="5"/>
        <v/>
      </c>
      <c r="AC16" s="74" t="str">
        <f t="shared" ca="1" si="5"/>
        <v/>
      </c>
      <c r="AD16" s="74" t="str">
        <f t="shared" ca="1" si="5"/>
        <v/>
      </c>
      <c r="AE16" s="74" t="str">
        <f t="shared" ca="1" si="5"/>
        <v/>
      </c>
      <c r="AF16" s="74" t="str">
        <f t="shared" ca="1" si="5"/>
        <v/>
      </c>
      <c r="AG16" s="74" t="str">
        <f t="shared" ca="1" si="5"/>
        <v/>
      </c>
      <c r="AH16" s="74" t="str">
        <f t="shared" ca="1" si="5"/>
        <v/>
      </c>
      <c r="AI16" s="74" t="str">
        <f t="shared" ca="1" si="5"/>
        <v/>
      </c>
      <c r="AJ16" s="74" t="str">
        <f t="shared" ca="1" si="5"/>
        <v/>
      </c>
      <c r="AK16" s="74" t="str">
        <f t="shared" ca="1" si="5"/>
        <v/>
      </c>
      <c r="AL16" s="74" t="str">
        <f t="shared" ca="1" si="5"/>
        <v/>
      </c>
      <c r="AM16" s="74" t="str">
        <f t="shared" ca="1" si="5"/>
        <v/>
      </c>
      <c r="AN16" s="74" t="str">
        <f t="shared" ca="1" si="5"/>
        <v/>
      </c>
      <c r="AO16" s="74" t="str">
        <f t="shared" ca="1" si="6"/>
        <v/>
      </c>
      <c r="AP16" s="74" t="str">
        <f t="shared" ca="1" si="6"/>
        <v/>
      </c>
      <c r="AQ16" s="74" t="str">
        <f t="shared" ca="1" si="6"/>
        <v/>
      </c>
      <c r="AR16" s="74" t="str">
        <f t="shared" ca="1" si="6"/>
        <v/>
      </c>
      <c r="AS16" s="74" t="str">
        <f t="shared" ca="1" si="6"/>
        <v/>
      </c>
      <c r="AT16" s="74" t="str">
        <f t="shared" ca="1" si="6"/>
        <v/>
      </c>
      <c r="AU16" s="74" t="str">
        <f t="shared" ca="1" si="6"/>
        <v/>
      </c>
      <c r="AV16" s="74" t="str">
        <f t="shared" ca="1" si="6"/>
        <v/>
      </c>
      <c r="AW16" s="74" t="str">
        <f t="shared" ca="1" si="6"/>
        <v/>
      </c>
      <c r="AX16" s="74" t="str">
        <f t="shared" ca="1" si="6"/>
        <v/>
      </c>
      <c r="AY16" s="74" t="str">
        <f t="shared" ca="1" si="6"/>
        <v/>
      </c>
      <c r="AZ16" s="74" t="str">
        <f t="shared" ca="1" si="6"/>
        <v/>
      </c>
      <c r="BA16" s="74" t="str">
        <f t="shared" ca="1" si="6"/>
        <v/>
      </c>
      <c r="BB16" s="74" t="str">
        <f t="shared" ca="1" si="6"/>
        <v/>
      </c>
      <c r="BC16" s="74" t="str">
        <f t="shared" ca="1" si="6"/>
        <v/>
      </c>
      <c r="BD16" s="74" t="str">
        <f t="shared" ca="1" si="6"/>
        <v/>
      </c>
      <c r="BE16" s="74" t="str">
        <f t="shared" ca="1" si="7"/>
        <v/>
      </c>
      <c r="BF16" s="74" t="str">
        <f t="shared" ca="1" si="7"/>
        <v/>
      </c>
      <c r="BG16" s="74" t="str">
        <f t="shared" ca="1" si="7"/>
        <v/>
      </c>
      <c r="BH16" s="74" t="str">
        <f t="shared" ca="1" si="7"/>
        <v/>
      </c>
      <c r="BI16" s="74" t="str">
        <f t="shared" ca="1" si="7"/>
        <v/>
      </c>
      <c r="BJ16" s="74" t="str">
        <f t="shared" ca="1" si="7"/>
        <v/>
      </c>
      <c r="BK16" s="74" t="str">
        <f t="shared" ca="1" si="7"/>
        <v/>
      </c>
      <c r="BL16" s="74" t="str">
        <f t="shared" ca="1" si="7"/>
        <v/>
      </c>
      <c r="BM16" s="52"/>
    </row>
    <row r="17" spans="1:65" s="1" customFormat="1" ht="40.15" customHeight="1" x14ac:dyDescent="0.25">
      <c r="A17" s="9"/>
      <c r="B17" s="28" t="s">
        <v>50</v>
      </c>
      <c r="C17" s="28" t="s">
        <v>13</v>
      </c>
      <c r="D17" s="28"/>
      <c r="E17" s="28"/>
      <c r="F17" s="141">
        <v>44682</v>
      </c>
      <c r="G17" s="28">
        <v>3</v>
      </c>
      <c r="H17" s="22"/>
      <c r="I17" s="54"/>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1"/>
    </row>
    <row r="18" spans="1:65" s="1" customFormat="1" ht="40.15" customHeight="1" x14ac:dyDescent="0.25">
      <c r="A18" s="9"/>
      <c r="B18" s="28" t="s">
        <v>51</v>
      </c>
      <c r="C18" s="28" t="s">
        <v>13</v>
      </c>
      <c r="D18" s="28"/>
      <c r="E18" s="28"/>
      <c r="F18" s="141">
        <v>44685</v>
      </c>
      <c r="G18" s="28">
        <v>4</v>
      </c>
      <c r="H18" s="22"/>
      <c r="I18" s="54"/>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1"/>
    </row>
    <row r="19" spans="1:65" s="1" customFormat="1" ht="40.15" customHeight="1" x14ac:dyDescent="0.25">
      <c r="A19" s="9"/>
      <c r="B19" s="28" t="s">
        <v>52</v>
      </c>
      <c r="C19" s="24" t="s">
        <v>13</v>
      </c>
      <c r="D19" s="142"/>
      <c r="E19" s="28"/>
      <c r="F19" s="141">
        <v>44685</v>
      </c>
      <c r="G19" s="28">
        <v>4</v>
      </c>
      <c r="H19" s="22"/>
      <c r="I19" s="54"/>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1"/>
    </row>
    <row r="20" spans="1:65" s="1" customFormat="1" ht="40.15" customHeight="1" x14ac:dyDescent="0.25">
      <c r="A20" s="9"/>
      <c r="B20" s="28" t="s">
        <v>53</v>
      </c>
      <c r="C20" s="28" t="s">
        <v>13</v>
      </c>
      <c r="D20" s="28"/>
      <c r="E20" s="28"/>
      <c r="F20" s="141">
        <v>44685</v>
      </c>
      <c r="G20" s="28">
        <v>4</v>
      </c>
      <c r="H20" s="22"/>
      <c r="I20" s="54"/>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1"/>
    </row>
    <row r="21" spans="1:65" s="1" customFormat="1" ht="40.15" customHeight="1" x14ac:dyDescent="0.25">
      <c r="A21" s="9"/>
      <c r="B21" s="28" t="s">
        <v>64</v>
      </c>
      <c r="C21" s="28" t="s">
        <v>13</v>
      </c>
      <c r="D21" s="28"/>
      <c r="E21" s="28"/>
      <c r="F21" s="141">
        <v>44689</v>
      </c>
      <c r="G21" s="28">
        <v>28</v>
      </c>
      <c r="H21" s="22"/>
      <c r="I21" s="54"/>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1"/>
    </row>
    <row r="22" spans="1:65" s="1" customFormat="1" ht="40.15" customHeight="1" x14ac:dyDescent="0.25">
      <c r="A22" s="9"/>
      <c r="B22" s="140" t="s">
        <v>40</v>
      </c>
      <c r="C22" s="24"/>
      <c r="D22" s="24"/>
      <c r="E22" s="25"/>
      <c r="F22" s="26"/>
      <c r="G22" s="27"/>
      <c r="H22" s="22"/>
      <c r="I22" s="74" t="str">
        <f t="shared" ref="I22:X24" ca="1" si="9">IF(AND($C22="Goal",I$7&gt;=$F22,I$7&lt;=$F22+$G22-1),2,IF(AND($C22="Milestone",I$7&gt;=$F22,I$7&lt;=$F22+$G22-1),1,""))</f>
        <v/>
      </c>
      <c r="J22" s="74" t="str">
        <f t="shared" ca="1" si="9"/>
        <v/>
      </c>
      <c r="K22" s="74" t="str">
        <f t="shared" ca="1" si="9"/>
        <v/>
      </c>
      <c r="L22" s="74" t="str">
        <f t="shared" ca="1" si="9"/>
        <v/>
      </c>
      <c r="M22" s="74" t="str">
        <f t="shared" ca="1" si="9"/>
        <v/>
      </c>
      <c r="N22" s="74" t="str">
        <f t="shared" ca="1" si="9"/>
        <v/>
      </c>
      <c r="O22" s="74" t="str">
        <f t="shared" ca="1" si="9"/>
        <v/>
      </c>
      <c r="P22" s="74" t="str">
        <f t="shared" ca="1" si="9"/>
        <v/>
      </c>
      <c r="Q22" s="74" t="str">
        <f t="shared" ca="1" si="9"/>
        <v/>
      </c>
      <c r="R22" s="74" t="str">
        <f t="shared" ca="1" si="9"/>
        <v/>
      </c>
      <c r="S22" s="74" t="str">
        <f t="shared" ca="1" si="9"/>
        <v/>
      </c>
      <c r="T22" s="74" t="str">
        <f t="shared" ca="1" si="9"/>
        <v/>
      </c>
      <c r="U22" s="74" t="str">
        <f t="shared" ca="1" si="9"/>
        <v/>
      </c>
      <c r="V22" s="74" t="str">
        <f t="shared" ca="1" si="9"/>
        <v/>
      </c>
      <c r="W22" s="74" t="str">
        <f t="shared" ca="1" si="9"/>
        <v/>
      </c>
      <c r="X22" s="74" t="str">
        <f t="shared" ca="1" si="9"/>
        <v/>
      </c>
      <c r="Y22" s="74" t="str">
        <f t="shared" ref="Y22:AM24" ca="1" si="10">IF(AND($C22="Goal",Y$7&gt;=$F22,Y$7&lt;=$F22+$G22-1),2,IF(AND($C22="Milestone",Y$7&gt;=$F22,Y$7&lt;=$F22+$G22-1),1,""))</f>
        <v/>
      </c>
      <c r="Z22" s="74" t="str">
        <f t="shared" ca="1" si="10"/>
        <v/>
      </c>
      <c r="AA22" s="74" t="str">
        <f t="shared" ca="1" si="10"/>
        <v/>
      </c>
      <c r="AB22" s="74" t="str">
        <f t="shared" ca="1" si="10"/>
        <v/>
      </c>
      <c r="AC22" s="74" t="str">
        <f t="shared" ca="1" si="10"/>
        <v/>
      </c>
      <c r="AD22" s="74" t="str">
        <f t="shared" ca="1" si="10"/>
        <v/>
      </c>
      <c r="AE22" s="74" t="str">
        <f t="shared" ca="1" si="10"/>
        <v/>
      </c>
      <c r="AF22" s="74" t="str">
        <f t="shared" ca="1" si="10"/>
        <v/>
      </c>
      <c r="AG22" s="74" t="str">
        <f t="shared" ca="1" si="10"/>
        <v/>
      </c>
      <c r="AH22" s="74" t="str">
        <f t="shared" ca="1" si="10"/>
        <v/>
      </c>
      <c r="AI22" s="74" t="str">
        <f t="shared" ca="1" si="10"/>
        <v/>
      </c>
      <c r="AJ22" s="74" t="str">
        <f t="shared" ca="1" si="10"/>
        <v/>
      </c>
      <c r="AK22" s="74" t="str">
        <f t="shared" ca="1" si="10"/>
        <v/>
      </c>
      <c r="AL22" s="74" t="str">
        <f t="shared" ca="1" si="10"/>
        <v/>
      </c>
      <c r="AM22" s="74" t="str">
        <f t="shared" ca="1" si="10"/>
        <v/>
      </c>
      <c r="AN22" s="74" t="str">
        <f t="shared" ref="AN22:BC24" ca="1" si="11">IF(AND($C22="Goal",AN$7&gt;=$F22,AN$7&lt;=$F22+$G22-1),2,IF(AND($C22="Milestone",AN$7&gt;=$F22,AN$7&lt;=$F22+$G22-1),1,""))</f>
        <v/>
      </c>
      <c r="AO22" s="74" t="str">
        <f t="shared" ca="1" si="11"/>
        <v/>
      </c>
      <c r="AP22" s="74" t="str">
        <f t="shared" ca="1" si="11"/>
        <v/>
      </c>
      <c r="AQ22" s="74" t="str">
        <f t="shared" ca="1" si="11"/>
        <v/>
      </c>
      <c r="AR22" s="74" t="str">
        <f t="shared" ca="1" si="11"/>
        <v/>
      </c>
      <c r="AS22" s="74" t="str">
        <f t="shared" ca="1" si="11"/>
        <v/>
      </c>
      <c r="AT22" s="74" t="str">
        <f t="shared" ca="1" si="11"/>
        <v/>
      </c>
      <c r="AU22" s="74" t="str">
        <f t="shared" ca="1" si="11"/>
        <v/>
      </c>
      <c r="AV22" s="74" t="str">
        <f t="shared" ca="1" si="11"/>
        <v/>
      </c>
      <c r="AW22" s="74" t="str">
        <f t="shared" ca="1" si="11"/>
        <v/>
      </c>
      <c r="AX22" s="74" t="str">
        <f t="shared" ca="1" si="11"/>
        <v/>
      </c>
      <c r="AY22" s="74" t="str">
        <f t="shared" ca="1" si="11"/>
        <v/>
      </c>
      <c r="AZ22" s="74" t="str">
        <f t="shared" ca="1" si="11"/>
        <v/>
      </c>
      <c r="BA22" s="74" t="str">
        <f t="shared" ca="1" si="11"/>
        <v/>
      </c>
      <c r="BB22" s="74" t="str">
        <f t="shared" ca="1" si="11"/>
        <v/>
      </c>
      <c r="BC22" s="74" t="str">
        <f t="shared" ca="1" si="11"/>
        <v/>
      </c>
      <c r="BD22" s="74" t="str">
        <f t="shared" ref="BD22:BL24" ca="1" si="12">IF(AND($C22="Goal",BD$7&gt;=$F22,BD$7&lt;=$F22+$G22-1),2,IF(AND($C22="Milestone",BD$7&gt;=$F22,BD$7&lt;=$F22+$G22-1),1,""))</f>
        <v/>
      </c>
      <c r="BE22" s="74" t="str">
        <f t="shared" ca="1" si="12"/>
        <v/>
      </c>
      <c r="BF22" s="74" t="str">
        <f t="shared" ca="1" si="12"/>
        <v/>
      </c>
      <c r="BG22" s="74" t="str">
        <f t="shared" ca="1" si="12"/>
        <v/>
      </c>
      <c r="BH22" s="74" t="str">
        <f t="shared" ca="1" si="12"/>
        <v/>
      </c>
      <c r="BI22" s="74" t="str">
        <f t="shared" ca="1" si="12"/>
        <v/>
      </c>
      <c r="BJ22" s="74" t="str">
        <f t="shared" ca="1" si="12"/>
        <v/>
      </c>
      <c r="BK22" s="74" t="str">
        <f t="shared" ca="1" si="12"/>
        <v/>
      </c>
      <c r="BL22" s="74" t="str">
        <f t="shared" ca="1" si="12"/>
        <v/>
      </c>
      <c r="BM22" s="52"/>
    </row>
    <row r="23" spans="1:65" s="1" customFormat="1" ht="40.15" customHeight="1" x14ac:dyDescent="0.25">
      <c r="A23" s="9"/>
      <c r="B23" s="28" t="s">
        <v>57</v>
      </c>
      <c r="C23" s="28" t="s">
        <v>14</v>
      </c>
      <c r="D23" s="28"/>
      <c r="E23" s="28"/>
      <c r="F23" s="141">
        <v>44726</v>
      </c>
      <c r="G23" s="28">
        <v>1</v>
      </c>
      <c r="H23" s="22"/>
      <c r="I23" s="54"/>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1"/>
    </row>
    <row r="24" spans="1:65" s="1" customFormat="1" ht="40.15" customHeight="1" x14ac:dyDescent="0.25">
      <c r="A24" s="9"/>
      <c r="B24" s="140" t="s">
        <v>41</v>
      </c>
      <c r="C24" s="24"/>
      <c r="D24" s="24"/>
      <c r="E24" s="25"/>
      <c r="F24" s="26"/>
      <c r="G24" s="27"/>
      <c r="H24" s="22"/>
      <c r="I24" s="74" t="str">
        <f t="shared" ca="1" si="9"/>
        <v/>
      </c>
      <c r="J24" s="74" t="str">
        <f t="shared" ca="1" si="9"/>
        <v/>
      </c>
      <c r="K24" s="74" t="str">
        <f t="shared" ca="1" si="9"/>
        <v/>
      </c>
      <c r="L24" s="74" t="str">
        <f t="shared" ca="1" si="9"/>
        <v/>
      </c>
      <c r="M24" s="74" t="str">
        <f t="shared" ca="1" si="9"/>
        <v/>
      </c>
      <c r="N24" s="74" t="str">
        <f t="shared" ca="1" si="9"/>
        <v/>
      </c>
      <c r="O24" s="74" t="str">
        <f t="shared" ca="1" si="9"/>
        <v/>
      </c>
      <c r="P24" s="74" t="str">
        <f t="shared" ca="1" si="9"/>
        <v/>
      </c>
      <c r="Q24" s="74" t="str">
        <f t="shared" ca="1" si="9"/>
        <v/>
      </c>
      <c r="R24" s="74" t="str">
        <f t="shared" ca="1" si="9"/>
        <v/>
      </c>
      <c r="S24" s="74" t="str">
        <f t="shared" ca="1" si="9"/>
        <v/>
      </c>
      <c r="T24" s="74" t="str">
        <f t="shared" ca="1" si="9"/>
        <v/>
      </c>
      <c r="U24" s="74" t="str">
        <f t="shared" ca="1" si="9"/>
        <v/>
      </c>
      <c r="V24" s="74" t="str">
        <f t="shared" ca="1" si="9"/>
        <v/>
      </c>
      <c r="W24" s="74" t="str">
        <f t="shared" ca="1" si="9"/>
        <v/>
      </c>
      <c r="X24" s="74" t="str">
        <f t="shared" ca="1" si="9"/>
        <v/>
      </c>
      <c r="Y24" s="74" t="str">
        <f t="shared" ca="1" si="10"/>
        <v/>
      </c>
      <c r="Z24" s="74" t="str">
        <f t="shared" ca="1" si="10"/>
        <v/>
      </c>
      <c r="AA24" s="74" t="str">
        <f t="shared" ca="1" si="10"/>
        <v/>
      </c>
      <c r="AB24" s="74" t="str">
        <f t="shared" ca="1" si="10"/>
        <v/>
      </c>
      <c r="AC24" s="74" t="str">
        <f t="shared" ca="1" si="10"/>
        <v/>
      </c>
      <c r="AD24" s="74" t="str">
        <f t="shared" ca="1" si="10"/>
        <v/>
      </c>
      <c r="AE24" s="74" t="str">
        <f t="shared" ca="1" si="10"/>
        <v/>
      </c>
      <c r="AF24" s="74" t="str">
        <f t="shared" ca="1" si="10"/>
        <v/>
      </c>
      <c r="AG24" s="74" t="str">
        <f t="shared" ca="1" si="10"/>
        <v/>
      </c>
      <c r="AH24" s="74" t="str">
        <f t="shared" ca="1" si="10"/>
        <v/>
      </c>
      <c r="AI24" s="74" t="str">
        <f t="shared" ca="1" si="10"/>
        <v/>
      </c>
      <c r="AJ24" s="74" t="str">
        <f t="shared" ca="1" si="10"/>
        <v/>
      </c>
      <c r="AK24" s="74" t="str">
        <f t="shared" ca="1" si="10"/>
        <v/>
      </c>
      <c r="AL24" s="74" t="str">
        <f t="shared" ca="1" si="10"/>
        <v/>
      </c>
      <c r="AM24" s="74" t="str">
        <f t="shared" ca="1" si="10"/>
        <v/>
      </c>
      <c r="AN24" s="74" t="str">
        <f t="shared" ca="1" si="11"/>
        <v/>
      </c>
      <c r="AO24" s="74" t="str">
        <f t="shared" ca="1" si="11"/>
        <v/>
      </c>
      <c r="AP24" s="74" t="str">
        <f t="shared" ca="1" si="11"/>
        <v/>
      </c>
      <c r="AQ24" s="74" t="str">
        <f t="shared" ca="1" si="11"/>
        <v/>
      </c>
      <c r="AR24" s="74" t="str">
        <f t="shared" ca="1" si="11"/>
        <v/>
      </c>
      <c r="AS24" s="74" t="str">
        <f t="shared" ca="1" si="11"/>
        <v/>
      </c>
      <c r="AT24" s="74" t="str">
        <f t="shared" ca="1" si="11"/>
        <v/>
      </c>
      <c r="AU24" s="74" t="str">
        <f t="shared" ca="1" si="11"/>
        <v/>
      </c>
      <c r="AV24" s="74" t="str">
        <f t="shared" ca="1" si="11"/>
        <v/>
      </c>
      <c r="AW24" s="74" t="str">
        <f t="shared" ca="1" si="11"/>
        <v/>
      </c>
      <c r="AX24" s="74" t="str">
        <f t="shared" ca="1" si="11"/>
        <v/>
      </c>
      <c r="AY24" s="74" t="str">
        <f t="shared" ca="1" si="11"/>
        <v/>
      </c>
      <c r="AZ24" s="74" t="str">
        <f t="shared" ca="1" si="11"/>
        <v/>
      </c>
      <c r="BA24" s="74" t="str">
        <f t="shared" ca="1" si="11"/>
        <v/>
      </c>
      <c r="BB24" s="74" t="str">
        <f t="shared" ca="1" si="11"/>
        <v/>
      </c>
      <c r="BC24" s="74" t="str">
        <f t="shared" ca="1" si="11"/>
        <v/>
      </c>
      <c r="BD24" s="74" t="str">
        <f t="shared" ca="1" si="12"/>
        <v/>
      </c>
      <c r="BE24" s="74" t="str">
        <f t="shared" ca="1" si="12"/>
        <v/>
      </c>
      <c r="BF24" s="74" t="str">
        <f t="shared" ca="1" si="12"/>
        <v/>
      </c>
      <c r="BG24" s="74" t="str">
        <f t="shared" ca="1" si="12"/>
        <v/>
      </c>
      <c r="BH24" s="74" t="str">
        <f t="shared" ca="1" si="12"/>
        <v/>
      </c>
      <c r="BI24" s="74" t="str">
        <f t="shared" ca="1" si="12"/>
        <v/>
      </c>
      <c r="BJ24" s="74" t="str">
        <f t="shared" ca="1" si="12"/>
        <v/>
      </c>
      <c r="BK24" s="74" t="str">
        <f t="shared" ca="1" si="12"/>
        <v/>
      </c>
      <c r="BL24" s="74" t="str">
        <f t="shared" ca="1" si="12"/>
        <v/>
      </c>
      <c r="BM24" s="52"/>
    </row>
    <row r="25" spans="1:65" s="1" customFormat="1" ht="40.15" customHeight="1" x14ac:dyDescent="0.25">
      <c r="A25" s="9"/>
      <c r="B25" s="28" t="s">
        <v>61</v>
      </c>
      <c r="C25" s="28" t="s">
        <v>13</v>
      </c>
      <c r="D25" s="28"/>
      <c r="E25" s="28"/>
      <c r="F25" s="141">
        <v>44689</v>
      </c>
      <c r="G25" s="28">
        <v>7</v>
      </c>
      <c r="H25" s="22"/>
      <c r="I25" s="54"/>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1"/>
    </row>
    <row r="26" spans="1:65" s="1" customFormat="1" ht="40.15" customHeight="1" x14ac:dyDescent="0.25">
      <c r="A26" s="9"/>
      <c r="B26" s="140" t="s">
        <v>42</v>
      </c>
      <c r="C26" s="24"/>
      <c r="D26" s="24"/>
      <c r="E26" s="25"/>
      <c r="F26" s="26"/>
      <c r="G26" s="27"/>
      <c r="H26" s="22"/>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c r="BM26" s="52"/>
    </row>
    <row r="27" spans="1:65" s="1" customFormat="1" ht="40.15" customHeight="1" x14ac:dyDescent="0.25">
      <c r="A27" s="9"/>
      <c r="B27" s="28" t="s">
        <v>56</v>
      </c>
      <c r="C27" s="28" t="s">
        <v>15</v>
      </c>
      <c r="D27" s="28"/>
      <c r="E27" s="28"/>
      <c r="F27" s="141">
        <v>44675</v>
      </c>
      <c r="G27" s="28">
        <v>7</v>
      </c>
      <c r="H27" s="22"/>
      <c r="I27" s="54"/>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1"/>
    </row>
    <row r="28" spans="1:65" s="1" customFormat="1" ht="40.15" customHeight="1" x14ac:dyDescent="0.25">
      <c r="A28" s="9"/>
      <c r="B28" s="140" t="s">
        <v>43</v>
      </c>
      <c r="C28" s="24"/>
      <c r="D28" s="24"/>
      <c r="E28" s="25"/>
      <c r="F28" s="26"/>
      <c r="G28" s="27"/>
      <c r="H28" s="22"/>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74"/>
      <c r="BF28" s="74"/>
      <c r="BG28" s="74"/>
      <c r="BH28" s="74"/>
      <c r="BI28" s="74"/>
      <c r="BJ28" s="74"/>
      <c r="BK28" s="74"/>
      <c r="BL28" s="74"/>
      <c r="BM28" s="52"/>
    </row>
    <row r="29" spans="1:65" s="1" customFormat="1" ht="40.15" customHeight="1" x14ac:dyDescent="0.25">
      <c r="A29" s="9"/>
      <c r="B29" s="28" t="s">
        <v>55</v>
      </c>
      <c r="C29" s="28" t="s">
        <v>15</v>
      </c>
      <c r="D29" s="28"/>
      <c r="E29" s="28"/>
      <c r="F29" s="141">
        <v>44696</v>
      </c>
      <c r="G29" s="28">
        <v>2</v>
      </c>
      <c r="H29" s="22"/>
      <c r="I29" s="54"/>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1"/>
    </row>
    <row r="30" spans="1:65" s="1" customFormat="1" ht="40.15" customHeight="1" x14ac:dyDescent="0.25">
      <c r="A30" s="9"/>
      <c r="B30" s="28" t="s">
        <v>54</v>
      </c>
      <c r="C30" s="28" t="s">
        <v>15</v>
      </c>
      <c r="D30" s="28"/>
      <c r="E30" s="28"/>
      <c r="F30" s="141">
        <v>44699</v>
      </c>
      <c r="G30" s="28">
        <v>4</v>
      </c>
      <c r="H30" s="22"/>
      <c r="I30" s="54"/>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1"/>
    </row>
    <row r="31" spans="1:65" s="1" customFormat="1" ht="40.15" customHeight="1" x14ac:dyDescent="0.25">
      <c r="A31" s="9"/>
      <c r="B31" s="140" t="s">
        <v>44</v>
      </c>
      <c r="C31" s="24"/>
      <c r="D31" s="24"/>
      <c r="E31" s="25"/>
      <c r="F31" s="26"/>
      <c r="G31" s="27"/>
      <c r="H31" s="22"/>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52"/>
    </row>
    <row r="32" spans="1:65" s="1" customFormat="1" ht="40.15" customHeight="1" x14ac:dyDescent="0.25">
      <c r="A32" s="9"/>
      <c r="B32" s="28" t="s">
        <v>63</v>
      </c>
      <c r="C32" s="28" t="s">
        <v>15</v>
      </c>
      <c r="D32" s="28"/>
      <c r="E32" s="28"/>
      <c r="F32" s="141">
        <v>44703</v>
      </c>
      <c r="G32" s="28">
        <v>14</v>
      </c>
      <c r="H32" s="22"/>
      <c r="I32" s="54"/>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1"/>
    </row>
    <row r="33" spans="1:65" s="1" customFormat="1" ht="40.15" customHeight="1" x14ac:dyDescent="0.25">
      <c r="A33" s="9"/>
      <c r="B33" s="140" t="s">
        <v>45</v>
      </c>
      <c r="C33" s="24"/>
      <c r="D33" s="24"/>
      <c r="E33" s="25"/>
      <c r="F33" s="26"/>
      <c r="G33" s="27"/>
      <c r="H33" s="22"/>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52"/>
    </row>
    <row r="34" spans="1:65" s="1" customFormat="1" ht="40.15" customHeight="1" x14ac:dyDescent="0.25">
      <c r="A34" s="9"/>
      <c r="B34" s="28" t="s">
        <v>58</v>
      </c>
      <c r="C34" s="28" t="s">
        <v>15</v>
      </c>
      <c r="D34" s="28"/>
      <c r="E34" s="28"/>
      <c r="F34" s="141">
        <v>44717</v>
      </c>
      <c r="G34" s="28">
        <v>7</v>
      </c>
      <c r="H34" s="22"/>
      <c r="I34" s="54"/>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1"/>
    </row>
    <row r="35" spans="1:65" s="1" customFormat="1" ht="40.15" customHeight="1" x14ac:dyDescent="0.25">
      <c r="A35" s="9"/>
      <c r="B35" s="140" t="s">
        <v>46</v>
      </c>
      <c r="C35" s="24"/>
      <c r="D35" s="24"/>
      <c r="E35" s="25"/>
      <c r="F35" s="26"/>
      <c r="G35" s="27"/>
      <c r="H35" s="22"/>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52"/>
    </row>
    <row r="36" spans="1:65" s="1" customFormat="1" ht="40.15" customHeight="1" x14ac:dyDescent="0.25">
      <c r="A36" s="9"/>
      <c r="B36" s="28" t="s">
        <v>62</v>
      </c>
      <c r="C36" s="28" t="s">
        <v>15</v>
      </c>
      <c r="D36" s="28"/>
      <c r="E36" s="28"/>
      <c r="F36" s="141">
        <v>44717</v>
      </c>
      <c r="G36" s="28">
        <v>7</v>
      </c>
      <c r="H36" s="22"/>
      <c r="I36" s="54"/>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1"/>
    </row>
    <row r="37" spans="1:65" s="1" customFormat="1" ht="40.15" customHeight="1" x14ac:dyDescent="0.25">
      <c r="A37" s="9"/>
      <c r="B37" s="140" t="s">
        <v>47</v>
      </c>
      <c r="C37" s="24"/>
      <c r="D37" s="24"/>
      <c r="E37" s="25"/>
      <c r="F37" s="26"/>
      <c r="G37" s="27"/>
      <c r="H37" s="22"/>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4"/>
      <c r="BE37" s="74"/>
      <c r="BF37" s="74"/>
      <c r="BG37" s="74"/>
      <c r="BH37" s="74"/>
      <c r="BI37" s="74"/>
      <c r="BJ37" s="74"/>
      <c r="BK37" s="74"/>
      <c r="BL37" s="74"/>
      <c r="BM37" s="52"/>
    </row>
    <row r="38" spans="1:65" s="1" customFormat="1" ht="40.15" customHeight="1" x14ac:dyDescent="0.25">
      <c r="A38" s="9"/>
      <c r="B38" s="28" t="s">
        <v>59</v>
      </c>
      <c r="C38" s="28" t="s">
        <v>14</v>
      </c>
      <c r="D38" s="28"/>
      <c r="E38" s="28"/>
      <c r="F38" s="141">
        <v>44689</v>
      </c>
      <c r="G38" s="28">
        <v>2</v>
      </c>
      <c r="H38" s="22"/>
      <c r="I38" s="54"/>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1"/>
    </row>
    <row r="39" spans="1:65" s="1" customFormat="1" ht="40.15" customHeight="1" x14ac:dyDescent="0.25">
      <c r="A39" s="9"/>
      <c r="B39" s="28" t="s">
        <v>60</v>
      </c>
      <c r="C39" s="28" t="s">
        <v>14</v>
      </c>
      <c r="D39" s="28"/>
      <c r="E39" s="28"/>
      <c r="F39" s="141">
        <v>44689</v>
      </c>
      <c r="G39" s="28">
        <v>2</v>
      </c>
      <c r="H39" s="22"/>
      <c r="I39" s="54"/>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1"/>
    </row>
    <row r="40" spans="1:65" s="1" customFormat="1" ht="40.15" customHeight="1" x14ac:dyDescent="0.25">
      <c r="A40" s="9"/>
      <c r="B40" s="28" t="s">
        <v>65</v>
      </c>
      <c r="C40" s="28" t="s">
        <v>13</v>
      </c>
      <c r="D40" s="28"/>
      <c r="E40" s="28"/>
      <c r="F40" s="141">
        <v>44724</v>
      </c>
      <c r="G40" s="28">
        <v>2</v>
      </c>
      <c r="H40" s="22"/>
      <c r="I40" s="54"/>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1"/>
    </row>
    <row r="41" spans="1:65" s="1" customFormat="1" ht="40.15" customHeight="1" x14ac:dyDescent="0.25">
      <c r="A41" s="10"/>
      <c r="B41" s="134" t="s">
        <v>20</v>
      </c>
      <c r="C41" s="64"/>
      <c r="D41" s="64"/>
      <c r="E41" s="35"/>
      <c r="F41" s="65"/>
      <c r="G41" s="66"/>
      <c r="H41" s="22"/>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52"/>
    </row>
    <row r="42" spans="1:65" ht="30" customHeight="1" x14ac:dyDescent="0.25">
      <c r="D42" s="4"/>
      <c r="G42" s="11"/>
      <c r="H42" s="3"/>
    </row>
    <row r="43" spans="1:65" ht="30" customHeight="1" x14ac:dyDescent="0.25">
      <c r="D43" s="5"/>
    </row>
  </sheetData>
  <mergeCells count="8">
    <mergeCell ref="X4:AA4"/>
    <mergeCell ref="AC4:AF4"/>
    <mergeCell ref="B2:H2"/>
    <mergeCell ref="I2:N2"/>
    <mergeCell ref="O2:T2"/>
    <mergeCell ref="I4:L4"/>
    <mergeCell ref="N4:Q4"/>
    <mergeCell ref="S4:V4"/>
  </mergeCells>
  <conditionalFormatting sqref="E9:E10 E35 E26 E28 E31 E41 E37">
    <cfRule type="dataBar" priority="199">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10 I35:BL35 I26:BL26 I28:BL28 I31:BL31 I41:BL41 I37:BL37">
    <cfRule type="expression" dxfId="159" priority="195">
      <formula>AND(TODAY()&gt;=I$7,TODAY()&lt;J$7)</formula>
    </cfRule>
  </conditionalFormatting>
  <conditionalFormatting sqref="I6:AM6">
    <cfRule type="expression" dxfId="158" priority="198">
      <formula>I$7&lt;=EOMONTH($I$7,0)</formula>
    </cfRule>
  </conditionalFormatting>
  <conditionalFormatting sqref="J6:BL6">
    <cfRule type="expression" dxfId="157" priority="197">
      <formula>AND(J$7&lt;=EOMONTH($I$7,2),J$7&gt;EOMONTH($I$7,0),J$7&gt;EOMONTH($I$7,1))</formula>
    </cfRule>
  </conditionalFormatting>
  <conditionalFormatting sqref="I6:BL6">
    <cfRule type="expression" dxfId="156" priority="196">
      <formula>AND(I$7&lt;=EOMONTH($I$7,1),I$7&gt;EOMONTH($I$7,0))</formula>
    </cfRule>
  </conditionalFormatting>
  <conditionalFormatting sqref="I10:BL10 I35:BL35 I26:BL26 I28:BL28 I31:BL31 I37:BL37">
    <cfRule type="expression" dxfId="155" priority="201" stopIfTrue="1">
      <formula>AND($C10="Low Risk",I$7&gt;=$F10,I$7&lt;=$F10+$G10-1)</formula>
    </cfRule>
    <cfRule type="expression" dxfId="154" priority="202" stopIfTrue="1">
      <formula>AND($C10="High Risk",I$7&gt;=$F10,I$7&lt;=$F10+$G10-1)</formula>
    </cfRule>
    <cfRule type="expression" dxfId="153" priority="203" stopIfTrue="1">
      <formula>AND($C10="On Track",I$7&gt;=$F10,I$7&lt;=$F10+$G10-1)</formula>
    </cfRule>
    <cfRule type="expression" dxfId="152" priority="204" stopIfTrue="1">
      <formula>AND($C10="Med Risk",I$7&gt;=$F10,I$7&lt;=$F10+$G10-1)</formula>
    </cfRule>
    <cfRule type="expression" dxfId="151" priority="205" stopIfTrue="1">
      <formula>AND(LEN($C10)=0,I$7&gt;=$F10,I$7&lt;=$F10+$G10-1)</formula>
    </cfRule>
  </conditionalFormatting>
  <conditionalFormatting sqref="I41:BL41">
    <cfRule type="expression" dxfId="150" priority="207" stopIfTrue="1">
      <formula>AND(#REF!="Low Risk",I$7&gt;=#REF!,I$7&lt;=#REF!+#REF!-1)</formula>
    </cfRule>
    <cfRule type="expression" dxfId="149" priority="208" stopIfTrue="1">
      <formula>AND(#REF!="High Risk",I$7&gt;=#REF!,I$7&lt;=#REF!+#REF!-1)</formula>
    </cfRule>
    <cfRule type="expression" dxfId="148" priority="209" stopIfTrue="1">
      <formula>AND(#REF!="On Track",I$7&gt;=#REF!,I$7&lt;=#REF!+#REF!-1)</formula>
    </cfRule>
    <cfRule type="expression" dxfId="147" priority="210" stopIfTrue="1">
      <formula>AND(#REF!="Med Risk",I$7&gt;=#REF!,I$7&lt;=#REF!+#REF!-1)</formula>
    </cfRule>
    <cfRule type="expression" dxfId="146" priority="211" stopIfTrue="1">
      <formula>AND(LEN(#REF!)=0,I$7&gt;=#REF!,I$7&lt;=#REF!+#REF!-1)</formula>
    </cfRule>
  </conditionalFormatting>
  <conditionalFormatting sqref="E33">
    <cfRule type="dataBar" priority="188">
      <dataBar>
        <cfvo type="num" val="0"/>
        <cfvo type="num" val="1"/>
        <color theme="6"/>
      </dataBar>
      <extLst>
        <ext xmlns:x14="http://schemas.microsoft.com/office/spreadsheetml/2009/9/main" uri="{B025F937-C7B1-47D3-B67F-A62EFF666E3E}">
          <x14:id>{BE30CEC2-0297-4D8E-AFC9-85A80F0CC90F}</x14:id>
        </ext>
      </extLst>
    </cfRule>
  </conditionalFormatting>
  <conditionalFormatting sqref="I33:BL33">
    <cfRule type="expression" dxfId="145" priority="187">
      <formula>AND(TODAY()&gt;=I$7,TODAY()&lt;J$7)</formula>
    </cfRule>
  </conditionalFormatting>
  <conditionalFormatting sqref="I33:BL33">
    <cfRule type="expression" dxfId="144" priority="189" stopIfTrue="1">
      <formula>AND($C33="Low Risk",I$7&gt;=$F33,I$7&lt;=$F33+$G33-1)</formula>
    </cfRule>
    <cfRule type="expression" dxfId="143" priority="190" stopIfTrue="1">
      <formula>AND($C33="High Risk",I$7&gt;=$F33,I$7&lt;=$F33+$G33-1)</formula>
    </cfRule>
    <cfRule type="expression" dxfId="142" priority="191" stopIfTrue="1">
      <formula>AND($C33="On Track",I$7&gt;=$F33,I$7&lt;=$F33+$G33-1)</formula>
    </cfRule>
    <cfRule type="expression" dxfId="141" priority="192" stopIfTrue="1">
      <formula>AND($C33="Med Risk",I$7&gt;=$F33,I$7&lt;=$F33+$G33-1)</formula>
    </cfRule>
    <cfRule type="expression" dxfId="140" priority="193" stopIfTrue="1">
      <formula>AND(LEN($C33)=0,I$7&gt;=$F33,I$7&lt;=$F33+$G33-1)</formula>
    </cfRule>
  </conditionalFormatting>
  <conditionalFormatting sqref="I15:BL15">
    <cfRule type="expression" dxfId="139" priority="171">
      <formula>AND(TODAY()&gt;=I$7,TODAY()&lt;J$7)</formula>
    </cfRule>
  </conditionalFormatting>
  <conditionalFormatting sqref="I15:BL15">
    <cfRule type="expression" dxfId="138" priority="173" stopIfTrue="1">
      <formula>AND($C15="Low Risk",I$7&gt;=$F15,I$7&lt;=$F15+$G15-1)</formula>
    </cfRule>
    <cfRule type="expression" dxfId="137" priority="174" stopIfTrue="1">
      <formula>AND($C15="High Risk",I$7&gt;=$F15,I$7&lt;=$F15+$G15-1)</formula>
    </cfRule>
    <cfRule type="expression" dxfId="136" priority="175" stopIfTrue="1">
      <formula>AND($C15="On Track",I$7&gt;=$F15,I$7&lt;=$F15+$G15-1)</formula>
    </cfRule>
    <cfRule type="expression" dxfId="135" priority="176" stopIfTrue="1">
      <formula>AND($C15="Med Risk",I$7&gt;=$F15,I$7&lt;=$F15+$G15-1)</formula>
    </cfRule>
    <cfRule type="expression" dxfId="134" priority="177" stopIfTrue="1">
      <formula>AND(LEN($C15)=0,I$7&gt;=$F15,I$7&lt;=$F15+$G15-1)</formula>
    </cfRule>
  </conditionalFormatting>
  <conditionalFormatting sqref="E15">
    <cfRule type="dataBar" priority="170">
      <dataBar>
        <cfvo type="num" val="0"/>
        <cfvo type="num" val="1"/>
        <color theme="6"/>
      </dataBar>
      <extLst>
        <ext xmlns:x14="http://schemas.microsoft.com/office/spreadsheetml/2009/9/main" uri="{B025F937-C7B1-47D3-B67F-A62EFF666E3E}">
          <x14:id>{C4312301-5C55-4620-BB7B-FCA48CBE6F2A}</x14:id>
        </ext>
      </extLst>
    </cfRule>
  </conditionalFormatting>
  <conditionalFormatting sqref="I12:BL12">
    <cfRule type="expression" dxfId="133" priority="163">
      <formula>AND(TODAY()&gt;=I$7,TODAY()&lt;J$7)</formula>
    </cfRule>
  </conditionalFormatting>
  <conditionalFormatting sqref="I12:BL12">
    <cfRule type="expression" dxfId="132" priority="164" stopIfTrue="1">
      <formula>AND($C12="Low Risk",I$7&gt;=$F12,I$7&lt;=$F12+$G12-1)</formula>
    </cfRule>
    <cfRule type="expression" dxfId="131" priority="165" stopIfTrue="1">
      <formula>AND($C12="High Risk",I$7&gt;=$F12,I$7&lt;=$F12+$G12-1)</formula>
    </cfRule>
    <cfRule type="expression" dxfId="130" priority="166" stopIfTrue="1">
      <formula>AND($C12="On Track",I$7&gt;=$F12,I$7&lt;=$F12+$G12-1)</formula>
    </cfRule>
    <cfRule type="expression" dxfId="129" priority="167" stopIfTrue="1">
      <formula>AND($C12="Med Risk",I$7&gt;=$F12,I$7&lt;=$F12+$G12-1)</formula>
    </cfRule>
    <cfRule type="expression" dxfId="128" priority="168" stopIfTrue="1">
      <formula>AND(LEN($C12)=0,I$7&gt;=$F12,I$7&lt;=$F12+$G12-1)</formula>
    </cfRule>
  </conditionalFormatting>
  <conditionalFormatting sqref="E12">
    <cfRule type="dataBar" priority="162">
      <dataBar>
        <cfvo type="num" val="0"/>
        <cfvo type="num" val="1"/>
        <color theme="6"/>
      </dataBar>
      <extLst>
        <ext xmlns:x14="http://schemas.microsoft.com/office/spreadsheetml/2009/9/main" uri="{B025F937-C7B1-47D3-B67F-A62EFF666E3E}">
          <x14:id>{830AECF9-3745-4107-9710-318ADA49792E}</x14:id>
        </ext>
      </extLst>
    </cfRule>
  </conditionalFormatting>
  <conditionalFormatting sqref="I21:BL21">
    <cfRule type="expression" dxfId="127" priority="155">
      <formula>AND(TODAY()&gt;=I$7,TODAY()&lt;J$7)</formula>
    </cfRule>
  </conditionalFormatting>
  <conditionalFormatting sqref="I21:BL21">
    <cfRule type="expression" dxfId="126" priority="156" stopIfTrue="1">
      <formula>AND($C21="Low Risk",I$7&gt;=$F21,I$7&lt;=$F21+$G21-1)</formula>
    </cfRule>
    <cfRule type="expression" dxfId="125" priority="157" stopIfTrue="1">
      <formula>AND($C21="High Risk",I$7&gt;=$F21,I$7&lt;=$F21+$G21-1)</formula>
    </cfRule>
    <cfRule type="expression" dxfId="124" priority="158" stopIfTrue="1">
      <formula>AND($C21="On Track",I$7&gt;=$F21,I$7&lt;=$F21+$G21-1)</formula>
    </cfRule>
    <cfRule type="expression" dxfId="123" priority="159" stopIfTrue="1">
      <formula>AND($C21="Med Risk",I$7&gt;=$F21,I$7&lt;=$F21+$G21-1)</formula>
    </cfRule>
    <cfRule type="expression" dxfId="122" priority="160" stopIfTrue="1">
      <formula>AND(LEN($C21)=0,I$7&gt;=$F21,I$7&lt;=$F21+$G21-1)</formula>
    </cfRule>
  </conditionalFormatting>
  <conditionalFormatting sqref="E21">
    <cfRule type="dataBar" priority="154">
      <dataBar>
        <cfvo type="num" val="0"/>
        <cfvo type="num" val="1"/>
        <color theme="6"/>
      </dataBar>
      <extLst>
        <ext xmlns:x14="http://schemas.microsoft.com/office/spreadsheetml/2009/9/main" uri="{B025F937-C7B1-47D3-B67F-A62EFF666E3E}">
          <x14:id>{B0DF3047-EBE8-41A6-AAF7-8400606701E4}</x14:id>
        </ext>
      </extLst>
    </cfRule>
  </conditionalFormatting>
  <conditionalFormatting sqref="I17:BL20">
    <cfRule type="expression" dxfId="121" priority="147">
      <formula>AND(TODAY()&gt;=I$7,TODAY()&lt;J$7)</formula>
    </cfRule>
  </conditionalFormatting>
  <conditionalFormatting sqref="I17:BL20">
    <cfRule type="expression" dxfId="120" priority="148" stopIfTrue="1">
      <formula>AND($C17="Low Risk",I$7&gt;=$F17,I$7&lt;=$F17+$G17-1)</formula>
    </cfRule>
    <cfRule type="expression" dxfId="119" priority="149" stopIfTrue="1">
      <formula>AND($C17="High Risk",I$7&gt;=$F17,I$7&lt;=$F17+$G17-1)</formula>
    </cfRule>
    <cfRule type="expression" dxfId="118" priority="150" stopIfTrue="1">
      <formula>AND($C17="On Track",I$7&gt;=$F17,I$7&lt;=$F17+$G17-1)</formula>
    </cfRule>
    <cfRule type="expression" dxfId="117" priority="151" stopIfTrue="1">
      <formula>AND($C17="Med Risk",I$7&gt;=$F17,I$7&lt;=$F17+$G17-1)</formula>
    </cfRule>
    <cfRule type="expression" dxfId="116" priority="152" stopIfTrue="1">
      <formula>AND(LEN($C17)=0,I$7&gt;=$F17,I$7&lt;=$F17+$G17-1)</formula>
    </cfRule>
  </conditionalFormatting>
  <conditionalFormatting sqref="E17:E19">
    <cfRule type="dataBar" priority="146">
      <dataBar>
        <cfvo type="num" val="0"/>
        <cfvo type="num" val="1"/>
        <color theme="6"/>
      </dataBar>
      <extLst>
        <ext xmlns:x14="http://schemas.microsoft.com/office/spreadsheetml/2009/9/main" uri="{B025F937-C7B1-47D3-B67F-A62EFF666E3E}">
          <x14:id>{ABA576D3-A00F-44C8-9953-1225471E826A}</x14:id>
        </ext>
      </extLst>
    </cfRule>
  </conditionalFormatting>
  <conditionalFormatting sqref="I23:BL23">
    <cfRule type="expression" dxfId="115" priority="139">
      <formula>AND(TODAY()&gt;=I$7,TODAY()&lt;J$7)</formula>
    </cfRule>
  </conditionalFormatting>
  <conditionalFormatting sqref="I23:BL23">
    <cfRule type="expression" dxfId="114" priority="140" stopIfTrue="1">
      <formula>AND($C23="Low Risk",I$7&gt;=$F23,I$7&lt;=$F23+$G23-1)</formula>
    </cfRule>
    <cfRule type="expression" dxfId="113" priority="141" stopIfTrue="1">
      <formula>AND($C23="High Risk",I$7&gt;=$F23,I$7&lt;=$F23+$G23-1)</formula>
    </cfRule>
    <cfRule type="expression" dxfId="112" priority="142" stopIfTrue="1">
      <formula>AND($C23="On Track",I$7&gt;=$F23,I$7&lt;=$F23+$G23-1)</formula>
    </cfRule>
    <cfRule type="expression" dxfId="111" priority="143" stopIfTrue="1">
      <formula>AND($C23="Med Risk",I$7&gt;=$F23,I$7&lt;=$F23+$G23-1)</formula>
    </cfRule>
    <cfRule type="expression" dxfId="110" priority="144" stopIfTrue="1">
      <formula>AND(LEN($C23)=0,I$7&gt;=$F23,I$7&lt;=$F23+$G23-1)</formula>
    </cfRule>
  </conditionalFormatting>
  <conditionalFormatting sqref="E23">
    <cfRule type="dataBar" priority="138">
      <dataBar>
        <cfvo type="num" val="0"/>
        <cfvo type="num" val="1"/>
        <color theme="6"/>
      </dataBar>
      <extLst>
        <ext xmlns:x14="http://schemas.microsoft.com/office/spreadsheetml/2009/9/main" uri="{B025F937-C7B1-47D3-B67F-A62EFF666E3E}">
          <x14:id>{835F467E-CE6C-4A5F-97C2-FAD8E6979986}</x14:id>
        </ext>
      </extLst>
    </cfRule>
  </conditionalFormatting>
  <conditionalFormatting sqref="I27:BL27">
    <cfRule type="expression" dxfId="109" priority="131">
      <formula>AND(TODAY()&gt;=I$7,TODAY()&lt;J$7)</formula>
    </cfRule>
  </conditionalFormatting>
  <conditionalFormatting sqref="I27:BL27">
    <cfRule type="expression" dxfId="108" priority="132" stopIfTrue="1">
      <formula>AND($C27="Low Risk",I$7&gt;=$F27,I$7&lt;=$F27+$G27-1)</formula>
    </cfRule>
    <cfRule type="expression" dxfId="107" priority="133" stopIfTrue="1">
      <formula>AND($C27="High Risk",I$7&gt;=$F27,I$7&lt;=$F27+$G27-1)</formula>
    </cfRule>
    <cfRule type="expression" dxfId="106" priority="134" stopIfTrue="1">
      <formula>AND($C27="On Track",I$7&gt;=$F27,I$7&lt;=$F27+$G27-1)</formula>
    </cfRule>
    <cfRule type="expression" dxfId="105" priority="135" stopIfTrue="1">
      <formula>AND($C27="Med Risk",I$7&gt;=$F27,I$7&lt;=$F27+$G27-1)</formula>
    </cfRule>
    <cfRule type="expression" dxfId="104" priority="136" stopIfTrue="1">
      <formula>AND(LEN($C27)=0,I$7&gt;=$F27,I$7&lt;=$F27+$G27-1)</formula>
    </cfRule>
  </conditionalFormatting>
  <conditionalFormatting sqref="E27">
    <cfRule type="dataBar" priority="130">
      <dataBar>
        <cfvo type="num" val="0"/>
        <cfvo type="num" val="1"/>
        <color theme="6"/>
      </dataBar>
      <extLst>
        <ext xmlns:x14="http://schemas.microsoft.com/office/spreadsheetml/2009/9/main" uri="{B025F937-C7B1-47D3-B67F-A62EFF666E3E}">
          <x14:id>{FE374160-CC62-4B72-8EB6-8C9EBA35AA59}</x14:id>
        </ext>
      </extLst>
    </cfRule>
  </conditionalFormatting>
  <conditionalFormatting sqref="I30:BL30">
    <cfRule type="expression" dxfId="103" priority="123">
      <formula>AND(TODAY()&gt;=I$7,TODAY()&lt;J$7)</formula>
    </cfRule>
  </conditionalFormatting>
  <conditionalFormatting sqref="I30:BL30">
    <cfRule type="expression" dxfId="102" priority="124" stopIfTrue="1">
      <formula>AND($C30="Low Risk",I$7&gt;=$F30,I$7&lt;=$F30+$G30-1)</formula>
    </cfRule>
    <cfRule type="expression" dxfId="101" priority="125" stopIfTrue="1">
      <formula>AND($C30="High Risk",I$7&gt;=$F30,I$7&lt;=$F30+$G30-1)</formula>
    </cfRule>
    <cfRule type="expression" dxfId="100" priority="126" stopIfTrue="1">
      <formula>AND($C30="On Track",I$7&gt;=$F30,I$7&lt;=$F30+$G30-1)</formula>
    </cfRule>
    <cfRule type="expression" dxfId="99" priority="127" stopIfTrue="1">
      <formula>AND($C30="Med Risk",I$7&gt;=$F30,I$7&lt;=$F30+$G30-1)</formula>
    </cfRule>
    <cfRule type="expression" dxfId="98" priority="128" stopIfTrue="1">
      <formula>AND(LEN($C30)=0,I$7&gt;=$F30,I$7&lt;=$F30+$G30-1)</formula>
    </cfRule>
  </conditionalFormatting>
  <conditionalFormatting sqref="E30">
    <cfRule type="dataBar" priority="122">
      <dataBar>
        <cfvo type="num" val="0"/>
        <cfvo type="num" val="1"/>
        <color theme="6"/>
      </dataBar>
      <extLst>
        <ext xmlns:x14="http://schemas.microsoft.com/office/spreadsheetml/2009/9/main" uri="{B025F937-C7B1-47D3-B67F-A62EFF666E3E}">
          <x14:id>{F7EE38C6-2607-4455-AD1B-8D95A6E31D42}</x14:id>
        </ext>
      </extLst>
    </cfRule>
  </conditionalFormatting>
  <conditionalFormatting sqref="E24">
    <cfRule type="dataBar" priority="115">
      <dataBar>
        <cfvo type="num" val="0"/>
        <cfvo type="num" val="1"/>
        <color theme="6"/>
      </dataBar>
      <extLst>
        <ext xmlns:x14="http://schemas.microsoft.com/office/spreadsheetml/2009/9/main" uri="{B025F937-C7B1-47D3-B67F-A62EFF666E3E}">
          <x14:id>{4AE3D7E2-990F-4C98-BDEE-4EFD2F506E7C}</x14:id>
        </ext>
      </extLst>
    </cfRule>
  </conditionalFormatting>
  <conditionalFormatting sqref="I24:BL24">
    <cfRule type="expression" dxfId="97" priority="114">
      <formula>AND(TODAY()&gt;=I$7,TODAY()&lt;J$7)</formula>
    </cfRule>
  </conditionalFormatting>
  <conditionalFormatting sqref="I24:BL24">
    <cfRule type="expression" dxfId="96" priority="116" stopIfTrue="1">
      <formula>AND($C24="Low Risk",I$7&gt;=$F24,I$7&lt;=$F24+$G24-1)</formula>
    </cfRule>
    <cfRule type="expression" dxfId="95" priority="117" stopIfTrue="1">
      <formula>AND($C24="High Risk",I$7&gt;=$F24,I$7&lt;=$F24+$G24-1)</formula>
    </cfRule>
    <cfRule type="expression" dxfId="94" priority="118" stopIfTrue="1">
      <formula>AND($C24="On Track",I$7&gt;=$F24,I$7&lt;=$F24+$G24-1)</formula>
    </cfRule>
    <cfRule type="expression" dxfId="93" priority="119" stopIfTrue="1">
      <formula>AND($C24="Med Risk",I$7&gt;=$F24,I$7&lt;=$F24+$G24-1)</formula>
    </cfRule>
    <cfRule type="expression" dxfId="92" priority="120" stopIfTrue="1">
      <formula>AND(LEN($C24)=0,I$7&gt;=$F24,I$7&lt;=$F24+$G24-1)</formula>
    </cfRule>
  </conditionalFormatting>
  <conditionalFormatting sqref="E22">
    <cfRule type="dataBar" priority="107">
      <dataBar>
        <cfvo type="num" val="0"/>
        <cfvo type="num" val="1"/>
        <color theme="6"/>
      </dataBar>
      <extLst>
        <ext xmlns:x14="http://schemas.microsoft.com/office/spreadsheetml/2009/9/main" uri="{B025F937-C7B1-47D3-B67F-A62EFF666E3E}">
          <x14:id>{BAEE6785-2061-44B2-832D-06CEEA4661CC}</x14:id>
        </ext>
      </extLst>
    </cfRule>
  </conditionalFormatting>
  <conditionalFormatting sqref="I22:BL22">
    <cfRule type="expression" dxfId="91" priority="106">
      <formula>AND(TODAY()&gt;=I$7,TODAY()&lt;J$7)</formula>
    </cfRule>
  </conditionalFormatting>
  <conditionalFormatting sqref="I22:BL22">
    <cfRule type="expression" dxfId="90" priority="108" stopIfTrue="1">
      <formula>AND($C22="Low Risk",I$7&gt;=$F22,I$7&lt;=$F22+$G22-1)</formula>
    </cfRule>
    <cfRule type="expression" dxfId="89" priority="109" stopIfTrue="1">
      <formula>AND($C22="High Risk",I$7&gt;=$F22,I$7&lt;=$F22+$G22-1)</formula>
    </cfRule>
    <cfRule type="expression" dxfId="88" priority="110" stopIfTrue="1">
      <formula>AND($C22="On Track",I$7&gt;=$F22,I$7&lt;=$F22+$G22-1)</formula>
    </cfRule>
    <cfRule type="expression" dxfId="87" priority="111" stopIfTrue="1">
      <formula>AND($C22="Med Risk",I$7&gt;=$F22,I$7&lt;=$F22+$G22-1)</formula>
    </cfRule>
    <cfRule type="expression" dxfId="86" priority="112" stopIfTrue="1">
      <formula>AND(LEN($C22)=0,I$7&gt;=$F22,I$7&lt;=$F22+$G22-1)</formula>
    </cfRule>
  </conditionalFormatting>
  <conditionalFormatting sqref="E16">
    <cfRule type="dataBar" priority="99">
      <dataBar>
        <cfvo type="num" val="0"/>
        <cfvo type="num" val="1"/>
        <color theme="6"/>
      </dataBar>
      <extLst>
        <ext xmlns:x14="http://schemas.microsoft.com/office/spreadsheetml/2009/9/main" uri="{B025F937-C7B1-47D3-B67F-A62EFF666E3E}">
          <x14:id>{090169FC-E988-4A7B-BC52-B1E1E65D5B47}</x14:id>
        </ext>
      </extLst>
    </cfRule>
  </conditionalFormatting>
  <conditionalFormatting sqref="I16:BL16">
    <cfRule type="expression" dxfId="85" priority="98">
      <formula>AND(TODAY()&gt;=I$7,TODAY()&lt;J$7)</formula>
    </cfRule>
  </conditionalFormatting>
  <conditionalFormatting sqref="I16:BL16">
    <cfRule type="expression" dxfId="84" priority="100" stopIfTrue="1">
      <formula>AND($C16="Low Risk",I$7&gt;=$F16,I$7&lt;=$F16+$G16-1)</formula>
    </cfRule>
    <cfRule type="expression" dxfId="83" priority="101" stopIfTrue="1">
      <formula>AND($C16="High Risk",I$7&gt;=$F16,I$7&lt;=$F16+$G16-1)</formula>
    </cfRule>
    <cfRule type="expression" dxfId="82" priority="102" stopIfTrue="1">
      <formula>AND($C16="On Track",I$7&gt;=$F16,I$7&lt;=$F16+$G16-1)</formula>
    </cfRule>
    <cfRule type="expression" dxfId="81" priority="103" stopIfTrue="1">
      <formula>AND($C16="Med Risk",I$7&gt;=$F16,I$7&lt;=$F16+$G16-1)</formula>
    </cfRule>
    <cfRule type="expression" dxfId="80" priority="104" stopIfTrue="1">
      <formula>AND(LEN($C16)=0,I$7&gt;=$F16,I$7&lt;=$F16+$G16-1)</formula>
    </cfRule>
  </conditionalFormatting>
  <conditionalFormatting sqref="E13">
    <cfRule type="dataBar" priority="91">
      <dataBar>
        <cfvo type="num" val="0"/>
        <cfvo type="num" val="1"/>
        <color theme="6"/>
      </dataBar>
      <extLst>
        <ext xmlns:x14="http://schemas.microsoft.com/office/spreadsheetml/2009/9/main" uri="{B025F937-C7B1-47D3-B67F-A62EFF666E3E}">
          <x14:id>{5CB7F6CE-E85D-423E-8719-2FB380FBEDB0}</x14:id>
        </ext>
      </extLst>
    </cfRule>
  </conditionalFormatting>
  <conditionalFormatting sqref="I13:BL13">
    <cfRule type="expression" dxfId="79" priority="90">
      <formula>AND(TODAY()&gt;=I$7,TODAY()&lt;J$7)</formula>
    </cfRule>
  </conditionalFormatting>
  <conditionalFormatting sqref="I13:BL13">
    <cfRule type="expression" dxfId="78" priority="92" stopIfTrue="1">
      <formula>AND($C13="Low Risk",I$7&gt;=$F13,I$7&lt;=$F13+$G13-1)</formula>
    </cfRule>
    <cfRule type="expression" dxfId="77" priority="93" stopIfTrue="1">
      <formula>AND($C13="High Risk",I$7&gt;=$F13,I$7&lt;=$F13+$G13-1)</formula>
    </cfRule>
    <cfRule type="expression" dxfId="76" priority="94" stopIfTrue="1">
      <formula>AND($C13="On Track",I$7&gt;=$F13,I$7&lt;=$F13+$G13-1)</formula>
    </cfRule>
    <cfRule type="expression" dxfId="75" priority="95" stopIfTrue="1">
      <formula>AND($C13="Med Risk",I$7&gt;=$F13,I$7&lt;=$F13+$G13-1)</formula>
    </cfRule>
    <cfRule type="expression" dxfId="74" priority="96" stopIfTrue="1">
      <formula>AND(LEN($C13)=0,I$7&gt;=$F13,I$7&lt;=$F13+$G13-1)</formula>
    </cfRule>
  </conditionalFormatting>
  <conditionalFormatting sqref="I34:BL34">
    <cfRule type="expression" dxfId="73" priority="83">
      <formula>AND(TODAY()&gt;=I$7,TODAY()&lt;J$7)</formula>
    </cfRule>
  </conditionalFormatting>
  <conditionalFormatting sqref="I34:BL34">
    <cfRule type="expression" dxfId="72" priority="84" stopIfTrue="1">
      <formula>AND($C34="Low Risk",I$7&gt;=$F34,I$7&lt;=$F34+$G34-1)</formula>
    </cfRule>
    <cfRule type="expression" dxfId="71" priority="85" stopIfTrue="1">
      <formula>AND($C34="High Risk",I$7&gt;=$F34,I$7&lt;=$F34+$G34-1)</formula>
    </cfRule>
    <cfRule type="expression" dxfId="70" priority="86" stopIfTrue="1">
      <formula>AND($C34="On Track",I$7&gt;=$F34,I$7&lt;=$F34+$G34-1)</formula>
    </cfRule>
    <cfRule type="expression" dxfId="69" priority="87" stopIfTrue="1">
      <formula>AND($C34="Med Risk",I$7&gt;=$F34,I$7&lt;=$F34+$G34-1)</formula>
    </cfRule>
    <cfRule type="expression" dxfId="68" priority="88" stopIfTrue="1">
      <formula>AND(LEN($C34)=0,I$7&gt;=$F34,I$7&lt;=$F34+$G34-1)</formula>
    </cfRule>
  </conditionalFormatting>
  <conditionalFormatting sqref="E34">
    <cfRule type="dataBar" priority="82">
      <dataBar>
        <cfvo type="num" val="0"/>
        <cfvo type="num" val="1"/>
        <color theme="6"/>
      </dataBar>
      <extLst>
        <ext xmlns:x14="http://schemas.microsoft.com/office/spreadsheetml/2009/9/main" uri="{B025F937-C7B1-47D3-B67F-A62EFF666E3E}">
          <x14:id>{A9678C48-5AE5-40B8-B08D-E48BD127C3AD}</x14:id>
        </ext>
      </extLst>
    </cfRule>
  </conditionalFormatting>
  <conditionalFormatting sqref="I29:BL29">
    <cfRule type="expression" dxfId="67" priority="67">
      <formula>AND(TODAY()&gt;=I$7,TODAY()&lt;J$7)</formula>
    </cfRule>
  </conditionalFormatting>
  <conditionalFormatting sqref="I29:BL29">
    <cfRule type="expression" dxfId="66" priority="68" stopIfTrue="1">
      <formula>AND($C29="Low Risk",I$7&gt;=$F29,I$7&lt;=$F29+$G29-1)</formula>
    </cfRule>
    <cfRule type="expression" dxfId="65" priority="69" stopIfTrue="1">
      <formula>AND($C29="High Risk",I$7&gt;=$F29,I$7&lt;=$F29+$G29-1)</formula>
    </cfRule>
    <cfRule type="expression" dxfId="64" priority="70" stopIfTrue="1">
      <formula>AND($C29="On Track",I$7&gt;=$F29,I$7&lt;=$F29+$G29-1)</formula>
    </cfRule>
    <cfRule type="expression" dxfId="63" priority="71" stopIfTrue="1">
      <formula>AND($C29="Med Risk",I$7&gt;=$F29,I$7&lt;=$F29+$G29-1)</formula>
    </cfRule>
    <cfRule type="expression" dxfId="62" priority="72" stopIfTrue="1">
      <formula>AND(LEN($C29)=0,I$7&gt;=$F29,I$7&lt;=$F29+$G29-1)</formula>
    </cfRule>
  </conditionalFormatting>
  <conditionalFormatting sqref="E29">
    <cfRule type="dataBar" priority="66">
      <dataBar>
        <cfvo type="num" val="0"/>
        <cfvo type="num" val="1"/>
        <color theme="6"/>
      </dataBar>
      <extLst>
        <ext xmlns:x14="http://schemas.microsoft.com/office/spreadsheetml/2009/9/main" uri="{B025F937-C7B1-47D3-B67F-A62EFF666E3E}">
          <x14:id>{32552699-9C77-4541-88E2-A170CB972B9D}</x14:id>
        </ext>
      </extLst>
    </cfRule>
  </conditionalFormatting>
  <conditionalFormatting sqref="I38:BL38">
    <cfRule type="expression" dxfId="61" priority="59">
      <formula>AND(TODAY()&gt;=I$7,TODAY()&lt;J$7)</formula>
    </cfRule>
  </conditionalFormatting>
  <conditionalFormatting sqref="I38:BL38">
    <cfRule type="expression" dxfId="60" priority="60" stopIfTrue="1">
      <formula>AND($C38="Low Risk",I$7&gt;=$F38,I$7&lt;=$F38+$G38-1)</formula>
    </cfRule>
    <cfRule type="expression" dxfId="59" priority="61" stopIfTrue="1">
      <formula>AND($C38="High Risk",I$7&gt;=$F38,I$7&lt;=$F38+$G38-1)</formula>
    </cfRule>
    <cfRule type="expression" dxfId="58" priority="62" stopIfTrue="1">
      <formula>AND($C38="On Track",I$7&gt;=$F38,I$7&lt;=$F38+$G38-1)</formula>
    </cfRule>
    <cfRule type="expression" dxfId="57" priority="63" stopIfTrue="1">
      <formula>AND($C38="Med Risk",I$7&gt;=$F38,I$7&lt;=$F38+$G38-1)</formula>
    </cfRule>
    <cfRule type="expression" dxfId="56" priority="64" stopIfTrue="1">
      <formula>AND(LEN($C38)=0,I$7&gt;=$F38,I$7&lt;=$F38+$G38-1)</formula>
    </cfRule>
  </conditionalFormatting>
  <conditionalFormatting sqref="E38">
    <cfRule type="dataBar" priority="58">
      <dataBar>
        <cfvo type="num" val="0"/>
        <cfvo type="num" val="1"/>
        <color theme="6"/>
      </dataBar>
      <extLst>
        <ext xmlns:x14="http://schemas.microsoft.com/office/spreadsheetml/2009/9/main" uri="{B025F937-C7B1-47D3-B67F-A62EFF666E3E}">
          <x14:id>{987169CF-7549-4A4F-BC90-D0C7F406354D}</x14:id>
        </ext>
      </extLst>
    </cfRule>
  </conditionalFormatting>
  <conditionalFormatting sqref="I40:BL40">
    <cfRule type="expression" dxfId="55" priority="51">
      <formula>AND(TODAY()&gt;=I$7,TODAY()&lt;J$7)</formula>
    </cfRule>
  </conditionalFormatting>
  <conditionalFormatting sqref="I40:BL40">
    <cfRule type="expression" dxfId="54" priority="52" stopIfTrue="1">
      <formula>AND($C40="Low Risk",I$7&gt;=$F40,I$7&lt;=$F40+$G40-1)</formula>
    </cfRule>
    <cfRule type="expression" dxfId="53" priority="53" stopIfTrue="1">
      <formula>AND($C40="High Risk",I$7&gt;=$F40,I$7&lt;=$F40+$G40-1)</formula>
    </cfRule>
    <cfRule type="expression" dxfId="52" priority="54" stopIfTrue="1">
      <formula>AND($C40="On Track",I$7&gt;=$F40,I$7&lt;=$F40+$G40-1)</formula>
    </cfRule>
    <cfRule type="expression" dxfId="51" priority="55" stopIfTrue="1">
      <formula>AND($C40="Med Risk",I$7&gt;=$F40,I$7&lt;=$F40+$G40-1)</formula>
    </cfRule>
    <cfRule type="expression" dxfId="50" priority="56" stopIfTrue="1">
      <formula>AND(LEN($C40)=0,I$7&gt;=$F40,I$7&lt;=$F40+$G40-1)</formula>
    </cfRule>
  </conditionalFormatting>
  <conditionalFormatting sqref="E40">
    <cfRule type="dataBar" priority="50">
      <dataBar>
        <cfvo type="num" val="0"/>
        <cfvo type="num" val="1"/>
        <color theme="6"/>
      </dataBar>
      <extLst>
        <ext xmlns:x14="http://schemas.microsoft.com/office/spreadsheetml/2009/9/main" uri="{B025F937-C7B1-47D3-B67F-A62EFF666E3E}">
          <x14:id>{8778A29B-B2BF-47B3-A73F-31390DC631F0}</x14:id>
        </ext>
      </extLst>
    </cfRule>
  </conditionalFormatting>
  <conditionalFormatting sqref="E11">
    <cfRule type="dataBar" priority="43">
      <dataBar>
        <cfvo type="num" val="0"/>
        <cfvo type="num" val="1"/>
        <color theme="6"/>
      </dataBar>
      <extLst>
        <ext xmlns:x14="http://schemas.microsoft.com/office/spreadsheetml/2009/9/main" uri="{B025F937-C7B1-47D3-B67F-A62EFF666E3E}">
          <x14:id>{0E50495C-CE94-4123-8EAE-EBBC153C82AD}</x14:id>
        </ext>
      </extLst>
    </cfRule>
  </conditionalFormatting>
  <conditionalFormatting sqref="I11:BL11">
    <cfRule type="expression" dxfId="49" priority="42">
      <formula>AND(TODAY()&gt;=I$7,TODAY()&lt;J$7)</formula>
    </cfRule>
  </conditionalFormatting>
  <conditionalFormatting sqref="I11:BL11">
    <cfRule type="expression" dxfId="48" priority="44" stopIfTrue="1">
      <formula>AND($C11="Low Risk",I$7&gt;=$F11,I$7&lt;=$F11+$G11-1)</formula>
    </cfRule>
    <cfRule type="expression" dxfId="47" priority="45" stopIfTrue="1">
      <formula>AND($C11="High Risk",I$7&gt;=$F11,I$7&lt;=$F11+$G11-1)</formula>
    </cfRule>
    <cfRule type="expression" dxfId="46" priority="46" stopIfTrue="1">
      <formula>AND($C11="On Track",I$7&gt;=$F11,I$7&lt;=$F11+$G11-1)</formula>
    </cfRule>
    <cfRule type="expression" dxfId="45" priority="47" stopIfTrue="1">
      <formula>AND($C11="Med Risk",I$7&gt;=$F11,I$7&lt;=$F11+$G11-1)</formula>
    </cfRule>
    <cfRule type="expression" dxfId="44" priority="48" stopIfTrue="1">
      <formula>AND(LEN($C11)=0,I$7&gt;=$F11,I$7&lt;=$F11+$G11-1)</formula>
    </cfRule>
  </conditionalFormatting>
  <conditionalFormatting sqref="I25:BL25">
    <cfRule type="expression" dxfId="43" priority="35">
      <formula>AND(TODAY()&gt;=I$7,TODAY()&lt;J$7)</formula>
    </cfRule>
  </conditionalFormatting>
  <conditionalFormatting sqref="I25:BL25">
    <cfRule type="expression" dxfId="42" priority="36" stopIfTrue="1">
      <formula>AND($C25="Low Risk",I$7&gt;=$F25,I$7&lt;=$F25+$G25-1)</formula>
    </cfRule>
    <cfRule type="expression" dxfId="41" priority="37" stopIfTrue="1">
      <formula>AND($C25="High Risk",I$7&gt;=$F25,I$7&lt;=$F25+$G25-1)</formula>
    </cfRule>
    <cfRule type="expression" dxfId="40" priority="38" stopIfTrue="1">
      <formula>AND($C25="On Track",I$7&gt;=$F25,I$7&lt;=$F25+$G25-1)</formula>
    </cfRule>
    <cfRule type="expression" dxfId="39" priority="39" stopIfTrue="1">
      <formula>AND($C25="Med Risk",I$7&gt;=$F25,I$7&lt;=$F25+$G25-1)</formula>
    </cfRule>
    <cfRule type="expression" dxfId="38" priority="40" stopIfTrue="1">
      <formula>AND(LEN($C25)=0,I$7&gt;=$F25,I$7&lt;=$F25+$G25-1)</formula>
    </cfRule>
  </conditionalFormatting>
  <conditionalFormatting sqref="E25">
    <cfRule type="dataBar" priority="34">
      <dataBar>
        <cfvo type="num" val="0"/>
        <cfvo type="num" val="1"/>
        <color theme="6"/>
      </dataBar>
      <extLst>
        <ext xmlns:x14="http://schemas.microsoft.com/office/spreadsheetml/2009/9/main" uri="{B025F937-C7B1-47D3-B67F-A62EFF666E3E}">
          <x14:id>{922DBA7C-A4A9-4294-A458-C619E6752458}</x14:id>
        </ext>
      </extLst>
    </cfRule>
  </conditionalFormatting>
  <conditionalFormatting sqref="I36:BL36">
    <cfRule type="expression" dxfId="37" priority="27">
      <formula>AND(TODAY()&gt;=I$7,TODAY()&lt;J$7)</formula>
    </cfRule>
  </conditionalFormatting>
  <conditionalFormatting sqref="I36:BL36">
    <cfRule type="expression" dxfId="36" priority="28" stopIfTrue="1">
      <formula>AND($C36="Low Risk",I$7&gt;=$F36,I$7&lt;=$F36+$G36-1)</formula>
    </cfRule>
    <cfRule type="expression" dxfId="35" priority="29" stopIfTrue="1">
      <formula>AND($C36="High Risk",I$7&gt;=$F36,I$7&lt;=$F36+$G36-1)</formula>
    </cfRule>
    <cfRule type="expression" dxfId="34" priority="30" stopIfTrue="1">
      <formula>AND($C36="On Track",I$7&gt;=$F36,I$7&lt;=$F36+$G36-1)</formula>
    </cfRule>
    <cfRule type="expression" dxfId="33" priority="31" stopIfTrue="1">
      <formula>AND($C36="Med Risk",I$7&gt;=$F36,I$7&lt;=$F36+$G36-1)</formula>
    </cfRule>
    <cfRule type="expression" dxfId="32" priority="32" stopIfTrue="1">
      <formula>AND(LEN($C36)=0,I$7&gt;=$F36,I$7&lt;=$F36+$G36-1)</formula>
    </cfRule>
  </conditionalFormatting>
  <conditionalFormatting sqref="E36">
    <cfRule type="dataBar" priority="26">
      <dataBar>
        <cfvo type="num" val="0"/>
        <cfvo type="num" val="1"/>
        <color theme="6"/>
      </dataBar>
      <extLst>
        <ext xmlns:x14="http://schemas.microsoft.com/office/spreadsheetml/2009/9/main" uri="{B025F937-C7B1-47D3-B67F-A62EFF666E3E}">
          <x14:id>{00811566-FF4B-426C-B785-93D65F30A522}</x14:id>
        </ext>
      </extLst>
    </cfRule>
  </conditionalFormatting>
  <conditionalFormatting sqref="I32:BL32">
    <cfRule type="expression" dxfId="31" priority="19">
      <formula>AND(TODAY()&gt;=I$7,TODAY()&lt;J$7)</formula>
    </cfRule>
  </conditionalFormatting>
  <conditionalFormatting sqref="I32:BL32">
    <cfRule type="expression" dxfId="30" priority="20" stopIfTrue="1">
      <formula>AND($C32="Low Risk",I$7&gt;=$F32,I$7&lt;=$F32+$G32-1)</formula>
    </cfRule>
    <cfRule type="expression" dxfId="29" priority="21" stopIfTrue="1">
      <formula>AND($C32="High Risk",I$7&gt;=$F32,I$7&lt;=$F32+$G32-1)</formula>
    </cfRule>
    <cfRule type="expression" dxfId="28" priority="22" stopIfTrue="1">
      <formula>AND($C32="On Track",I$7&gt;=$F32,I$7&lt;=$F32+$G32-1)</formula>
    </cfRule>
    <cfRule type="expression" dxfId="27" priority="23" stopIfTrue="1">
      <formula>AND($C32="Med Risk",I$7&gt;=$F32,I$7&lt;=$F32+$G32-1)</formula>
    </cfRule>
    <cfRule type="expression" dxfId="26" priority="24" stopIfTrue="1">
      <formula>AND(LEN($C32)=0,I$7&gt;=$F32,I$7&lt;=$F32+$G32-1)</formula>
    </cfRule>
  </conditionalFormatting>
  <conditionalFormatting sqref="E32">
    <cfRule type="dataBar" priority="18">
      <dataBar>
        <cfvo type="num" val="0"/>
        <cfvo type="num" val="1"/>
        <color theme="6"/>
      </dataBar>
      <extLst>
        <ext xmlns:x14="http://schemas.microsoft.com/office/spreadsheetml/2009/9/main" uri="{B025F937-C7B1-47D3-B67F-A62EFF666E3E}">
          <x14:id>{244CA032-852C-490C-9DD3-E4C66570C91A}</x14:id>
        </ext>
      </extLst>
    </cfRule>
  </conditionalFormatting>
  <conditionalFormatting sqref="E20">
    <cfRule type="dataBar" priority="17">
      <dataBar>
        <cfvo type="num" val="0"/>
        <cfvo type="num" val="1"/>
        <color theme="6"/>
      </dataBar>
      <extLst>
        <ext xmlns:x14="http://schemas.microsoft.com/office/spreadsheetml/2009/9/main" uri="{B025F937-C7B1-47D3-B67F-A62EFF666E3E}">
          <x14:id>{E44D1DB8-11EA-4468-9821-C95245C99D1F}</x14:id>
        </ext>
      </extLst>
    </cfRule>
  </conditionalFormatting>
  <conditionalFormatting sqref="I39:BL39">
    <cfRule type="expression" dxfId="25" priority="10">
      <formula>AND(TODAY()&gt;=I$7,TODAY()&lt;J$7)</formula>
    </cfRule>
  </conditionalFormatting>
  <conditionalFormatting sqref="I39:BL39">
    <cfRule type="expression" dxfId="24" priority="11" stopIfTrue="1">
      <formula>AND($C39="Low Risk",I$7&gt;=$F39,I$7&lt;=$F39+$G39-1)</formula>
    </cfRule>
    <cfRule type="expression" dxfId="23" priority="12" stopIfTrue="1">
      <formula>AND($C39="High Risk",I$7&gt;=$F39,I$7&lt;=$F39+$G39-1)</formula>
    </cfRule>
    <cfRule type="expression" dxfId="22" priority="13" stopIfTrue="1">
      <formula>AND($C39="On Track",I$7&gt;=$F39,I$7&lt;=$F39+$G39-1)</formula>
    </cfRule>
    <cfRule type="expression" dxfId="21" priority="14" stopIfTrue="1">
      <formula>AND($C39="Med Risk",I$7&gt;=$F39,I$7&lt;=$F39+$G39-1)</formula>
    </cfRule>
    <cfRule type="expression" dxfId="20" priority="15" stopIfTrue="1">
      <formula>AND(LEN($C39)=0,I$7&gt;=$F39,I$7&lt;=$F39+$G39-1)</formula>
    </cfRule>
  </conditionalFormatting>
  <conditionalFormatting sqref="E39">
    <cfRule type="dataBar" priority="9">
      <dataBar>
        <cfvo type="num" val="0"/>
        <cfvo type="num" val="1"/>
        <color theme="6"/>
      </dataBar>
      <extLst>
        <ext xmlns:x14="http://schemas.microsoft.com/office/spreadsheetml/2009/9/main" uri="{B025F937-C7B1-47D3-B67F-A62EFF666E3E}">
          <x14:id>{D86E8D2E-B5E2-488A-967A-531B5B49A079}</x14:id>
        </ext>
      </extLst>
    </cfRule>
  </conditionalFormatting>
  <conditionalFormatting sqref="I14:BL14">
    <cfRule type="expression" dxfId="5" priority="2">
      <formula>AND(TODAY()&gt;=I$7,TODAY()&lt;J$7)</formula>
    </cfRule>
  </conditionalFormatting>
  <conditionalFormatting sqref="I14:BL14">
    <cfRule type="expression" dxfId="4" priority="3" stopIfTrue="1">
      <formula>AND($C14="Low Risk",I$7&gt;=$F14,I$7&lt;=$F14+$G14-1)</formula>
    </cfRule>
    <cfRule type="expression" dxfId="3" priority="4" stopIfTrue="1">
      <formula>AND($C14="High Risk",I$7&gt;=$F14,I$7&lt;=$F14+$G14-1)</formula>
    </cfRule>
    <cfRule type="expression" dxfId="2" priority="5" stopIfTrue="1">
      <formula>AND($C14="On Track",I$7&gt;=$F14,I$7&lt;=$F14+$G14-1)</formula>
    </cfRule>
    <cfRule type="expression" dxfId="1" priority="6" stopIfTrue="1">
      <formula>AND($C14="Med Risk",I$7&gt;=$F14,I$7&lt;=$F14+$G14-1)</formula>
    </cfRule>
    <cfRule type="expression" dxfId="0" priority="7" stopIfTrue="1">
      <formula>AND(LEN($C14)=0,I$7&gt;=$F14,I$7&lt;=$F14+$G14-1)</formula>
    </cfRule>
  </conditionalFormatting>
  <conditionalFormatting sqref="E14">
    <cfRule type="dataBar" priority="1">
      <dataBar>
        <cfvo type="num" val="0"/>
        <cfvo type="num" val="1"/>
        <color theme="6"/>
      </dataBar>
      <extLst>
        <ext xmlns:x14="http://schemas.microsoft.com/office/spreadsheetml/2009/9/main" uri="{B025F937-C7B1-47D3-B67F-A62EFF666E3E}">
          <x14:id>{33038FFF-1501-4552-9AA8-A78978413835}</x14:id>
        </ext>
      </extLst>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40"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24:A26 A28 A31:A33 A35:A37" xr:uid="{16EF2781-8358-4BE0-BED4-7AAF228778DA}"/>
    <dataValidation allowBlank="1" showInputMessage="1" showErrorMessage="1" prompt="This row marks the end of the Gantt milestone data. DO NOT enter anything in this row. _x000a_To add more items, insert new rows above this one._x000a_" sqref="A41"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E9:E10 E35 E26 E28 E31 E41 E37</xm:sqref>
        </x14:conditionalFormatting>
        <x14:conditionalFormatting xmlns:xm="http://schemas.microsoft.com/office/excel/2006/main">
          <x14:cfRule type="dataBar" id="{BE30CEC2-0297-4D8E-AFC9-85A80F0CC90F}">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C4312301-5C55-4620-BB7B-FCA48CBE6F2A}">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830AECF9-3745-4107-9710-318ADA49792E}">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B0DF3047-EBE8-41A6-AAF7-8400606701E4}">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ABA576D3-A00F-44C8-9953-1225471E826A}">
            <x14:dataBar minLength="0" maxLength="100" gradient="0">
              <x14:cfvo type="num">
                <xm:f>0</xm:f>
              </x14:cfvo>
              <x14:cfvo type="num">
                <xm:f>1</xm:f>
              </x14:cfvo>
              <x14:negativeFillColor rgb="FFFF0000"/>
              <x14:axisColor rgb="FF000000"/>
            </x14:dataBar>
          </x14:cfRule>
          <xm:sqref>E17:E19</xm:sqref>
        </x14:conditionalFormatting>
        <x14:conditionalFormatting xmlns:xm="http://schemas.microsoft.com/office/excel/2006/main">
          <x14:cfRule type="dataBar" id="{835F467E-CE6C-4A5F-97C2-FAD8E6979986}">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FE374160-CC62-4B72-8EB6-8C9EBA35AA59}">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F7EE38C6-2607-4455-AD1B-8D95A6E31D42}">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4AE3D7E2-990F-4C98-BDEE-4EFD2F506E7C}">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BAEE6785-2061-44B2-832D-06CEEA4661CC}">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090169FC-E988-4A7B-BC52-B1E1E65D5B47}">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5CB7F6CE-E85D-423E-8719-2FB380FBEDB0}">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A9678C48-5AE5-40B8-B08D-E48BD127C3AD}">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32552699-9C77-4541-88E2-A170CB972B9D}">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987169CF-7549-4A4F-BC90-D0C7F406354D}">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8778A29B-B2BF-47B3-A73F-31390DC631F0}">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0E50495C-CE94-4123-8EAE-EBBC153C82AD}">
            <x14:dataBar minLength="0" maxLength="100" gradient="0">
              <x14:cfvo type="num">
                <xm:f>0</xm:f>
              </x14:cfvo>
              <x14:cfvo type="num">
                <xm:f>1</xm:f>
              </x14:cfvo>
              <x14:negativeFillColor rgb="FFFF0000"/>
              <x14:axisColor rgb="FF000000"/>
            </x14:dataBar>
          </x14:cfRule>
          <xm:sqref>E11</xm:sqref>
        </x14:conditionalFormatting>
        <x14:conditionalFormatting xmlns:xm="http://schemas.microsoft.com/office/excel/2006/main">
          <x14:cfRule type="dataBar" id="{922DBA7C-A4A9-4294-A458-C619E6752458}">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00811566-FF4B-426C-B785-93D65F30A522}">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244CA032-852C-490C-9DD3-E4C66570C91A}">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E44D1DB8-11EA-4468-9821-C95245C99D1F}">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D86E8D2E-B5E2-488A-967A-531B5B49A079}">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iconSet" priority="206"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I41:BL41</xm:sqref>
        </x14:conditionalFormatting>
        <x14:conditionalFormatting xmlns:xm="http://schemas.microsoft.com/office/excel/2006/main">
          <x14:cfRule type="iconSet" priority="271"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I10:BL10 I35:BL35 I26:BL26 I28:BL28 I31:BL31 I37:BL37</xm:sqref>
        </x14:conditionalFormatting>
        <x14:conditionalFormatting xmlns:xm="http://schemas.microsoft.com/office/excel/2006/main">
          <x14:cfRule type="iconSet" priority="194" id="{D65FC41C-C44A-40FF-B4D6-109094230139}">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178" id="{1BCDE400-A24C-436E-A10A-5FA7234D0B7F}">
            <x14:iconSet iconSet="3Stars" showValue="0" custom="1">
              <x14:cfvo type="percent">
                <xm:f>0</xm:f>
              </x14:cfvo>
              <x14:cfvo type="num">
                <xm:f>1</xm:f>
              </x14:cfvo>
              <x14:cfvo type="num">
                <xm:f>2</xm:f>
              </x14:cfvo>
              <x14:cfIcon iconSet="NoIcons" iconId="0"/>
              <x14:cfIcon iconSet="3Flags" iconId="1"/>
              <x14:cfIcon iconSet="3Signs" iconId="0"/>
            </x14:iconSet>
          </x14:cfRule>
          <xm:sqref>I15:BL15</xm:sqref>
        </x14:conditionalFormatting>
        <x14:conditionalFormatting xmlns:xm="http://schemas.microsoft.com/office/excel/2006/main">
          <x14:cfRule type="iconSet" priority="169" id="{757EAA2D-1E3E-447C-BF6E-16CBD4CC977E}">
            <x14:iconSet iconSet="3Stars" showValue="0" custom="1">
              <x14:cfvo type="percent">
                <xm:f>0</xm:f>
              </x14:cfvo>
              <x14:cfvo type="num">
                <xm:f>1</xm:f>
              </x14:cfvo>
              <x14:cfvo type="num">
                <xm:f>2</xm:f>
              </x14:cfvo>
              <x14:cfIcon iconSet="NoIcons" iconId="0"/>
              <x14:cfIcon iconSet="3Flags" iconId="1"/>
              <x14:cfIcon iconSet="3Signs" iconId="0"/>
            </x14:iconSet>
          </x14:cfRule>
          <xm:sqref>I12:BL12</xm:sqref>
        </x14:conditionalFormatting>
        <x14:conditionalFormatting xmlns:xm="http://schemas.microsoft.com/office/excel/2006/main">
          <x14:cfRule type="iconSet" priority="161" id="{AA945F19-D39F-4939-BE4E-3F3FE4290951}">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 xmlns:xm="http://schemas.microsoft.com/office/excel/2006/main">
          <x14:cfRule type="iconSet" priority="153" id="{A82E4E8F-7B97-47F4-8708-887DF2D50BB3}">
            <x14:iconSet iconSet="3Stars" showValue="0" custom="1">
              <x14:cfvo type="percent">
                <xm:f>0</xm:f>
              </x14:cfvo>
              <x14:cfvo type="num">
                <xm:f>1</xm:f>
              </x14:cfvo>
              <x14:cfvo type="num">
                <xm:f>2</xm:f>
              </x14:cfvo>
              <x14:cfIcon iconSet="NoIcons" iconId="0"/>
              <x14:cfIcon iconSet="3Flags" iconId="1"/>
              <x14:cfIcon iconSet="3Signs" iconId="0"/>
            </x14:iconSet>
          </x14:cfRule>
          <xm:sqref>I17:BL20</xm:sqref>
        </x14:conditionalFormatting>
        <x14:conditionalFormatting xmlns:xm="http://schemas.microsoft.com/office/excel/2006/main">
          <x14:cfRule type="iconSet" priority="145" id="{51348811-75B2-43D5-B1DE-0435B628C776}">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 xmlns:xm="http://schemas.microsoft.com/office/excel/2006/main">
          <x14:cfRule type="iconSet" priority="137" id="{202FD503-4CF6-402C-A82B-5474CE9AAA5A}">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129" id="{6DFEF394-C2BA-4A6C-AF72-E0B4320490D6}">
            <x14:iconSet iconSet="3Stars" showValue="0" custom="1">
              <x14:cfvo type="percent">
                <xm:f>0</xm:f>
              </x14:cfvo>
              <x14:cfvo type="num">
                <xm:f>1</xm:f>
              </x14:cfvo>
              <x14:cfvo type="num">
                <xm:f>2</xm:f>
              </x14:cfvo>
              <x14:cfIcon iconSet="NoIcons" iconId="0"/>
              <x14:cfIcon iconSet="3Flags" iconId="1"/>
              <x14:cfIcon iconSet="3Signs" iconId="0"/>
            </x14:iconSet>
          </x14:cfRule>
          <xm:sqref>I30:BL30</xm:sqref>
        </x14:conditionalFormatting>
        <x14:conditionalFormatting xmlns:xm="http://schemas.microsoft.com/office/excel/2006/main">
          <x14:cfRule type="iconSet" priority="121" id="{54B71F08-20AB-4F07-83D4-4FB1A14B40AD}">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113" id="{4D0784C2-DA16-4944-9C52-7822B68F4ED5}">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105" id="{2A3E16DB-B989-4539-B3A5-7F0BAF34A4C9}">
            <x14:iconSet iconSet="3Stars" showValue="0" custom="1">
              <x14:cfvo type="percent">
                <xm:f>0</xm:f>
              </x14:cfvo>
              <x14:cfvo type="num">
                <xm:f>1</xm:f>
              </x14:cfvo>
              <x14:cfvo type="num">
                <xm:f>2</xm:f>
              </x14:cfvo>
              <x14:cfIcon iconSet="NoIcons" iconId="0"/>
              <x14:cfIcon iconSet="3Flags" iconId="1"/>
              <x14:cfIcon iconSet="3Signs" iconId="0"/>
            </x14:iconSet>
          </x14:cfRule>
          <xm:sqref>I16:BL16</xm:sqref>
        </x14:conditionalFormatting>
        <x14:conditionalFormatting xmlns:xm="http://schemas.microsoft.com/office/excel/2006/main">
          <x14:cfRule type="iconSet" priority="97" id="{EEDAEC7B-3881-4952-8615-E0345D43461B}">
            <x14:iconSet iconSet="3Stars" showValue="0" custom="1">
              <x14:cfvo type="percent">
                <xm:f>0</xm:f>
              </x14:cfvo>
              <x14:cfvo type="num">
                <xm:f>1</xm:f>
              </x14:cfvo>
              <x14:cfvo type="num">
                <xm:f>2</xm:f>
              </x14:cfvo>
              <x14:cfIcon iconSet="NoIcons" iconId="0"/>
              <x14:cfIcon iconSet="3Flags" iconId="1"/>
              <x14:cfIcon iconSet="3Signs" iconId="0"/>
            </x14:iconSet>
          </x14:cfRule>
          <xm:sqref>I13:BL13</xm:sqref>
        </x14:conditionalFormatting>
        <x14:conditionalFormatting xmlns:xm="http://schemas.microsoft.com/office/excel/2006/main">
          <x14:cfRule type="iconSet" priority="89" id="{391EB93D-EAE7-4DB8-BA65-981BD2333C5B}">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73" id="{BB00A219-3682-4E0C-BDA7-1E1028217C74}">
            <x14:iconSet iconSet="3Stars" showValue="0" custom="1">
              <x14:cfvo type="percent">
                <xm:f>0</xm:f>
              </x14:cfvo>
              <x14:cfvo type="num">
                <xm:f>1</xm:f>
              </x14:cfvo>
              <x14:cfvo type="num">
                <xm:f>2</xm:f>
              </x14:cfvo>
              <x14:cfIcon iconSet="NoIcons" iconId="0"/>
              <x14:cfIcon iconSet="3Flags" iconId="1"/>
              <x14:cfIcon iconSet="3Signs" iconId="0"/>
            </x14:iconSet>
          </x14:cfRule>
          <xm:sqref>I29:BL29</xm:sqref>
        </x14:conditionalFormatting>
        <x14:conditionalFormatting xmlns:xm="http://schemas.microsoft.com/office/excel/2006/main">
          <x14:cfRule type="iconSet" priority="65" id="{BDD1ABF7-CD1B-4C54-BBCD-E6CD641BDFC7}">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57" id="{F735137F-522B-4EDA-B0D3-5661228D8E97}">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49" id="{4AD1CBEE-D735-474E-AEA6-E2327F2598D8}">
            <x14:iconSet iconSet="3Stars" showValue="0" custom="1">
              <x14:cfvo type="percent">
                <xm:f>0</xm:f>
              </x14:cfvo>
              <x14:cfvo type="num">
                <xm:f>1</xm:f>
              </x14:cfvo>
              <x14:cfvo type="num">
                <xm:f>2</xm:f>
              </x14:cfvo>
              <x14:cfIcon iconSet="NoIcons" iconId="0"/>
              <x14:cfIcon iconSet="3Flags" iconId="1"/>
              <x14:cfIcon iconSet="3Signs" iconId="0"/>
            </x14:iconSet>
          </x14:cfRule>
          <xm:sqref>I11:BL11</xm:sqref>
        </x14:conditionalFormatting>
        <x14:conditionalFormatting xmlns:xm="http://schemas.microsoft.com/office/excel/2006/main">
          <x14:cfRule type="iconSet" priority="41" id="{64F3AC93-CD56-49C6-A464-D0A71BC3F254}">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 xmlns:xm="http://schemas.microsoft.com/office/excel/2006/main">
          <x14:cfRule type="iconSet" priority="33" id="{7E30F8DE-94B5-4227-B679-5E12EED1F6B5}">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25" id="{1C1255BD-1D37-4C95-B991-EF7B0D1CEDE5}">
            <x14:iconSet iconSet="3Stars" showValue="0" custom="1">
              <x14:cfvo type="percent">
                <xm:f>0</xm:f>
              </x14:cfvo>
              <x14:cfvo type="num">
                <xm:f>1</xm:f>
              </x14:cfvo>
              <x14:cfvo type="num">
                <xm:f>2</xm:f>
              </x14:cfvo>
              <x14:cfIcon iconSet="NoIcons" iconId="0"/>
              <x14:cfIcon iconSet="3Flags" iconId="1"/>
              <x14:cfIcon iconSet="3Signs" iconId="0"/>
            </x14:iconSet>
          </x14:cfRule>
          <xm:sqref>I32:BL32</xm:sqref>
        </x14:conditionalFormatting>
        <x14:conditionalFormatting xmlns:xm="http://schemas.microsoft.com/office/excel/2006/main">
          <x14:cfRule type="iconSet" priority="16" id="{C5A8AA3E-3002-4EEE-8A9C-E695122A7BF3}">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dataBar" id="{33038FFF-1501-4552-9AA8-A78978413835}">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iconSet" priority="8" id="{F62EC2C1-6CE5-4E1F-9A10-60A80CCC8596}">
            <x14:iconSet iconSet="3Stars" showValue="0" custom="1">
              <x14:cfvo type="percent">
                <xm:f>0</xm:f>
              </x14:cfvo>
              <x14:cfvo type="num">
                <xm:f>1</xm:f>
              </x14:cfvo>
              <x14:cfvo type="num">
                <xm:f>2</xm:f>
              </x14:cfvo>
              <x14:cfIcon iconSet="NoIcons" iconId="0"/>
              <x14:cfIcon iconSet="3Flags" iconId="1"/>
              <x14:cfIcon iconSet="3Signs" iconId="0"/>
            </x14:iconSet>
          </x14:cfRule>
          <xm:sqref>I14:BL14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7" t="s">
        <v>5</v>
      </c>
      <c r="C2" s="157"/>
      <c r="D2" s="157"/>
      <c r="E2" s="157"/>
      <c r="F2" s="157"/>
      <c r="G2" s="157"/>
      <c r="H2" s="157"/>
      <c r="I2" s="158"/>
      <c r="J2" s="158"/>
      <c r="K2" s="158"/>
      <c r="L2" s="158"/>
      <c r="M2" s="158"/>
      <c r="N2" s="158"/>
      <c r="O2" s="159"/>
      <c r="P2" s="159"/>
      <c r="Q2" s="159"/>
      <c r="R2" s="159"/>
      <c r="S2" s="159"/>
      <c r="T2" s="159"/>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row>
    <row r="3" spans="1:68" ht="19.899999999999999" customHeight="1" x14ac:dyDescent="0.25">
      <c r="A3" s="10"/>
      <c r="B3" s="76"/>
      <c r="C3" s="77"/>
      <c r="D3" s="78"/>
      <c r="E3" s="78"/>
      <c r="F3" s="79"/>
      <c r="G3" s="78"/>
      <c r="H3" s="78"/>
      <c r="I3" s="95"/>
      <c r="J3" s="96"/>
      <c r="K3" s="96"/>
      <c r="L3" s="9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8"/>
    </row>
    <row r="4" spans="1:68" ht="30" customHeight="1" x14ac:dyDescent="0.25">
      <c r="A4" s="10"/>
      <c r="B4" s="80" t="s">
        <v>22</v>
      </c>
      <c r="C4" s="81"/>
      <c r="D4" s="82"/>
      <c r="E4" s="83"/>
      <c r="F4" s="84"/>
      <c r="G4" s="85" t="s">
        <v>18</v>
      </c>
      <c r="H4" s="83"/>
      <c r="I4" s="150" t="s">
        <v>26</v>
      </c>
      <c r="J4" s="150"/>
      <c r="K4" s="150"/>
      <c r="L4" s="150"/>
      <c r="M4" s="98"/>
      <c r="N4" s="151" t="s">
        <v>27</v>
      </c>
      <c r="O4" s="151"/>
      <c r="P4" s="151"/>
      <c r="Q4" s="151"/>
      <c r="R4" s="98"/>
      <c r="S4" s="152" t="s">
        <v>28</v>
      </c>
      <c r="T4" s="152"/>
      <c r="U4" s="152"/>
      <c r="V4" s="152"/>
      <c r="W4" s="98"/>
      <c r="X4" s="145" t="s">
        <v>29</v>
      </c>
      <c r="Y4" s="145"/>
      <c r="Z4" s="145"/>
      <c r="AA4" s="145"/>
      <c r="AB4" s="98"/>
      <c r="AC4" s="146" t="s">
        <v>19</v>
      </c>
      <c r="AD4" s="146"/>
      <c r="AE4" s="146"/>
      <c r="AF4" s="146"/>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c r="BJ4" s="98"/>
      <c r="BK4" s="98"/>
      <c r="BL4" s="98"/>
      <c r="BM4" s="98"/>
    </row>
    <row r="5" spans="1:68" ht="30" customHeight="1" x14ac:dyDescent="0.25">
      <c r="A5" s="10"/>
      <c r="B5" s="86" t="s">
        <v>21</v>
      </c>
      <c r="C5" s="82"/>
      <c r="D5" s="82"/>
      <c r="E5" s="83"/>
      <c r="F5" s="84"/>
      <c r="G5" s="87"/>
      <c r="H5" s="8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8"/>
    </row>
    <row r="6" spans="1:68" ht="30" customHeight="1" x14ac:dyDescent="0.35">
      <c r="A6" s="10"/>
      <c r="B6" s="88" t="s">
        <v>17</v>
      </c>
      <c r="C6" s="89" cm="1">
        <f t="array" aca="1" ref="C6" ca="1">IFERROR(IF(MIN(Milestones43524[Start])=0,TODAY(),B11(Milestones43524[Start])),TODAY())</f>
        <v>44674</v>
      </c>
      <c r="D6" s="90"/>
      <c r="E6" s="83"/>
      <c r="F6" s="91"/>
      <c r="G6" s="83"/>
      <c r="H6" s="83"/>
      <c r="I6" s="108" t="str">
        <f ca="1">TEXT(I7,"mmmm")</f>
        <v>abril</v>
      </c>
      <c r="J6" s="108"/>
      <c r="K6" s="108"/>
      <c r="L6" s="108"/>
      <c r="M6" s="108"/>
      <c r="N6" s="108"/>
      <c r="O6" s="108"/>
      <c r="P6" s="108" t="str">
        <f ca="1">IF(TEXT(P7,"mmmm")=I6,"",TEXT(P7,"mmmm"))</f>
        <v>mayo</v>
      </c>
      <c r="Q6" s="108"/>
      <c r="R6" s="108"/>
      <c r="S6" s="108"/>
      <c r="T6" s="108"/>
      <c r="U6" s="108"/>
      <c r="V6" s="108"/>
      <c r="W6" s="108" t="str">
        <f ca="1">IF(OR(TEXT(W7,"mmmm")=P6,TEXT(W7,"mmmm")=I6),"",TEXT(W7,"mmmm"))</f>
        <v/>
      </c>
      <c r="X6" s="108"/>
      <c r="Y6" s="108"/>
      <c r="Z6" s="108"/>
      <c r="AA6" s="108"/>
      <c r="AB6" s="108"/>
      <c r="AC6" s="108"/>
      <c r="AD6" s="108" t="str">
        <f ca="1">IF(OR(TEXT(AD7,"mmmm")=W6,TEXT(AD7,"mmmm")=P6,TEXT(AD7,"mmmm")=I6),"",TEXT(AD7,"mmmm"))</f>
        <v/>
      </c>
      <c r="AE6" s="108"/>
      <c r="AF6" s="108"/>
      <c r="AG6" s="108"/>
      <c r="AH6" s="108"/>
      <c r="AI6" s="108"/>
      <c r="AJ6" s="108"/>
      <c r="AK6" s="108" t="str">
        <f ca="1">IF(OR(TEXT(AK7,"mmmm")=AD6,TEXT(AK7,"mmmm")=W6,TEXT(AK7,"mmmm")=P6,TEXT(AK7,"mmmm")=I6),"",TEXT(AK7,"mmmm"))</f>
        <v/>
      </c>
      <c r="AL6" s="108"/>
      <c r="AM6" s="108"/>
      <c r="AN6" s="108"/>
      <c r="AO6" s="108"/>
      <c r="AP6" s="108"/>
      <c r="AQ6" s="108"/>
      <c r="AR6" s="108" t="str">
        <f ca="1">IF(OR(TEXT(AR7,"mmmm")=AK6,TEXT(AR7,"mmmm")=AD6,TEXT(AR7,"mmmm")=W6,TEXT(AR7,"mmmm")=P6),"",TEXT(AR7,"mmmm"))</f>
        <v>junio</v>
      </c>
      <c r="AS6" s="108"/>
      <c r="AT6" s="108"/>
      <c r="AU6" s="108"/>
      <c r="AV6" s="108"/>
      <c r="AW6" s="108"/>
      <c r="AX6" s="109"/>
      <c r="AY6" s="109" t="str">
        <f ca="1">IF(OR(TEXT(AY7,"mmmm")=AR6,TEXT(AY7,"mmmm")=AK6,TEXT(AY7,"mmmm")=AD6,TEXT(AY7,"mmmm")=W6),"",TEXT(AY7,"mmmm"))</f>
        <v/>
      </c>
      <c r="AZ6" s="109"/>
      <c r="BA6" s="109"/>
      <c r="BB6" s="110"/>
      <c r="BC6" s="107"/>
      <c r="BD6" s="107"/>
      <c r="BE6" s="107"/>
      <c r="BF6" s="107" t="str">
        <f ca="1">IF(OR(TEXT(BF7,"mmmm")=AY6,TEXT(BF7,"mmmm")=AR6,TEXT(BF7,"mmmm")=AK6,TEXT(BF7,"mmmm")=AD6),"",TEXT(BF7,"mmmm"))</f>
        <v/>
      </c>
      <c r="BG6" s="107"/>
      <c r="BH6" s="107"/>
      <c r="BI6" s="107"/>
      <c r="BJ6" s="107"/>
      <c r="BK6" s="107"/>
      <c r="BL6" s="107"/>
      <c r="BM6" s="98"/>
    </row>
    <row r="7" spans="1:68" ht="30" customHeight="1" x14ac:dyDescent="0.25">
      <c r="A7" s="10"/>
      <c r="B7" s="88" t="s">
        <v>12</v>
      </c>
      <c r="C7" s="92">
        <v>5</v>
      </c>
      <c r="D7" s="82"/>
      <c r="E7" s="83"/>
      <c r="F7" s="87"/>
      <c r="G7" s="87"/>
      <c r="H7" s="93"/>
      <c r="I7" s="115">
        <f ca="1">IFERROR(Project_Start+Scrolling_Increment,TODAY())</f>
        <v>44679</v>
      </c>
      <c r="J7" s="116">
        <f ca="1">I7+1</f>
        <v>44680</v>
      </c>
      <c r="K7" s="116">
        <f t="shared" ref="K7:AX7" ca="1" si="0">J7+1</f>
        <v>44681</v>
      </c>
      <c r="L7" s="116">
        <f t="shared" ca="1" si="0"/>
        <v>44682</v>
      </c>
      <c r="M7" s="116">
        <f t="shared" ca="1" si="0"/>
        <v>44683</v>
      </c>
      <c r="N7" s="116">
        <f t="shared" ca="1" si="0"/>
        <v>44684</v>
      </c>
      <c r="O7" s="117">
        <f t="shared" ca="1" si="0"/>
        <v>44685</v>
      </c>
      <c r="P7" s="116">
        <f ca="1">O7+1</f>
        <v>44686</v>
      </c>
      <c r="Q7" s="116">
        <f ca="1">P7+1</f>
        <v>44687</v>
      </c>
      <c r="R7" s="116">
        <f t="shared" ca="1" si="0"/>
        <v>44688</v>
      </c>
      <c r="S7" s="116">
        <f t="shared" ca="1" si="0"/>
        <v>44689</v>
      </c>
      <c r="T7" s="116">
        <f t="shared" ca="1" si="0"/>
        <v>44690</v>
      </c>
      <c r="U7" s="116">
        <f t="shared" ca="1" si="0"/>
        <v>44691</v>
      </c>
      <c r="V7" s="117">
        <f t="shared" ca="1" si="0"/>
        <v>44692</v>
      </c>
      <c r="W7" s="116">
        <f ca="1">V7+1</f>
        <v>44693</v>
      </c>
      <c r="X7" s="116">
        <f ca="1">W7+1</f>
        <v>44694</v>
      </c>
      <c r="Y7" s="116">
        <f t="shared" ca="1" si="0"/>
        <v>44695</v>
      </c>
      <c r="Z7" s="116">
        <f t="shared" ca="1" si="0"/>
        <v>44696</v>
      </c>
      <c r="AA7" s="116">
        <f t="shared" ca="1" si="0"/>
        <v>44697</v>
      </c>
      <c r="AB7" s="116">
        <f t="shared" ca="1" si="0"/>
        <v>44698</v>
      </c>
      <c r="AC7" s="117">
        <f t="shared" ca="1" si="0"/>
        <v>44699</v>
      </c>
      <c r="AD7" s="116">
        <f ca="1">AC7+1</f>
        <v>44700</v>
      </c>
      <c r="AE7" s="116">
        <f ca="1">AD7+1</f>
        <v>44701</v>
      </c>
      <c r="AF7" s="116">
        <f t="shared" ca="1" si="0"/>
        <v>44702</v>
      </c>
      <c r="AG7" s="116">
        <f t="shared" ca="1" si="0"/>
        <v>44703</v>
      </c>
      <c r="AH7" s="116">
        <f t="shared" ca="1" si="0"/>
        <v>44704</v>
      </c>
      <c r="AI7" s="116">
        <f t="shared" ca="1" si="0"/>
        <v>44705</v>
      </c>
      <c r="AJ7" s="117">
        <f t="shared" ca="1" si="0"/>
        <v>44706</v>
      </c>
      <c r="AK7" s="116">
        <f ca="1">AJ7+1</f>
        <v>44707</v>
      </c>
      <c r="AL7" s="116">
        <f ca="1">AK7+1</f>
        <v>44708</v>
      </c>
      <c r="AM7" s="116">
        <f t="shared" ca="1" si="0"/>
        <v>44709</v>
      </c>
      <c r="AN7" s="116">
        <f t="shared" ca="1" si="0"/>
        <v>44710</v>
      </c>
      <c r="AO7" s="116">
        <f t="shared" ca="1" si="0"/>
        <v>44711</v>
      </c>
      <c r="AP7" s="116">
        <f t="shared" ca="1" si="0"/>
        <v>44712</v>
      </c>
      <c r="AQ7" s="117">
        <f t="shared" ca="1" si="0"/>
        <v>44713</v>
      </c>
      <c r="AR7" s="116">
        <f ca="1">AQ7+1</f>
        <v>44714</v>
      </c>
      <c r="AS7" s="116">
        <f ca="1">AR7+1</f>
        <v>44715</v>
      </c>
      <c r="AT7" s="116">
        <f t="shared" ca="1" si="0"/>
        <v>44716</v>
      </c>
      <c r="AU7" s="116">
        <f t="shared" ca="1" si="0"/>
        <v>44717</v>
      </c>
      <c r="AV7" s="116">
        <f t="shared" ca="1" si="0"/>
        <v>44718</v>
      </c>
      <c r="AW7" s="116">
        <f t="shared" ca="1" si="0"/>
        <v>44719</v>
      </c>
      <c r="AX7" s="117">
        <f t="shared" ca="1" si="0"/>
        <v>44720</v>
      </c>
      <c r="AY7" s="116">
        <f ca="1">AX7+1</f>
        <v>44721</v>
      </c>
      <c r="AZ7" s="116">
        <f ca="1">AY7+1</f>
        <v>44722</v>
      </c>
      <c r="BA7" s="116">
        <f t="shared" ref="BA7:BE7" ca="1" si="1">AZ7+1</f>
        <v>44723</v>
      </c>
      <c r="BB7" s="116">
        <f t="shared" ca="1" si="1"/>
        <v>44724</v>
      </c>
      <c r="BC7" s="116">
        <f t="shared" ca="1" si="1"/>
        <v>44725</v>
      </c>
      <c r="BD7" s="116">
        <f t="shared" ca="1" si="1"/>
        <v>44726</v>
      </c>
      <c r="BE7" s="117">
        <f t="shared" ca="1" si="1"/>
        <v>44727</v>
      </c>
      <c r="BF7" s="116">
        <f ca="1">BE7+1</f>
        <v>44728</v>
      </c>
      <c r="BG7" s="116">
        <f ca="1">BF7+1</f>
        <v>44729</v>
      </c>
      <c r="BH7" s="116">
        <f t="shared" ref="BH7:BL7" ca="1" si="2">BG7+1</f>
        <v>44730</v>
      </c>
      <c r="BI7" s="116">
        <f t="shared" ca="1" si="2"/>
        <v>44731</v>
      </c>
      <c r="BJ7" s="116">
        <f t="shared" ca="1" si="2"/>
        <v>44732</v>
      </c>
      <c r="BK7" s="116">
        <f t="shared" ca="1" si="2"/>
        <v>44733</v>
      </c>
      <c r="BL7" s="117">
        <f t="shared" ca="1" si="2"/>
        <v>44734</v>
      </c>
      <c r="BM7" s="98"/>
    </row>
    <row r="8" spans="1:68" ht="19.899999999999999" customHeight="1" x14ac:dyDescent="0.25">
      <c r="A8" s="10"/>
      <c r="B8" s="94"/>
      <c r="C8" s="94"/>
      <c r="D8" s="94"/>
      <c r="E8" s="87"/>
      <c r="F8" s="87"/>
      <c r="G8" s="87"/>
      <c r="H8" s="93"/>
      <c r="I8" s="118"/>
      <c r="J8" s="119"/>
      <c r="K8" s="119"/>
      <c r="L8" s="119"/>
      <c r="M8" s="119"/>
      <c r="N8" s="119"/>
      <c r="O8" s="119"/>
      <c r="P8" s="120"/>
      <c r="Q8" s="119"/>
      <c r="R8" s="119"/>
      <c r="S8" s="119"/>
      <c r="T8" s="119"/>
      <c r="U8" s="119"/>
      <c r="V8" s="121"/>
      <c r="W8" s="119"/>
      <c r="X8" s="119"/>
      <c r="Y8" s="119"/>
      <c r="Z8" s="119"/>
      <c r="AA8" s="119"/>
      <c r="AB8" s="119"/>
      <c r="AC8" s="121"/>
      <c r="AD8" s="119"/>
      <c r="AE8" s="119"/>
      <c r="AF8" s="119"/>
      <c r="AG8" s="119"/>
      <c r="AH8" s="119"/>
      <c r="AI8" s="119"/>
      <c r="AJ8" s="121"/>
      <c r="AK8" s="119"/>
      <c r="AL8" s="119"/>
      <c r="AM8" s="119"/>
      <c r="AN8" s="119"/>
      <c r="AO8" s="119"/>
      <c r="AP8" s="119"/>
      <c r="AQ8" s="121"/>
      <c r="AR8" s="119"/>
      <c r="AS8" s="119"/>
      <c r="AT8" s="119"/>
      <c r="AU8" s="119"/>
      <c r="AV8" s="119"/>
      <c r="AW8" s="119"/>
      <c r="AX8" s="121"/>
      <c r="AY8" s="119"/>
      <c r="AZ8" s="119"/>
      <c r="BA8" s="119"/>
      <c r="BB8" s="119"/>
      <c r="BC8" s="119"/>
      <c r="BD8" s="119"/>
      <c r="BE8" s="121"/>
      <c r="BF8" s="119"/>
      <c r="BG8" s="119"/>
      <c r="BH8" s="119"/>
      <c r="BI8" s="119"/>
      <c r="BJ8" s="119"/>
      <c r="BK8" s="119"/>
      <c r="BL8" s="122"/>
      <c r="BM8" s="98"/>
    </row>
    <row r="9" spans="1:68" ht="40.15" customHeight="1" x14ac:dyDescent="0.25">
      <c r="A9" s="10"/>
      <c r="B9" s="138" t="s">
        <v>23</v>
      </c>
      <c r="C9" s="139" t="s">
        <v>7</v>
      </c>
      <c r="D9" s="139" t="s">
        <v>24</v>
      </c>
      <c r="E9" s="139" t="s">
        <v>10</v>
      </c>
      <c r="F9" s="139" t="s">
        <v>11</v>
      </c>
      <c r="G9" s="139" t="s">
        <v>25</v>
      </c>
      <c r="H9" s="104"/>
      <c r="I9" s="123" t="str">
        <f t="shared" ref="I9:BL9" ca="1" si="3">LEFT(TEXT(I7,"ddd"),1)</f>
        <v>j</v>
      </c>
      <c r="J9" s="123" t="str">
        <f t="shared" ca="1" si="3"/>
        <v>v</v>
      </c>
      <c r="K9" s="123" t="str">
        <f t="shared" ca="1" si="3"/>
        <v>s</v>
      </c>
      <c r="L9" s="123" t="str">
        <f t="shared" ca="1" si="3"/>
        <v>d</v>
      </c>
      <c r="M9" s="123" t="str">
        <f t="shared" ca="1" si="3"/>
        <v>l</v>
      </c>
      <c r="N9" s="123" t="str">
        <f t="shared" ca="1" si="3"/>
        <v>m</v>
      </c>
      <c r="O9" s="123" t="str">
        <f t="shared" ca="1" si="3"/>
        <v>m</v>
      </c>
      <c r="P9" s="123" t="str">
        <f t="shared" ca="1" si="3"/>
        <v>j</v>
      </c>
      <c r="Q9" s="123" t="str">
        <f t="shared" ca="1" si="3"/>
        <v>v</v>
      </c>
      <c r="R9" s="123" t="str">
        <f t="shared" ca="1" si="3"/>
        <v>s</v>
      </c>
      <c r="S9" s="123" t="str">
        <f t="shared" ca="1" si="3"/>
        <v>d</v>
      </c>
      <c r="T9" s="123" t="str">
        <f t="shared" ca="1" si="3"/>
        <v>l</v>
      </c>
      <c r="U9" s="123" t="str">
        <f t="shared" ca="1" si="3"/>
        <v>m</v>
      </c>
      <c r="V9" s="123" t="str">
        <f t="shared" ca="1" si="3"/>
        <v>m</v>
      </c>
      <c r="W9" s="123" t="str">
        <f t="shared" ca="1" si="3"/>
        <v>j</v>
      </c>
      <c r="X9" s="123" t="str">
        <f t="shared" ca="1" si="3"/>
        <v>v</v>
      </c>
      <c r="Y9" s="123" t="str">
        <f t="shared" ca="1" si="3"/>
        <v>s</v>
      </c>
      <c r="Z9" s="123" t="str">
        <f t="shared" ca="1" si="3"/>
        <v>d</v>
      </c>
      <c r="AA9" s="123" t="str">
        <f t="shared" ca="1" si="3"/>
        <v>l</v>
      </c>
      <c r="AB9" s="123" t="str">
        <f t="shared" ca="1" si="3"/>
        <v>m</v>
      </c>
      <c r="AC9" s="123" t="str">
        <f t="shared" ca="1" si="3"/>
        <v>m</v>
      </c>
      <c r="AD9" s="123" t="str">
        <f t="shared" ca="1" si="3"/>
        <v>j</v>
      </c>
      <c r="AE9" s="123" t="str">
        <f t="shared" ca="1" si="3"/>
        <v>v</v>
      </c>
      <c r="AF9" s="123" t="str">
        <f t="shared" ca="1" si="3"/>
        <v>s</v>
      </c>
      <c r="AG9" s="123" t="str">
        <f t="shared" ca="1" si="3"/>
        <v>d</v>
      </c>
      <c r="AH9" s="123" t="str">
        <f t="shared" ca="1" si="3"/>
        <v>l</v>
      </c>
      <c r="AI9" s="123" t="str">
        <f t="shared" ca="1" si="3"/>
        <v>m</v>
      </c>
      <c r="AJ9" s="123" t="str">
        <f t="shared" ca="1" si="3"/>
        <v>m</v>
      </c>
      <c r="AK9" s="123" t="str">
        <f t="shared" ca="1" si="3"/>
        <v>j</v>
      </c>
      <c r="AL9" s="123" t="str">
        <f t="shared" ca="1" si="3"/>
        <v>v</v>
      </c>
      <c r="AM9" s="123" t="str">
        <f t="shared" ca="1" si="3"/>
        <v>s</v>
      </c>
      <c r="AN9" s="123" t="str">
        <f t="shared" ca="1" si="3"/>
        <v>d</v>
      </c>
      <c r="AO9" s="123" t="str">
        <f t="shared" ca="1" si="3"/>
        <v>l</v>
      </c>
      <c r="AP9" s="123" t="str">
        <f t="shared" ca="1" si="3"/>
        <v>m</v>
      </c>
      <c r="AQ9" s="123" t="str">
        <f t="shared" ca="1" si="3"/>
        <v>m</v>
      </c>
      <c r="AR9" s="123" t="str">
        <f t="shared" ca="1" si="3"/>
        <v>j</v>
      </c>
      <c r="AS9" s="123" t="str">
        <f t="shared" ca="1" si="3"/>
        <v>v</v>
      </c>
      <c r="AT9" s="123" t="str">
        <f t="shared" ca="1" si="3"/>
        <v>s</v>
      </c>
      <c r="AU9" s="123" t="str">
        <f t="shared" ca="1" si="3"/>
        <v>d</v>
      </c>
      <c r="AV9" s="123" t="str">
        <f t="shared" ca="1" si="3"/>
        <v>l</v>
      </c>
      <c r="AW9" s="123" t="str">
        <f t="shared" ca="1" si="3"/>
        <v>m</v>
      </c>
      <c r="AX9" s="123" t="str">
        <f t="shared" ca="1" si="3"/>
        <v>m</v>
      </c>
      <c r="AY9" s="123" t="str">
        <f t="shared" ca="1" si="3"/>
        <v>j</v>
      </c>
      <c r="AZ9" s="123" t="str">
        <f t="shared" ca="1" si="3"/>
        <v>v</v>
      </c>
      <c r="BA9" s="123" t="str">
        <f t="shared" ca="1" si="3"/>
        <v>s</v>
      </c>
      <c r="BB9" s="123" t="str">
        <f t="shared" ca="1" si="3"/>
        <v>d</v>
      </c>
      <c r="BC9" s="123" t="str">
        <f t="shared" ca="1" si="3"/>
        <v>l</v>
      </c>
      <c r="BD9" s="123" t="str">
        <f t="shared" ca="1" si="3"/>
        <v>m</v>
      </c>
      <c r="BE9" s="123" t="str">
        <f t="shared" ca="1" si="3"/>
        <v>m</v>
      </c>
      <c r="BF9" s="123" t="str">
        <f t="shared" ca="1" si="3"/>
        <v>j</v>
      </c>
      <c r="BG9" s="123" t="str">
        <f t="shared" ca="1" si="3"/>
        <v>v</v>
      </c>
      <c r="BH9" s="123" t="str">
        <f t="shared" ca="1" si="3"/>
        <v>s</v>
      </c>
      <c r="BI9" s="123" t="str">
        <f t="shared" ca="1" si="3"/>
        <v>d</v>
      </c>
      <c r="BJ9" s="123" t="str">
        <f t="shared" ca="1" si="3"/>
        <v>l</v>
      </c>
      <c r="BK9" s="123" t="str">
        <f t="shared" ca="1" si="3"/>
        <v>m</v>
      </c>
      <c r="BL9" s="123" t="str">
        <f t="shared" ca="1" si="3"/>
        <v>m</v>
      </c>
      <c r="BM9" s="98"/>
    </row>
    <row r="10" spans="1:68" ht="30" hidden="1" customHeight="1" thickBot="1" x14ac:dyDescent="0.3">
      <c r="B10" s="18"/>
      <c r="C10" s="14"/>
      <c r="D10" s="13"/>
      <c r="E10" s="15"/>
      <c r="F10" s="16"/>
      <c r="G10" s="17"/>
      <c r="H10" s="98"/>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8"/>
    </row>
    <row r="11" spans="1:68" s="1" customFormat="1" ht="40.15" customHeight="1" x14ac:dyDescent="0.25">
      <c r="A11" s="10"/>
      <c r="B11" s="133" t="s">
        <v>30</v>
      </c>
      <c r="C11" s="67"/>
      <c r="D11" s="67"/>
      <c r="E11" s="68"/>
      <c r="F11" s="69"/>
      <c r="G11" s="70"/>
      <c r="H11" s="102"/>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44674</v>
      </c>
      <c r="G12" s="70">
        <v>3</v>
      </c>
      <c r="H12" s="102"/>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6"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44679</v>
      </c>
      <c r="G13" s="70">
        <v>1</v>
      </c>
      <c r="H13" s="102"/>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44671</v>
      </c>
      <c r="G14" s="70">
        <v>10</v>
      </c>
      <c r="H14" s="102"/>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44694</v>
      </c>
      <c r="G15" s="70">
        <v>1</v>
      </c>
      <c r="H15" s="102"/>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44680</v>
      </c>
      <c r="G16" s="70">
        <v>6</v>
      </c>
      <c r="H16" s="102"/>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3" t="s">
        <v>31</v>
      </c>
      <c r="C17" s="67"/>
      <c r="D17" s="67"/>
      <c r="E17" s="68"/>
      <c r="F17" s="69"/>
      <c r="G17" s="70"/>
      <c r="H17" s="102"/>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44680</v>
      </c>
      <c r="G18" s="70">
        <v>13</v>
      </c>
      <c r="H18" s="102"/>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44682</v>
      </c>
      <c r="G19" s="70">
        <v>9</v>
      </c>
      <c r="H19" s="102"/>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44687</v>
      </c>
      <c r="G20" s="70">
        <v>11</v>
      </c>
      <c r="H20" s="102"/>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44689</v>
      </c>
      <c r="G21" s="70">
        <v>1</v>
      </c>
      <c r="H21" s="102"/>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44690</v>
      </c>
      <c r="G22" s="70">
        <v>24</v>
      </c>
      <c r="H22" s="102"/>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3" t="s">
        <v>32</v>
      </c>
      <c r="C23" s="67"/>
      <c r="D23" s="67"/>
      <c r="E23" s="68"/>
      <c r="F23" s="69"/>
      <c r="G23" s="70"/>
      <c r="H23" s="102"/>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44689</v>
      </c>
      <c r="G24" s="70">
        <v>4</v>
      </c>
      <c r="H24" s="102"/>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44692</v>
      </c>
      <c r="G25" s="70">
        <v>14</v>
      </c>
      <c r="H25" s="102"/>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44707</v>
      </c>
      <c r="G26" s="70">
        <v>6</v>
      </c>
      <c r="H26" s="102"/>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44711</v>
      </c>
      <c r="G27" s="70">
        <v>3</v>
      </c>
      <c r="H27" s="102"/>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44680</v>
      </c>
      <c r="G28" s="70">
        <v>19</v>
      </c>
      <c r="H28" s="102"/>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3" t="s">
        <v>33</v>
      </c>
      <c r="C29" s="67"/>
      <c r="D29" s="67"/>
      <c r="E29" s="68"/>
      <c r="F29" s="69"/>
      <c r="G29" s="70"/>
      <c r="H29" s="102"/>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44714</v>
      </c>
      <c r="G30" s="70">
        <v>15</v>
      </c>
      <c r="H30" s="102"/>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44728</v>
      </c>
      <c r="G31" s="70">
        <v>5</v>
      </c>
      <c r="H31" s="102"/>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44770</v>
      </c>
      <c r="G32" s="70">
        <v>1</v>
      </c>
      <c r="H32" s="102"/>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2"/>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2"/>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2"/>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5"/>
    </row>
    <row r="36" spans="1:65" s="1" customFormat="1" ht="40.15" customHeight="1" x14ac:dyDescent="0.25">
      <c r="A36" s="10"/>
      <c r="B36" s="135" t="s">
        <v>20</v>
      </c>
      <c r="C36" s="99"/>
      <c r="D36" s="99"/>
      <c r="E36" s="83"/>
      <c r="F36" s="100"/>
      <c r="G36" s="101"/>
      <c r="H36" s="102"/>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96"/>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9" priority="1">
      <formula>AND(TODAY()&gt;=I$7,TODAY()&lt;J$7)</formula>
    </cfRule>
  </conditionalFormatting>
  <conditionalFormatting sqref="I6:AM6">
    <cfRule type="expression" dxfId="18" priority="4">
      <formula>I$7&lt;=EOMONTH($I$7,0)</formula>
    </cfRule>
  </conditionalFormatting>
  <conditionalFormatting sqref="J6:BL6">
    <cfRule type="expression" dxfId="17" priority="3">
      <formula>AND(J$7&lt;=EOMONTH($I$7,2),J$7&gt;EOMONTH($I$7,0),J$7&gt;EOMONTH($I$7,1))</formula>
    </cfRule>
  </conditionalFormatting>
  <conditionalFormatting sqref="I6:BL6">
    <cfRule type="expression" dxfId="16" priority="2">
      <formula>AND(I$7&lt;=EOMONTH($I$7,1),I$7&gt;EOMONTH($I$7,0))</formula>
    </cfRule>
  </conditionalFormatting>
  <conditionalFormatting sqref="I10:BL35">
    <cfRule type="expression" dxfId="15" priority="7" stopIfTrue="1">
      <formula>AND($C10="Low Risk",I$7&gt;=$F10,I$7&lt;=$F10+$G10-1)</formula>
    </cfRule>
    <cfRule type="expression" dxfId="14" priority="8" stopIfTrue="1">
      <formula>AND($C10="High Risk",I$7&gt;=$F10,I$7&lt;=$F10+$G10-1)</formula>
    </cfRule>
    <cfRule type="expression" dxfId="13" priority="9" stopIfTrue="1">
      <formula>AND($C10="On Track",I$7&gt;=$F10,I$7&lt;=$F10+$G10-1)</formula>
    </cfRule>
    <cfRule type="expression" dxfId="12" priority="10" stopIfTrue="1">
      <formula>AND($C10="Med Risk",I$7&gt;=$F10,I$7&lt;=$F10+$G10-1)</formula>
    </cfRule>
    <cfRule type="expression" dxfId="11" priority="11" stopIfTrue="1">
      <formula>AND(LEN($C10)=0,I$7&gt;=$F10,I$7&lt;=$F10+$G10-1)</formula>
    </cfRule>
  </conditionalFormatting>
  <conditionalFormatting sqref="I36:BL36">
    <cfRule type="expression" dxfId="10" priority="13" stopIfTrue="1">
      <formula>AND(#REF!="Low Risk",I$7&gt;=#REF!,I$7&lt;=#REF!+#REF!-1)</formula>
    </cfRule>
    <cfRule type="expression" dxfId="9" priority="14" stopIfTrue="1">
      <formula>AND(#REF!="High Risk",I$7&gt;=#REF!,I$7&lt;=#REF!+#REF!-1)</formula>
    </cfRule>
    <cfRule type="expression" dxfId="8" priority="15" stopIfTrue="1">
      <formula>AND(#REF!="On Track",I$7&gt;=#REF!,I$7&lt;=#REF!+#REF!-1)</formula>
    </cfRule>
    <cfRule type="expression" dxfId="7" priority="16" stopIfTrue="1">
      <formula>AND(#REF!="Med Risk",I$7&gt;=#REF!,I$7&lt;=#REF!+#REF!-1)</formula>
    </cfRule>
    <cfRule type="expression" dxfId="6"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2022-04-23T19:33:19Z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