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83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ExternalData_1" localSheetId="0">Sheet1!$A$1:$E$40</definedName>
    <definedName name="_xlnm._FilterDatabase" localSheetId="0" hidden="1">Sheet1!$A$2:$F$49</definedName>
  </definedNames>
  <calcPr calcId="144525"/>
</workbook>
</file>

<file path=xl/connections.xml><?xml version="1.0" encoding="utf-8"?>
<connections xmlns="http://schemas.openxmlformats.org/spreadsheetml/2006/main">
  <connection id="1" name="ScoresClassA" type="6" background="1" refreshedVersion="2" saveData="1">
    <textPr sourceFile="D:\计导\excle\ScoresClassA.txt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<sst xmlns="http://schemas.openxmlformats.org/spreadsheetml/2006/main" count="141">
  <si>
    <t>ID</t>
  </si>
  <si>
    <t xml:space="preserve"> Name</t>
  </si>
  <si>
    <t xml:space="preserve"> Project</t>
  </si>
  <si>
    <t xml:space="preserve"> Mid-Term</t>
  </si>
  <si>
    <t xml:space="preserve"> Exam</t>
  </si>
  <si>
    <t xml:space="preserve"> 总分</t>
  </si>
  <si>
    <t xml:space="preserve"> Adam</t>
  </si>
  <si>
    <t xml:space="preserve"> Eva</t>
  </si>
  <si>
    <t xml:space="preserve"> Smith</t>
  </si>
  <si>
    <t xml:space="preserve"> Bob</t>
  </si>
  <si>
    <t xml:space="preserve"> Tom</t>
  </si>
  <si>
    <t xml:space="preserve"> York</t>
  </si>
  <si>
    <t xml:space="preserve"> Lisa</t>
  </si>
  <si>
    <t xml:space="preserve"> Hilton</t>
  </si>
  <si>
    <t xml:space="preserve"> Lincoln</t>
  </si>
  <si>
    <t xml:space="preserve"> Yourdon</t>
  </si>
  <si>
    <t xml:space="preserve"> White</t>
  </si>
  <si>
    <t xml:space="preserve"> Jack</t>
  </si>
  <si>
    <t xml:space="preserve"> Patrick</t>
  </si>
  <si>
    <t xml:space="preserve"> William</t>
  </si>
  <si>
    <t xml:space="preserve"> Kais</t>
  </si>
  <si>
    <t xml:space="preserve"> Hart</t>
  </si>
  <si>
    <t xml:space="preserve"> Marthon</t>
  </si>
  <si>
    <t xml:space="preserve"> Jackson</t>
  </si>
  <si>
    <t xml:space="preserve"> Nilson</t>
  </si>
  <si>
    <t xml:space="preserve"> Winston</t>
  </si>
  <si>
    <t xml:space="preserve"> Simon</t>
  </si>
  <si>
    <t xml:space="preserve"> Duke</t>
  </si>
  <si>
    <t xml:space="preserve"> Yale</t>
  </si>
  <si>
    <t xml:space="preserve"> Cambridge</t>
  </si>
  <si>
    <t xml:space="preserve"> Kucker</t>
  </si>
  <si>
    <t xml:space="preserve"> May</t>
  </si>
  <si>
    <t xml:space="preserve"> Amy</t>
  </si>
  <si>
    <t xml:space="preserve"> Pop</t>
  </si>
  <si>
    <t xml:space="preserve"> Lily</t>
  </si>
  <si>
    <t xml:space="preserve"> Marks</t>
  </si>
  <si>
    <t xml:space="preserve"> Digger</t>
  </si>
  <si>
    <t xml:space="preserve"> Black</t>
  </si>
  <si>
    <t xml:space="preserve"> Peppy</t>
  </si>
  <si>
    <t xml:space="preserve"> Houston</t>
  </si>
  <si>
    <t xml:space="preserve"> Frank</t>
  </si>
  <si>
    <t xml:space="preserve"> Susan</t>
  </si>
  <si>
    <t xml:space="preserve"> Bright</t>
  </si>
  <si>
    <t xml:space="preserve"> Wise</t>
  </si>
  <si>
    <t>最高分</t>
  </si>
  <si>
    <t>最低分</t>
  </si>
  <si>
    <t>平均分</t>
  </si>
  <si>
    <r>
      <rPr>
        <sz val="11"/>
        <color theme="1"/>
        <rFont val="宋体"/>
        <charset val="134"/>
      </rPr>
      <t>A（</t>
    </r>
    <r>
      <rPr>
        <sz val="11"/>
        <color theme="1"/>
        <rFont val="Arial"/>
        <charset val="134"/>
      </rPr>
      <t>≥</t>
    </r>
    <r>
      <rPr>
        <sz val="11"/>
        <color theme="1"/>
        <rFont val="宋体"/>
        <charset val="134"/>
      </rPr>
      <t>90）</t>
    </r>
  </si>
  <si>
    <r>
      <rPr>
        <sz val="11"/>
        <color theme="1"/>
        <rFont val="宋体"/>
        <charset val="134"/>
      </rPr>
      <t>B(</t>
    </r>
    <r>
      <rPr>
        <sz val="11"/>
        <color theme="1"/>
        <rFont val="Arial"/>
        <charset val="134"/>
      </rPr>
      <t>≤</t>
    </r>
    <r>
      <rPr>
        <sz val="11"/>
        <color theme="1"/>
        <rFont val="宋体"/>
        <charset val="134"/>
      </rPr>
      <t>89&amp;&amp;</t>
    </r>
    <r>
      <rPr>
        <sz val="11"/>
        <color theme="1"/>
        <rFont val="Arial"/>
        <charset val="134"/>
      </rPr>
      <t>≥</t>
    </r>
    <r>
      <rPr>
        <sz val="11"/>
        <color theme="1"/>
        <rFont val="宋体"/>
        <charset val="134"/>
      </rPr>
      <t>80)</t>
    </r>
  </si>
  <si>
    <r>
      <rPr>
        <sz val="11"/>
        <color theme="1"/>
        <rFont val="宋体"/>
        <charset val="134"/>
      </rPr>
      <t>C(</t>
    </r>
    <r>
      <rPr>
        <sz val="11"/>
        <color theme="1"/>
        <rFont val="Arial"/>
        <charset val="134"/>
      </rPr>
      <t>≤</t>
    </r>
    <r>
      <rPr>
        <sz val="11"/>
        <color theme="1"/>
        <rFont val="宋体"/>
        <charset val="134"/>
      </rPr>
      <t>79&amp;&amp;</t>
    </r>
    <r>
      <rPr>
        <sz val="11"/>
        <color theme="1"/>
        <rFont val="Arial"/>
        <charset val="134"/>
      </rPr>
      <t>≥</t>
    </r>
    <r>
      <rPr>
        <sz val="11"/>
        <color theme="1"/>
        <rFont val="宋体"/>
        <charset val="134"/>
      </rPr>
      <t>70)</t>
    </r>
  </si>
  <si>
    <r>
      <rPr>
        <sz val="11"/>
        <color theme="1"/>
        <rFont val="宋体"/>
        <charset val="134"/>
      </rPr>
      <t>D(</t>
    </r>
    <r>
      <rPr>
        <sz val="11"/>
        <color theme="1"/>
        <rFont val="Arial"/>
        <charset val="134"/>
      </rPr>
      <t>≤</t>
    </r>
    <r>
      <rPr>
        <sz val="11"/>
        <color theme="1"/>
        <rFont val="宋体"/>
        <charset val="134"/>
      </rPr>
      <t>69&amp;&amp;</t>
    </r>
    <r>
      <rPr>
        <sz val="11"/>
        <color theme="1"/>
        <rFont val="Arial"/>
        <charset val="134"/>
      </rPr>
      <t>≥</t>
    </r>
    <r>
      <rPr>
        <sz val="11"/>
        <color theme="1"/>
        <rFont val="宋体"/>
        <charset val="134"/>
      </rPr>
      <t>60)</t>
    </r>
  </si>
  <si>
    <r>
      <rPr>
        <sz val="11"/>
        <color theme="1"/>
        <rFont val="宋体"/>
        <charset val="134"/>
      </rPr>
      <t>E(</t>
    </r>
    <r>
      <rPr>
        <sz val="11"/>
        <color theme="1"/>
        <rFont val="宋体"/>
        <charset val="134"/>
      </rPr>
      <t>＜60)</t>
    </r>
  </si>
  <si>
    <t>张三</t>
  </si>
  <si>
    <t>张四</t>
  </si>
  <si>
    <t>张五</t>
  </si>
  <si>
    <t>张六</t>
  </si>
  <si>
    <t>张七</t>
  </si>
  <si>
    <t>张八</t>
  </si>
  <si>
    <t>张九</t>
  </si>
  <si>
    <t>张十</t>
  </si>
  <si>
    <t>张十一</t>
  </si>
  <si>
    <t>张十二</t>
  </si>
  <si>
    <t>张十三</t>
  </si>
  <si>
    <t>张十四</t>
  </si>
  <si>
    <t>张十五</t>
  </si>
  <si>
    <t>张十六</t>
  </si>
  <si>
    <t>张十七</t>
  </si>
  <si>
    <t>张十八</t>
  </si>
  <si>
    <t>张十九</t>
  </si>
  <si>
    <t>张二十</t>
  </si>
  <si>
    <t>张二十一</t>
  </si>
  <si>
    <t>张二十二</t>
  </si>
  <si>
    <t>张二十三</t>
  </si>
  <si>
    <t>张二十四</t>
  </si>
  <si>
    <t>张二十五</t>
  </si>
  <si>
    <t>张二十六</t>
  </si>
  <si>
    <t>张二十七</t>
  </si>
  <si>
    <t>张二十八</t>
  </si>
  <si>
    <t>张二十九</t>
  </si>
  <si>
    <t>张三十</t>
  </si>
  <si>
    <t>张三十一</t>
  </si>
  <si>
    <t>张三十二</t>
  </si>
  <si>
    <t>张三十三</t>
  </si>
  <si>
    <t>张撒十四</t>
  </si>
  <si>
    <t>张三十五</t>
  </si>
  <si>
    <t>张三十六</t>
  </si>
  <si>
    <t>张三十七</t>
  </si>
  <si>
    <t>张三十八</t>
  </si>
  <si>
    <t>张三十九</t>
  </si>
  <si>
    <t>张四十</t>
  </si>
  <si>
    <t>张四十一</t>
  </si>
  <si>
    <r>
      <rPr>
        <sz val="11"/>
        <color theme="1"/>
        <rFont val="宋体"/>
        <charset val="134"/>
      </rPr>
      <t>E(</t>
    </r>
    <r>
      <rPr>
        <sz val="11"/>
        <color theme="1"/>
        <rFont val="宋体"/>
        <charset val="134"/>
      </rPr>
      <t>＜</t>
    </r>
    <r>
      <rPr>
        <sz val="11"/>
        <color theme="1"/>
        <rFont val="宋体"/>
        <charset val="134"/>
      </rPr>
      <t>60)</t>
    </r>
  </si>
  <si>
    <t>刘三</t>
  </si>
  <si>
    <t>刘四</t>
  </si>
  <si>
    <t>刘五</t>
  </si>
  <si>
    <t>刘六</t>
  </si>
  <si>
    <t>刘七</t>
  </si>
  <si>
    <t>刘八</t>
  </si>
  <si>
    <t>刘九</t>
  </si>
  <si>
    <t>刘十</t>
  </si>
  <si>
    <t>刘十一</t>
  </si>
  <si>
    <t>刘十二</t>
  </si>
  <si>
    <t>刘十三</t>
  </si>
  <si>
    <t>刘十四</t>
  </si>
  <si>
    <t>刘十五</t>
  </si>
  <si>
    <t>刘十六</t>
  </si>
  <si>
    <t>刘十七</t>
  </si>
  <si>
    <t>刘十八</t>
  </si>
  <si>
    <t>刘十九</t>
  </si>
  <si>
    <t>刘二十</t>
  </si>
  <si>
    <t>刘二十一</t>
  </si>
  <si>
    <t>刘二十二</t>
  </si>
  <si>
    <t>刘二十三</t>
  </si>
  <si>
    <t>刘二十四</t>
  </si>
  <si>
    <t>刘二十五</t>
  </si>
  <si>
    <t>刘二十六</t>
  </si>
  <si>
    <t>刘二十七</t>
  </si>
  <si>
    <t>刘二十八</t>
  </si>
  <si>
    <t>刘二十九</t>
  </si>
  <si>
    <t>刘三十</t>
  </si>
  <si>
    <t>刘三十一</t>
  </si>
  <si>
    <t>刘三十二</t>
  </si>
  <si>
    <t>刘三十三</t>
  </si>
  <si>
    <t>刘撒十四</t>
  </si>
  <si>
    <t>刘三十五</t>
  </si>
  <si>
    <t>刘三十六</t>
  </si>
  <si>
    <t>刘三十七</t>
  </si>
  <si>
    <t>刘三十八</t>
  </si>
  <si>
    <t>刘三十九</t>
  </si>
  <si>
    <t>刘四十</t>
  </si>
  <si>
    <t>刘四十一</t>
  </si>
  <si>
    <t>ClassA</t>
  </si>
  <si>
    <t>总分</t>
  </si>
  <si>
    <t>A（≥90）</t>
  </si>
  <si>
    <t>B(≤89&amp;&amp;≥80)</t>
  </si>
  <si>
    <t>C(≤79&amp;&amp;≥70)</t>
  </si>
  <si>
    <t>D(≤69&amp;&amp;≥60)</t>
  </si>
  <si>
    <t>E(＜60)</t>
  </si>
  <si>
    <t>ClassB</t>
  </si>
  <si>
    <t>ClassC</t>
  </si>
  <si>
    <t>全校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</si>
</sst>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</font>
    <font>
      <sz val="11"/>
      <color theme="1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1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0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r>
              <a:rPr altLang="en-US"/>
              <a:t>班级成绩分布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3"/>
              <c:layout>
                <c:manualLayout>
                  <c:x val="-0.0400602182773254"/>
                  <c:y val="-0.02565663430450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226467070097555"/>
                  <c:y val="0.012111688313615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847457627118644"/>
                      <c:h val="0.072207792207792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Sheet1!$B$42:$B$49</c15:sqref>
                  </c15:fullRef>
                </c:ext>
              </c:extLst>
              <c:f>Sheet1!$B$45:$B$49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Sheet1!$C$42:$C$49</c15:sqref>
                  </c15:fullRef>
                </c:ext>
              </c:extLst>
              <c:f>Sheet1!$C$45:$C$49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Sheet1!$B$42:$B$49</c15:sqref>
                  </c15:fullRef>
                </c:ext>
              </c:extLst>
              <c:f>Sheet1!$B$45:$B$49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Sheet1!$D$42:$D$49</c15:sqref>
                  </c15:fullRef>
                </c:ext>
              </c:extLst>
              <c:f>Sheet1!$D$45:$D$49</c:f>
              <c:numCache>
                <c:formatCode>General</c:formatCode>
                <c:ptCount val="5"/>
                <c:pt idx="0">
                  <c:v>0</c:v>
                </c:pt>
                <c:pt idx="1">
                  <c:v>17</c:v>
                </c:pt>
                <c:pt idx="2">
                  <c:v>15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Sheet1!$B$42:$B$49</c15:sqref>
                  </c15:fullRef>
                </c:ext>
              </c:extLst>
              <c:f>Sheet1!$B$45:$B$49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Sheet1!$E$42:$E$49</c15:sqref>
                  </c15:fullRef>
                </c:ext>
              </c:extLst>
              <c:f>Sheet1!$E$45:$E$49</c:f>
              <c:numCache>
                <c:formatCode>General</c:formatCode>
                <c:ptCount val="5"/>
                <c:pt idx="0">
                  <c:v>5</c:v>
                </c:pt>
                <c:pt idx="1">
                  <c:v>22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Sheet1!$B$42:$B$49</c15:sqref>
                  </c15:fullRef>
                </c:ext>
              </c:extLst>
              <c:f>Sheet1!$B$45:$B$49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Sheet1!$F$42:$F$49</c15:sqref>
                  </c15:fullRef>
                </c:ext>
              </c:extLst>
              <c:f>Sheet1!$F$45:$F$49</c:f>
              <c:numCache>
                <c:formatCode>General</c:formatCode>
                <c:ptCount val="5"/>
                <c:pt idx="0">
                  <c:v>3</c:v>
                </c:pt>
                <c:pt idx="1">
                  <c:v>23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全校成绩分布图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Sheet4!$A$27:$A$31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Sheet4!$B$27:$B$31</c:f>
              <c:numCache>
                <c:formatCode>General</c:formatCode>
                <c:ptCount val="5"/>
                <c:pt idx="0">
                  <c:v>23</c:v>
                </c:pt>
                <c:pt idx="1">
                  <c:v>32</c:v>
                </c:pt>
                <c:pt idx="2">
                  <c:v>25</c:v>
                </c:pt>
                <c:pt idx="3">
                  <c:v>14</c:v>
                </c:pt>
                <c:pt idx="4">
                  <c:v>22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Sheet4!$A$27:$A$31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Sheet4!$C$27:$C$31</c:f>
              <c:numCache>
                <c:formatCode>General</c:formatCode>
                <c:ptCount val="5"/>
                <c:pt idx="0">
                  <c:v>12</c:v>
                </c:pt>
                <c:pt idx="1">
                  <c:v>32</c:v>
                </c:pt>
                <c:pt idx="2">
                  <c:v>31</c:v>
                </c:pt>
                <c:pt idx="3">
                  <c:v>18</c:v>
                </c:pt>
                <c:pt idx="4">
                  <c:v>23</c:v>
                </c:pt>
              </c:numCache>
            </c:numRef>
          </c:val>
        </c:ser>
        <c:ser>
          <c:idx val="2"/>
          <c:order val="2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Sheet4!$A$27:$A$31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Sheet4!$D$27:$D$31</c:f>
              <c:numCache>
                <c:formatCode>General</c:formatCode>
                <c:ptCount val="5"/>
                <c:pt idx="0">
                  <c:v>26</c:v>
                </c:pt>
                <c:pt idx="1">
                  <c:v>32</c:v>
                </c:pt>
                <c:pt idx="2">
                  <c:v>22</c:v>
                </c:pt>
                <c:pt idx="3">
                  <c:v>15</c:v>
                </c:pt>
                <c:pt idx="4">
                  <c:v>21</c:v>
                </c:pt>
              </c:numCache>
            </c:numRef>
          </c:val>
        </c:ser>
        <c:ser>
          <c:idx val="3"/>
          <c:order val="3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Sheet4!$A$27:$A$31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Sheet4!$E$27:$E$31</c:f>
              <c:numCache>
                <c:formatCode>General</c:formatCode>
                <c:ptCount val="5"/>
                <c:pt idx="0">
                  <c:v>3</c:v>
                </c:pt>
                <c:pt idx="1">
                  <c:v>47</c:v>
                </c:pt>
                <c:pt idx="2">
                  <c:v>31</c:v>
                </c:pt>
                <c:pt idx="3">
                  <c:v>24</c:v>
                </c:pt>
                <c:pt idx="4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全校成绩分布图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Sheet4!$A$27:$A$31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Sheet4!$B$27:$B$31</c:f>
              <c:numCache>
                <c:formatCode>General</c:formatCode>
                <c:ptCount val="5"/>
                <c:pt idx="0">
                  <c:v>23</c:v>
                </c:pt>
                <c:pt idx="1">
                  <c:v>32</c:v>
                </c:pt>
                <c:pt idx="2">
                  <c:v>25</c:v>
                </c:pt>
                <c:pt idx="3">
                  <c:v>14</c:v>
                </c:pt>
                <c:pt idx="4">
                  <c:v>22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Sheet4!$A$27:$A$31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Sheet4!$C$27:$C$31</c:f>
              <c:numCache>
                <c:formatCode>General</c:formatCode>
                <c:ptCount val="5"/>
                <c:pt idx="0">
                  <c:v>12</c:v>
                </c:pt>
                <c:pt idx="1">
                  <c:v>32</c:v>
                </c:pt>
                <c:pt idx="2">
                  <c:v>31</c:v>
                </c:pt>
                <c:pt idx="3">
                  <c:v>18</c:v>
                </c:pt>
                <c:pt idx="4">
                  <c:v>23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Sheet4!$A$27:$A$31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Sheet4!$D$27:$D$31</c:f>
              <c:numCache>
                <c:formatCode>General</c:formatCode>
                <c:ptCount val="5"/>
                <c:pt idx="0">
                  <c:v>26</c:v>
                </c:pt>
                <c:pt idx="1">
                  <c:v>32</c:v>
                </c:pt>
                <c:pt idx="2">
                  <c:v>22</c:v>
                </c:pt>
                <c:pt idx="3">
                  <c:v>15</c:v>
                </c:pt>
                <c:pt idx="4">
                  <c:v>21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Sheet4!$A$27:$A$31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Sheet4!$E$27:$E$31</c:f>
              <c:numCache>
                <c:formatCode>General</c:formatCode>
                <c:ptCount val="5"/>
                <c:pt idx="0">
                  <c:v>3</c:v>
                </c:pt>
                <c:pt idx="1">
                  <c:v>47</c:v>
                </c:pt>
                <c:pt idx="2">
                  <c:v>31</c:v>
                </c:pt>
                <c:pt idx="3">
                  <c:v>24</c:v>
                </c:pt>
                <c:pt idx="4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526005"/>
        <c:axId val="271432462"/>
      </c:barChart>
      <c:catAx>
        <c:axId val="4675260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1432462"/>
        <c:crosses val="autoZero"/>
        <c:auto val="1"/>
        <c:lblAlgn val="ctr"/>
        <c:lblOffset val="100"/>
        <c:noMultiLvlLbl val="0"/>
      </c:catAx>
      <c:valAx>
        <c:axId val="2714324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75260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全校成绩分布图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Sheet4!$A$27:$A$31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Sheet4!$B$27:$B$31</c:f>
              <c:numCache>
                <c:formatCode>General</c:formatCode>
                <c:ptCount val="5"/>
                <c:pt idx="0">
                  <c:v>23</c:v>
                </c:pt>
                <c:pt idx="1">
                  <c:v>32</c:v>
                </c:pt>
                <c:pt idx="2">
                  <c:v>25</c:v>
                </c:pt>
                <c:pt idx="3">
                  <c:v>14</c:v>
                </c:pt>
                <c:pt idx="4">
                  <c:v>22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Sheet4!$A$27:$A$31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Sheet4!$C$27:$C$31</c:f>
              <c:numCache>
                <c:formatCode>General</c:formatCode>
                <c:ptCount val="5"/>
                <c:pt idx="0">
                  <c:v>12</c:v>
                </c:pt>
                <c:pt idx="1">
                  <c:v>32</c:v>
                </c:pt>
                <c:pt idx="2">
                  <c:v>31</c:v>
                </c:pt>
                <c:pt idx="3">
                  <c:v>18</c:v>
                </c:pt>
                <c:pt idx="4">
                  <c:v>23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Sheet4!$A$27:$A$31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Sheet4!$D$27:$D$31</c:f>
              <c:numCache>
                <c:formatCode>General</c:formatCode>
                <c:ptCount val="5"/>
                <c:pt idx="0">
                  <c:v>26</c:v>
                </c:pt>
                <c:pt idx="1">
                  <c:v>32</c:v>
                </c:pt>
                <c:pt idx="2">
                  <c:v>22</c:v>
                </c:pt>
                <c:pt idx="3">
                  <c:v>15</c:v>
                </c:pt>
                <c:pt idx="4">
                  <c:v>21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Sheet4!$A$27:$A$31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Sheet4!$E$27:$E$31</c:f>
              <c:numCache>
                <c:formatCode>General</c:formatCode>
                <c:ptCount val="5"/>
                <c:pt idx="0">
                  <c:v>3</c:v>
                </c:pt>
                <c:pt idx="1">
                  <c:v>47</c:v>
                </c:pt>
                <c:pt idx="2">
                  <c:v>31</c:v>
                </c:pt>
                <c:pt idx="3">
                  <c:v>24</c:v>
                </c:pt>
                <c:pt idx="4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300613"/>
        <c:axId val="844817264"/>
      </c:lineChart>
      <c:catAx>
        <c:axId val="203006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817264"/>
        <c:crosses val="autoZero"/>
        <c:auto val="1"/>
        <c:lblAlgn val="ctr"/>
        <c:lblOffset val="100"/>
        <c:noMultiLvlLbl val="0"/>
      </c:catAx>
      <c:valAx>
        <c:axId val="8448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006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A班级成绩分布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Sheet1!$B$45:$B$49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Sheet1!$C$45:$C$49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Sheet1!$B$45:$B$49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Sheet1!$D$45:$D$49</c:f>
              <c:numCache>
                <c:formatCode>General</c:formatCode>
                <c:ptCount val="5"/>
                <c:pt idx="0">
                  <c:v>0</c:v>
                </c:pt>
                <c:pt idx="1">
                  <c:v>17</c:v>
                </c:pt>
                <c:pt idx="2">
                  <c:v>15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Sheet1!$B$45:$B$49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Sheet1!$E$45:$E$49</c:f>
              <c:numCache>
                <c:formatCode>General</c:formatCode>
                <c:ptCount val="5"/>
                <c:pt idx="0">
                  <c:v>5</c:v>
                </c:pt>
                <c:pt idx="1">
                  <c:v>22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Sheet1!$B$45:$B$49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Sheet1!$F$45:$F$49</c:f>
              <c:numCache>
                <c:formatCode>General</c:formatCode>
                <c:ptCount val="5"/>
                <c:pt idx="0">
                  <c:v>3</c:v>
                </c:pt>
                <c:pt idx="1">
                  <c:v>23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9253814"/>
        <c:axId val="797032298"/>
      </c:lineChart>
      <c:catAx>
        <c:axId val="319253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032298"/>
        <c:crosses val="autoZero"/>
        <c:auto val="1"/>
        <c:lblAlgn val="ctr"/>
        <c:lblOffset val="100"/>
        <c:noMultiLvlLbl val="0"/>
      </c:catAx>
      <c:valAx>
        <c:axId val="7970322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92538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A班级成绩分布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Sheet1!$B$45:$B$49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Sheet1!$C$45:$C$49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Sheet1!$B$45:$B$49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Sheet1!$D$45:$D$49</c:f>
              <c:numCache>
                <c:formatCode>General</c:formatCode>
                <c:ptCount val="5"/>
                <c:pt idx="0">
                  <c:v>0</c:v>
                </c:pt>
                <c:pt idx="1">
                  <c:v>17</c:v>
                </c:pt>
                <c:pt idx="2">
                  <c:v>15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Sheet1!$B$45:$B$49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Sheet1!$E$45:$E$49</c:f>
              <c:numCache>
                <c:formatCode>General</c:formatCode>
                <c:ptCount val="5"/>
                <c:pt idx="0">
                  <c:v>5</c:v>
                </c:pt>
                <c:pt idx="1">
                  <c:v>22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Sheet1!$B$45:$B$49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Sheet1!$F$45:$F$49</c:f>
              <c:numCache>
                <c:formatCode>General</c:formatCode>
                <c:ptCount val="5"/>
                <c:pt idx="0">
                  <c:v>3</c:v>
                </c:pt>
                <c:pt idx="1">
                  <c:v>23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9"/>
        <c:overlap val="0"/>
        <c:axId val="69720088"/>
        <c:axId val="746273669"/>
      </c:barChart>
      <c:catAx>
        <c:axId val="69720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273669"/>
        <c:crosses val="autoZero"/>
        <c:auto val="1"/>
        <c:lblAlgn val="ctr"/>
        <c:lblOffset val="100"/>
        <c:noMultiLvlLbl val="0"/>
      </c:catAx>
      <c:valAx>
        <c:axId val="7462736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2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solidFill>
          <a:schemeClr val="lt1"/>
        </a:solidFill>
        <a:ln w="12700" cap="flat" cmpd="sng" algn="ctr">
          <a:noFill/>
          <a:prstDash val="solid"/>
          <a:miter lim="800000"/>
        </a:ln>
        <a:effectLst/>
        <a:sp3d>
          <a:extrusionClr>
            <a:srgbClr val="FFFFFF"/>
          </a:extrusionClr>
          <a:contourClr>
            <a:srgbClr val="FFFFFF"/>
          </a:contourClr>
        </a:sp3d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B班级成绩分布</a:t>
            </a:r>
          </a:p>
        </c:rich>
      </c:tx>
      <c:layout>
        <c:manualLayout>
          <c:xMode val="edge"/>
          <c:yMode val="edge"/>
          <c:x val="0.373255965575694"/>
          <c:y val="0.011792452830188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Sheet2!$B$46:$B$50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Sheet2!$C$46:$C$50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12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Sheet2!$B$46:$B$50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Sheet2!$D$46:$D$50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14</c:v>
                </c:pt>
              </c:numCache>
            </c:numRef>
          </c:val>
        </c:ser>
        <c:ser>
          <c:idx val="2"/>
          <c:order val="2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Sheet2!$B$46:$B$50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Sheet2!$E$46:$E$50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</c:numCache>
            </c:numRef>
          </c:val>
        </c:ser>
        <c:ser>
          <c:idx val="3"/>
          <c:order val="3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Sheet2!$B$46:$B$50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Sheet2!$F$46:$F$50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8</c:v>
                </c:pt>
                <c:pt idx="3">
                  <c:v>12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</a:t>
            </a:r>
            <a:r>
              <a:rPr altLang="en-US"/>
              <a:t>班级成绩分布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Sheet2!$B$46:$B$50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Sheet2!$C$46:$C$50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12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Sheet2!$B$46:$B$50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Sheet2!$D$46:$D$50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14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Sheet2!$B$46:$B$50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Sheet2!$E$46:$E$50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Sheet2!$B$46:$B$50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Sheet2!$F$46:$F$50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8</c:v>
                </c:pt>
                <c:pt idx="3">
                  <c:v>12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655630"/>
        <c:axId val="64682743"/>
      </c:barChart>
      <c:catAx>
        <c:axId val="5996556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82743"/>
        <c:crosses val="autoZero"/>
        <c:auto val="1"/>
        <c:lblAlgn val="ctr"/>
        <c:lblOffset val="100"/>
        <c:noMultiLvlLbl val="0"/>
      </c:catAx>
      <c:valAx>
        <c:axId val="64682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6556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B班级成绩分布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Sheet2!$B$46:$B$50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Sheet2!$C$46:$C$50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Sheet2!$B$46:$B$50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Sheet2!$D$46:$D$50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14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Sheet2!$B$46:$B$50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Sheet2!$E$46:$E$50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Sheet2!$B$46:$B$50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Sheet2!$F$46:$F$50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8</c:v>
                </c:pt>
                <c:pt idx="3">
                  <c:v>12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1364725"/>
        <c:axId val="892754244"/>
      </c:lineChart>
      <c:catAx>
        <c:axId val="1513647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754244"/>
        <c:crosses val="autoZero"/>
        <c:auto val="1"/>
        <c:lblAlgn val="ctr"/>
        <c:lblOffset val="100"/>
        <c:noMultiLvlLbl val="0"/>
      </c:catAx>
      <c:valAx>
        <c:axId val="8927542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3647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</a:t>
            </a:r>
            <a:r>
              <a:t>班级成绩分布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Sheet3!$B$46:$B$50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Sheet3!$C$46:$C$50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Sheet3!$B$46:$B$50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Sheet3!$D$46:$D$50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ser>
          <c:idx val="2"/>
          <c:order val="2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Sheet3!$B$46:$B$50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Sheet3!$E$46:$E$50</c:f>
              <c:numCache>
                <c:formatCode>General</c:formatCode>
                <c:ptCount val="5"/>
                <c:pt idx="0">
                  <c:v>11</c:v>
                </c:pt>
                <c:pt idx="1">
                  <c:v>5</c:v>
                </c:pt>
                <c:pt idx="2">
                  <c:v>12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3"/>
          <c:order val="3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Sheet3!$B$46:$B$50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Sheet3!$F$46:$F$50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17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C班级成绩分布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Sheet3!$B$46:$B$50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Sheet3!$C$46:$C$50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Sheet3!$B$46:$B$50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Sheet3!$D$46:$D$50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Sheet3!$B$46:$B$50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Sheet3!$E$46:$E$50</c:f>
              <c:numCache>
                <c:formatCode>General</c:formatCode>
                <c:ptCount val="5"/>
                <c:pt idx="0">
                  <c:v>11</c:v>
                </c:pt>
                <c:pt idx="1">
                  <c:v>5</c:v>
                </c:pt>
                <c:pt idx="2">
                  <c:v>12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Sheet3!$B$46:$B$50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Sheet3!$F$46:$F$50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17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4544"/>
        <c:axId val="277303229"/>
      </c:barChart>
      <c:catAx>
        <c:axId val="1874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303229"/>
        <c:crosses val="autoZero"/>
        <c:auto val="1"/>
        <c:lblAlgn val="ctr"/>
        <c:lblOffset val="100"/>
        <c:noMultiLvlLbl val="0"/>
      </c:catAx>
      <c:valAx>
        <c:axId val="2773032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C班级成绩分布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07777777777778"/>
          <c:y val="0.191435185185185"/>
          <c:w val="0.907277777777778"/>
          <c:h val="0.6063425925925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Sheet3!$B$46:$B$50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Sheet3!$C$46:$C$50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Sheet3!$B$46:$B$50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Sheet3!$D$46:$D$50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Sheet3!$B$46:$B$50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Sheet3!$E$46:$E$50</c:f>
              <c:numCache>
                <c:formatCode>General</c:formatCode>
                <c:ptCount val="5"/>
                <c:pt idx="0">
                  <c:v>11</c:v>
                </c:pt>
                <c:pt idx="1">
                  <c:v>5</c:v>
                </c:pt>
                <c:pt idx="2">
                  <c:v>12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Sheet3!$B$46:$B$50</c:f>
              <c:strCache>
                <c:ptCount val="5"/>
                <c:pt idx="0">
                  <c:v>A（≥90）</c:v>
                </c:pt>
                <c:pt idx="1">
                  <c:v>B(≤89&amp;&amp;≥80)</c:v>
                </c:pt>
                <c:pt idx="2">
                  <c:v>C(≤79&amp;&amp;≥70)</c:v>
                </c:pt>
                <c:pt idx="3">
                  <c:v>D(≤69&amp;&amp;≥60)</c:v>
                </c:pt>
                <c:pt idx="4">
                  <c:v>E(＜60)</c:v>
                </c:pt>
              </c:strCache>
            </c:strRef>
          </c:cat>
          <c:val>
            <c:numRef>
              <c:f>Sheet3!$F$46:$F$50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17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6962017"/>
        <c:axId val="708635157"/>
      </c:lineChart>
      <c:catAx>
        <c:axId val="8769620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635157"/>
        <c:crosses val="autoZero"/>
        <c:auto val="1"/>
        <c:lblAlgn val="ctr"/>
        <c:lblOffset val="100"/>
        <c:noMultiLvlLbl val="0"/>
      </c:catAx>
      <c:valAx>
        <c:axId val="7086351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9620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565150</xdr:colOff>
      <xdr:row>2</xdr:row>
      <xdr:rowOff>12700</xdr:rowOff>
    </xdr:from>
    <xdr:to>
      <xdr:col>14</xdr:col>
      <xdr:colOff>558800</xdr:colOff>
      <xdr:row>15</xdr:row>
      <xdr:rowOff>146050</xdr:rowOff>
    </xdr:to>
    <xdr:graphicFrame>
      <xdr:nvGraphicFramePr>
        <xdr:cNvPr id="3" name="图表 2"/>
        <xdr:cNvGraphicFramePr/>
      </xdr:nvGraphicFramePr>
      <xdr:xfrm>
        <a:off x="4813300" y="368300"/>
        <a:ext cx="4870450" cy="2444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34</xdr:row>
      <xdr:rowOff>0</xdr:rowOff>
    </xdr:from>
    <xdr:to>
      <xdr:col>14</xdr:col>
      <xdr:colOff>608965</xdr:colOff>
      <xdr:row>49</xdr:row>
      <xdr:rowOff>120015</xdr:rowOff>
    </xdr:to>
    <xdr:graphicFrame>
      <xdr:nvGraphicFramePr>
        <xdr:cNvPr id="9" name="图表 8"/>
        <xdr:cNvGraphicFramePr/>
      </xdr:nvGraphicFramePr>
      <xdr:xfrm>
        <a:off x="4864100" y="6045200"/>
        <a:ext cx="4869815" cy="2787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596900</xdr:colOff>
      <xdr:row>16</xdr:row>
      <xdr:rowOff>165100</xdr:rowOff>
    </xdr:from>
    <xdr:to>
      <xdr:col>14</xdr:col>
      <xdr:colOff>602615</xdr:colOff>
      <xdr:row>32</xdr:row>
      <xdr:rowOff>12700</xdr:rowOff>
    </xdr:to>
    <xdr:graphicFrame>
      <xdr:nvGraphicFramePr>
        <xdr:cNvPr id="13" name="图表 12"/>
        <xdr:cNvGraphicFramePr/>
      </xdr:nvGraphicFramePr>
      <xdr:xfrm>
        <a:off x="4845050" y="3009900"/>
        <a:ext cx="4882515" cy="269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6350</xdr:colOff>
      <xdr:row>1</xdr:row>
      <xdr:rowOff>171450</xdr:rowOff>
    </xdr:from>
    <xdr:to>
      <xdr:col>14</xdr:col>
      <xdr:colOff>608965</xdr:colOff>
      <xdr:row>17</xdr:row>
      <xdr:rowOff>19050</xdr:rowOff>
    </xdr:to>
    <xdr:graphicFrame>
      <xdr:nvGraphicFramePr>
        <xdr:cNvPr id="2" name="图表 1"/>
        <xdr:cNvGraphicFramePr/>
      </xdr:nvGraphicFramePr>
      <xdr:xfrm>
        <a:off x="4425950" y="349250"/>
        <a:ext cx="4869815" cy="269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19</xdr:row>
      <xdr:rowOff>0</xdr:rowOff>
    </xdr:from>
    <xdr:to>
      <xdr:col>14</xdr:col>
      <xdr:colOff>603250</xdr:colOff>
      <xdr:row>33</xdr:row>
      <xdr:rowOff>171450</xdr:rowOff>
    </xdr:to>
    <xdr:graphicFrame>
      <xdr:nvGraphicFramePr>
        <xdr:cNvPr id="3" name="图表 2"/>
        <xdr:cNvGraphicFramePr/>
      </xdr:nvGraphicFramePr>
      <xdr:xfrm>
        <a:off x="4432300" y="3378200"/>
        <a:ext cx="4857750" cy="2660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603250</xdr:colOff>
      <xdr:row>35</xdr:row>
      <xdr:rowOff>133350</xdr:rowOff>
    </xdr:from>
    <xdr:to>
      <xdr:col>15</xdr:col>
      <xdr:colOff>6350</xdr:colOff>
      <xdr:row>50</xdr:row>
      <xdr:rowOff>26035</xdr:rowOff>
    </xdr:to>
    <xdr:graphicFrame>
      <xdr:nvGraphicFramePr>
        <xdr:cNvPr id="4" name="图表 3"/>
        <xdr:cNvGraphicFramePr/>
      </xdr:nvGraphicFramePr>
      <xdr:xfrm>
        <a:off x="4413250" y="6356350"/>
        <a:ext cx="4889500" cy="2559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596900</xdr:colOff>
      <xdr:row>1</xdr:row>
      <xdr:rowOff>165100</xdr:rowOff>
    </xdr:from>
    <xdr:to>
      <xdr:col>15</xdr:col>
      <xdr:colOff>5715</xdr:colOff>
      <xdr:row>16</xdr:row>
      <xdr:rowOff>158750</xdr:rowOff>
    </xdr:to>
    <xdr:graphicFrame>
      <xdr:nvGraphicFramePr>
        <xdr:cNvPr id="2" name="图表 1"/>
        <xdr:cNvGraphicFramePr/>
      </xdr:nvGraphicFramePr>
      <xdr:xfrm>
        <a:off x="4254500" y="342900"/>
        <a:ext cx="4895215" cy="2660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19</xdr:row>
      <xdr:rowOff>12700</xdr:rowOff>
    </xdr:from>
    <xdr:to>
      <xdr:col>14</xdr:col>
      <xdr:colOff>596900</xdr:colOff>
      <xdr:row>33</xdr:row>
      <xdr:rowOff>108585</xdr:rowOff>
    </xdr:to>
    <xdr:graphicFrame>
      <xdr:nvGraphicFramePr>
        <xdr:cNvPr id="3" name="图表 2"/>
        <xdr:cNvGraphicFramePr/>
      </xdr:nvGraphicFramePr>
      <xdr:xfrm>
        <a:off x="4279900" y="3390900"/>
        <a:ext cx="4851400" cy="2585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35</xdr:row>
      <xdr:rowOff>171450</xdr:rowOff>
    </xdr:from>
    <xdr:to>
      <xdr:col>15</xdr:col>
      <xdr:colOff>0</xdr:colOff>
      <xdr:row>49</xdr:row>
      <xdr:rowOff>152400</xdr:rowOff>
    </xdr:to>
    <xdr:graphicFrame>
      <xdr:nvGraphicFramePr>
        <xdr:cNvPr id="4" name="图表 3"/>
        <xdr:cNvGraphicFramePr/>
      </xdr:nvGraphicFramePr>
      <xdr:xfrm>
        <a:off x="4267200" y="6394450"/>
        <a:ext cx="4876800" cy="2470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596900</xdr:colOff>
      <xdr:row>1</xdr:row>
      <xdr:rowOff>12700</xdr:rowOff>
    </xdr:from>
    <xdr:to>
      <xdr:col>14</xdr:col>
      <xdr:colOff>5715</xdr:colOff>
      <xdr:row>16</xdr:row>
      <xdr:rowOff>12700</xdr:rowOff>
    </xdr:to>
    <xdr:graphicFrame>
      <xdr:nvGraphicFramePr>
        <xdr:cNvPr id="4" name="图表 3"/>
        <xdr:cNvGraphicFramePr/>
      </xdr:nvGraphicFramePr>
      <xdr:xfrm>
        <a:off x="4406900" y="190500"/>
        <a:ext cx="4895215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17</xdr:row>
      <xdr:rowOff>0</xdr:rowOff>
    </xdr:from>
    <xdr:to>
      <xdr:col>13</xdr:col>
      <xdr:colOff>603250</xdr:colOff>
      <xdr:row>31</xdr:row>
      <xdr:rowOff>13335</xdr:rowOff>
    </xdr:to>
    <xdr:graphicFrame>
      <xdr:nvGraphicFramePr>
        <xdr:cNvPr id="5" name="图表 4"/>
        <xdr:cNvGraphicFramePr/>
      </xdr:nvGraphicFramePr>
      <xdr:xfrm>
        <a:off x="4425950" y="3022600"/>
        <a:ext cx="4864100" cy="2502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6350</xdr:colOff>
      <xdr:row>31</xdr:row>
      <xdr:rowOff>171450</xdr:rowOff>
    </xdr:from>
    <xdr:to>
      <xdr:col>13</xdr:col>
      <xdr:colOff>590550</xdr:colOff>
      <xdr:row>47</xdr:row>
      <xdr:rowOff>6985</xdr:rowOff>
    </xdr:to>
    <xdr:graphicFrame>
      <xdr:nvGraphicFramePr>
        <xdr:cNvPr id="6" name="图表 5"/>
        <xdr:cNvGraphicFramePr/>
      </xdr:nvGraphicFramePr>
      <xdr:xfrm>
        <a:off x="4425950" y="5683250"/>
        <a:ext cx="4851400" cy="2680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49"/>
  <sheetViews>
    <sheetView tabSelected="1" workbookViewId="0">
      <selection activeCell="B52" sqref="B52"/>
    </sheetView>
  </sheetViews>
  <sheetFormatPr defaultColWidth="8.72727272727273" defaultRowHeight="14" outlineLevelCol="5"/>
  <cols>
    <col min="1" max="1" width="10.7272727272727" style="2" customWidth="1"/>
    <col min="2" max="2" width="12.8181818181818" style="2" customWidth="1"/>
    <col min="3" max="3" width="9.54545454545454" style="1" customWidth="1"/>
    <col min="4" max="4" width="9.81818181818182" style="1" customWidth="1"/>
    <col min="5" max="5" width="8.81818181818182" style="1" customWidth="1"/>
    <col min="6" max="6" width="9.09090909090909" customWidth="1"/>
  </cols>
  <sheetData>
    <row r="2" spans="1:6">
      <c r="A2" s="2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t="s">
        <v>5</v>
      </c>
    </row>
    <row r="3" spans="1:6">
      <c r="A3" s="2">
        <v>150012</v>
      </c>
      <c r="B3" s="2" t="s">
        <v>6</v>
      </c>
      <c r="C3" s="1">
        <v>86</v>
      </c>
      <c r="D3" s="1">
        <v>75</v>
      </c>
      <c r="E3" s="1">
        <v>83</v>
      </c>
      <c r="F3" s="4">
        <f>SUM(C3*0.3+D3*0.2+E3*0.5)</f>
        <v>82.3</v>
      </c>
    </row>
    <row r="4" spans="1:6">
      <c r="A4" s="2">
        <v>150015</v>
      </c>
      <c r="B4" s="2" t="s">
        <v>7</v>
      </c>
      <c r="C4" s="1">
        <v>78</v>
      </c>
      <c r="D4" s="1">
        <v>88</v>
      </c>
      <c r="E4" s="1">
        <v>85</v>
      </c>
      <c r="F4" s="4">
        <f>SUM(C4*0.3+D4*0.2+E4*0.5)</f>
        <v>83.5</v>
      </c>
    </row>
    <row r="5" spans="1:6">
      <c r="A5" s="2">
        <v>150017</v>
      </c>
      <c r="B5" s="2" t="s">
        <v>8</v>
      </c>
      <c r="C5" s="5">
        <v>90</v>
      </c>
      <c r="D5" s="1">
        <v>86</v>
      </c>
      <c r="E5" s="5">
        <v>95</v>
      </c>
      <c r="F5" s="7">
        <f t="shared" ref="F4:F40" si="0">SUM(C5*0.3+D5*0.2+E5*0.5)</f>
        <v>91.7</v>
      </c>
    </row>
    <row r="6" spans="1:6">
      <c r="A6" s="2">
        <v>151012</v>
      </c>
      <c r="B6" s="2" t="s">
        <v>9</v>
      </c>
      <c r="C6" s="1">
        <v>75</v>
      </c>
      <c r="D6" s="1">
        <v>68</v>
      </c>
      <c r="E6" s="1">
        <v>77</v>
      </c>
      <c r="F6" s="4">
        <f t="shared" si="0"/>
        <v>74.6</v>
      </c>
    </row>
    <row r="7" spans="1:6">
      <c r="A7" s="2">
        <v>151306</v>
      </c>
      <c r="B7" s="2" t="s">
        <v>10</v>
      </c>
      <c r="C7" s="1">
        <v>85</v>
      </c>
      <c r="D7" s="1">
        <v>88</v>
      </c>
      <c r="E7" s="5">
        <v>90</v>
      </c>
      <c r="F7" s="4">
        <f t="shared" si="0"/>
        <v>88.1</v>
      </c>
    </row>
    <row r="8" spans="1:6">
      <c r="A8" s="2">
        <v>151312</v>
      </c>
      <c r="B8" s="2" t="s">
        <v>11</v>
      </c>
      <c r="C8" s="1">
        <v>70</v>
      </c>
      <c r="D8" s="1">
        <v>75</v>
      </c>
      <c r="E8" s="1">
        <v>66</v>
      </c>
      <c r="F8" s="4">
        <f t="shared" si="0"/>
        <v>69</v>
      </c>
    </row>
    <row r="9" spans="1:6">
      <c r="A9" s="2">
        <v>151315</v>
      </c>
      <c r="B9" s="2" t="s">
        <v>12</v>
      </c>
      <c r="C9" s="1">
        <v>75</v>
      </c>
      <c r="D9" s="1">
        <v>80</v>
      </c>
      <c r="E9" s="1">
        <v>86</v>
      </c>
      <c r="F9" s="4">
        <f t="shared" si="0"/>
        <v>81.5</v>
      </c>
    </row>
    <row r="10" spans="1:6">
      <c r="A10" s="2">
        <v>151412</v>
      </c>
      <c r="B10" s="2" t="s">
        <v>13</v>
      </c>
      <c r="C10" s="5">
        <v>95</v>
      </c>
      <c r="D10" s="1">
        <v>86</v>
      </c>
      <c r="E10" s="5">
        <v>92</v>
      </c>
      <c r="F10" s="7">
        <f t="shared" si="0"/>
        <v>91.7</v>
      </c>
    </row>
    <row r="11" spans="1:6">
      <c r="A11" s="2">
        <v>151417</v>
      </c>
      <c r="B11" s="2" t="s">
        <v>14</v>
      </c>
      <c r="C11" s="1">
        <v>70</v>
      </c>
      <c r="D11" s="1">
        <v>60</v>
      </c>
      <c r="E11" s="3">
        <v>55</v>
      </c>
      <c r="F11" s="4">
        <f t="shared" si="0"/>
        <v>60.5</v>
      </c>
    </row>
    <row r="12" spans="1:6">
      <c r="A12" s="2">
        <v>151428</v>
      </c>
      <c r="B12" s="2" t="s">
        <v>15</v>
      </c>
      <c r="C12" s="1">
        <v>85</v>
      </c>
      <c r="D12" s="1">
        <v>75</v>
      </c>
      <c r="E12" s="1">
        <v>80</v>
      </c>
      <c r="F12" s="4">
        <f t="shared" si="0"/>
        <v>80.5</v>
      </c>
    </row>
    <row r="13" spans="1:6">
      <c r="A13" s="2">
        <v>151501</v>
      </c>
      <c r="B13" s="2" t="s">
        <v>16</v>
      </c>
      <c r="C13" s="1">
        <v>75</v>
      </c>
      <c r="D13" s="1">
        <v>80</v>
      </c>
      <c r="E13" s="1">
        <v>83</v>
      </c>
      <c r="F13" s="4">
        <f t="shared" si="0"/>
        <v>80</v>
      </c>
    </row>
    <row r="14" spans="1:6">
      <c r="A14" s="2">
        <v>151508</v>
      </c>
      <c r="B14" s="2" t="s">
        <v>17</v>
      </c>
      <c r="C14" s="1">
        <v>88</v>
      </c>
      <c r="D14" s="1">
        <v>75</v>
      </c>
      <c r="E14" s="1">
        <v>76</v>
      </c>
      <c r="F14" s="4">
        <f t="shared" si="0"/>
        <v>79.4</v>
      </c>
    </row>
    <row r="15" spans="1:6">
      <c r="A15" s="2">
        <v>151603</v>
      </c>
      <c r="B15" s="2" t="s">
        <v>18</v>
      </c>
      <c r="C15" s="1">
        <v>70</v>
      </c>
      <c r="D15" s="1">
        <v>83</v>
      </c>
      <c r="E15" s="1">
        <v>83</v>
      </c>
      <c r="F15" s="4">
        <f t="shared" si="0"/>
        <v>79.1</v>
      </c>
    </row>
    <row r="16" spans="1:6">
      <c r="A16" s="2">
        <v>151612</v>
      </c>
      <c r="B16" s="2" t="s">
        <v>19</v>
      </c>
      <c r="C16" s="1">
        <v>70</v>
      </c>
      <c r="D16" s="3">
        <v>50</v>
      </c>
      <c r="E16" s="3">
        <v>45</v>
      </c>
      <c r="F16" s="6">
        <f t="shared" si="0"/>
        <v>53.5</v>
      </c>
    </row>
    <row r="17" spans="1:6">
      <c r="A17" s="2">
        <v>151711</v>
      </c>
      <c r="B17" s="2" t="s">
        <v>20</v>
      </c>
      <c r="C17" s="5">
        <v>93</v>
      </c>
      <c r="D17" s="1">
        <v>85</v>
      </c>
      <c r="E17" s="1">
        <v>88</v>
      </c>
      <c r="F17" s="4">
        <f t="shared" si="0"/>
        <v>88.9</v>
      </c>
    </row>
    <row r="18" spans="1:6">
      <c r="A18" s="2">
        <v>151715</v>
      </c>
      <c r="B18" s="2" t="s">
        <v>21</v>
      </c>
      <c r="C18" s="1">
        <v>75</v>
      </c>
      <c r="D18" s="1">
        <v>75</v>
      </c>
      <c r="E18" s="1">
        <v>68</v>
      </c>
      <c r="F18" s="4">
        <f t="shared" si="0"/>
        <v>71.5</v>
      </c>
    </row>
    <row r="19" spans="1:6">
      <c r="A19" s="2">
        <v>151809</v>
      </c>
      <c r="B19" s="2" t="s">
        <v>22</v>
      </c>
      <c r="C19" s="1">
        <v>65</v>
      </c>
      <c r="D19" s="1">
        <v>60</v>
      </c>
      <c r="E19" s="1">
        <v>63</v>
      </c>
      <c r="F19" s="4">
        <f t="shared" si="0"/>
        <v>63</v>
      </c>
    </row>
    <row r="20" spans="1:6">
      <c r="A20" s="2">
        <v>151816</v>
      </c>
      <c r="B20" s="2" t="s">
        <v>23</v>
      </c>
      <c r="C20" s="5">
        <v>90</v>
      </c>
      <c r="D20" s="1">
        <v>88</v>
      </c>
      <c r="E20" s="5">
        <v>93</v>
      </c>
      <c r="F20" s="7">
        <f t="shared" si="0"/>
        <v>91.1</v>
      </c>
    </row>
    <row r="21" spans="1:6">
      <c r="A21" s="2">
        <v>151823</v>
      </c>
      <c r="B21" s="2" t="s">
        <v>24</v>
      </c>
      <c r="C21" s="1">
        <v>86</v>
      </c>
      <c r="D21" s="1">
        <v>75</v>
      </c>
      <c r="E21" s="1">
        <v>83</v>
      </c>
      <c r="F21" s="4">
        <f t="shared" si="0"/>
        <v>82.3</v>
      </c>
    </row>
    <row r="22" spans="1:6">
      <c r="A22" s="2">
        <v>152101</v>
      </c>
      <c r="B22" s="2" t="s">
        <v>25</v>
      </c>
      <c r="C22" s="1">
        <v>80</v>
      </c>
      <c r="D22" s="1">
        <v>75</v>
      </c>
      <c r="E22" s="1">
        <v>88</v>
      </c>
      <c r="F22" s="4">
        <f t="shared" si="0"/>
        <v>83</v>
      </c>
    </row>
    <row r="23" spans="1:6">
      <c r="A23" s="2">
        <v>152111</v>
      </c>
      <c r="B23" s="2" t="s">
        <v>26</v>
      </c>
      <c r="C23" s="1">
        <v>70</v>
      </c>
      <c r="D23" s="1">
        <v>65</v>
      </c>
      <c r="E23" s="3">
        <v>45</v>
      </c>
      <c r="F23" s="6">
        <f t="shared" si="0"/>
        <v>56.5</v>
      </c>
    </row>
    <row r="24" spans="1:6">
      <c r="A24" s="2">
        <v>152116</v>
      </c>
      <c r="B24" s="2" t="s">
        <v>27</v>
      </c>
      <c r="C24" s="1">
        <v>86</v>
      </c>
      <c r="D24" s="1">
        <v>75</v>
      </c>
      <c r="E24" s="1">
        <v>83</v>
      </c>
      <c r="F24" s="4">
        <f t="shared" si="0"/>
        <v>82.3</v>
      </c>
    </row>
    <row r="25" spans="1:6">
      <c r="A25" s="2">
        <v>152122</v>
      </c>
      <c r="B25" s="2" t="s">
        <v>28</v>
      </c>
      <c r="C25" s="5">
        <v>93</v>
      </c>
      <c r="D25" s="1">
        <v>85</v>
      </c>
      <c r="E25" s="1">
        <v>88</v>
      </c>
      <c r="F25" s="4">
        <f t="shared" si="0"/>
        <v>88.9</v>
      </c>
    </row>
    <row r="26" spans="1:6">
      <c r="A26" s="2">
        <v>152309</v>
      </c>
      <c r="B26" s="2" t="s">
        <v>29</v>
      </c>
      <c r="C26" s="1">
        <v>86</v>
      </c>
      <c r="D26" s="1">
        <v>75</v>
      </c>
      <c r="E26" s="1">
        <v>83</v>
      </c>
      <c r="F26" s="4">
        <f t="shared" si="0"/>
        <v>82.3</v>
      </c>
    </row>
    <row r="27" spans="1:6">
      <c r="A27" s="2">
        <v>152311</v>
      </c>
      <c r="B27" s="2" t="s">
        <v>30</v>
      </c>
      <c r="C27" s="1">
        <v>80</v>
      </c>
      <c r="D27" s="1">
        <v>85</v>
      </c>
      <c r="E27" s="1">
        <v>83</v>
      </c>
      <c r="F27" s="4">
        <f t="shared" si="0"/>
        <v>82.5</v>
      </c>
    </row>
    <row r="28" spans="1:6">
      <c r="A28" s="2">
        <v>152318</v>
      </c>
      <c r="B28" s="2" t="s">
        <v>31</v>
      </c>
      <c r="C28" s="1">
        <v>86</v>
      </c>
      <c r="D28" s="1">
        <v>75</v>
      </c>
      <c r="E28" s="1">
        <v>83</v>
      </c>
      <c r="F28" s="4">
        <f t="shared" si="0"/>
        <v>82.3</v>
      </c>
    </row>
    <row r="29" spans="1:6">
      <c r="A29" s="2">
        <v>152319</v>
      </c>
      <c r="B29" s="2" t="s">
        <v>32</v>
      </c>
      <c r="C29" s="5">
        <v>93</v>
      </c>
      <c r="D29" s="1">
        <v>85</v>
      </c>
      <c r="E29" s="1">
        <v>88</v>
      </c>
      <c r="F29" s="4">
        <f t="shared" si="0"/>
        <v>88.9</v>
      </c>
    </row>
    <row r="30" spans="1:6">
      <c r="A30" s="2">
        <v>152511</v>
      </c>
      <c r="B30" s="2" t="s">
        <v>33</v>
      </c>
      <c r="C30" s="1">
        <v>70</v>
      </c>
      <c r="D30" s="1">
        <v>66</v>
      </c>
      <c r="E30" s="1">
        <v>78</v>
      </c>
      <c r="F30" s="4">
        <f t="shared" si="0"/>
        <v>73.2</v>
      </c>
    </row>
    <row r="31" spans="1:6">
      <c r="A31" s="2">
        <v>152512</v>
      </c>
      <c r="B31" s="2" t="s">
        <v>34</v>
      </c>
      <c r="C31" s="1">
        <v>86</v>
      </c>
      <c r="D31" s="1">
        <v>85</v>
      </c>
      <c r="E31" s="5">
        <v>93</v>
      </c>
      <c r="F31" s="4">
        <f t="shared" si="0"/>
        <v>89.3</v>
      </c>
    </row>
    <row r="32" spans="1:6">
      <c r="A32" s="2">
        <v>152612</v>
      </c>
      <c r="B32" s="2" t="s">
        <v>35</v>
      </c>
      <c r="C32" s="1">
        <v>86</v>
      </c>
      <c r="D32" s="1">
        <v>75</v>
      </c>
      <c r="E32" s="1">
        <v>83</v>
      </c>
      <c r="F32" s="4">
        <f t="shared" si="0"/>
        <v>82.3</v>
      </c>
    </row>
    <row r="33" spans="1:6">
      <c r="A33" s="2">
        <v>152702</v>
      </c>
      <c r="B33" s="2" t="s">
        <v>36</v>
      </c>
      <c r="C33" s="5">
        <v>93</v>
      </c>
      <c r="D33" s="1">
        <v>85</v>
      </c>
      <c r="E33" s="1">
        <v>88</v>
      </c>
      <c r="F33" s="4">
        <f t="shared" si="0"/>
        <v>88.9</v>
      </c>
    </row>
    <row r="34" spans="1:6">
      <c r="A34" s="2">
        <v>152703</v>
      </c>
      <c r="B34" s="2" t="s">
        <v>37</v>
      </c>
      <c r="C34" s="1">
        <v>66</v>
      </c>
      <c r="D34" s="1">
        <v>75</v>
      </c>
      <c r="E34" s="1">
        <v>73</v>
      </c>
      <c r="F34" s="4">
        <f t="shared" si="0"/>
        <v>71.3</v>
      </c>
    </row>
    <row r="35" spans="1:6">
      <c r="A35" s="2">
        <v>152713</v>
      </c>
      <c r="B35" s="2" t="s">
        <v>38</v>
      </c>
      <c r="C35" s="1">
        <v>86</v>
      </c>
      <c r="D35" s="1">
        <v>75</v>
      </c>
      <c r="E35" s="1">
        <v>83</v>
      </c>
      <c r="F35" s="4">
        <f t="shared" si="0"/>
        <v>82.3</v>
      </c>
    </row>
    <row r="36" spans="1:6">
      <c r="A36" s="2">
        <v>152911</v>
      </c>
      <c r="B36" s="2" t="s">
        <v>39</v>
      </c>
      <c r="C36" s="5">
        <v>93</v>
      </c>
      <c r="D36" s="1">
        <v>85</v>
      </c>
      <c r="E36" s="1">
        <v>88</v>
      </c>
      <c r="F36" s="4">
        <f t="shared" si="0"/>
        <v>88.9</v>
      </c>
    </row>
    <row r="37" spans="1:6">
      <c r="A37" s="2">
        <v>152918</v>
      </c>
      <c r="B37" s="2" t="s">
        <v>40</v>
      </c>
      <c r="C37" s="1">
        <v>86</v>
      </c>
      <c r="D37" s="1">
        <v>85</v>
      </c>
      <c r="E37" s="1">
        <v>83</v>
      </c>
      <c r="F37" s="4">
        <f t="shared" si="0"/>
        <v>84.3</v>
      </c>
    </row>
    <row r="38" spans="1:6">
      <c r="A38" s="2">
        <v>152922</v>
      </c>
      <c r="B38" s="2" t="s">
        <v>41</v>
      </c>
      <c r="C38" s="1">
        <v>86</v>
      </c>
      <c r="D38" s="1">
        <v>75</v>
      </c>
      <c r="E38" s="1">
        <v>83</v>
      </c>
      <c r="F38" s="4">
        <f t="shared" si="0"/>
        <v>82.3</v>
      </c>
    </row>
    <row r="39" spans="1:6">
      <c r="A39" s="2">
        <v>153003</v>
      </c>
      <c r="B39" s="2" t="s">
        <v>42</v>
      </c>
      <c r="C39" s="1">
        <v>83</v>
      </c>
      <c r="D39" s="1">
        <v>85</v>
      </c>
      <c r="E39" s="1">
        <v>88</v>
      </c>
      <c r="F39" s="4">
        <f t="shared" si="0"/>
        <v>85.9</v>
      </c>
    </row>
    <row r="40" spans="1:6">
      <c r="A40" s="2">
        <v>153106</v>
      </c>
      <c r="B40" s="2" t="s">
        <v>43</v>
      </c>
      <c r="C40" s="1">
        <v>76</v>
      </c>
      <c r="D40" s="1">
        <v>75</v>
      </c>
      <c r="E40" s="1">
        <v>63</v>
      </c>
      <c r="F40" s="4">
        <f t="shared" si="0"/>
        <v>69.3</v>
      </c>
    </row>
    <row r="41" spans="6:6">
      <c r="F41" s="4"/>
    </row>
    <row r="42" spans="2:6">
      <c r="B42" s="2" t="s">
        <v>44</v>
      </c>
      <c r="C42" s="1">
        <v>95</v>
      </c>
      <c r="D42" s="1">
        <v>88</v>
      </c>
      <c r="E42" s="1">
        <v>95</v>
      </c>
      <c r="F42" s="1">
        <v>92</v>
      </c>
    </row>
    <row r="43" spans="2:6">
      <c r="B43" s="2" t="s">
        <v>45</v>
      </c>
      <c r="C43" s="1">
        <v>70</v>
      </c>
      <c r="D43" s="1">
        <v>60</v>
      </c>
      <c r="E43" s="1">
        <v>45</v>
      </c>
      <c r="F43" s="1">
        <v>54</v>
      </c>
    </row>
    <row r="44" spans="2:6">
      <c r="B44" s="2" t="s">
        <v>46</v>
      </c>
      <c r="C44" s="4">
        <f>AVERAGE(C3:C40)</f>
        <v>81.7368421052632</v>
      </c>
      <c r="D44" s="4">
        <f>AVERAGE(D3:D40)</f>
        <v>77.3157894736842</v>
      </c>
      <c r="E44" s="4">
        <f>AVERAGE(E3:E40)</f>
        <v>79.8684210526316</v>
      </c>
      <c r="F44" s="4">
        <f>AVERAGE(F3:F40)</f>
        <v>79.9184210526316</v>
      </c>
    </row>
    <row r="45" spans="2:6">
      <c r="B45" s="8" t="s">
        <v>47</v>
      </c>
      <c r="C45" s="1">
        <f>COUNTIF(C3:C40,"&gt;=90")</f>
        <v>8</v>
      </c>
      <c r="D45" s="1">
        <f>COUNTIF(D3:D40,"&gt;=90")</f>
        <v>0</v>
      </c>
      <c r="E45" s="1">
        <f>COUNTIF(E3:E40,"&gt;=90")</f>
        <v>5</v>
      </c>
      <c r="F45" s="1">
        <f>COUNTIF(F3:F40,"&gt;=90")</f>
        <v>3</v>
      </c>
    </row>
    <row r="46" spans="2:6">
      <c r="B46" s="8" t="s">
        <v>48</v>
      </c>
      <c r="C46" s="1">
        <f>COUNTIF(C3:C40,"&gt;=80")-COUNTIF(C3:C40,"&gt;=90")</f>
        <v>16</v>
      </c>
      <c r="D46" s="1">
        <f>COUNTIF(D3:D40,"&gt;=80")-COUNTIF(D3:D40,"&gt;=90")</f>
        <v>17</v>
      </c>
      <c r="E46" s="1">
        <f>COUNTIF(E3:E40,"&gt;=80")-COUNTIF(E3:E40,"&gt;=90")</f>
        <v>22</v>
      </c>
      <c r="F46" s="1">
        <f>COUNTIF(F3:F40,"&gt;=80")-COUNTIF(F3:F40,"&gt;=90")</f>
        <v>23</v>
      </c>
    </row>
    <row r="47" spans="2:6">
      <c r="B47" s="8" t="s">
        <v>49</v>
      </c>
      <c r="C47" s="1">
        <f>COUNTIF(C3:C40,"&gt;=70")-COUNTIF(C3:C40,"&gt;=80")</f>
        <v>12</v>
      </c>
      <c r="D47" s="1">
        <f>COUNTIF(D3:D40,"&gt;=70")-COUNTIF(D3:D40,"&gt;=80")</f>
        <v>15</v>
      </c>
      <c r="E47" s="1">
        <f>COUNTIF(E3:E40,"&gt;=70")-COUNTIF(E3:E40,"&gt;=80")</f>
        <v>4</v>
      </c>
      <c r="F47" s="1">
        <f>COUNTIF(F3:F40,"&gt;=70")-COUNTIF(F3:F40,"&gt;=80")</f>
        <v>6</v>
      </c>
    </row>
    <row r="48" spans="2:6">
      <c r="B48" s="8" t="s">
        <v>50</v>
      </c>
      <c r="C48" s="1">
        <f>COUNTIF(C3:C40,"&gt;=60")-COUNTIF(C3:C40,"&gt;=70")</f>
        <v>2</v>
      </c>
      <c r="D48" s="1">
        <f>COUNTIF(D3:D40,"&gt;=60")-COUNTIF(D3:D40,"&gt;=70")</f>
        <v>5</v>
      </c>
      <c r="E48" s="1">
        <f>COUNTIF(E3:E40,"&gt;=60")-COUNTIF(E3:E40,"&gt;=70")</f>
        <v>4</v>
      </c>
      <c r="F48" s="1">
        <f>COUNTIF(F3:F40,"&gt;=60")-COUNTIF(F3:F40,"&gt;=70")</f>
        <v>4</v>
      </c>
    </row>
    <row r="49" spans="2:6">
      <c r="B49" s="8" t="s">
        <v>51</v>
      </c>
      <c r="C49" s="1">
        <f>COUNTIF(C3:C40,"＜60")</f>
        <v>0</v>
      </c>
      <c r="D49" s="1">
        <f>COUNTIF(D3:D41,"&lt;60")</f>
        <v>1</v>
      </c>
      <c r="E49" s="1">
        <f>COUNTIF(E3:E40,"&lt;60")</f>
        <v>3</v>
      </c>
      <c r="F49" s="1">
        <f>COUNTIF(F3:F40,"&lt;60")</f>
        <v>2</v>
      </c>
    </row>
  </sheetData>
  <conditionalFormatting sqref="C3:C41">
    <cfRule type="expression" dxfId="0" priority="1">
      <formula>"大于等于90"</formula>
    </cfRule>
  </conditionalFormatting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50"/>
  <sheetViews>
    <sheetView topLeftCell="A34" workbookViewId="0">
      <selection activeCell="E37" sqref="E37"/>
    </sheetView>
  </sheetViews>
  <sheetFormatPr defaultColWidth="8.72727272727273" defaultRowHeight="14" outlineLevelCol="5"/>
  <cols>
    <col min="2" max="2" width="10.9090909090909" customWidth="1"/>
  </cols>
  <sheetData>
    <row r="2" spans="1:6">
      <c r="A2" s="2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>
      <c r="A3" s="2">
        <v>160012</v>
      </c>
      <c r="B3" t="s">
        <v>52</v>
      </c>
      <c r="C3" s="3">
        <v>55</v>
      </c>
      <c r="D3" s="5">
        <v>94</v>
      </c>
      <c r="E3" s="3">
        <v>56</v>
      </c>
      <c r="F3" s="4">
        <f t="shared" ref="F3:F41" si="0">SUM(C3*0.3+D3*0.2+E3*0.5)</f>
        <v>63.3</v>
      </c>
    </row>
    <row r="4" spans="1:6">
      <c r="A4" s="2">
        <v>160013</v>
      </c>
      <c r="B4" t="s">
        <v>53</v>
      </c>
      <c r="C4" s="1">
        <v>60</v>
      </c>
      <c r="D4" s="1">
        <v>78</v>
      </c>
      <c r="E4" s="3">
        <v>48</v>
      </c>
      <c r="F4" s="6">
        <f t="shared" si="0"/>
        <v>57.6</v>
      </c>
    </row>
    <row r="5" spans="1:6">
      <c r="A5" s="2">
        <v>160014</v>
      </c>
      <c r="B5" t="s">
        <v>54</v>
      </c>
      <c r="C5" s="3">
        <v>48</v>
      </c>
      <c r="D5" s="1">
        <v>69</v>
      </c>
      <c r="E5" s="1">
        <v>80</v>
      </c>
      <c r="F5" s="4">
        <f t="shared" si="0"/>
        <v>68.2</v>
      </c>
    </row>
    <row r="6" spans="1:6">
      <c r="A6" s="2">
        <v>160015</v>
      </c>
      <c r="B6" t="s">
        <v>55</v>
      </c>
      <c r="C6" s="1">
        <v>86</v>
      </c>
      <c r="D6" s="1">
        <v>78</v>
      </c>
      <c r="E6" s="3">
        <v>50</v>
      </c>
      <c r="F6" s="4">
        <f t="shared" si="0"/>
        <v>66.4</v>
      </c>
    </row>
    <row r="7" spans="1:6">
      <c r="A7" s="2">
        <v>160016</v>
      </c>
      <c r="B7" t="s">
        <v>56</v>
      </c>
      <c r="C7" s="3">
        <v>52</v>
      </c>
      <c r="D7" s="5">
        <v>100</v>
      </c>
      <c r="E7" s="3">
        <v>57</v>
      </c>
      <c r="F7" s="4">
        <f t="shared" si="0"/>
        <v>64.1</v>
      </c>
    </row>
    <row r="8" spans="1:6">
      <c r="A8" s="2">
        <v>160017</v>
      </c>
      <c r="B8" t="s">
        <v>57</v>
      </c>
      <c r="C8" s="5">
        <v>95</v>
      </c>
      <c r="D8" s="1">
        <v>64</v>
      </c>
      <c r="E8" s="1">
        <v>89</v>
      </c>
      <c r="F8" s="4">
        <f t="shared" si="0"/>
        <v>85.8</v>
      </c>
    </row>
    <row r="9" spans="1:6">
      <c r="A9" s="2">
        <v>160018</v>
      </c>
      <c r="B9" t="s">
        <v>58</v>
      </c>
      <c r="C9" s="5">
        <v>93</v>
      </c>
      <c r="D9" s="3">
        <v>53</v>
      </c>
      <c r="E9" s="5">
        <v>96</v>
      </c>
      <c r="F9" s="4">
        <f t="shared" si="0"/>
        <v>86.5</v>
      </c>
    </row>
    <row r="10" spans="1:6">
      <c r="A10" s="2">
        <v>160019</v>
      </c>
      <c r="B10" t="s">
        <v>59</v>
      </c>
      <c r="C10" s="1">
        <v>79</v>
      </c>
      <c r="D10" s="1">
        <v>76</v>
      </c>
      <c r="E10" s="3">
        <v>52</v>
      </c>
      <c r="F10" s="4">
        <f t="shared" si="0"/>
        <v>64.9</v>
      </c>
    </row>
    <row r="11" spans="1:6">
      <c r="A11" s="2">
        <v>160020</v>
      </c>
      <c r="B11" t="s">
        <v>60</v>
      </c>
      <c r="C11" s="5">
        <v>99</v>
      </c>
      <c r="D11" s="3">
        <v>59</v>
      </c>
      <c r="E11" s="1">
        <v>84</v>
      </c>
      <c r="F11" s="4">
        <f t="shared" si="0"/>
        <v>83.5</v>
      </c>
    </row>
    <row r="12" spans="1:6">
      <c r="A12" s="2">
        <v>160021</v>
      </c>
      <c r="B12" t="s">
        <v>61</v>
      </c>
      <c r="C12" s="3">
        <v>52</v>
      </c>
      <c r="D12" s="3">
        <v>48</v>
      </c>
      <c r="E12" s="3">
        <v>50</v>
      </c>
      <c r="F12" s="6">
        <f t="shared" si="0"/>
        <v>50.2</v>
      </c>
    </row>
    <row r="13" spans="1:6">
      <c r="A13" s="2">
        <v>160022</v>
      </c>
      <c r="B13" t="s">
        <v>62</v>
      </c>
      <c r="C13" s="1">
        <v>79</v>
      </c>
      <c r="D13" s="1">
        <v>77</v>
      </c>
      <c r="E13" s="5">
        <v>92</v>
      </c>
      <c r="F13" s="4">
        <f t="shared" si="0"/>
        <v>85.1</v>
      </c>
    </row>
    <row r="14" spans="1:6">
      <c r="A14" s="2">
        <v>160023</v>
      </c>
      <c r="B14" t="s">
        <v>63</v>
      </c>
      <c r="C14" s="1">
        <v>85</v>
      </c>
      <c r="D14" s="1">
        <v>87</v>
      </c>
      <c r="E14" s="1">
        <v>61</v>
      </c>
      <c r="F14" s="4">
        <f t="shared" si="0"/>
        <v>73.4</v>
      </c>
    </row>
    <row r="15" spans="1:6">
      <c r="A15" s="2">
        <v>160024</v>
      </c>
      <c r="B15" t="s">
        <v>64</v>
      </c>
      <c r="C15" s="3">
        <v>55</v>
      </c>
      <c r="D15" s="3">
        <v>50</v>
      </c>
      <c r="E15" s="5">
        <v>97</v>
      </c>
      <c r="F15" s="4">
        <f t="shared" si="0"/>
        <v>75</v>
      </c>
    </row>
    <row r="16" spans="1:6">
      <c r="A16" s="2">
        <v>160025</v>
      </c>
      <c r="B16" t="s">
        <v>65</v>
      </c>
      <c r="C16" s="1">
        <v>71</v>
      </c>
      <c r="D16" s="3">
        <v>51</v>
      </c>
      <c r="E16" s="1">
        <v>70</v>
      </c>
      <c r="F16" s="4">
        <f t="shared" si="0"/>
        <v>66.5</v>
      </c>
    </row>
    <row r="17" spans="1:6">
      <c r="A17" s="2">
        <v>160026</v>
      </c>
      <c r="B17" t="s">
        <v>66</v>
      </c>
      <c r="C17" s="5">
        <v>96</v>
      </c>
      <c r="D17" s="3">
        <v>57</v>
      </c>
      <c r="E17" s="1">
        <v>75</v>
      </c>
      <c r="F17" s="4">
        <f t="shared" si="0"/>
        <v>77.7</v>
      </c>
    </row>
    <row r="18" spans="1:6">
      <c r="A18" s="2">
        <v>160027</v>
      </c>
      <c r="B18" t="s">
        <v>67</v>
      </c>
      <c r="C18" s="3">
        <v>54</v>
      </c>
      <c r="D18" s="1">
        <v>75</v>
      </c>
      <c r="E18" s="1">
        <v>64</v>
      </c>
      <c r="F18" s="4">
        <f t="shared" si="0"/>
        <v>63.2</v>
      </c>
    </row>
    <row r="19" spans="1:6">
      <c r="A19" s="2">
        <v>160028</v>
      </c>
      <c r="B19" t="s">
        <v>68</v>
      </c>
      <c r="C19" s="1">
        <v>71</v>
      </c>
      <c r="D19" s="1">
        <v>87</v>
      </c>
      <c r="E19" s="1">
        <v>72</v>
      </c>
      <c r="F19" s="4">
        <f t="shared" si="0"/>
        <v>74.7</v>
      </c>
    </row>
    <row r="20" spans="1:6">
      <c r="A20" s="2">
        <v>160029</v>
      </c>
      <c r="B20" t="s">
        <v>69</v>
      </c>
      <c r="C20" s="1">
        <v>68</v>
      </c>
      <c r="D20" s="1">
        <v>97</v>
      </c>
      <c r="E20" s="3">
        <v>53</v>
      </c>
      <c r="F20" s="4">
        <f t="shared" si="0"/>
        <v>66.3</v>
      </c>
    </row>
    <row r="21" spans="1:6">
      <c r="A21" s="2">
        <v>160030</v>
      </c>
      <c r="B21" t="s">
        <v>70</v>
      </c>
      <c r="C21" s="5">
        <v>94</v>
      </c>
      <c r="D21" s="1">
        <v>94</v>
      </c>
      <c r="E21" s="1">
        <v>72</v>
      </c>
      <c r="F21" s="4">
        <f t="shared" si="0"/>
        <v>83</v>
      </c>
    </row>
    <row r="22" spans="1:6">
      <c r="A22" s="2">
        <v>160031</v>
      </c>
      <c r="B22" t="s">
        <v>71</v>
      </c>
      <c r="C22" s="1">
        <v>74</v>
      </c>
      <c r="D22" s="3">
        <v>54</v>
      </c>
      <c r="E22" s="5">
        <v>99</v>
      </c>
      <c r="F22" s="4">
        <f t="shared" si="0"/>
        <v>82.5</v>
      </c>
    </row>
    <row r="23" spans="1:6">
      <c r="A23" s="2">
        <v>160032</v>
      </c>
      <c r="B23" t="s">
        <v>72</v>
      </c>
      <c r="C23" s="1">
        <v>80</v>
      </c>
      <c r="D23" s="1">
        <v>88</v>
      </c>
      <c r="E23" s="5">
        <v>95</v>
      </c>
      <c r="F23" s="4">
        <f t="shared" si="0"/>
        <v>89.1</v>
      </c>
    </row>
    <row r="24" spans="1:6">
      <c r="A24" s="2">
        <v>160033</v>
      </c>
      <c r="B24" t="s">
        <v>73</v>
      </c>
      <c r="C24" s="3">
        <v>48</v>
      </c>
      <c r="D24" s="3">
        <v>45</v>
      </c>
      <c r="E24" s="3">
        <v>46</v>
      </c>
      <c r="F24" s="6">
        <f t="shared" si="0"/>
        <v>46.4</v>
      </c>
    </row>
    <row r="25" spans="1:6">
      <c r="A25" s="2">
        <v>160034</v>
      </c>
      <c r="B25" t="s">
        <v>74</v>
      </c>
      <c r="C25" s="3">
        <v>53</v>
      </c>
      <c r="D25" s="1">
        <v>76</v>
      </c>
      <c r="E25" s="3">
        <v>52</v>
      </c>
      <c r="F25" s="6">
        <f t="shared" si="0"/>
        <v>57.1</v>
      </c>
    </row>
    <row r="26" spans="1:6">
      <c r="A26" s="2">
        <v>160035</v>
      </c>
      <c r="B26" t="s">
        <v>75</v>
      </c>
      <c r="C26" s="3">
        <v>45</v>
      </c>
      <c r="D26" s="3">
        <v>49</v>
      </c>
      <c r="E26" s="3">
        <v>56</v>
      </c>
      <c r="F26" s="6">
        <f t="shared" si="0"/>
        <v>51.3</v>
      </c>
    </row>
    <row r="27" spans="1:6">
      <c r="A27" s="2">
        <v>160036</v>
      </c>
      <c r="B27" t="s">
        <v>76</v>
      </c>
      <c r="C27" s="1">
        <v>64</v>
      </c>
      <c r="D27" s="1">
        <v>62</v>
      </c>
      <c r="E27" s="3">
        <v>58</v>
      </c>
      <c r="F27" s="4">
        <f t="shared" si="0"/>
        <v>60.6</v>
      </c>
    </row>
    <row r="28" spans="1:6">
      <c r="A28" s="2">
        <v>160037</v>
      </c>
      <c r="B28" t="s">
        <v>77</v>
      </c>
      <c r="C28" s="1">
        <v>83</v>
      </c>
      <c r="D28" s="3">
        <v>57</v>
      </c>
      <c r="E28" s="1">
        <v>64</v>
      </c>
      <c r="F28" s="4">
        <f t="shared" si="0"/>
        <v>68.3</v>
      </c>
    </row>
    <row r="29" spans="1:6">
      <c r="A29" s="2">
        <v>160038</v>
      </c>
      <c r="B29" t="s">
        <v>78</v>
      </c>
      <c r="C29" s="5">
        <v>100</v>
      </c>
      <c r="D29" s="3">
        <v>51</v>
      </c>
      <c r="E29" s="5">
        <v>92</v>
      </c>
      <c r="F29" s="4">
        <f t="shared" si="0"/>
        <v>86.2</v>
      </c>
    </row>
    <row r="30" spans="1:6">
      <c r="A30" s="2">
        <v>160039</v>
      </c>
      <c r="B30" t="s">
        <v>79</v>
      </c>
      <c r="C30" s="3">
        <v>58</v>
      </c>
      <c r="D30" s="5">
        <v>91</v>
      </c>
      <c r="E30" s="1">
        <v>61</v>
      </c>
      <c r="F30" s="4">
        <f t="shared" si="0"/>
        <v>66.1</v>
      </c>
    </row>
    <row r="31" spans="1:6">
      <c r="A31" s="2">
        <v>160040</v>
      </c>
      <c r="B31" t="s">
        <v>80</v>
      </c>
      <c r="C31" s="5">
        <v>93</v>
      </c>
      <c r="D31" s="1">
        <v>88</v>
      </c>
      <c r="E31" s="1">
        <v>60</v>
      </c>
      <c r="F31" s="4">
        <f t="shared" si="0"/>
        <v>75.5</v>
      </c>
    </row>
    <row r="32" spans="1:6">
      <c r="A32" s="2">
        <v>160041</v>
      </c>
      <c r="B32" t="s">
        <v>81</v>
      </c>
      <c r="C32" s="5">
        <v>90</v>
      </c>
      <c r="D32" s="1">
        <v>95</v>
      </c>
      <c r="E32" s="1">
        <v>87</v>
      </c>
      <c r="F32" s="4">
        <f t="shared" si="0"/>
        <v>89.5</v>
      </c>
    </row>
    <row r="33" spans="1:6">
      <c r="A33" s="2">
        <v>160042</v>
      </c>
      <c r="B33" t="s">
        <v>82</v>
      </c>
      <c r="C33" s="1">
        <v>65</v>
      </c>
      <c r="D33" s="1">
        <v>75</v>
      </c>
      <c r="E33" s="1">
        <v>80</v>
      </c>
      <c r="F33" s="4">
        <f t="shared" si="0"/>
        <v>74.5</v>
      </c>
    </row>
    <row r="34" spans="1:6">
      <c r="A34" s="2">
        <v>160043</v>
      </c>
      <c r="B34" t="s">
        <v>83</v>
      </c>
      <c r="C34" s="1">
        <v>78</v>
      </c>
      <c r="D34" s="1">
        <v>81</v>
      </c>
      <c r="E34" s="1">
        <v>71</v>
      </c>
      <c r="F34" s="4">
        <f t="shared" si="0"/>
        <v>75.1</v>
      </c>
    </row>
    <row r="35" spans="1:6">
      <c r="A35" s="2">
        <v>160044</v>
      </c>
      <c r="B35" t="s">
        <v>84</v>
      </c>
      <c r="C35" s="5">
        <v>94</v>
      </c>
      <c r="D35" s="1">
        <v>62</v>
      </c>
      <c r="E35" s="5">
        <v>97</v>
      </c>
      <c r="F35" s="4">
        <f t="shared" si="0"/>
        <v>89.1</v>
      </c>
    </row>
    <row r="36" spans="1:6">
      <c r="A36" s="2">
        <v>160045</v>
      </c>
      <c r="B36" t="s">
        <v>85</v>
      </c>
      <c r="C36" s="1">
        <v>80</v>
      </c>
      <c r="D36" s="3">
        <v>48</v>
      </c>
      <c r="E36" s="5">
        <v>96</v>
      </c>
      <c r="F36" s="4">
        <f t="shared" si="0"/>
        <v>81.6</v>
      </c>
    </row>
    <row r="37" spans="1:6">
      <c r="A37" s="2">
        <v>160046</v>
      </c>
      <c r="B37" t="s">
        <v>86</v>
      </c>
      <c r="C37" s="3">
        <v>51</v>
      </c>
      <c r="D37" s="1">
        <v>83</v>
      </c>
      <c r="E37" s="5">
        <v>98</v>
      </c>
      <c r="F37" s="4">
        <f t="shared" si="0"/>
        <v>80.9</v>
      </c>
    </row>
    <row r="38" spans="1:6">
      <c r="A38" s="2">
        <v>160047</v>
      </c>
      <c r="B38" t="s">
        <v>87</v>
      </c>
      <c r="C38" s="1">
        <v>71</v>
      </c>
      <c r="D38" s="1">
        <v>90</v>
      </c>
      <c r="E38" s="1">
        <v>66</v>
      </c>
      <c r="F38" s="4">
        <f t="shared" si="0"/>
        <v>72.3</v>
      </c>
    </row>
    <row r="39" spans="1:6">
      <c r="A39" s="2">
        <v>160048</v>
      </c>
      <c r="B39" t="s">
        <v>88</v>
      </c>
      <c r="C39" s="3">
        <v>48</v>
      </c>
      <c r="D39" s="3">
        <v>46</v>
      </c>
      <c r="E39" s="3">
        <v>57</v>
      </c>
      <c r="F39" s="6">
        <f t="shared" si="0"/>
        <v>52.1</v>
      </c>
    </row>
    <row r="40" spans="1:6">
      <c r="A40" s="2">
        <v>160049</v>
      </c>
      <c r="B40" t="s">
        <v>89</v>
      </c>
      <c r="C40" s="1">
        <v>74</v>
      </c>
      <c r="D40" s="3">
        <v>49</v>
      </c>
      <c r="E40" s="1">
        <v>71</v>
      </c>
      <c r="F40" s="4">
        <f t="shared" si="0"/>
        <v>67.5</v>
      </c>
    </row>
    <row r="41" spans="1:6">
      <c r="A41" s="2">
        <v>160050</v>
      </c>
      <c r="B41" t="s">
        <v>90</v>
      </c>
      <c r="C41" s="1">
        <v>82</v>
      </c>
      <c r="D41" s="1">
        <v>64</v>
      </c>
      <c r="E41" s="5">
        <v>90</v>
      </c>
      <c r="F41" s="4">
        <f t="shared" si="0"/>
        <v>82.4</v>
      </c>
    </row>
    <row r="43" spans="2:6">
      <c r="B43" s="2" t="s">
        <v>44</v>
      </c>
      <c r="C43" s="1">
        <v>95</v>
      </c>
      <c r="D43" s="1">
        <v>88</v>
      </c>
      <c r="E43" s="1">
        <v>95</v>
      </c>
      <c r="F43" s="1">
        <v>92</v>
      </c>
    </row>
    <row r="44" spans="2:6">
      <c r="B44" s="2" t="s">
        <v>45</v>
      </c>
      <c r="C44" s="1">
        <v>70</v>
      </c>
      <c r="D44" s="1">
        <v>60</v>
      </c>
      <c r="E44" s="1">
        <v>45</v>
      </c>
      <c r="F44" s="1">
        <v>54</v>
      </c>
    </row>
    <row r="45" spans="2:6">
      <c r="B45" s="2" t="s">
        <v>46</v>
      </c>
      <c r="C45" s="4">
        <f t="shared" ref="C45:F45" si="1">AVERAGE(C4:C41)</f>
        <v>72.8421052631579</v>
      </c>
      <c r="D45" s="4">
        <f t="shared" si="1"/>
        <v>69.8421052631579</v>
      </c>
      <c r="E45" s="4">
        <f t="shared" si="1"/>
        <v>72.5789473684211</v>
      </c>
      <c r="F45" s="4">
        <f t="shared" si="1"/>
        <v>72.1105263157895</v>
      </c>
    </row>
    <row r="46" spans="2:6">
      <c r="B46" s="8" t="s">
        <v>47</v>
      </c>
      <c r="C46" s="1">
        <f>COUNTIF(C3:C41,"&gt;=90")</f>
        <v>9</v>
      </c>
      <c r="D46" s="1">
        <f>COUNTIF(D3:D41,"&gt;=90")</f>
        <v>7</v>
      </c>
      <c r="E46" s="1">
        <f>COUNTIF(E3:E41,"&gt;=90")</f>
        <v>10</v>
      </c>
      <c r="F46" s="1">
        <f>COUNTIF(F3:F41,"&gt;=90")</f>
        <v>0</v>
      </c>
    </row>
    <row r="47" spans="2:6">
      <c r="B47" s="8" t="s">
        <v>48</v>
      </c>
      <c r="C47" s="1">
        <f>COUNTIF(C3:C41,"&gt;=80")-COUNTIF(C3:C41,"&gt;=90")</f>
        <v>6</v>
      </c>
      <c r="D47" s="1">
        <f>COUNTIF(D3:D41,"&gt;=80")-COUNTIF(D3:D41,"&gt;=90")</f>
        <v>6</v>
      </c>
      <c r="E47" s="1">
        <f>COUNTIF(E3:E41,"&gt;=80")-COUNTIF(E3:E41,"&gt;=90")</f>
        <v>5</v>
      </c>
      <c r="F47" s="1">
        <f>COUNTIF(F3:F41,"&gt;=80")-COUNTIF(F3:F41,"&gt;=90")</f>
        <v>13</v>
      </c>
    </row>
    <row r="48" spans="2:6">
      <c r="B48" s="8" t="s">
        <v>49</v>
      </c>
      <c r="C48" s="1">
        <f>COUNTIF(C3:C41,"&gt;=70")-COUNTIF(C3:C41,"&gt;=80")</f>
        <v>8</v>
      </c>
      <c r="D48" s="1">
        <f>COUNTIF(D3:D41,"&gt;=70")-COUNTIF(D3:D41,"&gt;=80")</f>
        <v>7</v>
      </c>
      <c r="E48" s="1">
        <f>COUNTIF(E3:E41,"&gt;=70")-COUNTIF(E3:E41,"&gt;=80")</f>
        <v>6</v>
      </c>
      <c r="F48" s="1">
        <f>COUNTIF(F3:F41,"&gt;=70")-COUNTIF(F3:F41,"&gt;=80")</f>
        <v>8</v>
      </c>
    </row>
    <row r="49" spans="2:6">
      <c r="B49" s="8" t="s">
        <v>50</v>
      </c>
      <c r="C49" s="1">
        <f>COUNTIF(C3:C41,"&gt;=60")-COUNTIF(C3:C41,"&gt;=70")</f>
        <v>4</v>
      </c>
      <c r="D49" s="1">
        <f>COUNTIF(D3:D41,"&gt;=60")-COUNTIF(D3:D41,"&gt;=70")</f>
        <v>5</v>
      </c>
      <c r="E49" s="1">
        <f>COUNTIF(E3:E41,"&gt;=60")-COUNTIF(E3:E41,"&gt;=70")</f>
        <v>6</v>
      </c>
      <c r="F49" s="1">
        <f>COUNTIF(F3:F41,"&gt;=60")-COUNTIF(F3:F41,"&gt;=70")</f>
        <v>12</v>
      </c>
    </row>
    <row r="50" spans="2:6">
      <c r="B50" s="8" t="s">
        <v>91</v>
      </c>
      <c r="C50" s="1">
        <f>COUNTIF(C3:C41,"&lt;60")</f>
        <v>12</v>
      </c>
      <c r="D50" s="1">
        <f>COUNTIF(D3:D41,"&lt;60")</f>
        <v>14</v>
      </c>
      <c r="E50" s="1">
        <f>COUNTIF(E3:E41,"&lt;60")</f>
        <v>12</v>
      </c>
      <c r="F50" s="1">
        <f>COUNTIF(F3:F41,"&lt;60")</f>
        <v>6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50"/>
  <sheetViews>
    <sheetView workbookViewId="0">
      <selection activeCell="Q33" sqref="Q33"/>
    </sheetView>
  </sheetViews>
  <sheetFormatPr defaultColWidth="8.72727272727273" defaultRowHeight="14" outlineLevelCol="5"/>
  <sheetData>
    <row r="2" spans="1:6">
      <c r="A2" s="2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>
      <c r="A3" s="2">
        <v>140012</v>
      </c>
      <c r="B3" t="s">
        <v>92</v>
      </c>
      <c r="C3" s="1">
        <v>69</v>
      </c>
      <c r="D3" s="1">
        <v>64</v>
      </c>
      <c r="E3" s="3">
        <v>52</v>
      </c>
      <c r="F3" s="4">
        <f t="shared" ref="F3:F41" si="0">SUM(C3*0.3+D3*0.2+E3*0.5)</f>
        <v>59.5</v>
      </c>
    </row>
    <row r="4" spans="1:6">
      <c r="A4" s="2">
        <v>140013</v>
      </c>
      <c r="B4" t="s">
        <v>93</v>
      </c>
      <c r="C4" s="3">
        <v>56</v>
      </c>
      <c r="D4" s="1">
        <v>84</v>
      </c>
      <c r="E4" s="1">
        <v>73</v>
      </c>
      <c r="F4" s="4">
        <f t="shared" si="0"/>
        <v>70.1</v>
      </c>
    </row>
    <row r="5" spans="1:6">
      <c r="A5" s="2">
        <v>140014</v>
      </c>
      <c r="B5" t="s">
        <v>94</v>
      </c>
      <c r="C5" s="1">
        <v>61</v>
      </c>
      <c r="D5" s="1">
        <v>76</v>
      </c>
      <c r="E5" s="5">
        <v>92</v>
      </c>
      <c r="F5" s="4">
        <f t="shared" si="0"/>
        <v>79.5</v>
      </c>
    </row>
    <row r="6" spans="1:6">
      <c r="A6" s="2">
        <v>140015</v>
      </c>
      <c r="B6" t="s">
        <v>95</v>
      </c>
      <c r="C6" s="1">
        <v>80</v>
      </c>
      <c r="D6" s="1">
        <v>66</v>
      </c>
      <c r="E6" s="5">
        <v>98</v>
      </c>
      <c r="F6" s="4">
        <f t="shared" si="0"/>
        <v>86.2</v>
      </c>
    </row>
    <row r="7" spans="1:6">
      <c r="A7" s="2">
        <v>140016</v>
      </c>
      <c r="B7" t="s">
        <v>96</v>
      </c>
      <c r="C7" s="1">
        <v>75</v>
      </c>
      <c r="D7" s="1">
        <v>75</v>
      </c>
      <c r="E7" s="1">
        <v>85</v>
      </c>
      <c r="F7" s="4">
        <f t="shared" si="0"/>
        <v>80</v>
      </c>
    </row>
    <row r="8" spans="1:6">
      <c r="A8" s="2">
        <v>140017</v>
      </c>
      <c r="B8" t="s">
        <v>97</v>
      </c>
      <c r="C8" s="1">
        <v>62</v>
      </c>
      <c r="D8" s="3">
        <v>51</v>
      </c>
      <c r="E8" s="5">
        <v>94</v>
      </c>
      <c r="F8" s="4">
        <f t="shared" si="0"/>
        <v>75.8</v>
      </c>
    </row>
    <row r="9" spans="1:6">
      <c r="A9" s="2">
        <v>140018</v>
      </c>
      <c r="B9" t="s">
        <v>98</v>
      </c>
      <c r="C9" s="3">
        <v>51</v>
      </c>
      <c r="D9" s="3">
        <v>52</v>
      </c>
      <c r="E9" s="1">
        <v>82</v>
      </c>
      <c r="F9" s="4">
        <f t="shared" si="0"/>
        <v>66.7</v>
      </c>
    </row>
    <row r="10" spans="1:6">
      <c r="A10" s="2">
        <v>140019</v>
      </c>
      <c r="B10" t="s">
        <v>99</v>
      </c>
      <c r="C10" s="1">
        <v>70</v>
      </c>
      <c r="D10" s="1">
        <v>60</v>
      </c>
      <c r="E10" s="1">
        <v>74</v>
      </c>
      <c r="F10" s="4">
        <f t="shared" si="0"/>
        <v>70</v>
      </c>
    </row>
    <row r="11" spans="1:6">
      <c r="A11" s="2">
        <v>140020</v>
      </c>
      <c r="B11" t="s">
        <v>100</v>
      </c>
      <c r="C11" s="3">
        <v>47</v>
      </c>
      <c r="D11" s="1">
        <v>82</v>
      </c>
      <c r="E11" s="3">
        <v>52</v>
      </c>
      <c r="F11" s="6">
        <f t="shared" si="0"/>
        <v>56.5</v>
      </c>
    </row>
    <row r="12" spans="1:6">
      <c r="A12" s="2">
        <v>140021</v>
      </c>
      <c r="B12" t="s">
        <v>101</v>
      </c>
      <c r="C12" s="5">
        <v>99</v>
      </c>
      <c r="D12" s="1">
        <v>74</v>
      </c>
      <c r="E12" s="1">
        <v>76</v>
      </c>
      <c r="F12" s="4">
        <f t="shared" si="0"/>
        <v>82.5</v>
      </c>
    </row>
    <row r="13" spans="1:6">
      <c r="A13" s="2">
        <v>140022</v>
      </c>
      <c r="B13" t="s">
        <v>102</v>
      </c>
      <c r="C13" s="1">
        <v>62</v>
      </c>
      <c r="D13" s="1">
        <v>79</v>
      </c>
      <c r="E13" s="1">
        <v>63</v>
      </c>
      <c r="F13" s="4">
        <f t="shared" si="0"/>
        <v>65.9</v>
      </c>
    </row>
    <row r="14" spans="1:6">
      <c r="A14" s="2">
        <v>140023</v>
      </c>
      <c r="B14" t="s">
        <v>103</v>
      </c>
      <c r="C14" s="5">
        <v>98</v>
      </c>
      <c r="D14" s="1">
        <v>82</v>
      </c>
      <c r="E14" s="1">
        <v>61</v>
      </c>
      <c r="F14" s="4">
        <f t="shared" si="0"/>
        <v>76.3</v>
      </c>
    </row>
    <row r="15" spans="1:6">
      <c r="A15" s="2">
        <v>140024</v>
      </c>
      <c r="B15" t="s">
        <v>104</v>
      </c>
      <c r="C15" s="3">
        <v>46</v>
      </c>
      <c r="D15" s="1">
        <v>90</v>
      </c>
      <c r="E15" s="5">
        <v>92</v>
      </c>
      <c r="F15" s="4">
        <f t="shared" si="0"/>
        <v>77.8</v>
      </c>
    </row>
    <row r="16" spans="1:6">
      <c r="A16" s="2">
        <v>140025</v>
      </c>
      <c r="B16" t="s">
        <v>105</v>
      </c>
      <c r="C16" s="1">
        <v>65</v>
      </c>
      <c r="D16" s="3">
        <v>52</v>
      </c>
      <c r="E16" s="1">
        <v>70</v>
      </c>
      <c r="F16" s="4">
        <f t="shared" si="0"/>
        <v>64.9</v>
      </c>
    </row>
    <row r="17" spans="1:6">
      <c r="A17" s="2">
        <v>140026</v>
      </c>
      <c r="B17" t="s">
        <v>106</v>
      </c>
      <c r="C17" s="1">
        <v>83</v>
      </c>
      <c r="D17" s="1">
        <v>97</v>
      </c>
      <c r="E17" s="1">
        <v>61</v>
      </c>
      <c r="F17" s="4">
        <f t="shared" si="0"/>
        <v>74.8</v>
      </c>
    </row>
    <row r="18" spans="1:6">
      <c r="A18" s="2">
        <v>140027</v>
      </c>
      <c r="B18" t="s">
        <v>107</v>
      </c>
      <c r="C18" s="1">
        <v>87</v>
      </c>
      <c r="D18" s="1">
        <v>80</v>
      </c>
      <c r="E18" s="1">
        <v>78</v>
      </c>
      <c r="F18" s="4">
        <f t="shared" si="0"/>
        <v>81.1</v>
      </c>
    </row>
    <row r="19" spans="1:6">
      <c r="A19" s="2">
        <v>140028</v>
      </c>
      <c r="B19" t="s">
        <v>108</v>
      </c>
      <c r="C19" s="3">
        <v>59</v>
      </c>
      <c r="D19" s="1">
        <v>76</v>
      </c>
      <c r="E19" s="3">
        <v>58</v>
      </c>
      <c r="F19" s="4">
        <f t="shared" si="0"/>
        <v>61.9</v>
      </c>
    </row>
    <row r="20" spans="1:6">
      <c r="A20" s="2">
        <v>140029</v>
      </c>
      <c r="B20" t="s">
        <v>109</v>
      </c>
      <c r="C20" s="5">
        <v>92</v>
      </c>
      <c r="D20" s="1">
        <v>72</v>
      </c>
      <c r="E20" s="1">
        <v>83</v>
      </c>
      <c r="F20" s="4">
        <f t="shared" si="0"/>
        <v>83.5</v>
      </c>
    </row>
    <row r="21" spans="1:6">
      <c r="A21" s="2">
        <v>140030</v>
      </c>
      <c r="B21" t="s">
        <v>110</v>
      </c>
      <c r="C21" s="1">
        <v>89</v>
      </c>
      <c r="D21" s="1">
        <v>66</v>
      </c>
      <c r="E21" s="1">
        <v>75</v>
      </c>
      <c r="F21" s="4">
        <f t="shared" si="0"/>
        <v>77.4</v>
      </c>
    </row>
    <row r="22" spans="1:6">
      <c r="A22" s="2">
        <v>140031</v>
      </c>
      <c r="B22" t="s">
        <v>111</v>
      </c>
      <c r="C22" s="1">
        <v>73</v>
      </c>
      <c r="D22" s="1">
        <v>81</v>
      </c>
      <c r="E22" s="1">
        <v>79</v>
      </c>
      <c r="F22" s="4">
        <f t="shared" si="0"/>
        <v>77.6</v>
      </c>
    </row>
    <row r="23" spans="1:6">
      <c r="A23" s="2">
        <v>140032</v>
      </c>
      <c r="B23" t="s">
        <v>112</v>
      </c>
      <c r="C23" s="1">
        <v>73</v>
      </c>
      <c r="D23" s="1">
        <v>71</v>
      </c>
      <c r="E23" s="5">
        <v>91</v>
      </c>
      <c r="F23" s="4">
        <f t="shared" si="0"/>
        <v>81.6</v>
      </c>
    </row>
    <row r="24" spans="1:6">
      <c r="A24" s="2">
        <v>140033</v>
      </c>
      <c r="B24" t="s">
        <v>113</v>
      </c>
      <c r="C24" s="1">
        <v>84</v>
      </c>
      <c r="D24" s="1">
        <v>77</v>
      </c>
      <c r="E24" s="5">
        <v>98</v>
      </c>
      <c r="F24" s="7">
        <f t="shared" si="0"/>
        <v>89.6</v>
      </c>
    </row>
    <row r="25" spans="1:6">
      <c r="A25" s="2">
        <v>140034</v>
      </c>
      <c r="B25" t="s">
        <v>114</v>
      </c>
      <c r="C25" s="1">
        <v>63</v>
      </c>
      <c r="D25" s="1">
        <v>80</v>
      </c>
      <c r="E25" s="1">
        <v>62</v>
      </c>
      <c r="F25" s="4">
        <f t="shared" si="0"/>
        <v>65.9</v>
      </c>
    </row>
    <row r="26" spans="1:6">
      <c r="A26" s="2">
        <v>140035</v>
      </c>
      <c r="B26" t="s">
        <v>115</v>
      </c>
      <c r="C26" s="1">
        <v>81</v>
      </c>
      <c r="D26" s="3">
        <v>46</v>
      </c>
      <c r="E26" s="3">
        <v>50</v>
      </c>
      <c r="F26" s="6">
        <f t="shared" si="0"/>
        <v>58.5</v>
      </c>
    </row>
    <row r="27" spans="1:6">
      <c r="A27" s="2">
        <v>140036</v>
      </c>
      <c r="B27" t="s">
        <v>116</v>
      </c>
      <c r="C27" s="3">
        <v>54</v>
      </c>
      <c r="D27" s="1">
        <v>84</v>
      </c>
      <c r="E27" s="1">
        <v>86</v>
      </c>
      <c r="F27" s="4">
        <f t="shared" si="0"/>
        <v>76</v>
      </c>
    </row>
    <row r="28" spans="1:6">
      <c r="A28" s="2">
        <v>140037</v>
      </c>
      <c r="B28" t="s">
        <v>117</v>
      </c>
      <c r="C28" s="5">
        <v>100</v>
      </c>
      <c r="D28" s="3">
        <v>58</v>
      </c>
      <c r="E28" s="1">
        <v>70</v>
      </c>
      <c r="F28" s="4">
        <f t="shared" si="0"/>
        <v>76.6</v>
      </c>
    </row>
    <row r="29" spans="1:6">
      <c r="A29" s="2">
        <v>140038</v>
      </c>
      <c r="B29" t="s">
        <v>118</v>
      </c>
      <c r="C29" s="3">
        <v>55</v>
      </c>
      <c r="D29" s="1">
        <v>86</v>
      </c>
      <c r="E29" s="5">
        <v>99</v>
      </c>
      <c r="F29" s="4">
        <f t="shared" si="0"/>
        <v>83.2</v>
      </c>
    </row>
    <row r="30" spans="1:6">
      <c r="A30" s="2">
        <v>140039</v>
      </c>
      <c r="B30" t="s">
        <v>119</v>
      </c>
      <c r="C30" s="1">
        <v>87</v>
      </c>
      <c r="D30" s="3">
        <v>54</v>
      </c>
      <c r="E30" s="3">
        <v>55</v>
      </c>
      <c r="F30" s="4">
        <f t="shared" si="0"/>
        <v>64.4</v>
      </c>
    </row>
    <row r="31" spans="1:6">
      <c r="A31" s="2">
        <v>140040</v>
      </c>
      <c r="B31" t="s">
        <v>120</v>
      </c>
      <c r="C31" s="1">
        <v>89</v>
      </c>
      <c r="D31" s="1">
        <v>66</v>
      </c>
      <c r="E31" s="5">
        <v>93</v>
      </c>
      <c r="F31" s="4">
        <f t="shared" si="0"/>
        <v>86.4</v>
      </c>
    </row>
    <row r="32" spans="1:6">
      <c r="A32" s="2">
        <v>140041</v>
      </c>
      <c r="B32" t="s">
        <v>121</v>
      </c>
      <c r="C32" s="1">
        <v>61</v>
      </c>
      <c r="D32" s="1">
        <v>65</v>
      </c>
      <c r="E32" s="5">
        <v>94</v>
      </c>
      <c r="F32" s="4">
        <f t="shared" si="0"/>
        <v>78.3</v>
      </c>
    </row>
    <row r="33" spans="1:6">
      <c r="A33" s="2">
        <v>140042</v>
      </c>
      <c r="B33" t="s">
        <v>122</v>
      </c>
      <c r="C33" s="1">
        <v>74</v>
      </c>
      <c r="D33" s="1">
        <v>60</v>
      </c>
      <c r="E33" s="1">
        <v>73</v>
      </c>
      <c r="F33" s="4">
        <f t="shared" si="0"/>
        <v>70.7</v>
      </c>
    </row>
    <row r="34" spans="1:6">
      <c r="A34" s="2">
        <v>140043</v>
      </c>
      <c r="B34" t="s">
        <v>123</v>
      </c>
      <c r="C34" s="3">
        <v>59</v>
      </c>
      <c r="D34" s="1">
        <v>76</v>
      </c>
      <c r="E34" s="5">
        <v>93</v>
      </c>
      <c r="F34" s="4">
        <f t="shared" si="0"/>
        <v>79.4</v>
      </c>
    </row>
    <row r="35" spans="1:6">
      <c r="A35" s="2">
        <v>140044</v>
      </c>
      <c r="B35" t="s">
        <v>124</v>
      </c>
      <c r="C35" s="1">
        <v>86</v>
      </c>
      <c r="D35" s="3">
        <v>55</v>
      </c>
      <c r="E35" s="3">
        <v>57</v>
      </c>
      <c r="F35" s="4">
        <f t="shared" si="0"/>
        <v>65.3</v>
      </c>
    </row>
    <row r="36" spans="1:6">
      <c r="A36" s="2">
        <v>140045</v>
      </c>
      <c r="B36" t="s">
        <v>125</v>
      </c>
      <c r="C36" s="1">
        <v>81</v>
      </c>
      <c r="D36" s="1">
        <v>90</v>
      </c>
      <c r="E36" s="1">
        <v>86</v>
      </c>
      <c r="F36" s="4">
        <f t="shared" si="0"/>
        <v>85.3</v>
      </c>
    </row>
    <row r="37" spans="1:6">
      <c r="A37" s="2">
        <v>140046</v>
      </c>
      <c r="B37" t="s">
        <v>126</v>
      </c>
      <c r="C37" s="5">
        <v>99</v>
      </c>
      <c r="D37" s="5">
        <v>97</v>
      </c>
      <c r="E37" s="1">
        <v>75</v>
      </c>
      <c r="F37" s="4">
        <f t="shared" si="0"/>
        <v>86.6</v>
      </c>
    </row>
    <row r="38" spans="1:6">
      <c r="A38" s="2">
        <v>140047</v>
      </c>
      <c r="B38" t="s">
        <v>127</v>
      </c>
      <c r="C38" s="5">
        <v>96</v>
      </c>
      <c r="D38" s="3">
        <v>47</v>
      </c>
      <c r="E38" s="1">
        <v>70</v>
      </c>
      <c r="F38" s="4">
        <f t="shared" si="0"/>
        <v>73.2</v>
      </c>
    </row>
    <row r="39" spans="1:6">
      <c r="A39" s="2">
        <v>140048</v>
      </c>
      <c r="B39" t="s">
        <v>128</v>
      </c>
      <c r="C39" s="3">
        <v>45</v>
      </c>
      <c r="D39" s="1">
        <v>84</v>
      </c>
      <c r="E39" s="5">
        <v>94</v>
      </c>
      <c r="F39" s="4">
        <f t="shared" si="0"/>
        <v>77.3</v>
      </c>
    </row>
    <row r="40" spans="1:6">
      <c r="A40" s="2">
        <v>140049</v>
      </c>
      <c r="B40" t="s">
        <v>129</v>
      </c>
      <c r="C40" s="3">
        <v>57</v>
      </c>
      <c r="D40" s="1">
        <v>67</v>
      </c>
      <c r="E40" s="1">
        <v>78</v>
      </c>
      <c r="F40" s="4">
        <f t="shared" si="0"/>
        <v>69.5</v>
      </c>
    </row>
    <row r="41" spans="1:6">
      <c r="A41" s="2">
        <v>140050</v>
      </c>
      <c r="B41" t="s">
        <v>130</v>
      </c>
      <c r="C41" s="1">
        <v>64</v>
      </c>
      <c r="D41" s="1">
        <v>92</v>
      </c>
      <c r="E41" s="1">
        <v>67</v>
      </c>
      <c r="F41" s="4">
        <f t="shared" si="0"/>
        <v>71.1</v>
      </c>
    </row>
    <row r="43" spans="2:6">
      <c r="B43" s="2" t="s">
        <v>44</v>
      </c>
      <c r="C43" s="1">
        <v>100</v>
      </c>
      <c r="D43" s="1">
        <v>97</v>
      </c>
      <c r="E43" s="1">
        <v>99</v>
      </c>
      <c r="F43" s="1">
        <v>90</v>
      </c>
    </row>
    <row r="44" spans="2:6">
      <c r="B44" s="2" t="s">
        <v>45</v>
      </c>
      <c r="C44" s="1">
        <v>45</v>
      </c>
      <c r="D44" s="1">
        <v>46</v>
      </c>
      <c r="E44" s="1">
        <v>52</v>
      </c>
      <c r="F44" s="1">
        <v>57</v>
      </c>
    </row>
    <row r="45" spans="2:6">
      <c r="B45" s="2" t="s">
        <v>46</v>
      </c>
      <c r="C45" s="4">
        <f t="shared" ref="C45:F45" si="1">AVERAGE(C3:C41)</f>
        <v>72.6153846153846</v>
      </c>
      <c r="D45" s="4">
        <f t="shared" si="1"/>
        <v>72.1538461538462</v>
      </c>
      <c r="E45" s="4">
        <f t="shared" si="1"/>
        <v>76.6410256410256</v>
      </c>
      <c r="F45" s="4">
        <f t="shared" si="1"/>
        <v>74.5358974358974</v>
      </c>
    </row>
    <row r="46" spans="2:6">
      <c r="B46" s="8" t="s">
        <v>47</v>
      </c>
      <c r="C46" s="1">
        <f>COUNTIF(C3:C41,"&gt;=90")</f>
        <v>6</v>
      </c>
      <c r="D46" s="1">
        <f>COUNTIF(D3:D41,"&gt;=90")</f>
        <v>5</v>
      </c>
      <c r="E46" s="1">
        <f>COUNTIF(E3:E41,"&gt;=90")</f>
        <v>11</v>
      </c>
      <c r="F46" s="1">
        <f>COUNTIF(F3:F41,"&gt;=90")</f>
        <v>0</v>
      </c>
    </row>
    <row r="47" spans="2:6">
      <c r="B47" s="8" t="s">
        <v>48</v>
      </c>
      <c r="C47" s="1">
        <f>COUNTIF(C4:C41,"&gt;=80")-COUNTIF(C4:C41,"&gt;=90")</f>
        <v>10</v>
      </c>
      <c r="D47" s="1">
        <f>COUNTIF(D4:D41,"&gt;=80")-COUNTIF(D4:D41,"&gt;=90")</f>
        <v>9</v>
      </c>
      <c r="E47" s="1">
        <f>COUNTIF(E4:E41,"&gt;=80")-COUNTIF(E4:E41,"&gt;=90")</f>
        <v>5</v>
      </c>
      <c r="F47" s="1">
        <f>COUNTIF(F4:F41,"&gt;=80")-COUNTIF(F4:F41,"&gt;=90")</f>
        <v>11</v>
      </c>
    </row>
    <row r="48" spans="2:6">
      <c r="B48" s="8" t="s">
        <v>49</v>
      </c>
      <c r="C48" s="1">
        <f>COUNTIF(C3:C41,"&gt;=70")-COUNTIF(C3:C41,"&gt;=80")</f>
        <v>5</v>
      </c>
      <c r="D48" s="1">
        <f>COUNTIF(D3:D41,"&gt;=70")-COUNTIF(D3:D41,"&gt;=80")</f>
        <v>9</v>
      </c>
      <c r="E48" s="1">
        <f>COUNTIF(E3:E41,"&gt;=70")-COUNTIF(E3:E41,"&gt;=80")</f>
        <v>12</v>
      </c>
      <c r="F48" s="1">
        <f>COUNTIF(F3:F41,"&gt;=70")-COUNTIF(F3:F41,"&gt;=80")</f>
        <v>17</v>
      </c>
    </row>
    <row r="49" spans="2:6">
      <c r="B49" s="8" t="s">
        <v>50</v>
      </c>
      <c r="C49" s="1">
        <f>COUNTIF(C3:C41,"&gt;=60")-COUNTIF(C3:C41,"&gt;=70")</f>
        <v>8</v>
      </c>
      <c r="D49" s="1">
        <f>COUNTIF(D3:D41,"&gt;=60")-COUNTIF(D3:D41,"&gt;=70")</f>
        <v>8</v>
      </c>
      <c r="E49" s="1">
        <f>COUNTIF(E3:E41,"&gt;=60")-COUNTIF(E3:E41,"&gt;=70")</f>
        <v>5</v>
      </c>
      <c r="F49" s="1">
        <f>COUNTIF(F3:F41,"&gt;=60")-COUNTIF(F3:F41,"&gt;=70")</f>
        <v>8</v>
      </c>
    </row>
    <row r="50" spans="2:6">
      <c r="B50" s="8" t="s">
        <v>91</v>
      </c>
      <c r="C50" s="1">
        <f>COUNTIF(C3:C41,"&lt;60")</f>
        <v>10</v>
      </c>
      <c r="D50" s="1">
        <f>COUNTIF(D3:D41,"&lt;60")</f>
        <v>8</v>
      </c>
      <c r="E50" s="1">
        <f>COUNTIF(E3:E41,"&lt;60")</f>
        <v>6</v>
      </c>
      <c r="F50" s="1">
        <f>COUNTIF(F3:F41,"&lt;60")</f>
        <v>3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opLeftCell="A16" workbookViewId="0">
      <selection activeCell="E27" sqref="E27"/>
    </sheetView>
  </sheetViews>
  <sheetFormatPr defaultColWidth="8.72727272727273" defaultRowHeight="14" outlineLevelCol="4"/>
  <cols>
    <col min="1" max="1" width="13.4545454545455" customWidth="1"/>
    <col min="2" max="2" width="11" customWidth="1"/>
    <col min="3" max="3" width="11.5454545454545" customWidth="1"/>
    <col min="4" max="4" width="9.81818181818182" customWidth="1"/>
  </cols>
  <sheetData>
    <row r="1" spans="1:1">
      <c r="A1" t="s">
        <v>131</v>
      </c>
    </row>
    <row r="2" spans="2:5">
      <c r="B2" s="1" t="s">
        <v>2</v>
      </c>
      <c r="C2" s="1" t="s">
        <v>3</v>
      </c>
      <c r="D2" s="1" t="s">
        <v>4</v>
      </c>
      <c r="E2" s="1" t="s">
        <v>132</v>
      </c>
    </row>
    <row r="3" spans="1:5">
      <c r="A3" t="s">
        <v>133</v>
      </c>
      <c r="B3" s="1">
        <v>8</v>
      </c>
      <c r="C3" s="1">
        <v>0</v>
      </c>
      <c r="D3" s="1">
        <v>5</v>
      </c>
      <c r="E3" s="1">
        <v>3</v>
      </c>
    </row>
    <row r="4" spans="1:5">
      <c r="A4" t="s">
        <v>134</v>
      </c>
      <c r="B4" s="1">
        <v>16</v>
      </c>
      <c r="C4" s="1">
        <v>17</v>
      </c>
      <c r="D4" s="1">
        <v>22</v>
      </c>
      <c r="E4" s="1">
        <v>23</v>
      </c>
    </row>
    <row r="5" spans="1:5">
      <c r="A5" t="s">
        <v>135</v>
      </c>
      <c r="B5" s="1">
        <v>12</v>
      </c>
      <c r="C5" s="1">
        <v>15</v>
      </c>
      <c r="D5" s="1">
        <v>4</v>
      </c>
      <c r="E5" s="1">
        <v>6</v>
      </c>
    </row>
    <row r="6" spans="1:5">
      <c r="A6" t="s">
        <v>136</v>
      </c>
      <c r="B6" s="1">
        <v>2</v>
      </c>
      <c r="C6" s="1">
        <v>5</v>
      </c>
      <c r="D6" s="1">
        <v>4</v>
      </c>
      <c r="E6" s="1">
        <v>4</v>
      </c>
    </row>
    <row r="7" spans="1:5">
      <c r="A7" t="s">
        <v>137</v>
      </c>
      <c r="B7" s="1">
        <v>0</v>
      </c>
      <c r="C7" s="1">
        <v>1</v>
      </c>
      <c r="D7" s="1">
        <v>3</v>
      </c>
      <c r="E7" s="1">
        <v>2</v>
      </c>
    </row>
    <row r="9" spans="1:1">
      <c r="A9" t="s">
        <v>138</v>
      </c>
    </row>
    <row r="10" spans="2:5">
      <c r="B10" s="1" t="s">
        <v>2</v>
      </c>
      <c r="C10" s="1" t="s">
        <v>3</v>
      </c>
      <c r="D10" s="1" t="s">
        <v>4</v>
      </c>
      <c r="E10" s="1" t="s">
        <v>132</v>
      </c>
    </row>
    <row r="11" spans="1:5">
      <c r="A11" t="s">
        <v>133</v>
      </c>
      <c r="B11" s="1">
        <v>9</v>
      </c>
      <c r="C11" s="1">
        <v>7</v>
      </c>
      <c r="D11" s="1">
        <v>10</v>
      </c>
      <c r="E11" s="1">
        <v>0</v>
      </c>
    </row>
    <row r="12" spans="1:5">
      <c r="A12" t="s">
        <v>134</v>
      </c>
      <c r="B12" s="1">
        <v>6</v>
      </c>
      <c r="C12" s="1">
        <v>6</v>
      </c>
      <c r="D12" s="1">
        <v>5</v>
      </c>
      <c r="E12" s="1">
        <v>13</v>
      </c>
    </row>
    <row r="13" spans="1:5">
      <c r="A13" t="s">
        <v>135</v>
      </c>
      <c r="B13" s="1">
        <v>8</v>
      </c>
      <c r="C13" s="1">
        <v>7</v>
      </c>
      <c r="D13" s="1">
        <v>6</v>
      </c>
      <c r="E13" s="1">
        <v>8</v>
      </c>
    </row>
    <row r="14" spans="1:5">
      <c r="A14" t="s">
        <v>136</v>
      </c>
      <c r="B14" s="1">
        <v>4</v>
      </c>
      <c r="C14" s="1">
        <v>5</v>
      </c>
      <c r="D14" s="1">
        <v>6</v>
      </c>
      <c r="E14" s="1">
        <v>12</v>
      </c>
    </row>
    <row r="15" spans="1:5">
      <c r="A15" t="s">
        <v>137</v>
      </c>
      <c r="B15" s="1">
        <v>12</v>
      </c>
      <c r="C15" s="1">
        <v>14</v>
      </c>
      <c r="D15" s="1">
        <v>12</v>
      </c>
      <c r="E15" s="1">
        <v>6</v>
      </c>
    </row>
    <row r="17" spans="1:1">
      <c r="A17" t="s">
        <v>139</v>
      </c>
    </row>
    <row r="18" spans="2:5">
      <c r="B18" s="1" t="s">
        <v>2</v>
      </c>
      <c r="C18" s="1" t="s">
        <v>3</v>
      </c>
      <c r="D18" s="1" t="s">
        <v>4</v>
      </c>
      <c r="E18" s="1" t="s">
        <v>132</v>
      </c>
    </row>
    <row r="19" spans="1:5">
      <c r="A19" t="s">
        <v>133</v>
      </c>
      <c r="B19" s="1">
        <v>6</v>
      </c>
      <c r="C19" s="1">
        <v>5</v>
      </c>
      <c r="D19" s="1">
        <v>11</v>
      </c>
      <c r="E19" s="1">
        <v>0</v>
      </c>
    </row>
    <row r="20" spans="1:5">
      <c r="A20" t="s">
        <v>134</v>
      </c>
      <c r="B20" s="1">
        <v>10</v>
      </c>
      <c r="C20" s="1">
        <v>9</v>
      </c>
      <c r="D20" s="1">
        <v>5</v>
      </c>
      <c r="E20" s="1">
        <v>11</v>
      </c>
    </row>
    <row r="21" spans="1:5">
      <c r="A21" t="s">
        <v>135</v>
      </c>
      <c r="B21" s="1">
        <v>5</v>
      </c>
      <c r="C21" s="1">
        <v>9</v>
      </c>
      <c r="D21" s="1">
        <v>12</v>
      </c>
      <c r="E21" s="1">
        <v>17</v>
      </c>
    </row>
    <row r="22" spans="1:5">
      <c r="A22" t="s">
        <v>136</v>
      </c>
      <c r="B22" s="1">
        <v>8</v>
      </c>
      <c r="C22" s="1">
        <v>8</v>
      </c>
      <c r="D22" s="1">
        <v>5</v>
      </c>
      <c r="E22" s="1">
        <v>8</v>
      </c>
    </row>
    <row r="23" spans="1:5">
      <c r="A23" t="s">
        <v>137</v>
      </c>
      <c r="B23" s="1">
        <v>10</v>
      </c>
      <c r="C23" s="1">
        <v>8</v>
      </c>
      <c r="D23" s="1">
        <v>6</v>
      </c>
      <c r="E23" s="1">
        <v>3</v>
      </c>
    </row>
    <row r="25" spans="1:1">
      <c r="A25" t="s">
        <v>140</v>
      </c>
    </row>
    <row r="26" spans="2:5">
      <c r="B26" s="1" t="s">
        <v>2</v>
      </c>
      <c r="C26" s="1" t="s">
        <v>3</v>
      </c>
      <c r="D26" s="1" t="s">
        <v>4</v>
      </c>
      <c r="E26" s="1" t="s">
        <v>132</v>
      </c>
    </row>
    <row r="27" spans="1:5">
      <c r="A27" t="s">
        <v>133</v>
      </c>
      <c r="B27">
        <f>SUM(B3+B11+B19)</f>
        <v>23</v>
      </c>
      <c r="C27">
        <f>SUM(C3+C11+C19)</f>
        <v>12</v>
      </c>
      <c r="D27">
        <f>SUM(D3+D11+D19)</f>
        <v>26</v>
      </c>
      <c r="E27">
        <f>SUM(E3+E11+E19)</f>
        <v>3</v>
      </c>
    </row>
    <row r="28" spans="1:5">
      <c r="A28" t="s">
        <v>134</v>
      </c>
      <c r="B28">
        <f>SUM(B4+B12+B20)</f>
        <v>32</v>
      </c>
      <c r="C28">
        <f>SUM(C4+C12+C20)</f>
        <v>32</v>
      </c>
      <c r="D28">
        <f>SUM(D4+D12+D20)</f>
        <v>32</v>
      </c>
      <c r="E28">
        <f>SUM(E4+E12+E20)</f>
        <v>47</v>
      </c>
    </row>
    <row r="29" spans="1:5">
      <c r="A29" t="s">
        <v>135</v>
      </c>
      <c r="B29">
        <f>SUM(B5+B13+B21)</f>
        <v>25</v>
      </c>
      <c r="C29">
        <f>SUM(C5+C13+C21)</f>
        <v>31</v>
      </c>
      <c r="D29">
        <f>SUM(D5+D13+D21)</f>
        <v>22</v>
      </c>
      <c r="E29">
        <f>SUM(E5+E13+E21)</f>
        <v>31</v>
      </c>
    </row>
    <row r="30" spans="1:5">
      <c r="A30" t="s">
        <v>136</v>
      </c>
      <c r="B30">
        <f>SUM(B6+B14+B22)</f>
        <v>14</v>
      </c>
      <c r="C30">
        <f>SUM(C6+C14+C22)</f>
        <v>18</v>
      </c>
      <c r="D30">
        <f>SUM(D6+D14+D22)</f>
        <v>15</v>
      </c>
      <c r="E30">
        <f>SUM(E6+E14+E22)</f>
        <v>24</v>
      </c>
    </row>
    <row r="31" spans="1:5">
      <c r="A31" t="s">
        <v>137</v>
      </c>
      <c r="B31">
        <f>SUM(B7+B15+B23)</f>
        <v>22</v>
      </c>
      <c r="C31">
        <f>SUM(C7+C15+C23)</f>
        <v>23</v>
      </c>
      <c r="D31">
        <f>SUM(D7+D15+D23)</f>
        <v>21</v>
      </c>
      <c r="E31">
        <f>SUM(E7+E15+E23)</f>
        <v>11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半生阁</cp:lastModifiedBy>
  <dcterms:created xsi:type="dcterms:W3CDTF">2017-11-26T07:04:00Z</dcterms:created>
  <dcterms:modified xsi:type="dcterms:W3CDTF">2017-12-04T10:51:32Z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