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9ebc430645dc90b/Excel Simulations/"/>
    </mc:Choice>
  </mc:AlternateContent>
  <xr:revisionPtr revIDLastSave="1024" documentId="11_F25DC773A252ABDACC1048EAF15845405ADE58EA" xr6:coauthVersionLast="47" xr6:coauthVersionMax="47" xr10:uidLastSave="{479CCB38-18AC-469D-9851-0019B4773C78}"/>
  <bookViews>
    <workbookView xWindow="28702" yWindow="-98" windowWidth="28995" windowHeight="16395" activeTab="2" xr2:uid="{00000000-000D-0000-FFFF-FFFF00000000}"/>
  </bookViews>
  <sheets>
    <sheet name="Sheet1" sheetId="1" r:id="rId1"/>
    <sheet name="SFH" sheetId="3" r:id="rId2"/>
    <sheet name="Sheet5" sheetId="5" r:id="rId3"/>
  </sheets>
  <definedNames>
    <definedName name="_xlnm._FilterDatabase" localSheetId="1" hidden="1">SFH!$A$1:$P$50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J4" i="3" s="1"/>
  <c r="H5" i="3"/>
  <c r="J5" i="3" s="1"/>
  <c r="H15" i="3"/>
  <c r="L15" i="3" s="1"/>
  <c r="H32" i="3"/>
  <c r="L32" i="3" s="1"/>
  <c r="H3" i="3"/>
  <c r="L3" i="3" s="1"/>
  <c r="H18" i="3"/>
  <c r="L18" i="3" s="1"/>
  <c r="H10" i="3"/>
  <c r="L10" i="3" s="1"/>
  <c r="H31" i="3"/>
  <c r="L31" i="3" s="1"/>
  <c r="H45" i="3"/>
  <c r="L45" i="3" s="1"/>
  <c r="H20" i="3"/>
  <c r="L20" i="3" s="1"/>
  <c r="H23" i="3"/>
  <c r="L23" i="3" s="1"/>
  <c r="H26" i="3"/>
  <c r="L26" i="3" s="1"/>
  <c r="H28" i="3"/>
  <c r="L28" i="3" s="1"/>
  <c r="H38" i="3"/>
  <c r="L38" i="3" s="1"/>
  <c r="H24" i="3"/>
  <c r="L24" i="3" s="1"/>
  <c r="H37" i="3"/>
  <c r="J37" i="3" s="1"/>
  <c r="H29" i="3"/>
  <c r="L29" i="3" s="1"/>
  <c r="H40" i="3"/>
  <c r="L40" i="3" s="1"/>
  <c r="E17" i="3"/>
  <c r="H17" i="3" s="1"/>
  <c r="L17" i="3" s="1"/>
  <c r="H8" i="3"/>
  <c r="J8" i="3" s="1"/>
  <c r="H13" i="3"/>
  <c r="L13" i="3" s="1"/>
  <c r="H43" i="3"/>
  <c r="L43" i="3" s="1"/>
  <c r="H44" i="3"/>
  <c r="L44" i="3" s="1"/>
  <c r="H48" i="3"/>
  <c r="L48" i="3" s="1"/>
  <c r="H51" i="3"/>
  <c r="L51" i="3" s="1"/>
  <c r="H52" i="3"/>
  <c r="L52" i="3" s="1"/>
  <c r="H53" i="3"/>
  <c r="J53" i="3" s="1"/>
  <c r="H54" i="3"/>
  <c r="L54" i="3" s="1"/>
  <c r="H55" i="3"/>
  <c r="L55" i="3" s="1"/>
  <c r="H56" i="3"/>
  <c r="L56" i="3" s="1"/>
  <c r="H57" i="3"/>
  <c r="L57" i="3" s="1"/>
  <c r="H58" i="3"/>
  <c r="J58" i="3" s="1"/>
  <c r="H59" i="3"/>
  <c r="L59" i="3" s="1"/>
  <c r="H60" i="3"/>
  <c r="L60" i="3" s="1"/>
  <c r="H61" i="3"/>
  <c r="L61" i="3" s="1"/>
  <c r="H62" i="3"/>
  <c r="J62" i="3" s="1"/>
  <c r="H63" i="3"/>
  <c r="L63" i="3" s="1"/>
  <c r="H64" i="3"/>
  <c r="L64" i="3" s="1"/>
  <c r="H65" i="3"/>
  <c r="L65" i="3" s="1"/>
  <c r="H66" i="3"/>
  <c r="J66" i="3" s="1"/>
  <c r="H67" i="3"/>
  <c r="L67" i="3" s="1"/>
  <c r="H68" i="3"/>
  <c r="L68" i="3" s="1"/>
  <c r="H30" i="3"/>
  <c r="L30" i="3" s="1"/>
  <c r="H25" i="3"/>
  <c r="H11" i="3"/>
  <c r="L11" i="3" s="1"/>
  <c r="H16" i="3"/>
  <c r="L16" i="3" s="1"/>
  <c r="H14" i="3"/>
  <c r="L14" i="3" s="1"/>
  <c r="H6" i="3"/>
  <c r="L6" i="3" s="1"/>
  <c r="H12" i="3"/>
  <c r="L12" i="3" s="1"/>
  <c r="H9" i="3"/>
  <c r="L9" i="3" s="1"/>
  <c r="H47" i="3"/>
  <c r="L47" i="3" s="1"/>
  <c r="H46" i="3"/>
  <c r="J46" i="3" s="1"/>
  <c r="H41" i="3"/>
  <c r="L41" i="3" s="1"/>
  <c r="H42" i="3"/>
  <c r="L42" i="3" s="1"/>
  <c r="H7" i="3"/>
  <c r="L7" i="3" s="1"/>
  <c r="H50" i="3"/>
  <c r="L50" i="3" s="1"/>
  <c r="H22" i="3"/>
  <c r="J22" i="3" s="1"/>
  <c r="L5" i="3" l="1"/>
  <c r="L4" i="3"/>
  <c r="J15" i="3"/>
  <c r="H2" i="3"/>
  <c r="L2" i="3" s="1"/>
  <c r="H39" i="3"/>
  <c r="L39" i="3" s="1"/>
  <c r="H21" i="3"/>
  <c r="L21" i="3" s="1"/>
  <c r="L66" i="3"/>
  <c r="J57" i="3"/>
  <c r="J65" i="3"/>
  <c r="L58" i="3"/>
  <c r="L62" i="3"/>
  <c r="J54" i="3"/>
  <c r="L53" i="3"/>
  <c r="J55" i="3"/>
  <c r="J67" i="3"/>
  <c r="J68" i="3"/>
  <c r="J56" i="3"/>
  <c r="J64" i="3"/>
  <c r="J52" i="3"/>
  <c r="J63" i="3"/>
  <c r="J51" i="3"/>
  <c r="J61" i="3"/>
  <c r="J60" i="3"/>
  <c r="J59" i="3"/>
  <c r="H49" i="3"/>
  <c r="L49" i="3" s="1"/>
  <c r="H35" i="3"/>
  <c r="J35" i="3" s="1"/>
  <c r="H19" i="3"/>
  <c r="L19" i="3" s="1"/>
  <c r="L46" i="3"/>
  <c r="L37" i="3"/>
  <c r="J25" i="3"/>
  <c r="L25" i="3"/>
  <c r="H33" i="3"/>
  <c r="L33" i="3" s="1"/>
  <c r="L8" i="3"/>
  <c r="J23" i="3"/>
  <c r="J3" i="3"/>
  <c r="J32" i="3"/>
  <c r="H27" i="3"/>
  <c r="J27" i="3" s="1"/>
  <c r="J45" i="3"/>
  <c r="H36" i="3"/>
  <c r="L36" i="3" s="1"/>
  <c r="J47" i="3"/>
  <c r="J38" i="3"/>
  <c r="J18" i="3"/>
  <c r="J6" i="3"/>
  <c r="J50" i="3"/>
  <c r="J7" i="3"/>
  <c r="J11" i="3"/>
  <c r="J24" i="3"/>
  <c r="J42" i="3"/>
  <c r="J44" i="3"/>
  <c r="J40" i="3"/>
  <c r="J17" i="3"/>
  <c r="J28" i="3"/>
  <c r="J12" i="3"/>
  <c r="J43" i="3"/>
  <c r="J30" i="3"/>
  <c r="J16" i="3"/>
  <c r="J48" i="3"/>
  <c r="J31" i="3"/>
  <c r="J13" i="3"/>
  <c r="J41" i="3"/>
  <c r="J29" i="3"/>
  <c r="J9" i="3"/>
  <c r="J26" i="3"/>
  <c r="H34" i="3"/>
  <c r="J10" i="3"/>
  <c r="J20" i="3"/>
  <c r="J14" i="3"/>
  <c r="J39" i="3" l="1"/>
  <c r="L35" i="3"/>
  <c r="J21" i="3"/>
  <c r="J2" i="3"/>
  <c r="J19" i="3"/>
  <c r="J49" i="3"/>
  <c r="J33" i="3"/>
  <c r="L27" i="3"/>
  <c r="J36" i="3"/>
  <c r="L34" i="3"/>
  <c r="J34" i="3"/>
  <c r="L22" i="3" l="1"/>
</calcChain>
</file>

<file path=xl/sharedStrings.xml><?xml version="1.0" encoding="utf-8"?>
<sst xmlns="http://schemas.openxmlformats.org/spreadsheetml/2006/main" count="316" uniqueCount="94">
  <si>
    <t>This worksheet aims to figure out what is the most economic, safe, and financially stable plan.</t>
  </si>
  <si>
    <t>Need to include the following variables to estimate:</t>
  </si>
  <si>
    <t>Housing Prices</t>
  </si>
  <si>
    <t>Need to pay out of cash</t>
  </si>
  <si>
    <t xml:space="preserve">Current Net worth </t>
  </si>
  <si>
    <t>Remaining Net worth</t>
  </si>
  <si>
    <t>Mortgage Percentage</t>
  </si>
  <si>
    <t>House Address</t>
  </si>
  <si>
    <t>Link</t>
  </si>
  <si>
    <t>Rehab cost</t>
  </si>
  <si>
    <t>After repair value</t>
  </si>
  <si>
    <t>Loan Term</t>
  </si>
  <si>
    <t>Interest Rate</t>
  </si>
  <si>
    <t>Loan amount</t>
  </si>
  <si>
    <t>Closing costs and commission</t>
  </si>
  <si>
    <t>Total cost</t>
  </si>
  <si>
    <t>Rehab</t>
  </si>
  <si>
    <t>Source</t>
  </si>
  <si>
    <t>FSBO?</t>
  </si>
  <si>
    <t>W Bellfort St, Houston, TX</t>
  </si>
  <si>
    <t>Craigslist</t>
  </si>
  <si>
    <t>N</t>
  </si>
  <si>
    <t xml:space="preserve">ROI </t>
  </si>
  <si>
    <t>Closing costs</t>
  </si>
  <si>
    <t>ARV</t>
  </si>
  <si>
    <t>Rental</t>
  </si>
  <si>
    <t>Distance</t>
  </si>
  <si>
    <t>Southington St, Houston, Tx, 77033</t>
  </si>
  <si>
    <t>Contact</t>
  </si>
  <si>
    <t>Name</t>
  </si>
  <si>
    <t>Kelley anderson</t>
  </si>
  <si>
    <t>ARV %</t>
  </si>
  <si>
    <t>Kota</t>
  </si>
  <si>
    <t>Oak Forest Area</t>
  </si>
  <si>
    <t>Marquies</t>
  </si>
  <si>
    <t>3228 Simmons St. Houston, TX 77004</t>
  </si>
  <si>
    <t>623b429938683539a465c401c1c678ca@hous.craigslist.org</t>
  </si>
  <si>
    <t>Email only</t>
  </si>
  <si>
    <t>rental opportunity in Sunny Side</t>
  </si>
  <si>
    <t>1255c03647c5337f9f6430ad181255c6@hous.craigslist.org</t>
  </si>
  <si>
    <t>16602 Amy Ridge Rd</t>
  </si>
  <si>
    <t>Y</t>
  </si>
  <si>
    <t>73829179c86d3ef2b1967b1851c6146b@hous.craigslist.org</t>
  </si>
  <si>
    <t>3303 Parkwood drive</t>
  </si>
  <si>
    <t>(903) 488-7693</t>
  </si>
  <si>
    <t>Sam</t>
  </si>
  <si>
    <t>3403 Cypress Village Dr</t>
  </si>
  <si>
    <t>103 RILEY LN</t>
  </si>
  <si>
    <t>Auction</t>
  </si>
  <si>
    <t>3412 CHICKERING ST 77026</t>
  </si>
  <si>
    <t>2734 SKYVIEW RDG CT</t>
  </si>
  <si>
    <t>4014 WIMBERLEY HOLLOW LANE</t>
  </si>
  <si>
    <t>6227 QUEENSWOOD LN</t>
  </si>
  <si>
    <t>4733 REDSTART ST</t>
  </si>
  <si>
    <t>10702 JORDAN HTS DR</t>
  </si>
  <si>
    <t>2702 KIMBLETON CT 77082</t>
  </si>
  <si>
    <t>13507 LAKE WILLOUGHBY LN</t>
  </si>
  <si>
    <t>807 N WELLSFORD DR</t>
  </si>
  <si>
    <t>13065 CLAREWOOD DRIVE</t>
  </si>
  <si>
    <t>12818 ENCHANTED PATH</t>
  </si>
  <si>
    <t>3611 VINEYARD DR</t>
  </si>
  <si>
    <t>11715 MEADOWTRAIL LANE</t>
  </si>
  <si>
    <t>1615 STONE LAKE DRIVE</t>
  </si>
  <si>
    <t>7606 DILLON HOUSTON, TX 77061</t>
  </si>
  <si>
    <t>3016 COUNTRY CLUB DR</t>
  </si>
  <si>
    <t>3227 EWING STREET</t>
  </si>
  <si>
    <t>5305 NAVARRO STREET</t>
  </si>
  <si>
    <t>15410 KELLERWOOD DR</t>
  </si>
  <si>
    <t>10134 KIRKGLEN DRIVE</t>
  </si>
  <si>
    <t>1440 WICHITA AVENUE</t>
  </si>
  <si>
    <t>Unknown</t>
  </si>
  <si>
    <t>Website Link</t>
  </si>
  <si>
    <t>NA</t>
  </si>
  <si>
    <t>5926 BERNICE STREET</t>
  </si>
  <si>
    <t>2312 Blodgett St, Houston, TX 77004</t>
  </si>
  <si>
    <t>Zillow</t>
  </si>
  <si>
    <t>6923 Chapel Meadow</t>
  </si>
  <si>
    <t>3137 Crandon St, Houston</t>
  </si>
  <si>
    <t>5218 Kingsbury St, Houston, TX 77021</t>
  </si>
  <si>
    <t>2617 Barbee St, Houston</t>
  </si>
  <si>
    <t>8323 Field Sparrow Trl</t>
  </si>
  <si>
    <t>5058 Idaho St, Houston, TX 77021</t>
  </si>
  <si>
    <t>3218 Rosalie St</t>
  </si>
  <si>
    <t>9319 Bonhomme Rd</t>
  </si>
  <si>
    <t>6203 Sedalia St</t>
  </si>
  <si>
    <t>NE HOUSTON 77028 SPECIAL</t>
  </si>
  <si>
    <t>OFF MARKET FLIP/RENTAL 77033</t>
  </si>
  <si>
    <t>From</t>
  </si>
  <si>
    <t>$ Suggested</t>
  </si>
  <si>
    <t>Address</t>
  </si>
  <si>
    <t>Doulton Dr</t>
  </si>
  <si>
    <t>14106 Rosebriar Glen Ct</t>
  </si>
  <si>
    <t>Xome</t>
  </si>
  <si>
    <t>1318 Diamond Drape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</si>
</sst>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3"/>
    <xf numFmtId="9" fontId="0" fillId="0" borderId="0" xfId="0" applyNumberFormat="1"/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left"/>
    </xf>
    <xf numFmtId="165" fontId="2" fillId="0" borderId="0" xfId="1" applyNumberFormat="1" applyFont="1"/>
    <xf numFmtId="0" fontId="0" fillId="0" borderId="0" xfId="0" applyAlignment="1">
      <alignment wrapText="1"/>
    </xf>
    <xf numFmtId="165" fontId="1" fillId="0" borderId="0" xfId="1" applyNumberFormat="1" applyFont="1"/>
    <xf numFmtId="0" fontId="0" fillId="2" borderId="0" xfId="0" applyFill="1"/>
    <xf numFmtId="0" fontId="3" fillId="0" borderId="0" xfId="3" applyAlignment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uction.com/details/103-riley-ln-houston-tx-1196640" TargetMode="External"/><Relationship Id="rId18" Type="http://schemas.openxmlformats.org/officeDocument/2006/relationships/hyperlink" Target="https://www.auction.com/details/4014-wimberley-hollow-ln-houston-tx-1212730" TargetMode="External"/><Relationship Id="rId26" Type="http://schemas.openxmlformats.org/officeDocument/2006/relationships/hyperlink" Target="https://www.auction.com/details/3611-vineyard-dr-houston-tx-1185199" TargetMode="External"/><Relationship Id="rId39" Type="http://schemas.openxmlformats.org/officeDocument/2006/relationships/hyperlink" Target="https://www.zillow.com/homedetails/3137-Crandon-St-Houston-TX-77026/27771746_zpid/" TargetMode="External"/><Relationship Id="rId21" Type="http://schemas.openxmlformats.org/officeDocument/2006/relationships/hyperlink" Target="https://www.auction.com/details/10702-jordan-heights-dr-houston-tx-1181179" TargetMode="External"/><Relationship Id="rId34" Type="http://schemas.openxmlformats.org/officeDocument/2006/relationships/hyperlink" Target="https://www.auction.com/details/1440-wichita-st-houston-tx-1215344" TargetMode="External"/><Relationship Id="rId42" Type="http://schemas.openxmlformats.org/officeDocument/2006/relationships/hyperlink" Target="https://www.zillow.com/homedetails/8323-Field-Sparrow-Trl-Houston-TX-77049/2063495469_zpid/" TargetMode="External"/><Relationship Id="rId47" Type="http://schemas.openxmlformats.org/officeDocument/2006/relationships/hyperlink" Target="https://houston.craigslist.org/reo/d/houston-off-market-special-in-houston/7628072456.html" TargetMode="External"/><Relationship Id="rId50" Type="http://schemas.openxmlformats.org/officeDocument/2006/relationships/hyperlink" Target="https://www.xome.com/auctions/14106-Rosebriar-Glen-Ct-Rosharon-TX-77583-379165108" TargetMode="External"/><Relationship Id="rId7" Type="http://schemas.openxmlformats.org/officeDocument/2006/relationships/hyperlink" Target="https://houston.craigslist.org/reo/d/houston-off-market-flip-rental/7616560458.html" TargetMode="External"/><Relationship Id="rId2" Type="http://schemas.openxmlformats.org/officeDocument/2006/relationships/hyperlink" Target="https://houston.craigslist.org/reo/d/houston-houston-tx-clean-rental/7615369308.html" TargetMode="External"/><Relationship Id="rId16" Type="http://schemas.openxmlformats.org/officeDocument/2006/relationships/hyperlink" Target="https://www.auction.com/details/2734-skyview-ridge-ct-houston-tx-1202604" TargetMode="External"/><Relationship Id="rId29" Type="http://schemas.openxmlformats.org/officeDocument/2006/relationships/hyperlink" Target="https://www.auction.com/details/3016-country-club-dr-pearland-tx-1202759" TargetMode="External"/><Relationship Id="rId11" Type="http://schemas.openxmlformats.org/officeDocument/2006/relationships/hyperlink" Target="sms:(903)%20488-7693" TargetMode="External"/><Relationship Id="rId24" Type="http://schemas.openxmlformats.org/officeDocument/2006/relationships/hyperlink" Target="https://www.auction.com/details/807-n-wellsford-dr-pearland-tx-1232905" TargetMode="External"/><Relationship Id="rId32" Type="http://schemas.openxmlformats.org/officeDocument/2006/relationships/hyperlink" Target="https://www.auction.com/details/15410-kellerwood-dr-houston-tx-1199933" TargetMode="External"/><Relationship Id="rId37" Type="http://schemas.openxmlformats.org/officeDocument/2006/relationships/hyperlink" Target="https://www.zillow.com/homedetails/6923-Chapel-Meadow-Ln-Richmond-TX-77407/82711051_zpid/" TargetMode="External"/><Relationship Id="rId40" Type="http://schemas.openxmlformats.org/officeDocument/2006/relationships/hyperlink" Target="https://www.zillow.com/homedetails/5218-Kingsbury-St-Houston-TX-77021/97657386_zpid/" TargetMode="External"/><Relationship Id="rId45" Type="http://schemas.openxmlformats.org/officeDocument/2006/relationships/hyperlink" Target="https://www.zillow.com/homedetails/9319-Bonhomme-Rd-Houston-TX-77074/28275074_zpid/" TargetMode="External"/><Relationship Id="rId5" Type="http://schemas.openxmlformats.org/officeDocument/2006/relationships/hyperlink" Target="https://houston.craigslist.org/reo/d/houston-fix-and-flip-opportunity-south/7618960984.html" TargetMode="External"/><Relationship Id="rId15" Type="http://schemas.openxmlformats.org/officeDocument/2006/relationships/hyperlink" Target="https://houston.craigslist.org/reo/d/houston-excellent-off-market-flip/7614198798.html" TargetMode="External"/><Relationship Id="rId23" Type="http://schemas.openxmlformats.org/officeDocument/2006/relationships/hyperlink" Target="https://www.auction.com/details/13507-lake-willoughby-ln-houston-tx-1233097" TargetMode="External"/><Relationship Id="rId28" Type="http://schemas.openxmlformats.org/officeDocument/2006/relationships/hyperlink" Target="https://www.auction.com/details/11715-meadowtrail-ln-stafford-tx-1218596" TargetMode="External"/><Relationship Id="rId36" Type="http://schemas.openxmlformats.org/officeDocument/2006/relationships/hyperlink" Target="https://www.xome.com/auctions/2312-Blodgett-St-Houston-TX-77004-377354451?utm_medium=referral&amp;utm_source=Zillow&amp;utm_campaign=Syndication&amp;utm_content=propurl" TargetMode="External"/><Relationship Id="rId49" Type="http://schemas.openxmlformats.org/officeDocument/2006/relationships/hyperlink" Target="https://houston.craigslist.org/reo/d/houston-houston-tx-great-investment/7615353933.html" TargetMode="External"/><Relationship Id="rId10" Type="http://schemas.openxmlformats.org/officeDocument/2006/relationships/hyperlink" Target="https://houston.craigslist.org/reo/d/houston-fix-and-flip-opportunity-off/7616562062.html" TargetMode="External"/><Relationship Id="rId19" Type="http://schemas.openxmlformats.org/officeDocument/2006/relationships/hyperlink" Target="https://www.auction.com/details/6227-queenswood-ln-houston-tx-1208180" TargetMode="External"/><Relationship Id="rId31" Type="http://schemas.openxmlformats.org/officeDocument/2006/relationships/hyperlink" Target="https://www.auction.com/details/5305-navarro-st-houston-tx-1217797" TargetMode="External"/><Relationship Id="rId44" Type="http://schemas.openxmlformats.org/officeDocument/2006/relationships/hyperlink" Target="https://www.zillow.com/homedetails/3218-Rosalie-St-Houston-TX-77004/160262286_zpid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houston.craigslist.org/reo/d/houston-off-market-special-in-houston/7619427977.html" TargetMode="External"/><Relationship Id="rId9" Type="http://schemas.openxmlformats.org/officeDocument/2006/relationships/hyperlink" Target="https://houston.craigslist.org/reo/d/houston-amy-ridge-rd/7617899881.html" TargetMode="External"/><Relationship Id="rId14" Type="http://schemas.openxmlformats.org/officeDocument/2006/relationships/hyperlink" Target="https://www.auction.com/details/3412-chickering-st-houston-tx-1219594" TargetMode="External"/><Relationship Id="rId22" Type="http://schemas.openxmlformats.org/officeDocument/2006/relationships/hyperlink" Target="https://www.auction.com/details/2702-kimbleton-ct-houston-tx-1235119" TargetMode="External"/><Relationship Id="rId27" Type="http://schemas.openxmlformats.org/officeDocument/2006/relationships/hyperlink" Target="https://www.auction.com/details/1615-stone-lake-dr-missouri-city-tx-1190504" TargetMode="External"/><Relationship Id="rId30" Type="http://schemas.openxmlformats.org/officeDocument/2006/relationships/hyperlink" Target="https://www.auction.com/details/7606-dillon-st-houston-tx-1221366" TargetMode="External"/><Relationship Id="rId35" Type="http://schemas.openxmlformats.org/officeDocument/2006/relationships/hyperlink" Target="https://www.auction.com/details/3227-ewing-st-houston-tx-1232233" TargetMode="External"/><Relationship Id="rId43" Type="http://schemas.openxmlformats.org/officeDocument/2006/relationships/hyperlink" Target="https://www.zillow.com/homedetails/5058-Idaho-St-Houston-TX-77021/27952029_zpid/" TargetMode="External"/><Relationship Id="rId48" Type="http://schemas.openxmlformats.org/officeDocument/2006/relationships/hyperlink" Target="https://houston.craigslist.org/reo/d/houston-off-market-special-in-houston/7628082800.html" TargetMode="External"/><Relationship Id="rId8" Type="http://schemas.openxmlformats.org/officeDocument/2006/relationships/hyperlink" Target="mailto:1255c03647c5337f9f6430ad181255c6@hous.craigslist.org" TargetMode="External"/><Relationship Id="rId51" Type="http://schemas.openxmlformats.org/officeDocument/2006/relationships/hyperlink" Target="https://www.xome.com/auctions/1318-Diamond-Drape-Dr-Iowa-Colony-TX-77583-379454255" TargetMode="External"/><Relationship Id="rId3" Type="http://schemas.openxmlformats.org/officeDocument/2006/relationships/hyperlink" Target="https://houston.craigslist.org/reo/d/houston-off-market-special-in-oak/7622943080.html" TargetMode="External"/><Relationship Id="rId12" Type="http://schemas.openxmlformats.org/officeDocument/2006/relationships/hyperlink" Target="https://houston.craigslist.org/reo/d/houston-pearland-off-market-showing/7612464356.html" TargetMode="External"/><Relationship Id="rId17" Type="http://schemas.openxmlformats.org/officeDocument/2006/relationships/hyperlink" Target="https://www.auction.com/details/12818-enchanted-path-dr-houston-tx-1191441" TargetMode="External"/><Relationship Id="rId25" Type="http://schemas.openxmlformats.org/officeDocument/2006/relationships/hyperlink" Target="https://www.auction.com/details/13065-clarewood-dr-houston-tx-1202959" TargetMode="External"/><Relationship Id="rId33" Type="http://schemas.openxmlformats.org/officeDocument/2006/relationships/hyperlink" Target="https://www.auction.com/details/10134-kirkglen-dr-houston-tx-1212745" TargetMode="External"/><Relationship Id="rId38" Type="http://schemas.openxmlformats.org/officeDocument/2006/relationships/hyperlink" Target="https://www.auction.com/details/5926-bernice-st-houston-tx-1208785/?utm_source=zillow&amp;utm_medium=feed&amp;utm_campaign=trustee&amp;utm_name=partner" TargetMode="External"/><Relationship Id="rId46" Type="http://schemas.openxmlformats.org/officeDocument/2006/relationships/hyperlink" Target="https://www.zillow.com/homedetails/6203-Sedalia-St-Houston-TX-77021/126252907_zpid/" TargetMode="External"/><Relationship Id="rId20" Type="http://schemas.openxmlformats.org/officeDocument/2006/relationships/hyperlink" Target="https://www.auction.com/details/4733-redstart-st-houston-tx-1187473" TargetMode="External"/><Relationship Id="rId41" Type="http://schemas.openxmlformats.org/officeDocument/2006/relationships/hyperlink" Target="https://www.zillow.com/homedetails/2617-Barbee-St-Houston-TX-77004/27850708_zpid/" TargetMode="External"/><Relationship Id="rId1" Type="http://schemas.openxmlformats.org/officeDocument/2006/relationships/hyperlink" Target="https://houston.craigslist.org/reo/d/houston-houston-tx-clean-house-bellfort/7625228800.html" TargetMode="External"/><Relationship Id="rId6" Type="http://schemas.openxmlformats.org/officeDocument/2006/relationships/hyperlink" Target="mailto:623b429938683539a465c401c1c678ca@hous.craigslist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20"/>
  <sheetViews>
    <sheetView workbookViewId="0">
      <selection activeCell="B6" sqref="B6:B22"/>
    </sheetView>
  </sheetViews>
  <sheetFormatPr defaultRowHeight="14.25" x14ac:dyDescent="0.45"/>
  <cols>
    <col min="2" max="2" width="20.6640625" customWidth="1"/>
  </cols>
  <sheetData>
    <row r="3" spans="2:2" x14ac:dyDescent="0.45">
      <c r="B3" t="s">
        <v>0</v>
      </c>
    </row>
    <row r="4" spans="2:2" x14ac:dyDescent="0.45">
      <c r="B4" t="s">
        <v>1</v>
      </c>
    </row>
    <row r="7" spans="2:2" x14ac:dyDescent="0.45">
      <c r="B7" t="s">
        <v>7</v>
      </c>
    </row>
    <row r="8" spans="2:2" x14ac:dyDescent="0.45">
      <c r="B8" t="s">
        <v>8</v>
      </c>
    </row>
    <row r="9" spans="2:2" x14ac:dyDescent="0.45">
      <c r="B9" t="s">
        <v>2</v>
      </c>
    </row>
    <row r="10" spans="2:2" x14ac:dyDescent="0.45">
      <c r="B10" t="s">
        <v>6</v>
      </c>
    </row>
    <row r="11" spans="2:2" x14ac:dyDescent="0.45">
      <c r="B11" t="s">
        <v>14</v>
      </c>
    </row>
    <row r="12" spans="2:2" x14ac:dyDescent="0.45">
      <c r="B12" t="s">
        <v>9</v>
      </c>
    </row>
    <row r="13" spans="2:2" x14ac:dyDescent="0.45">
      <c r="B13" t="s">
        <v>15</v>
      </c>
    </row>
    <row r="14" spans="2:2" x14ac:dyDescent="0.45">
      <c r="B14" t="s">
        <v>10</v>
      </c>
    </row>
    <row r="15" spans="2:2" x14ac:dyDescent="0.45">
      <c r="B15" t="s">
        <v>13</v>
      </c>
    </row>
    <row r="16" spans="2:2" x14ac:dyDescent="0.45">
      <c r="B16" t="s">
        <v>11</v>
      </c>
    </row>
    <row r="17" spans="2:2" x14ac:dyDescent="0.45">
      <c r="B17" t="s">
        <v>12</v>
      </c>
    </row>
    <row r="18" spans="2:2" x14ac:dyDescent="0.45">
      <c r="B18" t="s">
        <v>3</v>
      </c>
    </row>
    <row r="19" spans="2:2" x14ac:dyDescent="0.45">
      <c r="B19" t="s">
        <v>4</v>
      </c>
    </row>
    <row r="20" spans="2:2" x14ac:dyDescent="0.45">
      <c r="B20" t="s">
        <v>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E348-E198-4414-A08E-E62A10F5501C}">
  <dimension ref="A1:P68"/>
  <sheetViews>
    <sheetView zoomScaleNormal="100" workbookViewId="0">
      <selection activeCell="A27" sqref="A27"/>
    </sheetView>
  </sheetViews>
  <sheetFormatPr defaultRowHeight="14.25" x14ac:dyDescent="0.45"/>
  <cols>
    <col min="1" max="1" width="31.06640625" bestFit="1" customWidth="1"/>
    <col min="2" max="2" width="3.86328125" customWidth="1"/>
    <col min="3" max="3" width="7.46484375" bestFit="1" customWidth="1"/>
    <col min="4" max="4" width="11" bestFit="1" customWidth="1"/>
    <col min="5" max="5" width="13.59765625" style="6" bestFit="1" customWidth="1"/>
    <col min="6" max="6" width="10.73046875" bestFit="1" customWidth="1"/>
    <col min="7" max="9" width="11.86328125" style="6" bestFit="1" customWidth="1"/>
    <col min="10" max="10" width="7.73046875" style="6" customWidth="1"/>
    <col min="11" max="11" width="9.86328125" style="3" bestFit="1" customWidth="1"/>
    <col min="12" max="12" width="7.796875" style="5" customWidth="1"/>
    <col min="13" max="13" width="7.796875" bestFit="1" customWidth="1"/>
    <col min="14" max="14" width="5.6640625" bestFit="1" customWidth="1"/>
    <col min="15" max="15" width="16.19921875" style="7" customWidth="1"/>
    <col min="16" max="16" width="13.19921875" bestFit="1" customWidth="1"/>
    <col min="17" max="17" width="13.19921875" customWidth="1"/>
  </cols>
  <sheetData>
    <row r="1" spans="1:16" x14ac:dyDescent="0.45">
      <c r="A1" s="7" t="s">
        <v>89</v>
      </c>
      <c r="B1" t="s">
        <v>8</v>
      </c>
      <c r="C1" t="s">
        <v>26</v>
      </c>
      <c r="D1" t="s">
        <v>87</v>
      </c>
      <c r="E1" s="6" t="s">
        <v>88</v>
      </c>
      <c r="F1" t="s">
        <v>23</v>
      </c>
      <c r="G1" s="6" t="s">
        <v>9</v>
      </c>
      <c r="H1" s="6" t="s">
        <v>15</v>
      </c>
      <c r="I1" s="6" t="s">
        <v>24</v>
      </c>
      <c r="J1" s="6" t="s">
        <v>31</v>
      </c>
      <c r="K1" s="3" t="s">
        <v>25</v>
      </c>
      <c r="L1" s="5" t="s">
        <v>22</v>
      </c>
      <c r="M1" t="s">
        <v>17</v>
      </c>
      <c r="N1" t="s">
        <v>18</v>
      </c>
      <c r="O1" s="7" t="s">
        <v>28</v>
      </c>
      <c r="P1" t="s">
        <v>29</v>
      </c>
    </row>
    <row r="2" spans="1:16" x14ac:dyDescent="0.45">
      <c r="A2" s="7" t="s">
        <v>43</v>
      </c>
      <c r="B2" s="1" t="s">
        <v>8</v>
      </c>
      <c r="C2">
        <v>8</v>
      </c>
      <c r="D2" t="s">
        <v>16</v>
      </c>
      <c r="E2" s="6">
        <v>518000</v>
      </c>
      <c r="F2" s="2">
        <v>0.01</v>
      </c>
      <c r="G2" s="6">
        <v>150000</v>
      </c>
      <c r="H2" s="6">
        <f>E2*(1+F2)+G2</f>
        <v>673180</v>
      </c>
      <c r="I2" s="6">
        <v>1200000</v>
      </c>
      <c r="J2" s="4">
        <f>H2/I2</f>
        <v>0.56098333333333328</v>
      </c>
      <c r="L2" s="5">
        <f>K2*12/H2</f>
        <v>0</v>
      </c>
      <c r="M2" t="s">
        <v>20</v>
      </c>
      <c r="N2" t="s">
        <v>41</v>
      </c>
      <c r="O2" s="12" t="s">
        <v>44</v>
      </c>
      <c r="P2" t="s">
        <v>45</v>
      </c>
    </row>
    <row r="3" spans="1:16" x14ac:dyDescent="0.45">
      <c r="A3" s="11" t="s">
        <v>74</v>
      </c>
      <c r="B3" s="1" t="s">
        <v>8</v>
      </c>
      <c r="C3">
        <v>8</v>
      </c>
      <c r="D3" t="s">
        <v>92</v>
      </c>
      <c r="E3" s="8">
        <v>381600</v>
      </c>
      <c r="F3" s="2">
        <v>0.03</v>
      </c>
      <c r="G3" s="6">
        <v>25000</v>
      </c>
      <c r="H3" s="6">
        <f>E3*(1+F3)+G3</f>
        <v>418048</v>
      </c>
      <c r="I3" s="6">
        <v>548137</v>
      </c>
      <c r="J3" s="4">
        <f>H3/I3</f>
        <v>0.76267064620706138</v>
      </c>
      <c r="L3" s="5">
        <f>K3*12/H3</f>
        <v>0</v>
      </c>
    </row>
    <row r="4" spans="1:16" x14ac:dyDescent="0.45">
      <c r="A4" s="11" t="s">
        <v>91</v>
      </c>
      <c r="B4" s="1" t="s">
        <v>8</v>
      </c>
      <c r="C4">
        <v>31</v>
      </c>
      <c r="D4" t="s">
        <v>92</v>
      </c>
      <c r="E4" s="8">
        <v>298000</v>
      </c>
      <c r="F4" s="2">
        <v>0.03</v>
      </c>
      <c r="G4" s="6">
        <v>10000</v>
      </c>
      <c r="H4" s="6">
        <f t="shared" ref="H4:H5" si="0">E4*(1+F4)+G4</f>
        <v>316940</v>
      </c>
      <c r="I4" s="6">
        <v>370802</v>
      </c>
      <c r="J4" s="4">
        <f t="shared" ref="J4:J5" si="1">H4/I4</f>
        <v>0.85474188380860949</v>
      </c>
      <c r="L4" s="5">
        <f t="shared" ref="L4:L5" si="2">K4*12/H4</f>
        <v>0</v>
      </c>
    </row>
    <row r="5" spans="1:16" x14ac:dyDescent="0.45">
      <c r="A5" s="11" t="s">
        <v>93</v>
      </c>
      <c r="B5" s="1" t="s">
        <v>8</v>
      </c>
      <c r="C5">
        <v>30</v>
      </c>
      <c r="D5" t="s">
        <v>92</v>
      </c>
      <c r="E5" s="8">
        <v>210000</v>
      </c>
      <c r="F5" s="2">
        <v>0.03</v>
      </c>
      <c r="G5" s="6">
        <v>10000</v>
      </c>
      <c r="H5" s="6">
        <f t="shared" si="0"/>
        <v>226300</v>
      </c>
      <c r="I5" s="6">
        <v>298900</v>
      </c>
      <c r="J5" s="4">
        <f t="shared" si="1"/>
        <v>0.75710940113750413</v>
      </c>
      <c r="L5" s="5">
        <f t="shared" si="2"/>
        <v>0</v>
      </c>
    </row>
    <row r="6" spans="1:16" x14ac:dyDescent="0.45">
      <c r="A6" s="7" t="s">
        <v>38</v>
      </c>
      <c r="B6" s="1" t="s">
        <v>8</v>
      </c>
      <c r="C6">
        <v>14</v>
      </c>
      <c r="D6" t="s">
        <v>16</v>
      </c>
      <c r="E6" s="6">
        <v>139000</v>
      </c>
      <c r="F6" s="2">
        <v>0.01</v>
      </c>
      <c r="G6" s="6">
        <v>35000</v>
      </c>
      <c r="H6" s="6">
        <f t="shared" ref="H6:H37" si="3">E6*(1+F6)+G6</f>
        <v>175390</v>
      </c>
      <c r="I6" s="6">
        <v>265000</v>
      </c>
      <c r="J6" s="4">
        <f t="shared" ref="J6:J37" si="4">H6/I6</f>
        <v>0.66184905660377358</v>
      </c>
      <c r="K6" s="3">
        <v>1800</v>
      </c>
      <c r="L6" s="5">
        <f t="shared" ref="L6:L37" si="5">K6*12/H6</f>
        <v>0.12315411368949199</v>
      </c>
      <c r="M6" t="s">
        <v>20</v>
      </c>
      <c r="N6" t="s">
        <v>21</v>
      </c>
      <c r="O6" s="12" t="s">
        <v>39</v>
      </c>
      <c r="P6" t="s">
        <v>37</v>
      </c>
    </row>
    <row r="7" spans="1:16" x14ac:dyDescent="0.45">
      <c r="A7" t="s">
        <v>86</v>
      </c>
      <c r="B7" s="1" t="s">
        <v>8</v>
      </c>
      <c r="C7">
        <v>14</v>
      </c>
      <c r="D7" t="s">
        <v>16</v>
      </c>
      <c r="E7" s="6">
        <v>119999</v>
      </c>
      <c r="F7" s="2">
        <v>0.03</v>
      </c>
      <c r="G7" s="6">
        <v>45000</v>
      </c>
      <c r="H7" s="6">
        <f t="shared" si="3"/>
        <v>168598.97</v>
      </c>
      <c r="I7" s="6">
        <v>240000</v>
      </c>
      <c r="J7" s="4">
        <f t="shared" si="4"/>
        <v>0.7024957083333333</v>
      </c>
      <c r="L7" s="5">
        <f t="shared" si="5"/>
        <v>0</v>
      </c>
    </row>
    <row r="8" spans="1:16" x14ac:dyDescent="0.45">
      <c r="A8" t="s">
        <v>85</v>
      </c>
      <c r="B8" s="1" t="s">
        <v>8</v>
      </c>
      <c r="C8">
        <v>14</v>
      </c>
      <c r="D8" t="s">
        <v>16</v>
      </c>
      <c r="E8" s="6">
        <v>95000</v>
      </c>
      <c r="F8" s="2">
        <v>0.03</v>
      </c>
      <c r="G8" s="6">
        <v>45000</v>
      </c>
      <c r="H8" s="6">
        <f t="shared" si="3"/>
        <v>142850</v>
      </c>
      <c r="I8" s="6">
        <v>200000</v>
      </c>
      <c r="J8" s="4">
        <f t="shared" si="4"/>
        <v>0.71425000000000005</v>
      </c>
      <c r="L8" s="5">
        <f t="shared" si="5"/>
        <v>0</v>
      </c>
    </row>
    <row r="9" spans="1:16" x14ac:dyDescent="0.45">
      <c r="A9" t="s">
        <v>77</v>
      </c>
      <c r="B9" s="1" t="s">
        <v>8</v>
      </c>
      <c r="C9">
        <v>12</v>
      </c>
      <c r="D9" t="s">
        <v>75</v>
      </c>
      <c r="E9" s="10">
        <v>109900</v>
      </c>
      <c r="F9" s="2">
        <v>0.03</v>
      </c>
      <c r="G9" s="6">
        <v>45000</v>
      </c>
      <c r="H9" s="6">
        <f t="shared" si="3"/>
        <v>158197</v>
      </c>
      <c r="I9" s="6">
        <v>220000</v>
      </c>
      <c r="J9" s="4">
        <f t="shared" si="4"/>
        <v>0.71907727272727273</v>
      </c>
      <c r="L9" s="5">
        <f t="shared" si="5"/>
        <v>0</v>
      </c>
    </row>
    <row r="10" spans="1:16" x14ac:dyDescent="0.45">
      <c r="A10" s="7" t="s">
        <v>49</v>
      </c>
      <c r="B10" s="1" t="s">
        <v>8</v>
      </c>
      <c r="C10">
        <v>15</v>
      </c>
      <c r="D10" t="s">
        <v>48</v>
      </c>
      <c r="E10" s="8">
        <v>180000</v>
      </c>
      <c r="F10" s="2">
        <v>0.05</v>
      </c>
      <c r="G10" s="6">
        <v>25000</v>
      </c>
      <c r="H10" s="6">
        <f t="shared" si="3"/>
        <v>214000</v>
      </c>
      <c r="I10" s="6">
        <v>288000</v>
      </c>
      <c r="J10" s="4">
        <f t="shared" si="4"/>
        <v>0.74305555555555558</v>
      </c>
      <c r="L10" s="5">
        <f t="shared" si="5"/>
        <v>0</v>
      </c>
      <c r="M10" t="s">
        <v>48</v>
      </c>
      <c r="N10" t="s">
        <v>21</v>
      </c>
      <c r="O10" s="7" t="s">
        <v>71</v>
      </c>
      <c r="P10" t="s">
        <v>72</v>
      </c>
    </row>
    <row r="11" spans="1:16" x14ac:dyDescent="0.45">
      <c r="A11" s="7" t="s">
        <v>27</v>
      </c>
      <c r="B11" s="1" t="s">
        <v>8</v>
      </c>
      <c r="C11">
        <v>13</v>
      </c>
      <c r="D11" t="s">
        <v>16</v>
      </c>
      <c r="E11" s="6">
        <v>129900</v>
      </c>
      <c r="F11" s="2">
        <v>0.03</v>
      </c>
      <c r="G11" s="6">
        <v>25000</v>
      </c>
      <c r="H11" s="6">
        <f t="shared" si="3"/>
        <v>158797</v>
      </c>
      <c r="I11" s="6">
        <v>210000</v>
      </c>
      <c r="J11" s="4">
        <f t="shared" si="4"/>
        <v>0.75617619047619045</v>
      </c>
      <c r="K11" s="3">
        <v>1600</v>
      </c>
      <c r="L11" s="5">
        <f t="shared" si="5"/>
        <v>0.12090908518422892</v>
      </c>
      <c r="M11" t="s">
        <v>20</v>
      </c>
      <c r="N11" t="s">
        <v>21</v>
      </c>
      <c r="O11" s="7">
        <v>2089657856</v>
      </c>
      <c r="P11" t="s">
        <v>30</v>
      </c>
    </row>
    <row r="12" spans="1:16" x14ac:dyDescent="0.45">
      <c r="A12" s="7" t="s">
        <v>70</v>
      </c>
      <c r="B12" s="1" t="s">
        <v>8</v>
      </c>
      <c r="C12">
        <v>15</v>
      </c>
      <c r="D12" t="s">
        <v>16</v>
      </c>
      <c r="E12" s="10">
        <v>165000</v>
      </c>
      <c r="F12" s="2">
        <v>0.05</v>
      </c>
      <c r="G12" s="6">
        <v>45000</v>
      </c>
      <c r="H12" s="6">
        <f t="shared" si="3"/>
        <v>218250</v>
      </c>
      <c r="I12" s="6">
        <v>285000</v>
      </c>
      <c r="J12" s="4">
        <f t="shared" si="4"/>
        <v>0.76578947368421058</v>
      </c>
      <c r="L12" s="5">
        <f t="shared" si="5"/>
        <v>0</v>
      </c>
      <c r="M12" t="s">
        <v>20</v>
      </c>
      <c r="N12" t="s">
        <v>21</v>
      </c>
      <c r="O12" s="7">
        <v>7135886999</v>
      </c>
      <c r="P12" t="s">
        <v>32</v>
      </c>
    </row>
    <row r="13" spans="1:16" x14ac:dyDescent="0.45">
      <c r="A13" s="7" t="s">
        <v>33</v>
      </c>
      <c r="B13" s="1" t="s">
        <v>8</v>
      </c>
      <c r="C13">
        <v>20</v>
      </c>
      <c r="D13" t="s">
        <v>16</v>
      </c>
      <c r="E13" s="6">
        <v>265000</v>
      </c>
      <c r="F13" s="2">
        <v>0.03</v>
      </c>
      <c r="G13" s="6">
        <v>45000</v>
      </c>
      <c r="H13" s="6">
        <f t="shared" si="3"/>
        <v>317950</v>
      </c>
      <c r="I13" s="6">
        <v>405000</v>
      </c>
      <c r="J13" s="4">
        <f t="shared" si="4"/>
        <v>0.78506172839506172</v>
      </c>
      <c r="K13" s="3">
        <v>2800</v>
      </c>
      <c r="L13" s="5">
        <f t="shared" si="5"/>
        <v>0.10567699323793049</v>
      </c>
      <c r="M13" t="s">
        <v>20</v>
      </c>
      <c r="N13" t="s">
        <v>21</v>
      </c>
      <c r="O13" s="7">
        <v>7165344280</v>
      </c>
      <c r="P13" t="s">
        <v>34</v>
      </c>
    </row>
    <row r="14" spans="1:16" x14ac:dyDescent="0.45">
      <c r="A14" s="7" t="s">
        <v>35</v>
      </c>
      <c r="B14" s="1" t="s">
        <v>8</v>
      </c>
      <c r="C14">
        <v>14</v>
      </c>
      <c r="D14" t="s">
        <v>16</v>
      </c>
      <c r="E14" s="6">
        <v>142000</v>
      </c>
      <c r="F14" s="2">
        <v>0.03</v>
      </c>
      <c r="G14" s="6">
        <v>75000</v>
      </c>
      <c r="H14" s="6">
        <f t="shared" si="3"/>
        <v>221260</v>
      </c>
      <c r="I14" s="6">
        <v>280000</v>
      </c>
      <c r="J14" s="4">
        <f t="shared" si="4"/>
        <v>0.79021428571428576</v>
      </c>
      <c r="K14" s="3">
        <v>1650</v>
      </c>
      <c r="L14" s="5">
        <f t="shared" si="5"/>
        <v>8.9487480791828625E-2</v>
      </c>
      <c r="M14" t="s">
        <v>20</v>
      </c>
      <c r="N14" t="s">
        <v>21</v>
      </c>
      <c r="O14" s="12" t="s">
        <v>36</v>
      </c>
      <c r="P14" t="s">
        <v>37</v>
      </c>
    </row>
    <row r="15" spans="1:16" x14ac:dyDescent="0.45">
      <c r="A15" t="s">
        <v>90</v>
      </c>
      <c r="B15" s="1" t="s">
        <v>8</v>
      </c>
      <c r="C15">
        <v>18</v>
      </c>
      <c r="D15" t="s">
        <v>16</v>
      </c>
      <c r="E15" s="6">
        <v>119900</v>
      </c>
      <c r="F15" s="2">
        <v>0.03</v>
      </c>
      <c r="G15" s="6">
        <v>45000</v>
      </c>
      <c r="H15" s="6">
        <f t="shared" si="3"/>
        <v>168497</v>
      </c>
      <c r="I15" s="6">
        <v>209900</v>
      </c>
      <c r="J15" s="4">
        <f t="shared" si="4"/>
        <v>0.80274892806098141</v>
      </c>
      <c r="L15" s="5">
        <f t="shared" si="5"/>
        <v>0</v>
      </c>
    </row>
    <row r="16" spans="1:16" x14ac:dyDescent="0.45">
      <c r="A16" s="7">
        <v>77089</v>
      </c>
      <c r="B16" s="1" t="s">
        <v>8</v>
      </c>
      <c r="C16">
        <v>23</v>
      </c>
      <c r="D16" t="s">
        <v>16</v>
      </c>
      <c r="E16" s="6">
        <v>219999</v>
      </c>
      <c r="F16" s="2">
        <v>0.03</v>
      </c>
      <c r="G16" s="6">
        <v>15000</v>
      </c>
      <c r="H16" s="6">
        <f t="shared" si="3"/>
        <v>241598.97</v>
      </c>
      <c r="I16" s="6">
        <v>299999</v>
      </c>
      <c r="J16" s="4">
        <f t="shared" si="4"/>
        <v>0.80533258444194811</v>
      </c>
      <c r="K16" s="3">
        <v>2500</v>
      </c>
      <c r="L16" s="5">
        <f t="shared" si="5"/>
        <v>0.12417271480917323</v>
      </c>
      <c r="M16" t="s">
        <v>20</v>
      </c>
      <c r="N16" t="s">
        <v>21</v>
      </c>
      <c r="O16" s="7">
        <v>7165344280</v>
      </c>
      <c r="P16" t="s">
        <v>34</v>
      </c>
    </row>
    <row r="17" spans="1:16" x14ac:dyDescent="0.45">
      <c r="A17" t="s">
        <v>76</v>
      </c>
      <c r="B17" s="1" t="s">
        <v>8</v>
      </c>
      <c r="C17">
        <v>23</v>
      </c>
      <c r="D17" t="s">
        <v>75</v>
      </c>
      <c r="E17" s="10">
        <f>400000*0.7</f>
        <v>280000</v>
      </c>
      <c r="F17" s="2">
        <v>0.03</v>
      </c>
      <c r="G17" s="6">
        <v>35000</v>
      </c>
      <c r="H17" s="6">
        <f t="shared" si="3"/>
        <v>323400</v>
      </c>
      <c r="I17" s="6">
        <v>400000</v>
      </c>
      <c r="J17" s="4">
        <f t="shared" si="4"/>
        <v>0.8085</v>
      </c>
      <c r="L17" s="5">
        <f t="shared" si="5"/>
        <v>0</v>
      </c>
    </row>
    <row r="18" spans="1:16" x14ac:dyDescent="0.45">
      <c r="A18" t="s">
        <v>64</v>
      </c>
      <c r="B18" s="1" t="s">
        <v>8</v>
      </c>
      <c r="C18">
        <v>14</v>
      </c>
      <c r="D18" t="s">
        <v>48</v>
      </c>
      <c r="E18" s="8">
        <v>442800</v>
      </c>
      <c r="F18" s="2">
        <v>0.05</v>
      </c>
      <c r="G18" s="6">
        <v>25000</v>
      </c>
      <c r="H18" s="6">
        <f t="shared" si="3"/>
        <v>489940</v>
      </c>
      <c r="I18" s="6">
        <v>605000</v>
      </c>
      <c r="J18" s="4">
        <f t="shared" si="4"/>
        <v>0.80981818181818177</v>
      </c>
      <c r="L18" s="5">
        <f t="shared" si="5"/>
        <v>0</v>
      </c>
      <c r="M18" t="s">
        <v>48</v>
      </c>
      <c r="N18" t="s">
        <v>21</v>
      </c>
      <c r="O18" s="7" t="s">
        <v>71</v>
      </c>
      <c r="P18" t="s">
        <v>72</v>
      </c>
    </row>
    <row r="19" spans="1:16" x14ac:dyDescent="0.45">
      <c r="A19" t="s">
        <v>63</v>
      </c>
      <c r="B19" s="1" t="s">
        <v>8</v>
      </c>
      <c r="C19">
        <v>18</v>
      </c>
      <c r="D19" t="s">
        <v>48</v>
      </c>
      <c r="E19" s="8">
        <v>198900</v>
      </c>
      <c r="F19" s="2">
        <v>0.05</v>
      </c>
      <c r="G19" s="6">
        <v>25000</v>
      </c>
      <c r="H19" s="6">
        <f t="shared" si="3"/>
        <v>233845</v>
      </c>
      <c r="I19" s="6">
        <v>285000</v>
      </c>
      <c r="J19" s="4">
        <f t="shared" si="4"/>
        <v>0.82050877192982452</v>
      </c>
      <c r="L19" s="5">
        <f t="shared" si="5"/>
        <v>0</v>
      </c>
      <c r="M19" t="s">
        <v>48</v>
      </c>
      <c r="N19" t="s">
        <v>21</v>
      </c>
      <c r="O19" s="7" t="s">
        <v>71</v>
      </c>
      <c r="P19" t="s">
        <v>72</v>
      </c>
    </row>
    <row r="20" spans="1:16" x14ac:dyDescent="0.45">
      <c r="A20" s="7" t="s">
        <v>47</v>
      </c>
      <c r="B20" s="1" t="s">
        <v>8</v>
      </c>
      <c r="C20">
        <v>14</v>
      </c>
      <c r="D20" t="s">
        <v>48</v>
      </c>
      <c r="E20" s="8">
        <v>270634</v>
      </c>
      <c r="F20" s="2">
        <v>0.05</v>
      </c>
      <c r="G20" s="6">
        <v>25000</v>
      </c>
      <c r="H20" s="6">
        <f t="shared" si="3"/>
        <v>309165.7</v>
      </c>
      <c r="I20" s="6">
        <v>375000</v>
      </c>
      <c r="J20" s="4">
        <f t="shared" si="4"/>
        <v>0.82444186666666675</v>
      </c>
      <c r="L20" s="5">
        <f t="shared" si="5"/>
        <v>0</v>
      </c>
      <c r="M20" t="s">
        <v>48</v>
      </c>
      <c r="N20" t="s">
        <v>21</v>
      </c>
      <c r="O20" s="7" t="s">
        <v>71</v>
      </c>
      <c r="P20" t="s">
        <v>72</v>
      </c>
    </row>
    <row r="21" spans="1:16" x14ac:dyDescent="0.45">
      <c r="A21" s="7" t="s">
        <v>46</v>
      </c>
      <c r="B21" s="1" t="s">
        <v>8</v>
      </c>
      <c r="C21">
        <v>25</v>
      </c>
      <c r="D21" t="s">
        <v>16</v>
      </c>
      <c r="E21" s="6">
        <v>259999</v>
      </c>
      <c r="F21" s="2">
        <v>0.01</v>
      </c>
      <c r="G21" s="6">
        <v>45000</v>
      </c>
      <c r="H21" s="6">
        <f t="shared" si="3"/>
        <v>307598.99</v>
      </c>
      <c r="I21" s="6">
        <v>370000</v>
      </c>
      <c r="J21" s="4">
        <f t="shared" si="4"/>
        <v>0.8313486216216216</v>
      </c>
      <c r="L21" s="5">
        <f t="shared" si="5"/>
        <v>0</v>
      </c>
      <c r="M21" t="s">
        <v>20</v>
      </c>
      <c r="N21" t="s">
        <v>21</v>
      </c>
      <c r="O21" s="7">
        <v>7165344280</v>
      </c>
      <c r="P21" t="s">
        <v>34</v>
      </c>
    </row>
    <row r="22" spans="1:16" x14ac:dyDescent="0.45">
      <c r="A22" s="7" t="s">
        <v>19</v>
      </c>
      <c r="B22" s="1" t="s">
        <v>8</v>
      </c>
      <c r="C22">
        <v>22</v>
      </c>
      <c r="D22" t="s">
        <v>16</v>
      </c>
      <c r="E22" s="6">
        <v>288500</v>
      </c>
      <c r="F22" s="2">
        <v>0.03</v>
      </c>
      <c r="G22" s="6">
        <v>35000</v>
      </c>
      <c r="H22" s="6">
        <f t="shared" si="3"/>
        <v>332155</v>
      </c>
      <c r="I22" s="6">
        <v>399000</v>
      </c>
      <c r="J22" s="4">
        <f t="shared" si="4"/>
        <v>0.83246867167919802</v>
      </c>
      <c r="K22" s="3">
        <v>2500</v>
      </c>
      <c r="L22" s="5">
        <f t="shared" si="5"/>
        <v>9.0319278650027854E-2</v>
      </c>
      <c r="M22" t="s">
        <v>20</v>
      </c>
      <c r="N22" t="s">
        <v>21</v>
      </c>
      <c r="O22" s="7">
        <v>2089657856</v>
      </c>
      <c r="P22" t="s">
        <v>30</v>
      </c>
    </row>
    <row r="23" spans="1:16" x14ac:dyDescent="0.45">
      <c r="A23" t="s">
        <v>73</v>
      </c>
      <c r="B23" s="1" t="s">
        <v>8</v>
      </c>
      <c r="C23">
        <v>18</v>
      </c>
      <c r="D23" t="s">
        <v>48</v>
      </c>
      <c r="E23" s="8">
        <v>187500</v>
      </c>
      <c r="F23" s="2">
        <v>0.03</v>
      </c>
      <c r="G23" s="6">
        <v>25000</v>
      </c>
      <c r="H23" s="6">
        <f t="shared" si="3"/>
        <v>218125</v>
      </c>
      <c r="I23" s="6">
        <v>257000</v>
      </c>
      <c r="J23" s="4">
        <f t="shared" si="4"/>
        <v>0.84873540856031127</v>
      </c>
      <c r="L23" s="5">
        <f t="shared" si="5"/>
        <v>0</v>
      </c>
    </row>
    <row r="24" spans="1:16" x14ac:dyDescent="0.45">
      <c r="A24" s="7" t="s">
        <v>60</v>
      </c>
      <c r="B24" s="1" t="s">
        <v>8</v>
      </c>
      <c r="C24">
        <v>25</v>
      </c>
      <c r="D24" t="s">
        <v>48</v>
      </c>
      <c r="E24" s="8">
        <v>196180</v>
      </c>
      <c r="F24" s="2">
        <v>0.05</v>
      </c>
      <c r="G24" s="6">
        <v>25000</v>
      </c>
      <c r="H24" s="6">
        <f t="shared" si="3"/>
        <v>230989</v>
      </c>
      <c r="I24" s="6">
        <v>269000</v>
      </c>
      <c r="J24" s="4">
        <f t="shared" si="4"/>
        <v>0.8586951672862454</v>
      </c>
      <c r="L24" s="5">
        <f t="shared" si="5"/>
        <v>0</v>
      </c>
      <c r="M24" t="s">
        <v>48</v>
      </c>
      <c r="N24" t="s">
        <v>21</v>
      </c>
      <c r="O24" s="7" t="s">
        <v>71</v>
      </c>
      <c r="P24" t="s">
        <v>72</v>
      </c>
    </row>
    <row r="25" spans="1:16" x14ac:dyDescent="0.45">
      <c r="A25" s="7" t="s">
        <v>53</v>
      </c>
      <c r="B25" s="1" t="s">
        <v>8</v>
      </c>
      <c r="C25">
        <v>12</v>
      </c>
      <c r="D25" t="s">
        <v>48</v>
      </c>
      <c r="E25" s="8">
        <v>303942</v>
      </c>
      <c r="F25" s="2">
        <v>0.05</v>
      </c>
      <c r="G25" s="6">
        <v>25000</v>
      </c>
      <c r="H25" s="6">
        <f t="shared" si="3"/>
        <v>344139.10000000003</v>
      </c>
      <c r="I25" s="6">
        <v>399000</v>
      </c>
      <c r="J25" s="4">
        <f t="shared" si="4"/>
        <v>0.86250401002506272</v>
      </c>
      <c r="L25" s="5">
        <f t="shared" si="5"/>
        <v>0</v>
      </c>
      <c r="M25" t="s">
        <v>48</v>
      </c>
      <c r="N25" t="s">
        <v>21</v>
      </c>
      <c r="O25" s="7" t="s">
        <v>71</v>
      </c>
      <c r="P25" t="s">
        <v>72</v>
      </c>
    </row>
    <row r="26" spans="1:16" x14ac:dyDescent="0.45">
      <c r="A26" s="7" t="s">
        <v>62</v>
      </c>
      <c r="B26" s="1" t="s">
        <v>8</v>
      </c>
      <c r="C26">
        <v>19</v>
      </c>
      <c r="D26" t="s">
        <v>48</v>
      </c>
      <c r="E26" s="8">
        <v>222000</v>
      </c>
      <c r="F26" s="2">
        <v>0.05</v>
      </c>
      <c r="G26" s="6">
        <v>25000</v>
      </c>
      <c r="H26" s="6">
        <f t="shared" si="3"/>
        <v>258100</v>
      </c>
      <c r="I26" s="6">
        <v>294000</v>
      </c>
      <c r="J26" s="4">
        <f t="shared" si="4"/>
        <v>0.87789115646258509</v>
      </c>
      <c r="L26" s="5">
        <f t="shared" si="5"/>
        <v>0</v>
      </c>
      <c r="M26" t="s">
        <v>48</v>
      </c>
      <c r="N26" t="s">
        <v>21</v>
      </c>
      <c r="O26" s="7" t="s">
        <v>71</v>
      </c>
      <c r="P26" t="s">
        <v>72</v>
      </c>
    </row>
    <row r="27" spans="1:16" x14ac:dyDescent="0.45">
      <c r="A27" s="7" t="s">
        <v>56</v>
      </c>
      <c r="B27" s="1" t="s">
        <v>8</v>
      </c>
      <c r="C27">
        <v>39</v>
      </c>
      <c r="D27" t="s">
        <v>48</v>
      </c>
      <c r="E27" s="8">
        <v>313200</v>
      </c>
      <c r="F27" s="2">
        <v>0.05</v>
      </c>
      <c r="G27" s="6">
        <v>25000</v>
      </c>
      <c r="H27" s="6">
        <f t="shared" si="3"/>
        <v>353860</v>
      </c>
      <c r="I27" s="6">
        <v>397000</v>
      </c>
      <c r="J27" s="4">
        <f t="shared" si="4"/>
        <v>0.89133501259445846</v>
      </c>
      <c r="L27" s="5">
        <f t="shared" si="5"/>
        <v>0</v>
      </c>
      <c r="M27" t="s">
        <v>48</v>
      </c>
      <c r="N27" t="s">
        <v>21</v>
      </c>
      <c r="O27" s="7" t="s">
        <v>71</v>
      </c>
      <c r="P27" t="s">
        <v>72</v>
      </c>
    </row>
    <row r="28" spans="1:16" x14ac:dyDescent="0.45">
      <c r="A28" t="s">
        <v>61</v>
      </c>
      <c r="B28" s="1" t="s">
        <v>8</v>
      </c>
      <c r="C28">
        <v>23</v>
      </c>
      <c r="D28" t="s">
        <v>48</v>
      </c>
      <c r="E28" s="8">
        <v>226800</v>
      </c>
      <c r="F28" s="2">
        <v>0.05</v>
      </c>
      <c r="G28" s="6">
        <v>25000</v>
      </c>
      <c r="H28" s="6">
        <f t="shared" si="3"/>
        <v>263140</v>
      </c>
      <c r="I28" s="6">
        <v>295000</v>
      </c>
      <c r="J28" s="4">
        <f t="shared" si="4"/>
        <v>0.89200000000000002</v>
      </c>
      <c r="L28" s="5">
        <f t="shared" si="5"/>
        <v>0</v>
      </c>
      <c r="M28" t="s">
        <v>48</v>
      </c>
      <c r="N28" t="s">
        <v>21</v>
      </c>
      <c r="O28" s="7" t="s">
        <v>71</v>
      </c>
      <c r="P28" t="s">
        <v>72</v>
      </c>
    </row>
    <row r="29" spans="1:16" x14ac:dyDescent="0.45">
      <c r="A29" s="7" t="s">
        <v>55</v>
      </c>
      <c r="B29" s="1" t="s">
        <v>8</v>
      </c>
      <c r="C29">
        <v>28</v>
      </c>
      <c r="D29" t="s">
        <v>48</v>
      </c>
      <c r="E29" s="8">
        <v>338600</v>
      </c>
      <c r="F29" s="2">
        <v>0.05</v>
      </c>
      <c r="G29" s="6">
        <v>25000</v>
      </c>
      <c r="H29" s="6">
        <f t="shared" si="3"/>
        <v>380530</v>
      </c>
      <c r="I29" s="6">
        <v>422000</v>
      </c>
      <c r="J29" s="4">
        <f t="shared" si="4"/>
        <v>0.90172985781990522</v>
      </c>
      <c r="L29" s="5">
        <f t="shared" si="5"/>
        <v>0</v>
      </c>
      <c r="M29" t="s">
        <v>48</v>
      </c>
      <c r="N29" t="s">
        <v>21</v>
      </c>
      <c r="O29" s="7" t="s">
        <v>71</v>
      </c>
      <c r="P29" t="s">
        <v>72</v>
      </c>
    </row>
    <row r="30" spans="1:16" x14ac:dyDescent="0.45">
      <c r="A30" t="s">
        <v>68</v>
      </c>
      <c r="B30" s="1" t="s">
        <v>8</v>
      </c>
      <c r="C30">
        <v>22</v>
      </c>
      <c r="D30" t="s">
        <v>48</v>
      </c>
      <c r="E30" s="8">
        <v>239266</v>
      </c>
      <c r="F30" s="2">
        <v>0.05</v>
      </c>
      <c r="G30" s="6">
        <v>25000</v>
      </c>
      <c r="H30" s="6">
        <f t="shared" si="3"/>
        <v>276229.30000000005</v>
      </c>
      <c r="I30" s="6">
        <v>303000</v>
      </c>
      <c r="J30" s="4">
        <f t="shared" si="4"/>
        <v>0.91164785478547872</v>
      </c>
      <c r="L30" s="5">
        <f t="shared" si="5"/>
        <v>0</v>
      </c>
      <c r="M30" t="s">
        <v>48</v>
      </c>
      <c r="N30" t="s">
        <v>21</v>
      </c>
      <c r="O30" s="7" t="s">
        <v>71</v>
      </c>
      <c r="P30" t="s">
        <v>72</v>
      </c>
    </row>
    <row r="31" spans="1:16" x14ac:dyDescent="0.45">
      <c r="A31" s="7" t="s">
        <v>57</v>
      </c>
      <c r="B31" s="1" t="s">
        <v>8</v>
      </c>
      <c r="C31">
        <v>19</v>
      </c>
      <c r="D31" t="s">
        <v>48</v>
      </c>
      <c r="E31" s="8">
        <v>355400</v>
      </c>
      <c r="F31" s="2">
        <v>0.05</v>
      </c>
      <c r="G31" s="6">
        <v>25000</v>
      </c>
      <c r="H31" s="6">
        <f t="shared" si="3"/>
        <v>398170</v>
      </c>
      <c r="I31" s="6">
        <v>435000</v>
      </c>
      <c r="J31" s="4">
        <f t="shared" si="4"/>
        <v>0.91533333333333333</v>
      </c>
      <c r="L31" s="5">
        <f t="shared" si="5"/>
        <v>0</v>
      </c>
      <c r="M31" t="s">
        <v>48</v>
      </c>
      <c r="N31" t="s">
        <v>21</v>
      </c>
      <c r="O31" s="7" t="s">
        <v>71</v>
      </c>
      <c r="P31" t="s">
        <v>72</v>
      </c>
    </row>
    <row r="32" spans="1:16" x14ac:dyDescent="0.45">
      <c r="A32" t="s">
        <v>69</v>
      </c>
      <c r="B32" s="1" t="s">
        <v>8</v>
      </c>
      <c r="C32">
        <v>7</v>
      </c>
      <c r="D32" t="s">
        <v>48</v>
      </c>
      <c r="E32" s="8">
        <v>545300</v>
      </c>
      <c r="F32" s="2">
        <v>0.05</v>
      </c>
      <c r="G32" s="6">
        <v>25000</v>
      </c>
      <c r="H32" s="6">
        <f t="shared" si="3"/>
        <v>597565</v>
      </c>
      <c r="I32" s="6">
        <v>649000</v>
      </c>
      <c r="J32" s="4">
        <f t="shared" si="4"/>
        <v>0.92074730354391376</v>
      </c>
      <c r="L32" s="5">
        <f t="shared" si="5"/>
        <v>0</v>
      </c>
      <c r="M32" t="s">
        <v>48</v>
      </c>
      <c r="N32" t="s">
        <v>21</v>
      </c>
      <c r="O32" s="7" t="s">
        <v>71</v>
      </c>
      <c r="P32" t="s">
        <v>72</v>
      </c>
    </row>
    <row r="33" spans="1:16" x14ac:dyDescent="0.45">
      <c r="A33" s="7" t="s">
        <v>58</v>
      </c>
      <c r="B33" s="1" t="s">
        <v>8</v>
      </c>
      <c r="C33">
        <v>23</v>
      </c>
      <c r="D33" t="s">
        <v>48</v>
      </c>
      <c r="E33" s="8">
        <v>140200</v>
      </c>
      <c r="F33" s="2">
        <v>0.05</v>
      </c>
      <c r="G33" s="6">
        <v>25000</v>
      </c>
      <c r="H33" s="6">
        <f t="shared" si="3"/>
        <v>172210</v>
      </c>
      <c r="I33" s="6">
        <v>187000</v>
      </c>
      <c r="J33" s="4">
        <f t="shared" si="4"/>
        <v>0.9209090909090909</v>
      </c>
      <c r="L33" s="5">
        <f t="shared" si="5"/>
        <v>0</v>
      </c>
      <c r="M33" t="s">
        <v>48</v>
      </c>
      <c r="N33" t="s">
        <v>21</v>
      </c>
      <c r="O33" s="7" t="s">
        <v>71</v>
      </c>
      <c r="P33" t="s">
        <v>72</v>
      </c>
    </row>
    <row r="34" spans="1:16" x14ac:dyDescent="0.45">
      <c r="A34" s="7" t="s">
        <v>50</v>
      </c>
      <c r="B34" s="1" t="s">
        <v>8</v>
      </c>
      <c r="C34">
        <v>20</v>
      </c>
      <c r="D34" t="s">
        <v>48</v>
      </c>
      <c r="E34" s="8">
        <v>265600</v>
      </c>
      <c r="F34" s="2">
        <v>0.05</v>
      </c>
      <c r="G34" s="6">
        <v>25000</v>
      </c>
      <c r="H34" s="6">
        <f t="shared" si="3"/>
        <v>303880</v>
      </c>
      <c r="I34" s="6">
        <v>328000</v>
      </c>
      <c r="J34" s="4">
        <f t="shared" si="4"/>
        <v>0.92646341463414639</v>
      </c>
      <c r="L34" s="5">
        <f t="shared" si="5"/>
        <v>0</v>
      </c>
      <c r="M34" t="s">
        <v>48</v>
      </c>
      <c r="N34" t="s">
        <v>21</v>
      </c>
      <c r="O34" s="7" t="s">
        <v>71</v>
      </c>
      <c r="P34" t="s">
        <v>72</v>
      </c>
    </row>
    <row r="35" spans="1:16" x14ac:dyDescent="0.45">
      <c r="A35" t="s">
        <v>65</v>
      </c>
      <c r="B35" s="1" t="s">
        <v>8</v>
      </c>
      <c r="C35">
        <v>11</v>
      </c>
      <c r="D35" t="s">
        <v>48</v>
      </c>
      <c r="E35" s="8">
        <v>519100</v>
      </c>
      <c r="F35" s="2">
        <v>0.05</v>
      </c>
      <c r="G35" s="6">
        <v>25000</v>
      </c>
      <c r="H35" s="6">
        <f t="shared" si="3"/>
        <v>570055</v>
      </c>
      <c r="I35" s="6">
        <v>612000</v>
      </c>
      <c r="J35" s="4">
        <f t="shared" si="4"/>
        <v>0.93146241830065357</v>
      </c>
      <c r="L35" s="5">
        <f t="shared" si="5"/>
        <v>0</v>
      </c>
      <c r="M35" t="s">
        <v>48</v>
      </c>
      <c r="N35" t="s">
        <v>21</v>
      </c>
      <c r="O35" s="7" t="s">
        <v>71</v>
      </c>
      <c r="P35" t="s">
        <v>72</v>
      </c>
    </row>
    <row r="36" spans="1:16" x14ac:dyDescent="0.45">
      <c r="A36" s="7" t="s">
        <v>51</v>
      </c>
      <c r="B36" s="1" t="s">
        <v>8</v>
      </c>
      <c r="C36">
        <v>20</v>
      </c>
      <c r="D36" t="s">
        <v>48</v>
      </c>
      <c r="E36" s="8">
        <v>248000</v>
      </c>
      <c r="F36" s="2">
        <v>0.05</v>
      </c>
      <c r="G36" s="6">
        <v>25000</v>
      </c>
      <c r="H36" s="6">
        <f t="shared" si="3"/>
        <v>285400</v>
      </c>
      <c r="I36" s="6">
        <v>306000</v>
      </c>
      <c r="J36" s="4">
        <f t="shared" si="4"/>
        <v>0.93267973856209152</v>
      </c>
      <c r="L36" s="5">
        <f t="shared" si="5"/>
        <v>0</v>
      </c>
      <c r="M36" t="s">
        <v>48</v>
      </c>
      <c r="N36" t="s">
        <v>21</v>
      </c>
      <c r="O36" s="7" t="s">
        <v>71</v>
      </c>
      <c r="P36" t="s">
        <v>72</v>
      </c>
    </row>
    <row r="37" spans="1:16" x14ac:dyDescent="0.45">
      <c r="A37" t="s">
        <v>67</v>
      </c>
      <c r="B37" s="1" t="s">
        <v>8</v>
      </c>
      <c r="C37">
        <v>27</v>
      </c>
      <c r="D37" t="s">
        <v>48</v>
      </c>
      <c r="E37" s="8">
        <v>266000</v>
      </c>
      <c r="F37" s="2">
        <v>0.05</v>
      </c>
      <c r="G37" s="6">
        <v>25000</v>
      </c>
      <c r="H37" s="6">
        <f t="shared" si="3"/>
        <v>304300</v>
      </c>
      <c r="I37" s="6">
        <v>326000</v>
      </c>
      <c r="J37" s="4">
        <f t="shared" si="4"/>
        <v>0.93343558282208594</v>
      </c>
      <c r="L37" s="5">
        <f t="shared" si="5"/>
        <v>0</v>
      </c>
      <c r="M37" t="s">
        <v>48</v>
      </c>
      <c r="N37" t="s">
        <v>21</v>
      </c>
      <c r="O37" s="7" t="s">
        <v>71</v>
      </c>
      <c r="P37" t="s">
        <v>72</v>
      </c>
    </row>
    <row r="38" spans="1:16" x14ac:dyDescent="0.45">
      <c r="A38" s="7" t="s">
        <v>54</v>
      </c>
      <c r="B38" s="1" t="s">
        <v>8</v>
      </c>
      <c r="C38">
        <v>25</v>
      </c>
      <c r="D38" t="s">
        <v>48</v>
      </c>
      <c r="E38" s="8">
        <v>240400</v>
      </c>
      <c r="F38" s="2">
        <v>0.05</v>
      </c>
      <c r="G38" s="6">
        <v>25000</v>
      </c>
      <c r="H38" s="6">
        <f t="shared" ref="H38:H69" si="6">E38*(1+F38)+G38</f>
        <v>277420</v>
      </c>
      <c r="I38" s="6">
        <v>295000</v>
      </c>
      <c r="J38" s="4">
        <f t="shared" ref="J38:J69" si="7">H38/I38</f>
        <v>0.94040677966101693</v>
      </c>
      <c r="L38" s="5">
        <f t="shared" ref="L38:L69" si="8">K38*12/H38</f>
        <v>0</v>
      </c>
      <c r="M38" t="s">
        <v>48</v>
      </c>
      <c r="N38" t="s">
        <v>21</v>
      </c>
      <c r="O38" s="7" t="s">
        <v>71</v>
      </c>
      <c r="P38" t="s">
        <v>72</v>
      </c>
    </row>
    <row r="39" spans="1:16" x14ac:dyDescent="0.45">
      <c r="A39" s="7" t="s">
        <v>40</v>
      </c>
      <c r="B39" s="1" t="s">
        <v>8</v>
      </c>
      <c r="C39">
        <v>21</v>
      </c>
      <c r="D39" t="s">
        <v>16</v>
      </c>
      <c r="E39" s="6">
        <v>265000</v>
      </c>
      <c r="F39" s="2">
        <v>0.01</v>
      </c>
      <c r="G39" s="6">
        <v>3000</v>
      </c>
      <c r="H39" s="6">
        <f t="shared" si="6"/>
        <v>270650</v>
      </c>
      <c r="I39" s="6">
        <v>280000</v>
      </c>
      <c r="J39" s="4">
        <f t="shared" si="7"/>
        <v>0.96660714285714289</v>
      </c>
      <c r="K39" s="3">
        <v>0</v>
      </c>
      <c r="L39" s="5">
        <f t="shared" si="8"/>
        <v>0</v>
      </c>
      <c r="M39" t="s">
        <v>20</v>
      </c>
      <c r="N39" t="s">
        <v>41</v>
      </c>
      <c r="O39" s="7" t="s">
        <v>42</v>
      </c>
      <c r="P39" t="s">
        <v>37</v>
      </c>
    </row>
    <row r="40" spans="1:16" x14ac:dyDescent="0.45">
      <c r="A40" s="7" t="s">
        <v>59</v>
      </c>
      <c r="B40" s="1" t="s">
        <v>8</v>
      </c>
      <c r="C40">
        <v>33</v>
      </c>
      <c r="D40" t="s">
        <v>48</v>
      </c>
      <c r="E40" s="8">
        <v>195900</v>
      </c>
      <c r="F40" s="2">
        <v>0.05</v>
      </c>
      <c r="G40" s="6">
        <v>25000</v>
      </c>
      <c r="H40" s="6">
        <f t="shared" si="6"/>
        <v>230695</v>
      </c>
      <c r="I40" s="6">
        <v>235000</v>
      </c>
      <c r="J40" s="4">
        <f t="shared" si="7"/>
        <v>0.98168085106382974</v>
      </c>
      <c r="L40" s="5">
        <f t="shared" si="8"/>
        <v>0</v>
      </c>
      <c r="M40" t="s">
        <v>48</v>
      </c>
      <c r="N40" t="s">
        <v>21</v>
      </c>
      <c r="O40" s="7" t="s">
        <v>71</v>
      </c>
      <c r="P40" t="s">
        <v>72</v>
      </c>
    </row>
    <row r="41" spans="1:16" x14ac:dyDescent="0.45">
      <c r="A41" t="s">
        <v>81</v>
      </c>
      <c r="B41" s="1" t="s">
        <v>8</v>
      </c>
      <c r="C41">
        <v>15</v>
      </c>
      <c r="D41" t="s">
        <v>75</v>
      </c>
      <c r="E41" s="10">
        <v>210000</v>
      </c>
      <c r="F41" s="2">
        <v>0.03</v>
      </c>
      <c r="G41" s="6">
        <v>0</v>
      </c>
      <c r="H41" s="6">
        <f t="shared" si="6"/>
        <v>216300</v>
      </c>
      <c r="I41" s="6">
        <v>213000</v>
      </c>
      <c r="J41" s="4">
        <f t="shared" si="7"/>
        <v>1.0154929577464789</v>
      </c>
      <c r="L41" s="5">
        <f t="shared" si="8"/>
        <v>0</v>
      </c>
    </row>
    <row r="42" spans="1:16" x14ac:dyDescent="0.45">
      <c r="A42" t="s">
        <v>82</v>
      </c>
      <c r="B42" s="1" t="s">
        <v>8</v>
      </c>
      <c r="C42">
        <v>12</v>
      </c>
      <c r="D42" t="s">
        <v>75</v>
      </c>
      <c r="E42" s="6">
        <v>379000</v>
      </c>
      <c r="F42" s="2">
        <v>0.03</v>
      </c>
      <c r="G42" s="6">
        <v>0</v>
      </c>
      <c r="H42" s="6">
        <f t="shared" si="6"/>
        <v>390370</v>
      </c>
      <c r="I42" s="6">
        <v>379900</v>
      </c>
      <c r="J42" s="4">
        <f t="shared" si="7"/>
        <v>1.0275598841800473</v>
      </c>
      <c r="L42" s="5">
        <f t="shared" si="8"/>
        <v>0</v>
      </c>
    </row>
    <row r="43" spans="1:16" x14ac:dyDescent="0.45">
      <c r="A43" t="s">
        <v>84</v>
      </c>
      <c r="B43" s="1" t="s">
        <v>8</v>
      </c>
      <c r="C43">
        <v>8</v>
      </c>
      <c r="D43" t="s">
        <v>75</v>
      </c>
      <c r="E43" s="6">
        <v>499500</v>
      </c>
      <c r="F43" s="2">
        <v>0.03</v>
      </c>
      <c r="G43" s="6">
        <v>0</v>
      </c>
      <c r="H43" s="6">
        <f t="shared" si="6"/>
        <v>514485</v>
      </c>
      <c r="I43" s="6">
        <v>499500</v>
      </c>
      <c r="J43" s="4">
        <f t="shared" si="7"/>
        <v>1.03</v>
      </c>
      <c r="L43" s="5">
        <f t="shared" si="8"/>
        <v>0</v>
      </c>
    </row>
    <row r="44" spans="1:16" x14ac:dyDescent="0.45">
      <c r="A44" t="s">
        <v>80</v>
      </c>
      <c r="B44" s="1" t="s">
        <v>8</v>
      </c>
      <c r="C44">
        <v>15</v>
      </c>
      <c r="D44" t="s">
        <v>75</v>
      </c>
      <c r="E44" s="10">
        <v>320000</v>
      </c>
      <c r="F44" s="2">
        <v>0.03</v>
      </c>
      <c r="G44" s="6">
        <v>0</v>
      </c>
      <c r="H44" s="6">
        <f t="shared" si="6"/>
        <v>329600</v>
      </c>
      <c r="I44" s="6">
        <v>320000</v>
      </c>
      <c r="J44" s="4">
        <f t="shared" si="7"/>
        <v>1.03</v>
      </c>
      <c r="L44" s="5">
        <f t="shared" si="8"/>
        <v>0</v>
      </c>
    </row>
    <row r="45" spans="1:16" x14ac:dyDescent="0.45">
      <c r="A45" s="9" t="s">
        <v>52</v>
      </c>
      <c r="B45" s="1" t="s">
        <v>8</v>
      </c>
      <c r="C45">
        <v>22</v>
      </c>
      <c r="D45" t="s">
        <v>48</v>
      </c>
      <c r="E45" s="8">
        <v>629000</v>
      </c>
      <c r="F45" s="2">
        <v>0.05</v>
      </c>
      <c r="G45" s="6">
        <v>25000</v>
      </c>
      <c r="H45" s="6">
        <f t="shared" si="6"/>
        <v>685450</v>
      </c>
      <c r="I45" s="6">
        <v>654000</v>
      </c>
      <c r="J45" s="4">
        <f t="shared" si="7"/>
        <v>1.0480886850152906</v>
      </c>
      <c r="L45" s="5">
        <f t="shared" si="8"/>
        <v>0</v>
      </c>
      <c r="M45" t="s">
        <v>48</v>
      </c>
      <c r="N45" t="s">
        <v>21</v>
      </c>
      <c r="O45" s="7" t="s">
        <v>71</v>
      </c>
      <c r="P45" t="s">
        <v>72</v>
      </c>
    </row>
    <row r="46" spans="1:16" x14ac:dyDescent="0.45">
      <c r="A46" t="s">
        <v>79</v>
      </c>
      <c r="B46" s="1" t="s">
        <v>8</v>
      </c>
      <c r="C46">
        <v>9</v>
      </c>
      <c r="D46" t="s">
        <v>75</v>
      </c>
      <c r="E46" s="10">
        <v>295500</v>
      </c>
      <c r="F46" s="2">
        <v>0.03</v>
      </c>
      <c r="G46" s="6">
        <v>0</v>
      </c>
      <c r="H46" s="6">
        <f t="shared" si="6"/>
        <v>304365</v>
      </c>
      <c r="I46" s="6">
        <v>289429</v>
      </c>
      <c r="J46" s="4">
        <f t="shared" si="7"/>
        <v>1.0516050568533215</v>
      </c>
      <c r="L46" s="5">
        <f t="shared" si="8"/>
        <v>0</v>
      </c>
    </row>
    <row r="47" spans="1:16" x14ac:dyDescent="0.45">
      <c r="A47" t="s">
        <v>78</v>
      </c>
      <c r="B47" s="1" t="s">
        <v>8</v>
      </c>
      <c r="C47">
        <v>14</v>
      </c>
      <c r="D47" t="s">
        <v>75</v>
      </c>
      <c r="E47" s="10">
        <v>240000</v>
      </c>
      <c r="F47" s="2">
        <v>0.03</v>
      </c>
      <c r="G47" s="6">
        <v>0</v>
      </c>
      <c r="H47" s="6">
        <f t="shared" si="6"/>
        <v>247200</v>
      </c>
      <c r="I47" s="6">
        <v>229600</v>
      </c>
      <c r="J47" s="4">
        <f t="shared" si="7"/>
        <v>1.0766550522648084</v>
      </c>
      <c r="L47" s="5">
        <f t="shared" si="8"/>
        <v>0</v>
      </c>
    </row>
    <row r="48" spans="1:16" x14ac:dyDescent="0.45">
      <c r="A48" t="s">
        <v>83</v>
      </c>
      <c r="B48" s="1" t="s">
        <v>8</v>
      </c>
      <c r="C48">
        <v>24</v>
      </c>
      <c r="D48" t="s">
        <v>75</v>
      </c>
      <c r="E48" s="6">
        <v>395000</v>
      </c>
      <c r="F48" s="2">
        <v>0.03</v>
      </c>
      <c r="G48" s="6">
        <v>0</v>
      </c>
      <c r="H48" s="6">
        <f t="shared" si="6"/>
        <v>406850</v>
      </c>
      <c r="I48" s="6">
        <v>377100</v>
      </c>
      <c r="J48" s="4">
        <f t="shared" si="7"/>
        <v>1.0788915407053832</v>
      </c>
      <c r="L48" s="5">
        <f t="shared" si="8"/>
        <v>0</v>
      </c>
    </row>
    <row r="49" spans="1:16" x14ac:dyDescent="0.45">
      <c r="A49" t="s">
        <v>66</v>
      </c>
      <c r="B49" s="1" t="s">
        <v>8</v>
      </c>
      <c r="C49">
        <v>12</v>
      </c>
      <c r="D49" t="s">
        <v>48</v>
      </c>
      <c r="E49" s="8">
        <v>1192800</v>
      </c>
      <c r="F49" s="2">
        <v>0.05</v>
      </c>
      <c r="G49" s="6">
        <v>25000</v>
      </c>
      <c r="H49" s="6">
        <f t="shared" si="6"/>
        <v>1277440</v>
      </c>
      <c r="I49" s="6">
        <v>1133000</v>
      </c>
      <c r="J49" s="4">
        <f t="shared" si="7"/>
        <v>1.1274845542806708</v>
      </c>
      <c r="L49" s="5">
        <f t="shared" si="8"/>
        <v>0</v>
      </c>
      <c r="M49" t="s">
        <v>48</v>
      </c>
      <c r="N49" t="s">
        <v>21</v>
      </c>
      <c r="O49" s="7" t="s">
        <v>71</v>
      </c>
      <c r="P49" t="s">
        <v>72</v>
      </c>
    </row>
    <row r="50" spans="1:16" x14ac:dyDescent="0.45">
      <c r="B50" t="s">
        <v>8</v>
      </c>
      <c r="H50" s="6">
        <f t="shared" si="6"/>
        <v>0</v>
      </c>
      <c r="J50" s="4" t="e">
        <f t="shared" si="7"/>
        <v>#DIV/0!</v>
      </c>
      <c r="L50" s="5" t="e">
        <f t="shared" si="8"/>
        <v>#DIV/0!</v>
      </c>
    </row>
    <row r="51" spans="1:16" x14ac:dyDescent="0.45">
      <c r="B51" t="s">
        <v>8</v>
      </c>
      <c r="H51" s="6">
        <f t="shared" si="6"/>
        <v>0</v>
      </c>
      <c r="J51" s="4" t="e">
        <f t="shared" si="7"/>
        <v>#DIV/0!</v>
      </c>
      <c r="L51" s="5" t="e">
        <f t="shared" si="8"/>
        <v>#DIV/0!</v>
      </c>
    </row>
    <row r="52" spans="1:16" x14ac:dyDescent="0.45">
      <c r="B52" t="s">
        <v>8</v>
      </c>
      <c r="H52" s="6">
        <f t="shared" si="6"/>
        <v>0</v>
      </c>
      <c r="J52" s="4" t="e">
        <f t="shared" si="7"/>
        <v>#DIV/0!</v>
      </c>
      <c r="L52" s="5" t="e">
        <f t="shared" si="8"/>
        <v>#DIV/0!</v>
      </c>
    </row>
    <row r="53" spans="1:16" x14ac:dyDescent="0.45">
      <c r="B53" t="s">
        <v>8</v>
      </c>
      <c r="H53" s="6">
        <f t="shared" si="6"/>
        <v>0</v>
      </c>
      <c r="J53" s="4" t="e">
        <f t="shared" si="7"/>
        <v>#DIV/0!</v>
      </c>
      <c r="L53" s="5" t="e">
        <f t="shared" si="8"/>
        <v>#DIV/0!</v>
      </c>
    </row>
    <row r="54" spans="1:16" x14ac:dyDescent="0.45">
      <c r="B54" t="s">
        <v>8</v>
      </c>
      <c r="H54" s="6">
        <f t="shared" si="6"/>
        <v>0</v>
      </c>
      <c r="J54" s="4" t="e">
        <f t="shared" si="7"/>
        <v>#DIV/0!</v>
      </c>
      <c r="L54" s="5" t="e">
        <f t="shared" si="8"/>
        <v>#DIV/0!</v>
      </c>
    </row>
    <row r="55" spans="1:16" x14ac:dyDescent="0.45">
      <c r="B55" t="s">
        <v>8</v>
      </c>
      <c r="H55" s="6">
        <f t="shared" si="6"/>
        <v>0</v>
      </c>
      <c r="J55" s="4" t="e">
        <f t="shared" si="7"/>
        <v>#DIV/0!</v>
      </c>
      <c r="L55" s="5" t="e">
        <f t="shared" si="8"/>
        <v>#DIV/0!</v>
      </c>
    </row>
    <row r="56" spans="1:16" x14ac:dyDescent="0.45">
      <c r="B56" t="s">
        <v>8</v>
      </c>
      <c r="H56" s="6">
        <f t="shared" si="6"/>
        <v>0</v>
      </c>
      <c r="J56" s="4" t="e">
        <f t="shared" si="7"/>
        <v>#DIV/0!</v>
      </c>
      <c r="L56" s="5" t="e">
        <f t="shared" si="8"/>
        <v>#DIV/0!</v>
      </c>
    </row>
    <row r="57" spans="1:16" x14ac:dyDescent="0.45">
      <c r="B57" t="s">
        <v>8</v>
      </c>
      <c r="H57" s="6">
        <f t="shared" si="6"/>
        <v>0</v>
      </c>
      <c r="J57" s="4" t="e">
        <f t="shared" si="7"/>
        <v>#DIV/0!</v>
      </c>
      <c r="L57" s="5" t="e">
        <f t="shared" si="8"/>
        <v>#DIV/0!</v>
      </c>
    </row>
    <row r="58" spans="1:16" x14ac:dyDescent="0.45">
      <c r="B58" t="s">
        <v>8</v>
      </c>
      <c r="H58" s="6">
        <f t="shared" si="6"/>
        <v>0</v>
      </c>
      <c r="J58" s="4" t="e">
        <f t="shared" si="7"/>
        <v>#DIV/0!</v>
      </c>
      <c r="L58" s="5" t="e">
        <f t="shared" si="8"/>
        <v>#DIV/0!</v>
      </c>
    </row>
    <row r="59" spans="1:16" x14ac:dyDescent="0.45">
      <c r="B59" t="s">
        <v>8</v>
      </c>
      <c r="H59" s="6">
        <f t="shared" si="6"/>
        <v>0</v>
      </c>
      <c r="J59" s="4" t="e">
        <f t="shared" si="7"/>
        <v>#DIV/0!</v>
      </c>
      <c r="L59" s="5" t="e">
        <f t="shared" si="8"/>
        <v>#DIV/0!</v>
      </c>
    </row>
    <row r="60" spans="1:16" x14ac:dyDescent="0.45">
      <c r="B60" t="s">
        <v>8</v>
      </c>
      <c r="H60" s="6">
        <f t="shared" si="6"/>
        <v>0</v>
      </c>
      <c r="J60" s="4" t="e">
        <f t="shared" si="7"/>
        <v>#DIV/0!</v>
      </c>
      <c r="L60" s="5" t="e">
        <f t="shared" si="8"/>
        <v>#DIV/0!</v>
      </c>
    </row>
    <row r="61" spans="1:16" x14ac:dyDescent="0.45">
      <c r="B61" t="s">
        <v>8</v>
      </c>
      <c r="H61" s="6">
        <f t="shared" si="6"/>
        <v>0</v>
      </c>
      <c r="J61" s="4" t="e">
        <f t="shared" si="7"/>
        <v>#DIV/0!</v>
      </c>
      <c r="L61" s="5" t="e">
        <f t="shared" si="8"/>
        <v>#DIV/0!</v>
      </c>
    </row>
    <row r="62" spans="1:16" x14ac:dyDescent="0.45">
      <c r="B62" t="s">
        <v>8</v>
      </c>
      <c r="H62" s="6">
        <f t="shared" si="6"/>
        <v>0</v>
      </c>
      <c r="J62" s="4" t="e">
        <f t="shared" si="7"/>
        <v>#DIV/0!</v>
      </c>
      <c r="L62" s="5" t="e">
        <f t="shared" si="8"/>
        <v>#DIV/0!</v>
      </c>
    </row>
    <row r="63" spans="1:16" x14ac:dyDescent="0.45">
      <c r="B63" t="s">
        <v>8</v>
      </c>
      <c r="H63" s="6">
        <f t="shared" si="6"/>
        <v>0</v>
      </c>
      <c r="J63" s="4" t="e">
        <f t="shared" si="7"/>
        <v>#DIV/0!</v>
      </c>
      <c r="L63" s="5" t="e">
        <f t="shared" si="8"/>
        <v>#DIV/0!</v>
      </c>
    </row>
    <row r="64" spans="1:16" x14ac:dyDescent="0.45">
      <c r="B64" t="s">
        <v>8</v>
      </c>
      <c r="H64" s="6">
        <f t="shared" si="6"/>
        <v>0</v>
      </c>
      <c r="J64" s="4" t="e">
        <f t="shared" si="7"/>
        <v>#DIV/0!</v>
      </c>
      <c r="L64" s="5" t="e">
        <f t="shared" si="8"/>
        <v>#DIV/0!</v>
      </c>
    </row>
    <row r="65" spans="2:12" x14ac:dyDescent="0.45">
      <c r="B65" t="s">
        <v>8</v>
      </c>
      <c r="H65" s="6">
        <f t="shared" si="6"/>
        <v>0</v>
      </c>
      <c r="J65" s="4" t="e">
        <f t="shared" si="7"/>
        <v>#DIV/0!</v>
      </c>
      <c r="L65" s="5" t="e">
        <f t="shared" si="8"/>
        <v>#DIV/0!</v>
      </c>
    </row>
    <row r="66" spans="2:12" x14ac:dyDescent="0.45">
      <c r="B66" t="s">
        <v>8</v>
      </c>
      <c r="H66" s="6">
        <f t="shared" si="6"/>
        <v>0</v>
      </c>
      <c r="J66" s="4" t="e">
        <f t="shared" si="7"/>
        <v>#DIV/0!</v>
      </c>
      <c r="L66" s="5" t="e">
        <f t="shared" si="8"/>
        <v>#DIV/0!</v>
      </c>
    </row>
    <row r="67" spans="2:12" x14ac:dyDescent="0.45">
      <c r="B67" t="s">
        <v>8</v>
      </c>
      <c r="H67" s="6">
        <f t="shared" si="6"/>
        <v>0</v>
      </c>
      <c r="J67" s="4" t="e">
        <f t="shared" si="7"/>
        <v>#DIV/0!</v>
      </c>
      <c r="L67" s="5" t="e">
        <f t="shared" si="8"/>
        <v>#DIV/0!</v>
      </c>
    </row>
    <row r="68" spans="2:12" x14ac:dyDescent="0.45">
      <c r="B68" t="s">
        <v>8</v>
      </c>
      <c r="H68" s="6">
        <f t="shared" si="6"/>
        <v>0</v>
      </c>
      <c r="J68" s="4" t="e">
        <f t="shared" si="7"/>
        <v>#DIV/0!</v>
      </c>
      <c r="L68" s="5" t="e">
        <f t="shared" si="8"/>
        <v>#DIV/0!</v>
      </c>
    </row>
  </sheetData>
  <autoFilter ref="A1:P50" xr:uid="{D4C5E348-E198-4414-A08E-E62A10F5501C}">
    <sortState xmlns:xlrd2="http://schemas.microsoft.com/office/spreadsheetml/2017/richdata2" ref="A2:P68">
      <sortCondition ref="J1:J50"/>
    </sortState>
  </autoFilter>
  <hyperlinks>
    <hyperlink ref="B22" r:id="rId1" xr:uid="{7FFB9E1F-1477-427A-8444-D7AF8B2D7B5A}"/>
    <hyperlink ref="B11" r:id="rId2" xr:uid="{FB74BB1D-58B4-4A19-B284-2F208E708FAB}"/>
    <hyperlink ref="B13" r:id="rId3" xr:uid="{C6C684FB-D617-43D7-8423-4B17BF3BABAA}"/>
    <hyperlink ref="B16" r:id="rId4" xr:uid="{3ABD0AA8-8F91-472A-AAC5-5A6C7007DADB}"/>
    <hyperlink ref="B14" r:id="rId5" xr:uid="{F04F5430-1C10-4FA8-BF64-5C064D7C678E}"/>
    <hyperlink ref="O14" r:id="rId6" xr:uid="{2FEBD458-CEA3-4850-952A-F16EA18A451E}"/>
    <hyperlink ref="B6" r:id="rId7" xr:uid="{3B8D4A6E-5A92-463B-B06F-D730E1C2F88D}"/>
    <hyperlink ref="O6" r:id="rId8" xr:uid="{6322EA7C-D30A-4D9B-9886-886AAAB3E832}"/>
    <hyperlink ref="B39" r:id="rId9" xr:uid="{A854B0A1-2D27-4666-8488-3DED5E7C3385}"/>
    <hyperlink ref="B2" r:id="rId10" xr:uid="{3194A07F-1893-4433-9511-0A23CC4AA733}"/>
    <hyperlink ref="O2" r:id="rId11" display="sms:(903) 488-7693" xr:uid="{93FCAEF2-29E8-455E-AE25-3D0CCDDD422A}"/>
    <hyperlink ref="B21" r:id="rId12" xr:uid="{F1A3DEEF-686E-48EB-8AB8-FB24A814651A}"/>
    <hyperlink ref="B20" r:id="rId13" xr:uid="{FD7D1F35-CF04-4565-A777-2F45CC296FFB}"/>
    <hyperlink ref="B10" r:id="rId14" xr:uid="{30508CD3-2BF6-4EAC-AF1C-DF20F7714BC7}"/>
    <hyperlink ref="B12" r:id="rId15" xr:uid="{08B0A12C-1E9E-4D44-8B23-50C64ED88C15}"/>
    <hyperlink ref="B34" r:id="rId16" xr:uid="{24BA1E46-066B-43CC-91A5-DDF420E30D7C}"/>
    <hyperlink ref="B40" r:id="rId17" xr:uid="{51CFC576-A781-4847-ACCC-19C5FD14EED2}"/>
    <hyperlink ref="B36" r:id="rId18" xr:uid="{FFC48292-189A-490F-9809-5AEA96D814C4}"/>
    <hyperlink ref="B45" r:id="rId19" xr:uid="{754C785B-1B9A-4277-82A3-8B78823498D4}"/>
    <hyperlink ref="B25" r:id="rId20" xr:uid="{A17F3215-507F-4260-9587-938332B20081}"/>
    <hyperlink ref="B38" r:id="rId21" xr:uid="{ADB71470-9C37-4BF0-ADA6-BFC1A95BE637}"/>
    <hyperlink ref="B29" r:id="rId22" xr:uid="{EA3A70E8-6E1F-4779-8486-B0803F29B6C7}"/>
    <hyperlink ref="B27" r:id="rId23" xr:uid="{70003ABE-68B5-491B-B63E-8291B006220F}"/>
    <hyperlink ref="B31" r:id="rId24" xr:uid="{A9AA381B-D1A9-4F74-9A19-B8466CEA7E39}"/>
    <hyperlink ref="B33" r:id="rId25" xr:uid="{F00AD24C-9FF4-4A05-BE42-87B67F6FC9C6}"/>
    <hyperlink ref="B24" r:id="rId26" xr:uid="{968ACA9F-4B8C-461C-87EB-5C89EE70B195}"/>
    <hyperlink ref="B26" r:id="rId27" xr:uid="{8C1FB13A-689D-4183-8C16-65E68A6A8AC1}"/>
    <hyperlink ref="B28" r:id="rId28" xr:uid="{64B989FF-9E07-45B6-BE25-F7FD51EACF4F}"/>
    <hyperlink ref="B18" r:id="rId29" xr:uid="{875ADE07-C9FB-4186-8FEF-8A6A09B3093C}"/>
    <hyperlink ref="B19" r:id="rId30" xr:uid="{0FE7C500-CACF-414D-B632-A669F938078E}"/>
    <hyperlink ref="B49" r:id="rId31" xr:uid="{CEA37C04-D3EE-47F8-AAF7-A6656E52A500}"/>
    <hyperlink ref="B37" r:id="rId32" xr:uid="{9DF2BDEA-6D81-4B58-A751-8C49F8969A15}"/>
    <hyperlink ref="B30" r:id="rId33" xr:uid="{3A52A62E-A4A4-49FD-ABFA-CCD14774A89A}"/>
    <hyperlink ref="B32" r:id="rId34" xr:uid="{D4E35A5D-7B62-43F6-9CE4-2D6A5C4D7BC8}"/>
    <hyperlink ref="B35" r:id="rId35" xr:uid="{D926F03B-2229-431A-ABF0-F3F8C7E1FD7D}"/>
    <hyperlink ref="B3" r:id="rId36" xr:uid="{A16D7869-2A75-4B9D-8B0C-EF5CF0B0673D}"/>
    <hyperlink ref="B17" r:id="rId37" xr:uid="{49F76B82-668F-4A1D-A21F-69C550018DD0}"/>
    <hyperlink ref="B23" r:id="rId38" xr:uid="{E7BF2E45-83C8-4679-83FB-E7C3FEB4E64C}"/>
    <hyperlink ref="B9" r:id="rId39" xr:uid="{DDAAD108-C6FD-4C62-BDAD-4DFBE2591482}"/>
    <hyperlink ref="B47" r:id="rId40" xr:uid="{CD6B07D3-4A63-48FB-BAD9-A58F17E57037}"/>
    <hyperlink ref="B46" r:id="rId41" xr:uid="{CCB743A5-F79A-41B5-82C0-1DC4AB390E6C}"/>
    <hyperlink ref="B44" r:id="rId42" xr:uid="{CDF9C894-E1A5-4778-9218-2385359C626C}"/>
    <hyperlink ref="B41" r:id="rId43" xr:uid="{CEC38305-B37F-4606-AAF2-CFCEF683790D}"/>
    <hyperlink ref="B42" r:id="rId44" xr:uid="{40B655EC-485C-4462-899E-9BF8D6DDFF79}"/>
    <hyperlink ref="B48" r:id="rId45" xr:uid="{C27CF5C3-4E33-41AC-8461-EF5B8EE498CF}"/>
    <hyperlink ref="B43" r:id="rId46" xr:uid="{ADFEDA29-6C18-4985-803D-ABCE1FCAF8FB}"/>
    <hyperlink ref="B8" r:id="rId47" xr:uid="{55E5B78E-7C62-40E4-96EE-F9A87C935B6B}"/>
    <hyperlink ref="B7" r:id="rId48" xr:uid="{B1F9F2BB-7180-44C7-82C3-6E324DE4B681}"/>
    <hyperlink ref="B15" r:id="rId49" xr:uid="{F3118FBC-7E0F-4108-A710-A5B5328FAA72}"/>
    <hyperlink ref="B4" r:id="rId50" xr:uid="{02586CA2-839F-4906-97FD-6B441FA9C8B7}"/>
    <hyperlink ref="B5" r:id="rId51" xr:uid="{F1CC5AB2-7876-47E2-9260-C0614F431816}"/>
  </hyperlinks>
  <pageMargins left="0.7" right="0.7" top="0.75" bottom="0.75" header="0.3" footer="0.3"/>
  <pageSetup orientation="portrait" verticalDpi="0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14AA-0031-4DCD-B916-CFB85CF76F11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SFH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Tong</dc:creator>
  <cp:lastModifiedBy>Ling Tong</cp:lastModifiedBy>
  <dcterms:created xsi:type="dcterms:W3CDTF">2015-06-05T18:17:20Z</dcterms:created>
  <dcterms:modified xsi:type="dcterms:W3CDTF">2023-06-06T12:10:16Z</dcterms:modified>
</cp:coreProperties>
</file>