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RM_RTDM_PRD\AUTO1426000CTV001_FLOTAS\Documentacion\INPUT_SASRT\Excel_SASRT\INPUTS\"/>
    </mc:Choice>
  </mc:AlternateContent>
  <bookViews>
    <workbookView xWindow="0" yWindow="0" windowWidth="19200" windowHeight="3285" tabRatio="897"/>
  </bookViews>
  <sheets>
    <sheet name="v_1" sheetId="2" r:id="rId1"/>
    <sheet name="v_2" sheetId="20" r:id="rId2"/>
    <sheet name="v_3" sheetId="34" r:id="rId3"/>
    <sheet name="DESCUENTO_RECARGO" sheetId="53" r:id="rId4"/>
    <sheet name="Convertir_Recta" sheetId="49" r:id="rId5"/>
  </sheets>
  <definedNames>
    <definedName name="aaaa">#REF!</definedName>
    <definedName name="ActiAdi">#REF!</definedName>
    <definedName name="Altura">#REF!</definedName>
    <definedName name="bbb">#REF!</definedName>
    <definedName name="BBBBB">#REF!</definedName>
    <definedName name="Capitales">#REF!</definedName>
    <definedName name="CCC">#REF!</definedName>
    <definedName name="cccc">#REF!</definedName>
    <definedName name="Construccion">#REF!</definedName>
    <definedName name="dddd">#REF!</definedName>
    <definedName name="Desde">#REF!</definedName>
    <definedName name="GastosNT">#REF!</definedName>
    <definedName name="gggg">#REF!</definedName>
    <definedName name="Hasta">#REF!</definedName>
    <definedName name="llll">#REF!</definedName>
    <definedName name="oooo">#REF!</definedName>
    <definedName name="PCI">#REF!</definedName>
    <definedName name="QQQQ">#REF!</definedName>
    <definedName name="RANGO_TD">OFFSET(#REF!,0,0,COUNTA(#REF!),COUNTA(#REF!))</definedName>
    <definedName name="rrrr">#REF!</definedName>
    <definedName name="Superficie">#REF!</definedName>
    <definedName name="uuuu">#REF!</definedName>
    <definedName name="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49" l="1"/>
  <c r="M57" i="49" s="1"/>
  <c r="N57" i="49" s="1"/>
  <c r="L58" i="49"/>
  <c r="M58" i="49" s="1"/>
  <c r="L59" i="49"/>
  <c r="M59" i="49" s="1"/>
  <c r="L60" i="49"/>
  <c r="M60" i="49" s="1"/>
  <c r="N60" i="49" s="1"/>
  <c r="L61" i="49"/>
  <c r="M61" i="49" s="1"/>
  <c r="N61" i="49" s="1"/>
  <c r="L62" i="49"/>
  <c r="M62" i="49" s="1"/>
  <c r="N62" i="49" s="1"/>
  <c r="L63" i="49"/>
  <c r="M63" i="49" s="1"/>
  <c r="L64" i="49"/>
  <c r="M64" i="49" s="1"/>
  <c r="L11" i="49"/>
  <c r="L7" i="49"/>
  <c r="L3" i="49"/>
  <c r="N64" i="49" l="1"/>
  <c r="N58" i="49"/>
  <c r="N63" i="49"/>
  <c r="N59" i="49"/>
  <c r="L4" i="49"/>
  <c r="M4" i="49" s="1"/>
  <c r="L5" i="49"/>
  <c r="M5" i="49" s="1"/>
  <c r="N5" i="49" s="1"/>
  <c r="U5" i="49" s="1"/>
  <c r="L6" i="49"/>
  <c r="M7" i="49"/>
  <c r="L8" i="49"/>
  <c r="L9" i="49"/>
  <c r="M9" i="49" s="1"/>
  <c r="N9" i="49" s="1"/>
  <c r="L10" i="49"/>
  <c r="M10" i="49" s="1"/>
  <c r="M11" i="49"/>
  <c r="L12" i="49"/>
  <c r="L13" i="49"/>
  <c r="M13" i="49" s="1"/>
  <c r="L14" i="49"/>
  <c r="M14" i="49" s="1"/>
  <c r="L15" i="49"/>
  <c r="M15" i="49" s="1"/>
  <c r="L16" i="49"/>
  <c r="L17" i="49"/>
  <c r="L18" i="49"/>
  <c r="M18" i="49" s="1"/>
  <c r="N18" i="49" s="1"/>
  <c r="T18" i="49" s="1"/>
  <c r="L19" i="49"/>
  <c r="M19" i="49" s="1"/>
  <c r="L20" i="49"/>
  <c r="M20" i="49" s="1"/>
  <c r="L21" i="49"/>
  <c r="L22" i="49"/>
  <c r="M22" i="49" s="1"/>
  <c r="L23" i="49"/>
  <c r="M23" i="49" s="1"/>
  <c r="L24" i="49"/>
  <c r="M24" i="49" s="1"/>
  <c r="L25" i="49"/>
  <c r="L26" i="49"/>
  <c r="L27" i="49"/>
  <c r="M27" i="49" s="1"/>
  <c r="L28" i="49"/>
  <c r="L29" i="49"/>
  <c r="M29" i="49" s="1"/>
  <c r="L30" i="49"/>
  <c r="M30" i="49" s="1"/>
  <c r="L31" i="49"/>
  <c r="M31" i="49" s="1"/>
  <c r="L32" i="49"/>
  <c r="M32" i="49" s="1"/>
  <c r="N32" i="49" s="1"/>
  <c r="T32" i="49" s="1"/>
  <c r="L33" i="49"/>
  <c r="L34" i="49"/>
  <c r="M34" i="49" s="1"/>
  <c r="N34" i="49" s="1"/>
  <c r="U34" i="49" s="1"/>
  <c r="L35" i="49"/>
  <c r="M35" i="49" s="1"/>
  <c r="L36" i="49"/>
  <c r="L37" i="49"/>
  <c r="M37" i="49" s="1"/>
  <c r="L38" i="49"/>
  <c r="M38" i="49" s="1"/>
  <c r="L39" i="49"/>
  <c r="M39" i="49" s="1"/>
  <c r="L40" i="49"/>
  <c r="M40" i="49" s="1"/>
  <c r="L41" i="49"/>
  <c r="M41" i="49" s="1"/>
  <c r="N41" i="49" s="1"/>
  <c r="T41" i="49" s="1"/>
  <c r="L42" i="49"/>
  <c r="M42" i="49" s="1"/>
  <c r="L43" i="49"/>
  <c r="M43" i="49" s="1"/>
  <c r="L44" i="49"/>
  <c r="M44" i="49" s="1"/>
  <c r="L45" i="49"/>
  <c r="M45" i="49" s="1"/>
  <c r="L46" i="49"/>
  <c r="M46" i="49" s="1"/>
  <c r="N46" i="49" s="1"/>
  <c r="U46" i="49" s="1"/>
  <c r="L47" i="49"/>
  <c r="M47" i="49" s="1"/>
  <c r="L48" i="49"/>
  <c r="L49" i="49"/>
  <c r="M49" i="49" s="1"/>
  <c r="L50" i="49"/>
  <c r="M50" i="49" s="1"/>
  <c r="L51" i="49"/>
  <c r="M51" i="49" s="1"/>
  <c r="L52" i="49"/>
  <c r="M52" i="49" s="1"/>
  <c r="L53" i="49"/>
  <c r="M53" i="49" s="1"/>
  <c r="N53" i="49" s="1"/>
  <c r="U53" i="49" s="1"/>
  <c r="L54" i="49"/>
  <c r="L55" i="49"/>
  <c r="M55" i="49" s="1"/>
  <c r="L56" i="49"/>
  <c r="M56" i="49" s="1"/>
  <c r="D21" i="49"/>
  <c r="D20" i="49"/>
  <c r="D19" i="49"/>
  <c r="D18" i="49"/>
  <c r="D17" i="49"/>
  <c r="E17" i="49" s="1"/>
  <c r="D16" i="49"/>
  <c r="D15" i="49"/>
  <c r="D14" i="49"/>
  <c r="D13" i="49"/>
  <c r="E13" i="49" s="1"/>
  <c r="D12" i="49"/>
  <c r="D11" i="49"/>
  <c r="D10" i="49"/>
  <c r="D9" i="49"/>
  <c r="D8" i="49"/>
  <c r="E8" i="49" s="1"/>
  <c r="F8" i="49" s="1"/>
  <c r="D7" i="49"/>
  <c r="E7" i="49" s="1"/>
  <c r="F7" i="49" s="1"/>
  <c r="D6" i="49"/>
  <c r="E6" i="49" s="1"/>
  <c r="F6" i="49" s="1"/>
  <c r="D5" i="49"/>
  <c r="E5" i="49" s="1"/>
  <c r="F5" i="49" s="1"/>
  <c r="D4" i="49"/>
  <c r="E4" i="49" s="1"/>
  <c r="F4" i="49" s="1"/>
  <c r="D3" i="49"/>
  <c r="E3" i="49" s="1"/>
  <c r="F3" i="49" s="1"/>
  <c r="M28" i="49" l="1"/>
  <c r="N28" i="49" s="1"/>
  <c r="T28" i="49" s="1"/>
  <c r="M26" i="49"/>
  <c r="N26" i="49" s="1"/>
  <c r="N20" i="49"/>
  <c r="T20" i="49" s="1"/>
  <c r="N19" i="49"/>
  <c r="U19" i="49" s="1"/>
  <c r="M54" i="49"/>
  <c r="N54" i="49" s="1"/>
  <c r="M33" i="49"/>
  <c r="N33" i="49" s="1"/>
  <c r="U33" i="49" s="1"/>
  <c r="N35" i="49"/>
  <c r="T35" i="49" s="1"/>
  <c r="N22" i="49"/>
  <c r="T22" i="49" s="1"/>
  <c r="N30" i="49"/>
  <c r="U30" i="49" s="1"/>
  <c r="N13" i="49"/>
  <c r="U13" i="49" s="1"/>
  <c r="N55" i="49"/>
  <c r="T55" i="49" s="1"/>
  <c r="N50" i="49"/>
  <c r="T50" i="49" s="1"/>
  <c r="N47" i="49"/>
  <c r="T47" i="49" s="1"/>
  <c r="N40" i="49"/>
  <c r="T40" i="49" s="1"/>
  <c r="N56" i="49"/>
  <c r="T56" i="49" s="1"/>
  <c r="N49" i="49"/>
  <c r="T49" i="49" s="1"/>
  <c r="T26" i="49"/>
  <c r="M48" i="49"/>
  <c r="N48" i="49" s="1"/>
  <c r="M17" i="49"/>
  <c r="N17" i="49" s="1"/>
  <c r="N10" i="49"/>
  <c r="U10" i="49" s="1"/>
  <c r="N39" i="49"/>
  <c r="U39" i="49" s="1"/>
  <c r="N24" i="49"/>
  <c r="T24" i="49" s="1"/>
  <c r="M16" i="49"/>
  <c r="N16" i="49" s="1"/>
  <c r="N23" i="49"/>
  <c r="T23" i="49" s="1"/>
  <c r="N37" i="49"/>
  <c r="T37" i="49" s="1"/>
  <c r="N44" i="49"/>
  <c r="T44" i="49" s="1"/>
  <c r="M36" i="49"/>
  <c r="N36" i="49" s="1"/>
  <c r="N29" i="49"/>
  <c r="U29" i="49" s="1"/>
  <c r="M21" i="49"/>
  <c r="N21" i="49" s="1"/>
  <c r="T21" i="49" s="1"/>
  <c r="N14" i="49"/>
  <c r="U14" i="49" s="1"/>
  <c r="N42" i="49"/>
  <c r="U42" i="49" s="1"/>
  <c r="N11" i="49"/>
  <c r="U11" i="49" s="1"/>
  <c r="M8" i="49"/>
  <c r="N8" i="49" s="1"/>
  <c r="N7" i="49"/>
  <c r="U7" i="49" s="1"/>
  <c r="M6" i="49"/>
  <c r="N6" i="49" s="1"/>
  <c r="N45" i="49"/>
  <c r="T45" i="49" s="1"/>
  <c r="N52" i="49"/>
  <c r="T52" i="49" s="1"/>
  <c r="M12" i="49"/>
  <c r="N12" i="49" s="1"/>
  <c r="N38" i="49"/>
  <c r="T38" i="49" s="1"/>
  <c r="N4" i="49"/>
  <c r="U4" i="49" s="1"/>
  <c r="N51" i="49"/>
  <c r="U51" i="49" s="1"/>
  <c r="N15" i="49"/>
  <c r="T15" i="49" s="1"/>
  <c r="M25" i="49"/>
  <c r="N25" i="49" s="1"/>
  <c r="U25" i="49" s="1"/>
  <c r="N27" i="49"/>
  <c r="U27" i="49" s="1"/>
  <c r="N31" i="49"/>
  <c r="T31" i="49" s="1"/>
  <c r="N43" i="49"/>
  <c r="U43" i="49" s="1"/>
  <c r="U41" i="49"/>
  <c r="V41" i="49" s="1"/>
  <c r="U32" i="49"/>
  <c r="V32" i="49" s="1"/>
  <c r="U9" i="49"/>
  <c r="T9" i="49"/>
  <c r="T53" i="49"/>
  <c r="V53" i="49" s="1"/>
  <c r="T5" i="49"/>
  <c r="V5" i="49" s="1"/>
  <c r="T46" i="49"/>
  <c r="V46" i="49" s="1"/>
  <c r="U18" i="49"/>
  <c r="V18" i="49" s="1"/>
  <c r="T34" i="49"/>
  <c r="V34" i="49" s="1"/>
  <c r="F14" i="49"/>
  <c r="F19" i="49"/>
  <c r="F10" i="49"/>
  <c r="F16" i="49"/>
  <c r="F11" i="49"/>
  <c r="F18" i="49"/>
  <c r="F17" i="49"/>
  <c r="E21" i="49"/>
  <c r="F21" i="49" s="1"/>
  <c r="E14" i="49"/>
  <c r="E18" i="49"/>
  <c r="F13" i="49"/>
  <c r="E10" i="49"/>
  <c r="E11" i="49"/>
  <c r="E15" i="49"/>
  <c r="F15" i="49" s="1"/>
  <c r="E19" i="49"/>
  <c r="E12" i="49"/>
  <c r="F12" i="49" s="1"/>
  <c r="E16" i="49"/>
  <c r="E20" i="49"/>
  <c r="F20" i="49" s="1"/>
  <c r="M3" i="49"/>
  <c r="E9" i="49"/>
  <c r="F9" i="49" s="1"/>
  <c r="N3" i="49" l="1"/>
  <c r="T19" i="49"/>
  <c r="V19" i="49" s="1"/>
  <c r="T42" i="49"/>
  <c r="V42" i="49" s="1"/>
  <c r="U35" i="49"/>
  <c r="V35" i="49" s="1"/>
  <c r="U24" i="49"/>
  <c r="V24" i="49" s="1"/>
  <c r="T29" i="49"/>
  <c r="V29" i="49" s="1"/>
  <c r="U49" i="49"/>
  <c r="V49" i="49" s="1"/>
  <c r="U15" i="49"/>
  <c r="V15" i="49" s="1"/>
  <c r="U20" i="49"/>
  <c r="V20" i="49" s="1"/>
  <c r="U40" i="49"/>
  <c r="V40" i="49" s="1"/>
  <c r="U54" i="49"/>
  <c r="T54" i="49"/>
  <c r="T30" i="49"/>
  <c r="V30" i="49" s="1"/>
  <c r="T10" i="49"/>
  <c r="V10" i="49" s="1"/>
  <c r="T14" i="49"/>
  <c r="V14" i="49" s="1"/>
  <c r="U26" i="49"/>
  <c r="V26" i="49" s="1"/>
  <c r="T11" i="49"/>
  <c r="V11" i="49" s="1"/>
  <c r="U22" i="49"/>
  <c r="V22" i="49" s="1"/>
  <c r="U28" i="49"/>
  <c r="V28" i="49" s="1"/>
  <c r="T33" i="49"/>
  <c r="V33" i="49" s="1"/>
  <c r="U47" i="49"/>
  <c r="V47" i="49" s="1"/>
  <c r="U55" i="49"/>
  <c r="V55" i="49" s="1"/>
  <c r="U23" i="49"/>
  <c r="V23" i="49" s="1"/>
  <c r="T27" i="49"/>
  <c r="V27" i="49" s="1"/>
  <c r="T13" i="49"/>
  <c r="V13" i="49" s="1"/>
  <c r="T48" i="49"/>
  <c r="U48" i="49"/>
  <c r="U36" i="49"/>
  <c r="T36" i="49"/>
  <c r="T17" i="49"/>
  <c r="U17" i="49"/>
  <c r="U16" i="49"/>
  <c r="T16" i="49"/>
  <c r="T12" i="49"/>
  <c r="U12" i="49"/>
  <c r="U21" i="49"/>
  <c r="V21" i="49" s="1"/>
  <c r="U37" i="49"/>
  <c r="V37" i="49" s="1"/>
  <c r="U50" i="49"/>
  <c r="V50" i="49" s="1"/>
  <c r="U44" i="49"/>
  <c r="V44" i="49" s="1"/>
  <c r="T39" i="49"/>
  <c r="V39" i="49" s="1"/>
  <c r="U45" i="49"/>
  <c r="V45" i="49" s="1"/>
  <c r="U52" i="49"/>
  <c r="V52" i="49" s="1"/>
  <c r="U56" i="49"/>
  <c r="V56" i="49" s="1"/>
  <c r="U6" i="49"/>
  <c r="T6" i="49"/>
  <c r="U8" i="49"/>
  <c r="T8" i="49"/>
  <c r="T7" i="49"/>
  <c r="V7" i="49" s="1"/>
  <c r="T51" i="49"/>
  <c r="V51" i="49" s="1"/>
  <c r="T4" i="49"/>
  <c r="V4" i="49" s="1"/>
  <c r="U31" i="49"/>
  <c r="V31" i="49" s="1"/>
  <c r="U38" i="49"/>
  <c r="V38" i="49" s="1"/>
  <c r="T25" i="49"/>
  <c r="V25" i="49" s="1"/>
  <c r="T43" i="49"/>
  <c r="V43" i="49" s="1"/>
  <c r="V9" i="49"/>
  <c r="U3" i="49" l="1"/>
  <c r="T3" i="49"/>
  <c r="V3" i="49" s="1"/>
  <c r="V54" i="49"/>
  <c r="V36" i="49"/>
  <c r="V48" i="49"/>
  <c r="V8" i="49"/>
  <c r="V17" i="49"/>
  <c r="V12" i="49"/>
  <c r="V6" i="49"/>
  <c r="V16" i="49"/>
</calcChain>
</file>

<file path=xl/sharedStrings.xml><?xml version="1.0" encoding="utf-8"?>
<sst xmlns="http://schemas.openxmlformats.org/spreadsheetml/2006/main" count="72" uniqueCount="54">
  <si>
    <t>Primas</t>
  </si>
  <si>
    <t>CodRestr</t>
  </si>
  <si>
    <t>CodTIR</t>
  </si>
  <si>
    <t>CodADR</t>
  </si>
  <si>
    <t>CodTipoVeh</t>
  </si>
  <si>
    <t>CodUso</t>
  </si>
  <si>
    <t>CONVERSION RECTAS CON LOS EXTREMOS PENDIENTE 0</t>
  </si>
  <si>
    <t xml:space="preserve">CONVERSION RECTAS NORMAL </t>
  </si>
  <si>
    <t/>
  </si>
  <si>
    <t>CONVERSION RECTAS A COEFICIENTE</t>
  </si>
  <si>
    <t>m</t>
  </si>
  <si>
    <t>b</t>
  </si>
  <si>
    <t>Coeficientes</t>
  </si>
  <si>
    <t>0,00003867|0</t>
  </si>
  <si>
    <t>0,00000333|0,53</t>
  </si>
  <si>
    <t>0,00000743|0,44395434</t>
  </si>
  <si>
    <t>0,00004436|-0,44245606</t>
  </si>
  <si>
    <t>0,00004923|-0,57371281</t>
  </si>
  <si>
    <t>0,00000969|0,61225358</t>
  </si>
  <si>
    <t>0,00001224|0,51054191</t>
  </si>
  <si>
    <t>0,00001135|0,56397111</t>
  </si>
  <si>
    <t>DescRec</t>
  </si>
  <si>
    <t>CoefDescSumauto</t>
  </si>
  <si>
    <t>CoefDescCampanas</t>
  </si>
  <si>
    <t>CoefDescComercial</t>
  </si>
  <si>
    <t>CoefDescComision</t>
  </si>
  <si>
    <t>CoefRecFraccionamiento</t>
  </si>
  <si>
    <t>CoefRecSeguridad</t>
  </si>
  <si>
    <t>CoefRecAdquisicion</t>
  </si>
  <si>
    <t>CoefRecAdministracion</t>
  </si>
  <si>
    <t>CoefRecTecnico</t>
  </si>
  <si>
    <t>CoefRecPrestacion</t>
  </si>
  <si>
    <t>CoefRecBeneficio</t>
  </si>
  <si>
    <t>CoefRecInversion</t>
  </si>
  <si>
    <t>CoefRecComision</t>
  </si>
  <si>
    <t>GrupoPotencia</t>
  </si>
  <si>
    <t>CoefNivelTarifa</t>
  </si>
  <si>
    <t>CoefAjusteMediador</t>
  </si>
  <si>
    <t>PMA</t>
  </si>
  <si>
    <t>Num_Plazas_Aseg</t>
  </si>
  <si>
    <t>PrimaBase320_</t>
  </si>
  <si>
    <t>PrimaBase350_</t>
  </si>
  <si>
    <t>PrimaBase400_</t>
  </si>
  <si>
    <t>PrimaBase901_</t>
  </si>
  <si>
    <t>PrimaBase902_</t>
  </si>
  <si>
    <t>PrimaBase917_</t>
  </si>
  <si>
    <t>PrimaBase470_</t>
  </si>
  <si>
    <t>PrimaBase471_</t>
  </si>
  <si>
    <t>PrimaBase472_</t>
  </si>
  <si>
    <t>PrimaBase500_</t>
  </si>
  <si>
    <t>PrimaBase430_</t>
  </si>
  <si>
    <t>PrimaBaseR_3</t>
  </si>
  <si>
    <t>PrimaBaseR_2</t>
  </si>
  <si>
    <t>PrimaBaseR_1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</si>
</sst>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6" formatCode="_-* #,##0.0000_-;\-* #,##0.0000_-;_-* &quot;-&quot;??_-;_-@_-"/>
    <numFmt numFmtId="167" formatCode="#,##0.00000000000"/>
    <numFmt numFmtId="169" formatCode="#,##0.000000000000"/>
    <numFmt numFmtId="170" formatCode="_-* #,##0.00000_-;\-* #,##0.00000_-;_-* &quot;-&quot;??_-;_-@_-"/>
    <numFmt numFmtId="171" formatCode="#,##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indexed="64"/>
      </right>
      <top style="medium">
        <color indexed="64"/>
      </top>
      <bottom style="thin">
        <color theme="3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indexed="64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medium">
        <color indexed="6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indexed="64"/>
      </right>
      <top style="thin">
        <color theme="3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3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 tint="0.39997558519241921"/>
      </left>
      <right style="medium">
        <color indexed="64"/>
      </right>
      <top/>
      <bottom style="thin">
        <color theme="3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" fontId="8" fillId="0" borderId="0"/>
  </cellStyleXfs>
  <cellXfs count="7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0" fillId="3" borderId="0" xfId="0" applyFill="1"/>
    <xf numFmtId="0" fontId="6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/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5" fillId="4" borderId="0" xfId="0" applyFont="1" applyFill="1"/>
    <xf numFmtId="3" fontId="4" fillId="2" borderId="1" xfId="0" applyNumberFormat="1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0" fontId="0" fillId="3" borderId="0" xfId="0" applyNumberFormat="1" applyFill="1" applyBorder="1" applyAlignment="1">
      <alignment vertical="distributed"/>
    </xf>
    <xf numFmtId="0" fontId="0" fillId="3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/>
    <xf numFmtId="43" fontId="5" fillId="0" borderId="1" xfId="1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0" borderId="0" xfId="0" applyFont="1"/>
    <xf numFmtId="0" fontId="0" fillId="3" borderId="0" xfId="0" applyFill="1" applyBorder="1"/>
    <xf numFmtId="0" fontId="2" fillId="3" borderId="0" xfId="0" applyFont="1" applyFill="1"/>
    <xf numFmtId="2" fontId="0" fillId="3" borderId="8" xfId="0" applyNumberFormat="1" applyFont="1" applyFill="1" applyBorder="1"/>
    <xf numFmtId="0" fontId="0" fillId="3" borderId="0" xfId="0" applyNumberFormat="1" applyFill="1" applyBorder="1" applyAlignment="1">
      <alignment horizontal="center" vertical="distributed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43" fontId="5" fillId="0" borderId="3" xfId="1" applyNumberFormat="1" applyFont="1" applyBorder="1" applyAlignment="1">
      <alignment horizontal="right"/>
    </xf>
    <xf numFmtId="43" fontId="5" fillId="0" borderId="5" xfId="1" applyNumberFormat="1" applyFont="1" applyBorder="1" applyAlignment="1">
      <alignment horizontal="right"/>
    </xf>
    <xf numFmtId="43" fontId="5" fillId="0" borderId="7" xfId="1" applyNumberFormat="1" applyFont="1" applyBorder="1" applyAlignment="1">
      <alignment horizontal="right"/>
    </xf>
    <xf numFmtId="43" fontId="5" fillId="0" borderId="0" xfId="1" applyNumberFormat="1" applyFont="1" applyBorder="1" applyAlignment="1">
      <alignment horizontal="right"/>
    </xf>
    <xf numFmtId="4" fontId="9" fillId="0" borderId="0" xfId="2" applyFont="1"/>
    <xf numFmtId="4" fontId="8" fillId="0" borderId="0" xfId="2"/>
    <xf numFmtId="167" fontId="8" fillId="0" borderId="0" xfId="2" applyNumberFormat="1"/>
    <xf numFmtId="4" fontId="8" fillId="0" borderId="0" xfId="2" applyAlignment="1">
      <alignment horizontal="right" indent="1"/>
    </xf>
    <xf numFmtId="4" fontId="10" fillId="5" borderId="0" xfId="2" applyFont="1" applyFill="1" applyAlignment="1">
      <alignment horizontal="right" vertical="center"/>
    </xf>
    <xf numFmtId="167" fontId="8" fillId="0" borderId="9" xfId="2" applyNumberFormat="1" applyBorder="1"/>
    <xf numFmtId="4" fontId="8" fillId="0" borderId="10" xfId="2" applyBorder="1"/>
    <xf numFmtId="4" fontId="8" fillId="0" borderId="11" xfId="2" applyBorder="1" applyAlignment="1">
      <alignment horizontal="right" indent="1"/>
    </xf>
    <xf numFmtId="167" fontId="8" fillId="0" borderId="12" xfId="2" applyNumberFormat="1" applyBorder="1"/>
    <xf numFmtId="4" fontId="8" fillId="0" borderId="0" xfId="2" applyBorder="1"/>
    <xf numFmtId="4" fontId="8" fillId="0" borderId="13" xfId="2" applyBorder="1" applyAlignment="1">
      <alignment horizontal="right" indent="1"/>
    </xf>
    <xf numFmtId="167" fontId="8" fillId="0" borderId="14" xfId="2" applyNumberFormat="1" applyBorder="1"/>
    <xf numFmtId="4" fontId="8" fillId="0" borderId="15" xfId="2" applyBorder="1"/>
    <xf numFmtId="4" fontId="8" fillId="0" borderId="16" xfId="2" applyBorder="1" applyAlignment="1">
      <alignment horizontal="right" indent="1"/>
    </xf>
    <xf numFmtId="4" fontId="8" fillId="6" borderId="0" xfId="2" applyFill="1"/>
    <xf numFmtId="4" fontId="8" fillId="0" borderId="0" xfId="2" applyAlignment="1">
      <alignment horizontal="center"/>
    </xf>
    <xf numFmtId="4" fontId="8" fillId="0" borderId="10" xfId="2" applyBorder="1" applyAlignment="1">
      <alignment horizontal="center"/>
    </xf>
    <xf numFmtId="4" fontId="8" fillId="0" borderId="0" xfId="2" applyBorder="1" applyAlignment="1">
      <alignment horizontal="center"/>
    </xf>
    <xf numFmtId="4" fontId="8" fillId="0" borderId="0" xfId="2" applyAlignment="1">
      <alignment horizontal="right"/>
    </xf>
    <xf numFmtId="4" fontId="8" fillId="0" borderId="11" xfId="2" applyBorder="1" applyAlignment="1">
      <alignment horizontal="right"/>
    </xf>
    <xf numFmtId="4" fontId="8" fillId="0" borderId="13" xfId="2" applyBorder="1" applyAlignment="1">
      <alignment horizontal="right"/>
    </xf>
    <xf numFmtId="169" fontId="8" fillId="0" borderId="0" xfId="2" applyNumberFormat="1" applyAlignment="1">
      <alignment horizontal="center"/>
    </xf>
    <xf numFmtId="169" fontId="8" fillId="0" borderId="9" xfId="2" applyNumberFormat="1" applyBorder="1" applyAlignment="1">
      <alignment horizontal="center"/>
    </xf>
    <xf numFmtId="169" fontId="8" fillId="0" borderId="12" xfId="2" applyNumberFormat="1" applyBorder="1" applyAlignment="1">
      <alignment horizontal="center"/>
    </xf>
    <xf numFmtId="170" fontId="8" fillId="0" borderId="0" xfId="1" applyNumberFormat="1" applyFont="1"/>
    <xf numFmtId="170" fontId="9" fillId="0" borderId="0" xfId="1" applyNumberFormat="1" applyFont="1" applyAlignment="1">
      <alignment horizontal="right" indent="6"/>
    </xf>
    <xf numFmtId="170" fontId="4" fillId="0" borderId="9" xfId="1" applyNumberFormat="1" applyFont="1" applyBorder="1"/>
    <xf numFmtId="170" fontId="4" fillId="0" borderId="10" xfId="1" applyNumberFormat="1" applyFont="1" applyBorder="1"/>
    <xf numFmtId="170" fontId="4" fillId="0" borderId="11" xfId="1" applyNumberFormat="1" applyFont="1" applyBorder="1"/>
    <xf numFmtId="170" fontId="4" fillId="0" borderId="12" xfId="1" applyNumberFormat="1" applyFont="1" applyBorder="1"/>
    <xf numFmtId="170" fontId="4" fillId="0" borderId="0" xfId="1" applyNumberFormat="1" applyFont="1" applyBorder="1"/>
    <xf numFmtId="170" fontId="4" fillId="0" borderId="13" xfId="1" applyNumberFormat="1" applyFont="1" applyBorder="1"/>
    <xf numFmtId="170" fontId="4" fillId="0" borderId="14" xfId="1" applyNumberFormat="1" applyFont="1" applyBorder="1"/>
    <xf numFmtId="170" fontId="4" fillId="0" borderId="15" xfId="1" applyNumberFormat="1" applyFont="1" applyBorder="1"/>
    <xf numFmtId="170" fontId="4" fillId="0" borderId="16" xfId="1" applyNumberFormat="1" applyFont="1" applyBorder="1"/>
    <xf numFmtId="171" fontId="9" fillId="0" borderId="0" xfId="2" applyNumberFormat="1" applyFont="1"/>
    <xf numFmtId="171" fontId="8" fillId="0" borderId="0" xfId="2" applyNumberFormat="1"/>
    <xf numFmtId="171" fontId="8" fillId="6" borderId="0" xfId="2" applyNumberFormat="1" applyFill="1"/>
    <xf numFmtId="166" fontId="4" fillId="0" borderId="1" xfId="1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/>
    <xf numFmtId="0" fontId="3" fillId="4" borderId="0" xfId="0" applyFont="1" applyFill="1"/>
    <xf numFmtId="0" fontId="4" fillId="2" borderId="17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74"/>
  <sheetViews>
    <sheetView showGridLines="0" tabSelected="1" workbookViewId="0">
      <selection activeCell="I8" sqref="I8"/>
    </sheetView>
  </sheetViews>
  <sheetFormatPr baseColWidth="10" defaultColWidth="11.5703125" defaultRowHeight="15" x14ac:dyDescent="0.25"/>
  <cols>
    <col min="1" max="1" width="15.7109375" style="4" bestFit="1" customWidth="1"/>
    <col min="2" max="2" width="21.42578125" style="6" customWidth="1"/>
    <col min="3" max="3" width="17" style="6" customWidth="1"/>
    <col min="4" max="4" width="14.28515625" style="4" bestFit="1" customWidth="1"/>
    <col min="5" max="5" width="8" style="4" customWidth="1"/>
    <col min="6" max="6" width="14.5703125" style="4" bestFit="1" customWidth="1"/>
    <col min="7" max="16384" width="11.5703125" style="4"/>
  </cols>
  <sheetData>
    <row r="1" spans="1:11" x14ac:dyDescent="0.25">
      <c r="A1" s="1" t="s">
        <v>0</v>
      </c>
      <c r="B1" s="2" t="s">
        <v>53</v>
      </c>
      <c r="C1" s="2"/>
      <c r="D1" s="3">
        <v>84.498000000000005</v>
      </c>
    </row>
    <row r="2" spans="1:11" x14ac:dyDescent="0.25">
      <c r="A2" s="5"/>
      <c r="C2" s="7"/>
    </row>
    <row r="3" spans="1:11" x14ac:dyDescent="0.25">
      <c r="A3" s="5"/>
      <c r="C3" s="7"/>
      <c r="K3" s="8"/>
    </row>
    <row r="4" spans="1:11" x14ac:dyDescent="0.25">
      <c r="A4" s="5"/>
      <c r="C4" s="7"/>
    </row>
    <row r="5" spans="1:11" s="9" customFormat="1" ht="12.75" x14ac:dyDescent="0.2">
      <c r="B5" s="10"/>
      <c r="C5" s="10"/>
      <c r="D5" s="11"/>
    </row>
    <row r="6" spans="1:11" x14ac:dyDescent="0.25">
      <c r="A6" s="1" t="s">
        <v>4</v>
      </c>
      <c r="B6" s="12">
        <v>100</v>
      </c>
      <c r="C6" s="12"/>
      <c r="D6" s="13">
        <v>1</v>
      </c>
    </row>
    <row r="7" spans="1:11" x14ac:dyDescent="0.25">
      <c r="A7" s="5"/>
      <c r="B7" s="12">
        <v>120</v>
      </c>
      <c r="C7" s="12"/>
      <c r="D7" s="13">
        <v>0.57450000000000001</v>
      </c>
    </row>
    <row r="8" spans="1:11" x14ac:dyDescent="0.25">
      <c r="A8" s="5"/>
      <c r="B8" s="12">
        <v>150</v>
      </c>
      <c r="C8" s="12"/>
      <c r="D8" s="13">
        <v>0.52059999999999995</v>
      </c>
    </row>
    <row r="9" spans="1:11" x14ac:dyDescent="0.25">
      <c r="A9" s="5"/>
      <c r="B9" s="12">
        <v>200</v>
      </c>
      <c r="C9" s="12"/>
      <c r="D9" s="13">
        <v>1.52</v>
      </c>
    </row>
    <row r="10" spans="1:11" x14ac:dyDescent="0.25">
      <c r="A10" s="5"/>
      <c r="B10" s="12">
        <v>250</v>
      </c>
      <c r="C10" s="12"/>
      <c r="D10" s="13">
        <v>1.52</v>
      </c>
    </row>
    <row r="11" spans="1:11" x14ac:dyDescent="0.25">
      <c r="A11" s="5"/>
      <c r="B11" s="12">
        <v>300</v>
      </c>
      <c r="C11" s="12"/>
      <c r="D11" s="13">
        <v>1.9449000000000001</v>
      </c>
    </row>
    <row r="12" spans="1:11" x14ac:dyDescent="0.25">
      <c r="A12" s="5"/>
      <c r="B12" s="12">
        <v>301</v>
      </c>
      <c r="C12" s="12"/>
      <c r="D12" s="13">
        <v>1.9449000000000001</v>
      </c>
    </row>
    <row r="13" spans="1:11" x14ac:dyDescent="0.25">
      <c r="A13" s="5"/>
      <c r="B13" s="12">
        <v>310</v>
      </c>
      <c r="C13" s="12"/>
      <c r="D13" s="13">
        <v>1.9449000000000001</v>
      </c>
    </row>
    <row r="14" spans="1:11" x14ac:dyDescent="0.25">
      <c r="A14" s="5"/>
      <c r="B14" s="12">
        <v>311</v>
      </c>
      <c r="C14" s="12"/>
      <c r="D14" s="13">
        <v>1.9449000000000001</v>
      </c>
    </row>
    <row r="15" spans="1:11" x14ac:dyDescent="0.25">
      <c r="A15" s="5"/>
      <c r="C15" s="7"/>
    </row>
    <row r="16" spans="1:11" x14ac:dyDescent="0.25">
      <c r="A16" s="5"/>
      <c r="C16" s="7"/>
    </row>
    <row r="17" spans="1:4" x14ac:dyDescent="0.25">
      <c r="A17" s="5"/>
      <c r="C17" s="7"/>
    </row>
    <row r="18" spans="1:4" s="9" customFormat="1" ht="12.75" x14ac:dyDescent="0.2">
      <c r="B18" s="10"/>
      <c r="C18" s="10"/>
      <c r="D18" s="11"/>
    </row>
    <row r="19" spans="1:4" x14ac:dyDescent="0.25">
      <c r="A19" s="1" t="s">
        <v>35</v>
      </c>
      <c r="B19" s="12">
        <v>1</v>
      </c>
      <c r="C19" s="12"/>
      <c r="D19" s="13">
        <v>0.7</v>
      </c>
    </row>
    <row r="20" spans="1:4" x14ac:dyDescent="0.25">
      <c r="A20" s="5"/>
      <c r="B20" s="12">
        <v>2</v>
      </c>
      <c r="C20" s="12"/>
      <c r="D20" s="13">
        <v>0.75316290666539332</v>
      </c>
    </row>
    <row r="21" spans="1:4" x14ac:dyDescent="0.25">
      <c r="A21" s="5"/>
      <c r="B21" s="12">
        <v>3</v>
      </c>
      <c r="C21" s="12"/>
      <c r="D21" s="13">
        <v>0.8</v>
      </c>
    </row>
    <row r="22" spans="1:4" x14ac:dyDescent="0.25">
      <c r="A22" s="5"/>
      <c r="B22" s="12">
        <v>4</v>
      </c>
      <c r="C22" s="12"/>
      <c r="D22" s="13">
        <v>0.9</v>
      </c>
    </row>
    <row r="23" spans="1:4" x14ac:dyDescent="0.25">
      <c r="A23" s="5"/>
      <c r="B23" s="12">
        <v>5</v>
      </c>
      <c r="C23" s="12"/>
      <c r="D23" s="13">
        <v>1</v>
      </c>
    </row>
    <row r="24" spans="1:4" x14ac:dyDescent="0.25">
      <c r="A24" s="5"/>
      <c r="B24" s="12">
        <v>6</v>
      </c>
      <c r="C24" s="12"/>
      <c r="D24" s="13">
        <v>1.1000000000000001</v>
      </c>
    </row>
    <row r="25" spans="1:4" x14ac:dyDescent="0.25">
      <c r="A25" s="5"/>
      <c r="B25" s="12">
        <v>7</v>
      </c>
      <c r="C25" s="12"/>
      <c r="D25" s="13">
        <v>1.35</v>
      </c>
    </row>
    <row r="26" spans="1:4" x14ac:dyDescent="0.25">
      <c r="A26" s="5"/>
      <c r="B26" s="12">
        <v>8</v>
      </c>
      <c r="C26" s="12"/>
      <c r="D26" s="13">
        <v>1.7924968255911522</v>
      </c>
    </row>
    <row r="27" spans="1:4" x14ac:dyDescent="0.25">
      <c r="A27" s="5"/>
      <c r="C27" s="7"/>
    </row>
    <row r="28" spans="1:4" x14ac:dyDescent="0.25">
      <c r="A28" s="5"/>
      <c r="C28" s="7"/>
    </row>
    <row r="29" spans="1:4" x14ac:dyDescent="0.25">
      <c r="A29" s="5"/>
      <c r="C29" s="7"/>
    </row>
    <row r="30" spans="1:4" s="9" customFormat="1" ht="12.75" x14ac:dyDescent="0.2">
      <c r="B30" s="10"/>
      <c r="C30" s="10"/>
      <c r="D30" s="11"/>
    </row>
    <row r="31" spans="1:4" x14ac:dyDescent="0.25">
      <c r="A31" s="1" t="s">
        <v>5</v>
      </c>
      <c r="B31" s="12">
        <v>1</v>
      </c>
      <c r="C31" s="12"/>
      <c r="D31" s="13">
        <v>1</v>
      </c>
    </row>
    <row r="32" spans="1:4" x14ac:dyDescent="0.25">
      <c r="A32" s="5"/>
      <c r="B32" s="12">
        <v>2</v>
      </c>
      <c r="C32" s="12"/>
      <c r="D32" s="13">
        <v>2.1884097540902201</v>
      </c>
    </row>
    <row r="33" spans="1:4" x14ac:dyDescent="0.25">
      <c r="A33" s="5"/>
      <c r="B33" s="12">
        <v>3</v>
      </c>
      <c r="C33" s="12"/>
      <c r="D33" s="13">
        <v>1</v>
      </c>
    </row>
    <row r="34" spans="1:4" x14ac:dyDescent="0.25">
      <c r="A34" s="5"/>
      <c r="B34" s="12">
        <v>4</v>
      </c>
      <c r="C34" s="12"/>
      <c r="D34" s="13">
        <v>1</v>
      </c>
    </row>
    <row r="35" spans="1:4" x14ac:dyDescent="0.25">
      <c r="A35" s="5"/>
      <c r="B35" s="12">
        <v>5</v>
      </c>
      <c r="C35" s="12"/>
      <c r="D35" s="13">
        <v>1</v>
      </c>
    </row>
    <row r="36" spans="1:4" x14ac:dyDescent="0.25">
      <c r="A36" s="5"/>
      <c r="B36" s="12">
        <v>6</v>
      </c>
      <c r="C36" s="12"/>
      <c r="D36" s="13">
        <v>1.6416960767182227</v>
      </c>
    </row>
    <row r="37" spans="1:4" x14ac:dyDescent="0.25">
      <c r="A37" s="5"/>
      <c r="B37" s="12">
        <v>7</v>
      </c>
      <c r="C37" s="12"/>
      <c r="D37" s="13">
        <v>1</v>
      </c>
    </row>
    <row r="38" spans="1:4" x14ac:dyDescent="0.25">
      <c r="A38" s="5"/>
      <c r="B38" s="12">
        <v>8</v>
      </c>
      <c r="C38" s="12"/>
      <c r="D38" s="13">
        <v>1</v>
      </c>
    </row>
    <row r="39" spans="1:4" ht="15" customHeight="1" x14ac:dyDescent="0.25">
      <c r="A39" s="14"/>
      <c r="B39" s="12">
        <v>9</v>
      </c>
      <c r="C39" s="12"/>
      <c r="D39" s="13">
        <v>1</v>
      </c>
    </row>
    <row r="40" spans="1:4" ht="15" customHeight="1" x14ac:dyDescent="0.25">
      <c r="A40" s="14"/>
      <c r="B40" s="12">
        <v>10</v>
      </c>
      <c r="C40" s="12"/>
      <c r="D40" s="13">
        <v>1</v>
      </c>
    </row>
    <row r="41" spans="1:4" ht="15" customHeight="1" x14ac:dyDescent="0.25">
      <c r="A41" s="14"/>
      <c r="B41" s="12">
        <v>11</v>
      </c>
      <c r="C41" s="12"/>
      <c r="D41" s="13">
        <v>1</v>
      </c>
    </row>
    <row r="42" spans="1:4" ht="15" customHeight="1" x14ac:dyDescent="0.25">
      <c r="A42" s="14"/>
      <c r="B42" s="12">
        <v>12</v>
      </c>
      <c r="C42" s="12"/>
      <c r="D42" s="13">
        <v>1</v>
      </c>
    </row>
    <row r="43" spans="1:4" ht="15" customHeight="1" x14ac:dyDescent="0.25">
      <c r="A43" s="14"/>
      <c r="B43" s="12">
        <v>13</v>
      </c>
      <c r="C43" s="12"/>
      <c r="D43" s="13">
        <v>1</v>
      </c>
    </row>
    <row r="44" spans="1:4" ht="15" customHeight="1" x14ac:dyDescent="0.25">
      <c r="A44" s="14"/>
      <c r="B44" s="12">
        <v>14</v>
      </c>
      <c r="C44" s="12"/>
      <c r="D44" s="13">
        <v>1</v>
      </c>
    </row>
    <row r="45" spans="1:4" ht="15" customHeight="1" x14ac:dyDescent="0.25">
      <c r="A45" s="14"/>
      <c r="B45" s="12">
        <v>15</v>
      </c>
      <c r="C45" s="12"/>
      <c r="D45" s="13">
        <v>1</v>
      </c>
    </row>
    <row r="46" spans="1:4" ht="15" customHeight="1" x14ac:dyDescent="0.25">
      <c r="A46" s="14"/>
      <c r="B46" s="12">
        <v>16</v>
      </c>
      <c r="C46" s="12"/>
      <c r="D46" s="13">
        <v>1</v>
      </c>
    </row>
    <row r="47" spans="1:4" ht="15" customHeight="1" x14ac:dyDescent="0.25">
      <c r="A47" s="14"/>
      <c r="B47" s="12">
        <v>17</v>
      </c>
      <c r="C47" s="12"/>
      <c r="D47" s="13">
        <v>1</v>
      </c>
    </row>
    <row r="48" spans="1:4" ht="15" customHeight="1" x14ac:dyDescent="0.25">
      <c r="A48" s="14"/>
      <c r="B48" s="12">
        <v>18</v>
      </c>
      <c r="C48" s="12"/>
      <c r="D48" s="13">
        <v>1</v>
      </c>
    </row>
    <row r="49" spans="1:4" ht="15" customHeight="1" x14ac:dyDescent="0.25">
      <c r="A49" s="14"/>
      <c r="B49" s="12">
        <v>19</v>
      </c>
      <c r="C49" s="12"/>
      <c r="D49" s="13">
        <v>1</v>
      </c>
    </row>
    <row r="50" spans="1:4" ht="15" customHeight="1" x14ac:dyDescent="0.25">
      <c r="A50" s="14"/>
      <c r="B50" s="12">
        <v>20</v>
      </c>
      <c r="C50" s="12"/>
      <c r="D50" s="13">
        <v>1</v>
      </c>
    </row>
    <row r="51" spans="1:4" ht="15" customHeight="1" x14ac:dyDescent="0.25">
      <c r="A51" s="14"/>
      <c r="B51" s="12">
        <v>21</v>
      </c>
      <c r="C51" s="12"/>
      <c r="D51" s="13">
        <v>1</v>
      </c>
    </row>
    <row r="52" spans="1:4" ht="15" customHeight="1" x14ac:dyDescent="0.25">
      <c r="A52" s="14"/>
      <c r="B52" s="12">
        <v>22</v>
      </c>
      <c r="C52" s="12"/>
      <c r="D52" s="13">
        <v>1</v>
      </c>
    </row>
    <row r="53" spans="1:4" ht="15" customHeight="1" x14ac:dyDescent="0.25">
      <c r="A53" s="14"/>
      <c r="B53" s="12">
        <v>23</v>
      </c>
      <c r="C53" s="12"/>
      <c r="D53" s="13">
        <v>1</v>
      </c>
    </row>
    <row r="54" spans="1:4" ht="15" customHeight="1" x14ac:dyDescent="0.25">
      <c r="A54" s="14"/>
      <c r="B54" s="12">
        <v>24</v>
      </c>
      <c r="C54" s="12"/>
      <c r="D54" s="13">
        <v>1</v>
      </c>
    </row>
    <row r="55" spans="1:4" ht="15" customHeight="1" x14ac:dyDescent="0.25">
      <c r="A55" s="14"/>
      <c r="B55" s="15"/>
      <c r="C55" s="16"/>
    </row>
    <row r="56" spans="1:4" ht="15" customHeight="1" x14ac:dyDescent="0.25">
      <c r="A56" s="14"/>
      <c r="B56" s="15"/>
      <c r="C56" s="16"/>
    </row>
    <row r="57" spans="1:4" ht="15" customHeight="1" x14ac:dyDescent="0.25">
      <c r="A57" s="14"/>
      <c r="B57" s="15"/>
      <c r="C57" s="16"/>
    </row>
    <row r="58" spans="1:4" s="9" customFormat="1" ht="12.75" x14ac:dyDescent="0.2">
      <c r="B58" s="10"/>
      <c r="C58" s="10"/>
      <c r="D58" s="11"/>
    </row>
    <row r="59" spans="1:4" x14ac:dyDescent="0.25">
      <c r="A59" s="1" t="s">
        <v>1</v>
      </c>
      <c r="B59" s="12">
        <v>0</v>
      </c>
      <c r="C59" s="12"/>
      <c r="D59" s="13">
        <v>1</v>
      </c>
    </row>
    <row r="60" spans="1:4" ht="15" customHeight="1" x14ac:dyDescent="0.25">
      <c r="A60" s="14"/>
      <c r="B60" s="12">
        <v>1</v>
      </c>
      <c r="C60" s="12"/>
      <c r="D60" s="13">
        <v>1.2</v>
      </c>
    </row>
    <row r="61" spans="1:4" ht="15" customHeight="1" x14ac:dyDescent="0.25">
      <c r="A61" s="14"/>
      <c r="B61" s="12">
        <v>2</v>
      </c>
      <c r="C61" s="12"/>
      <c r="D61" s="13">
        <v>1.35</v>
      </c>
    </row>
    <row r="62" spans="1:4" ht="15" customHeight="1" x14ac:dyDescent="0.25">
      <c r="A62" s="14"/>
      <c r="B62" s="12">
        <v>3</v>
      </c>
      <c r="C62" s="12"/>
      <c r="D62" s="13">
        <v>1.4</v>
      </c>
    </row>
    <row r="66" spans="1:4" s="9" customFormat="1" ht="12.75" x14ac:dyDescent="0.2">
      <c r="B66" s="10"/>
      <c r="C66" s="10"/>
      <c r="D66" s="11"/>
    </row>
    <row r="67" spans="1:4" x14ac:dyDescent="0.25">
      <c r="A67" s="1" t="s">
        <v>2</v>
      </c>
      <c r="B67" s="12">
        <v>0</v>
      </c>
      <c r="C67" s="12"/>
      <c r="D67" s="13">
        <v>1</v>
      </c>
    </row>
    <row r="68" spans="1:4" ht="15" customHeight="1" x14ac:dyDescent="0.25">
      <c r="A68" s="14"/>
      <c r="B68" s="12">
        <v>1</v>
      </c>
      <c r="C68" s="12"/>
      <c r="D68" s="13">
        <v>1.2</v>
      </c>
    </row>
    <row r="72" spans="1:4" s="9" customFormat="1" ht="12.75" x14ac:dyDescent="0.2">
      <c r="B72" s="10"/>
      <c r="C72" s="10"/>
      <c r="D72" s="11"/>
    </row>
    <row r="73" spans="1:4" x14ac:dyDescent="0.25">
      <c r="A73" s="1" t="s">
        <v>3</v>
      </c>
      <c r="B73" s="12">
        <v>0</v>
      </c>
      <c r="C73" s="12"/>
      <c r="D73" s="13">
        <v>1</v>
      </c>
    </row>
    <row r="74" spans="1:4" ht="15" customHeight="1" x14ac:dyDescent="0.25">
      <c r="A74" s="14"/>
      <c r="B74" s="12">
        <v>1</v>
      </c>
      <c r="C74" s="12"/>
      <c r="D74" s="13">
        <v>1.3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24"/>
  <sheetViews>
    <sheetView showGridLines="0" workbookViewId="0">
      <selection activeCell="B1" sqref="B1"/>
    </sheetView>
  </sheetViews>
  <sheetFormatPr baseColWidth="10" defaultColWidth="11.5703125" defaultRowHeight="15" x14ac:dyDescent="0.25"/>
  <cols>
    <col min="1" max="1" width="15.7109375" style="4" bestFit="1" customWidth="1"/>
    <col min="2" max="3" width="22.42578125" style="6" customWidth="1"/>
    <col min="4" max="4" width="14.28515625" style="4" bestFit="1" customWidth="1"/>
    <col min="5" max="5" width="6.42578125" style="4" bestFit="1" customWidth="1"/>
    <col min="6" max="6" width="14.5703125" style="4" bestFit="1" customWidth="1"/>
    <col min="7" max="8" width="11.5703125" style="4"/>
    <col min="9" max="9" width="12" style="4" customWidth="1"/>
    <col min="10" max="10" width="11.85546875" style="4" bestFit="1" customWidth="1"/>
    <col min="11" max="16384" width="11.5703125" style="4"/>
  </cols>
  <sheetData>
    <row r="1" spans="1:11" x14ac:dyDescent="0.25">
      <c r="A1" s="1" t="s">
        <v>0</v>
      </c>
      <c r="B1" s="2" t="s">
        <v>52</v>
      </c>
      <c r="C1" s="2"/>
      <c r="D1" s="3">
        <v>1</v>
      </c>
      <c r="F1" s="24"/>
    </row>
    <row r="2" spans="1:11" x14ac:dyDescent="0.25">
      <c r="A2" s="5"/>
      <c r="C2" s="7"/>
      <c r="F2" s="26"/>
    </row>
    <row r="3" spans="1:11" x14ac:dyDescent="0.25">
      <c r="A3" s="5"/>
      <c r="C3" s="7"/>
      <c r="K3" s="8"/>
    </row>
    <row r="4" spans="1:11" x14ac:dyDescent="0.25">
      <c r="A4" s="5"/>
      <c r="C4" s="7"/>
    </row>
    <row r="5" spans="1:11" s="9" customFormat="1" ht="12.75" x14ac:dyDescent="0.2">
      <c r="B5" s="10"/>
      <c r="C5" s="10"/>
      <c r="D5" s="11"/>
    </row>
    <row r="6" spans="1:11" x14ac:dyDescent="0.25">
      <c r="A6" s="1" t="s">
        <v>5</v>
      </c>
      <c r="B6" s="12">
        <v>1</v>
      </c>
      <c r="C6" s="12"/>
      <c r="D6" s="13">
        <v>0.9</v>
      </c>
    </row>
    <row r="7" spans="1:11" x14ac:dyDescent="0.25">
      <c r="A7" s="5"/>
      <c r="B7" s="12">
        <v>2</v>
      </c>
      <c r="C7" s="12"/>
      <c r="D7" s="13">
        <v>2</v>
      </c>
    </row>
    <row r="8" spans="1:11" x14ac:dyDescent="0.25">
      <c r="A8" s="5"/>
      <c r="B8" s="12">
        <v>3</v>
      </c>
      <c r="C8" s="12"/>
      <c r="D8" s="13">
        <v>1.38</v>
      </c>
    </row>
    <row r="9" spans="1:11" x14ac:dyDescent="0.25">
      <c r="A9" s="5"/>
      <c r="B9" s="12">
        <v>4</v>
      </c>
      <c r="C9" s="12"/>
      <c r="D9" s="13">
        <v>0.5</v>
      </c>
    </row>
    <row r="10" spans="1:11" x14ac:dyDescent="0.25">
      <c r="A10" s="5"/>
      <c r="B10" s="12">
        <v>5</v>
      </c>
      <c r="C10" s="12"/>
      <c r="D10" s="13">
        <v>5</v>
      </c>
    </row>
    <row r="11" spans="1:11" x14ac:dyDescent="0.25">
      <c r="A11" s="5"/>
      <c r="B11" s="12">
        <v>6</v>
      </c>
      <c r="C11" s="12"/>
      <c r="D11" s="13">
        <v>2</v>
      </c>
    </row>
    <row r="12" spans="1:11" x14ac:dyDescent="0.25">
      <c r="A12" s="5"/>
      <c r="B12" s="12">
        <v>7</v>
      </c>
      <c r="C12" s="12"/>
      <c r="D12" s="13">
        <v>1</v>
      </c>
    </row>
    <row r="13" spans="1:11" x14ac:dyDescent="0.25">
      <c r="A13" s="5"/>
      <c r="B13" s="12">
        <v>8</v>
      </c>
      <c r="C13" s="12"/>
      <c r="D13" s="13">
        <v>0.9</v>
      </c>
    </row>
    <row r="14" spans="1:11" ht="15" customHeight="1" x14ac:dyDescent="0.25">
      <c r="A14" s="14"/>
      <c r="B14" s="12">
        <v>9</v>
      </c>
      <c r="C14" s="12"/>
      <c r="D14" s="13">
        <v>1.05</v>
      </c>
    </row>
    <row r="15" spans="1:11" ht="15" customHeight="1" x14ac:dyDescent="0.25">
      <c r="A15" s="14"/>
      <c r="B15" s="12">
        <v>10</v>
      </c>
      <c r="C15" s="12"/>
      <c r="D15" s="13">
        <v>1.05</v>
      </c>
    </row>
    <row r="16" spans="1:11" ht="15" customHeight="1" x14ac:dyDescent="0.25">
      <c r="A16" s="14"/>
      <c r="B16" s="12">
        <v>11</v>
      </c>
      <c r="C16" s="12"/>
      <c r="D16" s="13">
        <v>1.2</v>
      </c>
    </row>
    <row r="17" spans="1:4" ht="15" customHeight="1" x14ac:dyDescent="0.25">
      <c r="A17" s="14"/>
      <c r="B17" s="12">
        <v>12</v>
      </c>
      <c r="C17" s="12"/>
      <c r="D17" s="13">
        <v>1.2</v>
      </c>
    </row>
    <row r="18" spans="1:4" ht="15" customHeight="1" x14ac:dyDescent="0.25">
      <c r="A18" s="14"/>
      <c r="B18" s="12">
        <v>13</v>
      </c>
      <c r="C18" s="12"/>
      <c r="D18" s="13">
        <v>1.5</v>
      </c>
    </row>
    <row r="19" spans="1:4" ht="15" customHeight="1" x14ac:dyDescent="0.25">
      <c r="A19" s="14"/>
      <c r="B19" s="12">
        <v>14</v>
      </c>
      <c r="C19" s="12"/>
      <c r="D19" s="13">
        <v>1.2</v>
      </c>
    </row>
    <row r="20" spans="1:4" ht="15" customHeight="1" x14ac:dyDescent="0.25">
      <c r="A20" s="14"/>
      <c r="B20" s="12">
        <v>15</v>
      </c>
      <c r="C20" s="12"/>
      <c r="D20" s="13">
        <v>1</v>
      </c>
    </row>
    <row r="21" spans="1:4" ht="15" customHeight="1" x14ac:dyDescent="0.25">
      <c r="A21" s="14"/>
      <c r="B21" s="12">
        <v>16</v>
      </c>
      <c r="C21" s="12"/>
      <c r="D21" s="13">
        <v>1.1499999999999999</v>
      </c>
    </row>
    <row r="22" spans="1:4" ht="15" customHeight="1" x14ac:dyDescent="0.25">
      <c r="A22" s="14"/>
      <c r="B22" s="12">
        <v>17</v>
      </c>
      <c r="C22" s="12"/>
      <c r="D22" s="13">
        <v>2</v>
      </c>
    </row>
    <row r="23" spans="1:4" ht="15" customHeight="1" x14ac:dyDescent="0.25">
      <c r="A23" s="14"/>
      <c r="B23" s="12">
        <v>18</v>
      </c>
      <c r="C23" s="12"/>
      <c r="D23" s="13">
        <v>1.1499999999999999</v>
      </c>
    </row>
    <row r="24" spans="1:4" ht="15" customHeight="1" x14ac:dyDescent="0.25">
      <c r="A24" s="14"/>
      <c r="B24" s="12">
        <v>19</v>
      </c>
      <c r="C24" s="12"/>
      <c r="D24" s="13">
        <v>1.5</v>
      </c>
    </row>
    <row r="25" spans="1:4" ht="15" customHeight="1" x14ac:dyDescent="0.25">
      <c r="A25" s="14"/>
      <c r="B25" s="12">
        <v>20</v>
      </c>
      <c r="C25" s="12"/>
      <c r="D25" s="13">
        <v>0.75</v>
      </c>
    </row>
    <row r="26" spans="1:4" ht="15" customHeight="1" x14ac:dyDescent="0.25">
      <c r="A26" s="14"/>
      <c r="B26" s="12">
        <v>21</v>
      </c>
      <c r="C26" s="12"/>
      <c r="D26" s="13">
        <v>0.9</v>
      </c>
    </row>
    <row r="27" spans="1:4" ht="15" customHeight="1" x14ac:dyDescent="0.25">
      <c r="A27" s="14"/>
      <c r="B27" s="12">
        <v>22</v>
      </c>
      <c r="C27" s="12"/>
      <c r="D27" s="13">
        <v>0.8</v>
      </c>
    </row>
    <row r="28" spans="1:4" ht="15" customHeight="1" x14ac:dyDescent="0.25">
      <c r="A28" s="14"/>
      <c r="B28" s="12">
        <v>23</v>
      </c>
      <c r="C28" s="12"/>
      <c r="D28" s="13">
        <v>1.1000000000000001</v>
      </c>
    </row>
    <row r="29" spans="1:4" ht="15" customHeight="1" x14ac:dyDescent="0.25">
      <c r="A29" s="14"/>
      <c r="B29" s="12">
        <v>24</v>
      </c>
      <c r="C29" s="12"/>
      <c r="D29" s="13">
        <v>1.2</v>
      </c>
    </row>
    <row r="30" spans="1:4" ht="15" customHeight="1" x14ac:dyDescent="0.25">
      <c r="A30" s="14"/>
      <c r="B30" s="15"/>
      <c r="C30" s="16"/>
    </row>
    <row r="31" spans="1:4" ht="15" customHeight="1" x14ac:dyDescent="0.25">
      <c r="A31" s="14"/>
      <c r="B31" s="15"/>
      <c r="C31" s="16"/>
    </row>
    <row r="32" spans="1:4" ht="15" customHeight="1" x14ac:dyDescent="0.25">
      <c r="A32" s="14"/>
      <c r="B32" s="15"/>
      <c r="C32" s="16"/>
    </row>
    <row r="33" spans="1:4" s="9" customFormat="1" ht="12.75" x14ac:dyDescent="0.2">
      <c r="B33" s="10"/>
      <c r="C33" s="10"/>
      <c r="D33" s="11"/>
    </row>
    <row r="34" spans="1:4" x14ac:dyDescent="0.25">
      <c r="A34" s="1" t="s">
        <v>1</v>
      </c>
      <c r="B34" s="12">
        <v>0</v>
      </c>
      <c r="C34" s="12"/>
      <c r="D34" s="13">
        <v>1</v>
      </c>
    </row>
    <row r="35" spans="1:4" ht="15" customHeight="1" x14ac:dyDescent="0.25">
      <c r="A35" s="14"/>
      <c r="B35" s="12">
        <v>1</v>
      </c>
      <c r="C35" s="12"/>
      <c r="D35" s="13">
        <v>1.2</v>
      </c>
    </row>
    <row r="36" spans="1:4" ht="15" customHeight="1" x14ac:dyDescent="0.25">
      <c r="A36" s="14"/>
      <c r="B36" s="12">
        <v>2</v>
      </c>
      <c r="C36" s="12"/>
      <c r="D36" s="13">
        <v>1.35</v>
      </c>
    </row>
    <row r="37" spans="1:4" ht="15" customHeight="1" x14ac:dyDescent="0.25">
      <c r="A37" s="14"/>
      <c r="B37" s="12">
        <v>3</v>
      </c>
      <c r="C37" s="12"/>
      <c r="D37" s="13">
        <v>1.4</v>
      </c>
    </row>
    <row r="41" spans="1:4" s="9" customFormat="1" ht="12.75" x14ac:dyDescent="0.2">
      <c r="B41" s="10"/>
      <c r="C41" s="10"/>
      <c r="D41" s="11"/>
    </row>
    <row r="42" spans="1:4" x14ac:dyDescent="0.25">
      <c r="A42" s="1" t="s">
        <v>2</v>
      </c>
      <c r="B42" s="12">
        <v>0</v>
      </c>
      <c r="C42" s="12"/>
      <c r="D42" s="13">
        <v>1</v>
      </c>
    </row>
    <row r="43" spans="1:4" ht="15" customHeight="1" x14ac:dyDescent="0.25">
      <c r="A43" s="14"/>
      <c r="B43" s="12">
        <v>1</v>
      </c>
      <c r="C43" s="12"/>
      <c r="D43" s="13">
        <v>1.2</v>
      </c>
    </row>
    <row r="47" spans="1:4" s="9" customFormat="1" ht="12.75" x14ac:dyDescent="0.2">
      <c r="B47" s="10"/>
      <c r="C47" s="10"/>
      <c r="D47" s="11"/>
    </row>
    <row r="48" spans="1:4" x14ac:dyDescent="0.25">
      <c r="A48" s="1" t="s">
        <v>3</v>
      </c>
      <c r="B48" s="12">
        <v>0</v>
      </c>
      <c r="C48" s="12"/>
      <c r="D48" s="13">
        <v>1</v>
      </c>
    </row>
    <row r="49" spans="1:5" ht="15" customHeight="1" x14ac:dyDescent="0.25">
      <c r="A49" s="14"/>
      <c r="B49" s="12">
        <v>1</v>
      </c>
      <c r="C49" s="12"/>
      <c r="D49" s="13">
        <v>1.3</v>
      </c>
    </row>
    <row r="59" spans="1:5" s="9" customFormat="1" ht="13.5" thickBot="1" x14ac:dyDescent="0.25">
      <c r="B59" s="10"/>
      <c r="C59" s="10"/>
      <c r="D59" s="11"/>
      <c r="E59" s="9" t="s">
        <v>38</v>
      </c>
    </row>
    <row r="60" spans="1:5" x14ac:dyDescent="0.25">
      <c r="A60" s="74" t="s">
        <v>40</v>
      </c>
      <c r="B60" s="21">
        <v>0</v>
      </c>
      <c r="C60" s="21">
        <v>999999</v>
      </c>
      <c r="D60" s="31">
        <v>578</v>
      </c>
    </row>
    <row r="61" spans="1:5" x14ac:dyDescent="0.25">
      <c r="A61" s="75"/>
    </row>
    <row r="62" spans="1:5" x14ac:dyDescent="0.25">
      <c r="A62" s="75"/>
    </row>
    <row r="63" spans="1:5" s="9" customFormat="1" ht="13.5" thickBot="1" x14ac:dyDescent="0.25">
      <c r="A63" s="76"/>
      <c r="B63" s="10"/>
      <c r="C63" s="10"/>
      <c r="D63" s="11"/>
      <c r="E63" s="9" t="s">
        <v>38</v>
      </c>
    </row>
    <row r="64" spans="1:5" x14ac:dyDescent="0.25">
      <c r="A64" s="74" t="s">
        <v>41</v>
      </c>
      <c r="B64" s="21">
        <v>0</v>
      </c>
      <c r="C64" s="21">
        <v>5999</v>
      </c>
      <c r="D64" s="31">
        <v>568</v>
      </c>
    </row>
    <row r="65" spans="1:5" x14ac:dyDescent="0.25">
      <c r="A65" s="75"/>
      <c r="B65" s="22">
        <v>5999</v>
      </c>
      <c r="C65" s="22">
        <v>14999</v>
      </c>
      <c r="D65" s="32">
        <v>508</v>
      </c>
    </row>
    <row r="66" spans="1:5" x14ac:dyDescent="0.25">
      <c r="A66" s="75"/>
      <c r="B66" s="22">
        <v>14999</v>
      </c>
      <c r="C66" s="22">
        <v>19999</v>
      </c>
      <c r="D66" s="32">
        <v>518</v>
      </c>
    </row>
    <row r="67" spans="1:5" x14ac:dyDescent="0.25">
      <c r="A67" s="75"/>
      <c r="B67" s="77">
        <v>19999</v>
      </c>
      <c r="C67" s="22">
        <v>34999</v>
      </c>
      <c r="D67" s="32">
        <v>528</v>
      </c>
    </row>
    <row r="68" spans="1:5" x14ac:dyDescent="0.25">
      <c r="A68" s="75"/>
      <c r="B68" s="22">
        <v>34999</v>
      </c>
      <c r="C68" s="22">
        <v>999999</v>
      </c>
      <c r="D68" s="32">
        <v>488</v>
      </c>
    </row>
    <row r="69" spans="1:5" x14ac:dyDescent="0.25">
      <c r="A69" s="75"/>
    </row>
    <row r="70" spans="1:5" x14ac:dyDescent="0.25">
      <c r="A70" s="75"/>
    </row>
    <row r="71" spans="1:5" s="9" customFormat="1" ht="13.5" thickBot="1" x14ac:dyDescent="0.25">
      <c r="A71" s="76"/>
      <c r="B71" s="10"/>
      <c r="C71" s="10"/>
      <c r="D71" s="11"/>
      <c r="E71" s="9" t="s">
        <v>38</v>
      </c>
    </row>
    <row r="72" spans="1:5" x14ac:dyDescent="0.25">
      <c r="A72" s="74" t="s">
        <v>42</v>
      </c>
      <c r="B72" s="21">
        <v>0</v>
      </c>
      <c r="C72" s="21">
        <v>999999</v>
      </c>
      <c r="D72" s="31">
        <v>511</v>
      </c>
    </row>
    <row r="73" spans="1:5" x14ac:dyDescent="0.25">
      <c r="A73" s="75"/>
    </row>
    <row r="74" spans="1:5" x14ac:dyDescent="0.25">
      <c r="A74" s="75"/>
    </row>
    <row r="75" spans="1:5" s="9" customFormat="1" ht="13.5" thickBot="1" x14ac:dyDescent="0.25">
      <c r="A75" s="76"/>
      <c r="B75" s="10"/>
      <c r="C75" s="10"/>
      <c r="D75" s="11"/>
      <c r="E75" s="9" t="s">
        <v>38</v>
      </c>
    </row>
    <row r="76" spans="1:5" x14ac:dyDescent="0.25">
      <c r="A76" s="74" t="s">
        <v>43</v>
      </c>
      <c r="B76" s="21">
        <v>0</v>
      </c>
      <c r="C76" s="21">
        <v>5999</v>
      </c>
      <c r="D76" s="31">
        <v>98</v>
      </c>
    </row>
    <row r="77" spans="1:5" x14ac:dyDescent="0.25">
      <c r="A77" s="75"/>
      <c r="B77" s="22">
        <v>5999</v>
      </c>
      <c r="C77" s="22">
        <v>20999</v>
      </c>
      <c r="D77" s="32">
        <v>168</v>
      </c>
    </row>
    <row r="78" spans="1:5" x14ac:dyDescent="0.25">
      <c r="A78" s="75"/>
      <c r="B78" s="22">
        <v>20999</v>
      </c>
      <c r="C78" s="22">
        <v>40999</v>
      </c>
      <c r="D78" s="32">
        <v>218</v>
      </c>
    </row>
    <row r="79" spans="1:5" x14ac:dyDescent="0.25">
      <c r="A79" s="75"/>
      <c r="B79" s="22">
        <v>40999</v>
      </c>
      <c r="C79" s="22">
        <v>999999</v>
      </c>
      <c r="D79" s="32">
        <v>128</v>
      </c>
    </row>
    <row r="80" spans="1:5" x14ac:dyDescent="0.25">
      <c r="A80" s="75"/>
    </row>
    <row r="81" spans="1:5" x14ac:dyDescent="0.25">
      <c r="A81" s="75"/>
    </row>
    <row r="82" spans="1:5" s="9" customFormat="1" ht="13.5" thickBot="1" x14ac:dyDescent="0.25">
      <c r="A82" s="76"/>
      <c r="B82" s="10"/>
      <c r="C82" s="10"/>
      <c r="D82" s="11"/>
      <c r="E82" s="9" t="s">
        <v>38</v>
      </c>
    </row>
    <row r="83" spans="1:5" x14ac:dyDescent="0.25">
      <c r="A83" s="74" t="s">
        <v>44</v>
      </c>
      <c r="B83" s="21">
        <v>0</v>
      </c>
      <c r="C83" s="21">
        <v>5999</v>
      </c>
      <c r="D83" s="31">
        <v>178</v>
      </c>
    </row>
    <row r="84" spans="1:5" x14ac:dyDescent="0.25">
      <c r="A84" s="75"/>
      <c r="B84" s="22">
        <v>5999</v>
      </c>
      <c r="C84" s="22">
        <v>20999</v>
      </c>
      <c r="D84" s="32">
        <v>198</v>
      </c>
    </row>
    <row r="85" spans="1:5" x14ac:dyDescent="0.25">
      <c r="A85" s="75"/>
      <c r="B85" s="22">
        <v>20999</v>
      </c>
      <c r="C85" s="22">
        <v>40999</v>
      </c>
      <c r="D85" s="32">
        <v>208</v>
      </c>
    </row>
    <row r="86" spans="1:5" x14ac:dyDescent="0.25">
      <c r="A86" s="75"/>
      <c r="B86" s="22">
        <v>40999</v>
      </c>
      <c r="C86" s="22">
        <v>999999</v>
      </c>
      <c r="D86" s="32">
        <v>158</v>
      </c>
    </row>
    <row r="87" spans="1:5" x14ac:dyDescent="0.25">
      <c r="A87" s="75"/>
      <c r="D87" s="34"/>
    </row>
    <row r="88" spans="1:5" x14ac:dyDescent="0.25">
      <c r="A88" s="75"/>
      <c r="D88" s="34"/>
    </row>
    <row r="89" spans="1:5" s="9" customFormat="1" ht="13.5" thickBot="1" x14ac:dyDescent="0.25">
      <c r="A89" s="76"/>
      <c r="B89" s="10"/>
      <c r="C89" s="10"/>
      <c r="D89" s="11"/>
      <c r="E89" s="9" t="s">
        <v>38</v>
      </c>
    </row>
    <row r="90" spans="1:5" x14ac:dyDescent="0.25">
      <c r="A90" s="74" t="s">
        <v>45</v>
      </c>
      <c r="B90" s="21">
        <v>0</v>
      </c>
      <c r="C90" s="21">
        <v>999999</v>
      </c>
      <c r="D90" s="31">
        <v>13.77</v>
      </c>
    </row>
    <row r="91" spans="1:5" x14ac:dyDescent="0.25">
      <c r="A91" s="74"/>
      <c r="B91" s="4"/>
      <c r="C91" s="4"/>
    </row>
    <row r="92" spans="1:5" x14ac:dyDescent="0.25">
      <c r="A92" s="74"/>
      <c r="B92" s="4"/>
      <c r="C92" s="4"/>
    </row>
    <row r="93" spans="1:5" s="9" customFormat="1" ht="13.5" thickBot="1" x14ac:dyDescent="0.25">
      <c r="A93" s="76"/>
      <c r="B93" s="10"/>
      <c r="C93" s="10"/>
      <c r="D93" s="11"/>
      <c r="E93" s="9" t="s">
        <v>38</v>
      </c>
    </row>
    <row r="94" spans="1:5" x14ac:dyDescent="0.25">
      <c r="A94" s="74" t="s">
        <v>46</v>
      </c>
      <c r="B94" s="21">
        <v>0</v>
      </c>
      <c r="C94" s="21">
        <v>999999</v>
      </c>
      <c r="D94" s="31">
        <v>45.720000000000006</v>
      </c>
    </row>
    <row r="95" spans="1:5" x14ac:dyDescent="0.25">
      <c r="A95" s="74"/>
      <c r="B95" s="4"/>
      <c r="C95" s="4"/>
    </row>
    <row r="96" spans="1:5" x14ac:dyDescent="0.25">
      <c r="A96" s="74"/>
      <c r="B96" s="4"/>
      <c r="C96" s="4"/>
    </row>
    <row r="97" spans="1:5" s="9" customFormat="1" ht="13.5" thickBot="1" x14ac:dyDescent="0.25">
      <c r="A97" s="76"/>
      <c r="B97" s="10"/>
      <c r="C97" s="10"/>
      <c r="D97" s="11"/>
      <c r="E97" s="9" t="s">
        <v>38</v>
      </c>
    </row>
    <row r="98" spans="1:5" x14ac:dyDescent="0.25">
      <c r="A98" s="74" t="s">
        <v>47</v>
      </c>
      <c r="B98" s="21">
        <v>0</v>
      </c>
      <c r="C98" s="21">
        <v>999999</v>
      </c>
      <c r="D98" s="31">
        <v>59.25</v>
      </c>
    </row>
    <row r="99" spans="1:5" x14ac:dyDescent="0.25">
      <c r="A99" s="74"/>
      <c r="B99" s="4"/>
      <c r="C99" s="4"/>
    </row>
    <row r="100" spans="1:5" x14ac:dyDescent="0.25">
      <c r="A100" s="74"/>
      <c r="B100" s="4"/>
      <c r="C100" s="4"/>
    </row>
    <row r="101" spans="1:5" s="9" customFormat="1" ht="13.5" thickBot="1" x14ac:dyDescent="0.25">
      <c r="A101" s="76"/>
      <c r="B101" s="10"/>
      <c r="C101" s="10"/>
      <c r="D101" s="11"/>
      <c r="E101" s="9" t="s">
        <v>38</v>
      </c>
    </row>
    <row r="102" spans="1:5" x14ac:dyDescent="0.25">
      <c r="A102" s="74" t="s">
        <v>48</v>
      </c>
      <c r="B102" s="21">
        <v>0</v>
      </c>
      <c r="C102" s="21">
        <v>999999</v>
      </c>
      <c r="D102" s="31">
        <v>50.37</v>
      </c>
    </row>
    <row r="103" spans="1:5" x14ac:dyDescent="0.25">
      <c r="A103" s="74"/>
      <c r="B103" s="4"/>
      <c r="C103" s="4"/>
    </row>
    <row r="104" spans="1:5" x14ac:dyDescent="0.25">
      <c r="A104" s="74"/>
      <c r="B104" s="4"/>
      <c r="C104" s="4"/>
    </row>
    <row r="105" spans="1:5" s="9" customFormat="1" ht="13.5" thickBot="1" x14ac:dyDescent="0.25">
      <c r="A105" s="76"/>
      <c r="B105" s="10"/>
      <c r="C105" s="10"/>
      <c r="D105" s="11"/>
      <c r="E105" s="9" t="s">
        <v>38</v>
      </c>
    </row>
    <row r="106" spans="1:5" x14ac:dyDescent="0.25">
      <c r="A106" s="74" t="s">
        <v>49</v>
      </c>
      <c r="B106" s="21">
        <v>0</v>
      </c>
      <c r="C106" s="21">
        <v>5999</v>
      </c>
      <c r="D106" s="31">
        <v>78.03</v>
      </c>
    </row>
    <row r="107" spans="1:5" x14ac:dyDescent="0.25">
      <c r="A107" s="75"/>
      <c r="B107" s="22">
        <v>5999</v>
      </c>
      <c r="C107" s="22">
        <v>20999</v>
      </c>
      <c r="D107" s="32">
        <v>114.91</v>
      </c>
    </row>
    <row r="108" spans="1:5" x14ac:dyDescent="0.25">
      <c r="A108" s="75"/>
      <c r="B108" s="22">
        <v>20999</v>
      </c>
      <c r="C108" s="22">
        <v>40999</v>
      </c>
      <c r="D108" s="32">
        <v>165.62</v>
      </c>
    </row>
    <row r="109" spans="1:5" ht="15.75" thickBot="1" x14ac:dyDescent="0.3">
      <c r="A109" s="75"/>
      <c r="B109" s="23">
        <v>40999</v>
      </c>
      <c r="C109" s="23">
        <v>999999</v>
      </c>
      <c r="D109" s="33">
        <v>211.72</v>
      </c>
    </row>
    <row r="110" spans="1:5" x14ac:dyDescent="0.25">
      <c r="A110" s="75"/>
    </row>
    <row r="111" spans="1:5" x14ac:dyDescent="0.25">
      <c r="A111" s="75"/>
    </row>
    <row r="112" spans="1:5" s="9" customFormat="1" ht="13.5" thickBot="1" x14ac:dyDescent="0.25">
      <c r="A112" s="76"/>
      <c r="B112" s="10"/>
      <c r="C112" s="10"/>
      <c r="D112" s="11"/>
      <c r="E112" s="9" t="s">
        <v>39</v>
      </c>
    </row>
    <row r="113" spans="1:4" x14ac:dyDescent="0.25">
      <c r="A113" s="74" t="s">
        <v>50</v>
      </c>
      <c r="B113" s="21">
        <v>1</v>
      </c>
      <c r="C113" s="21">
        <v>19</v>
      </c>
      <c r="D113" s="31">
        <v>393.76</v>
      </c>
    </row>
    <row r="114" spans="1:4" x14ac:dyDescent="0.25">
      <c r="A114" s="75"/>
      <c r="B114" s="22">
        <v>19</v>
      </c>
      <c r="C114" s="22">
        <v>24</v>
      </c>
      <c r="D114" s="32">
        <v>572.67999999999995</v>
      </c>
    </row>
    <row r="115" spans="1:4" x14ac:dyDescent="0.25">
      <c r="A115" s="75"/>
      <c r="B115" s="22">
        <v>24</v>
      </c>
      <c r="C115" s="22">
        <v>34</v>
      </c>
      <c r="D115" s="32">
        <v>648.51</v>
      </c>
    </row>
    <row r="116" spans="1:4" x14ac:dyDescent="0.25">
      <c r="A116" s="75"/>
      <c r="B116" s="22">
        <v>34</v>
      </c>
      <c r="C116" s="22">
        <v>38</v>
      </c>
      <c r="D116" s="32">
        <v>750.41</v>
      </c>
    </row>
    <row r="117" spans="1:4" x14ac:dyDescent="0.25">
      <c r="A117" s="75"/>
      <c r="B117" s="22">
        <v>38</v>
      </c>
      <c r="C117" s="22">
        <v>44</v>
      </c>
      <c r="D117" s="32">
        <v>908.01</v>
      </c>
    </row>
    <row r="118" spans="1:4" x14ac:dyDescent="0.25">
      <c r="A118" s="75"/>
      <c r="B118" s="22">
        <v>44</v>
      </c>
      <c r="C118" s="22">
        <v>49</v>
      </c>
      <c r="D118" s="32">
        <v>1017.03</v>
      </c>
    </row>
    <row r="119" spans="1:4" x14ac:dyDescent="0.25">
      <c r="A119" s="75"/>
      <c r="B119" s="22">
        <v>49</v>
      </c>
      <c r="C119" s="22">
        <v>54</v>
      </c>
      <c r="D119" s="32">
        <v>1105.8900000000001</v>
      </c>
    </row>
    <row r="120" spans="1:4" x14ac:dyDescent="0.25">
      <c r="A120" s="75"/>
      <c r="B120" s="22">
        <v>54</v>
      </c>
      <c r="C120" s="22">
        <v>59</v>
      </c>
      <c r="D120" s="32">
        <v>1179.95</v>
      </c>
    </row>
    <row r="121" spans="1:4" x14ac:dyDescent="0.25">
      <c r="A121" s="75"/>
      <c r="B121" s="22">
        <v>59</v>
      </c>
      <c r="C121" s="22">
        <v>69</v>
      </c>
      <c r="D121" s="32">
        <v>1312.07</v>
      </c>
    </row>
    <row r="122" spans="1:4" x14ac:dyDescent="0.25">
      <c r="A122" s="75"/>
      <c r="B122" s="22">
        <v>69</v>
      </c>
      <c r="C122" s="22">
        <v>79</v>
      </c>
      <c r="D122" s="32">
        <v>1460.18</v>
      </c>
    </row>
    <row r="123" spans="1:4" x14ac:dyDescent="0.25">
      <c r="A123" s="75"/>
      <c r="B123" s="22">
        <v>79</v>
      </c>
      <c r="C123" s="22">
        <v>89</v>
      </c>
      <c r="D123" s="32">
        <v>1608.3</v>
      </c>
    </row>
    <row r="124" spans="1:4" ht="15.75" thickBot="1" x14ac:dyDescent="0.3">
      <c r="A124" s="75"/>
      <c r="B124" s="23">
        <v>89</v>
      </c>
      <c r="C124" s="23">
        <v>999999</v>
      </c>
      <c r="D124" s="33">
        <v>1674.65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48"/>
  <sheetViews>
    <sheetView showGridLines="0" workbookViewId="0">
      <selection activeCell="F15" sqref="F15"/>
    </sheetView>
  </sheetViews>
  <sheetFormatPr baseColWidth="10" defaultColWidth="11.5703125" defaultRowHeight="15" x14ac:dyDescent="0.25"/>
  <cols>
    <col min="1" max="1" width="16.7109375" style="4" customWidth="1"/>
    <col min="2" max="2" width="14.7109375" style="4" customWidth="1"/>
    <col min="3" max="3" width="11.28515625" style="4" bestFit="1" customWidth="1"/>
    <col min="4" max="4" width="14.28515625" style="4" bestFit="1" customWidth="1"/>
    <col min="5" max="5" width="6.42578125" style="4" bestFit="1" customWidth="1"/>
    <col min="6" max="6" width="14.5703125" style="4" bestFit="1" customWidth="1"/>
    <col min="7" max="7" width="11.5703125" style="4"/>
    <col min="8" max="9" width="15.42578125" style="4" bestFit="1" customWidth="1"/>
    <col min="10" max="10" width="13.140625" style="4" bestFit="1" customWidth="1"/>
    <col min="11" max="11" width="14.5703125" style="4" bestFit="1" customWidth="1"/>
    <col min="12" max="16384" width="11.5703125" style="4"/>
  </cols>
  <sheetData>
    <row r="1" spans="1:4" x14ac:dyDescent="0.25">
      <c r="A1" s="1" t="s">
        <v>0</v>
      </c>
      <c r="B1" s="17" t="s">
        <v>51</v>
      </c>
      <c r="C1" s="17"/>
      <c r="D1" s="27">
        <v>190</v>
      </c>
    </row>
    <row r="5" spans="1:4" s="9" customFormat="1" ht="12.75" x14ac:dyDescent="0.2">
      <c r="D5" s="11"/>
    </row>
    <row r="6" spans="1:4" x14ac:dyDescent="0.25">
      <c r="A6" s="1" t="s">
        <v>35</v>
      </c>
      <c r="B6" s="12">
        <v>90</v>
      </c>
      <c r="C6" s="12"/>
      <c r="D6" s="13">
        <v>0.66</v>
      </c>
    </row>
    <row r="7" spans="1:4" x14ac:dyDescent="0.25">
      <c r="A7" s="5"/>
      <c r="B7" s="12">
        <v>91</v>
      </c>
      <c r="C7" s="12"/>
      <c r="D7" s="13">
        <v>0.91</v>
      </c>
    </row>
    <row r="8" spans="1:4" ht="15" customHeight="1" x14ac:dyDescent="0.25">
      <c r="A8" s="5"/>
      <c r="B8" s="12">
        <v>92</v>
      </c>
      <c r="C8" s="12"/>
      <c r="D8" s="13">
        <v>1</v>
      </c>
    </row>
    <row r="9" spans="1:4" x14ac:dyDescent="0.25">
      <c r="A9" s="5"/>
      <c r="B9" s="12">
        <v>93</v>
      </c>
      <c r="C9" s="12"/>
      <c r="D9" s="13">
        <v>1.0900000000000001</v>
      </c>
    </row>
    <row r="10" spans="1:4" x14ac:dyDescent="0.25">
      <c r="A10" s="5"/>
      <c r="B10" s="12">
        <v>94</v>
      </c>
      <c r="C10" s="12"/>
      <c r="D10" s="13">
        <v>1.18</v>
      </c>
    </row>
    <row r="11" spans="1:4" x14ac:dyDescent="0.25">
      <c r="A11" s="5"/>
      <c r="B11" s="12">
        <v>95</v>
      </c>
      <c r="C11" s="12"/>
      <c r="D11" s="13">
        <v>1.27</v>
      </c>
    </row>
    <row r="12" spans="1:4" x14ac:dyDescent="0.25">
      <c r="A12" s="5"/>
      <c r="B12" s="12">
        <v>96</v>
      </c>
      <c r="C12" s="12"/>
      <c r="D12" s="13">
        <v>1.55</v>
      </c>
    </row>
    <row r="13" spans="1:4" x14ac:dyDescent="0.25">
      <c r="A13" s="5"/>
      <c r="B13" s="12">
        <v>97</v>
      </c>
      <c r="C13" s="12"/>
      <c r="D13" s="13">
        <v>1.64</v>
      </c>
    </row>
    <row r="14" spans="1:4" x14ac:dyDescent="0.25">
      <c r="B14" s="12">
        <v>98</v>
      </c>
      <c r="C14" s="12"/>
      <c r="D14" s="13">
        <v>1.65</v>
      </c>
    </row>
    <row r="15" spans="1:4" x14ac:dyDescent="0.25">
      <c r="B15" s="12">
        <v>99</v>
      </c>
      <c r="C15" s="12"/>
      <c r="D15" s="13">
        <v>1.68</v>
      </c>
    </row>
    <row r="16" spans="1:4" x14ac:dyDescent="0.25">
      <c r="A16" s="5"/>
    </row>
    <row r="17" spans="1:11" x14ac:dyDescent="0.25">
      <c r="A17" s="5"/>
      <c r="H17" s="28"/>
      <c r="I17" s="15"/>
      <c r="J17" s="15"/>
      <c r="K17" s="25"/>
    </row>
    <row r="18" spans="1:11" x14ac:dyDescent="0.25">
      <c r="A18" s="5"/>
      <c r="H18" s="28"/>
      <c r="I18" s="15"/>
      <c r="J18" s="15"/>
      <c r="K18" s="25"/>
    </row>
    <row r="19" spans="1:11" s="9" customFormat="1" ht="12.75" x14ac:dyDescent="0.2">
      <c r="D19" s="11"/>
    </row>
    <row r="20" spans="1:11" x14ac:dyDescent="0.25">
      <c r="A20" s="1" t="s">
        <v>5</v>
      </c>
      <c r="B20" s="18">
        <v>1</v>
      </c>
      <c r="C20" s="19"/>
      <c r="D20" s="73">
        <v>1.1499999999999999</v>
      </c>
      <c r="I20"/>
      <c r="J20"/>
    </row>
    <row r="21" spans="1:11" x14ac:dyDescent="0.25">
      <c r="A21" s="5"/>
      <c r="B21" s="18">
        <v>2</v>
      </c>
      <c r="C21" s="19"/>
      <c r="D21" s="73">
        <v>1.1499999999999999</v>
      </c>
      <c r="I21"/>
      <c r="J21"/>
    </row>
    <row r="22" spans="1:11" x14ac:dyDescent="0.25">
      <c r="A22" s="5"/>
      <c r="B22" s="18">
        <v>5</v>
      </c>
      <c r="C22" s="19"/>
      <c r="D22" s="73">
        <v>1.1499999999999999</v>
      </c>
      <c r="I22"/>
      <c r="J22"/>
    </row>
    <row r="23" spans="1:11" x14ac:dyDescent="0.25">
      <c r="A23" s="5"/>
      <c r="B23" s="18">
        <v>6</v>
      </c>
      <c r="C23" s="19"/>
      <c r="D23" s="73">
        <v>1.1499999999999999</v>
      </c>
      <c r="I23"/>
      <c r="J23"/>
    </row>
    <row r="24" spans="1:11" x14ac:dyDescent="0.25">
      <c r="A24" s="5"/>
      <c r="B24" s="18">
        <v>7</v>
      </c>
      <c r="C24" s="19"/>
      <c r="D24" s="73">
        <v>1.1499999999999999</v>
      </c>
      <c r="I24"/>
      <c r="J24"/>
    </row>
    <row r="25" spans="1:11" x14ac:dyDescent="0.25">
      <c r="A25" s="5"/>
      <c r="B25" s="18">
        <v>8</v>
      </c>
      <c r="C25" s="19"/>
      <c r="D25" s="73">
        <v>1.1499999999999999</v>
      </c>
      <c r="I25"/>
      <c r="J25"/>
    </row>
    <row r="26" spans="1:11" x14ac:dyDescent="0.25">
      <c r="A26" s="5"/>
      <c r="B26" s="18">
        <v>10</v>
      </c>
      <c r="C26" s="19"/>
      <c r="D26" s="73">
        <v>1.1499999999999999</v>
      </c>
      <c r="I26"/>
      <c r="J26"/>
    </row>
    <row r="27" spans="1:11" ht="15" customHeight="1" x14ac:dyDescent="0.25">
      <c r="A27" s="14"/>
      <c r="B27" s="18">
        <v>12</v>
      </c>
      <c r="C27" s="19"/>
      <c r="D27" s="73">
        <v>1.1499999999999999</v>
      </c>
      <c r="I27"/>
      <c r="J27"/>
    </row>
    <row r="28" spans="1:11" ht="15" customHeight="1" x14ac:dyDescent="0.25">
      <c r="A28" s="14"/>
      <c r="B28" s="18">
        <v>15</v>
      </c>
      <c r="C28" s="19"/>
      <c r="D28" s="73">
        <v>1</v>
      </c>
      <c r="I28"/>
      <c r="J28"/>
    </row>
    <row r="29" spans="1:11" ht="15" customHeight="1" x14ac:dyDescent="0.25">
      <c r="A29" s="14"/>
      <c r="B29" s="18">
        <v>16</v>
      </c>
      <c r="C29" s="19"/>
      <c r="D29" s="73">
        <v>1.1499999999999999</v>
      </c>
      <c r="I29"/>
      <c r="J29"/>
    </row>
    <row r="30" spans="1:11" ht="15" customHeight="1" x14ac:dyDescent="0.25">
      <c r="A30" s="14"/>
      <c r="B30" s="18">
        <v>17</v>
      </c>
      <c r="C30" s="19"/>
      <c r="D30" s="73">
        <v>1.1499999999999999</v>
      </c>
      <c r="I30"/>
      <c r="J30"/>
    </row>
    <row r="31" spans="1:11" ht="15" customHeight="1" x14ac:dyDescent="0.25">
      <c r="A31" s="14"/>
      <c r="B31" s="18">
        <v>19</v>
      </c>
      <c r="C31" s="19"/>
      <c r="D31" s="73">
        <v>1.1499999999999999</v>
      </c>
      <c r="I31"/>
      <c r="J31"/>
    </row>
    <row r="32" spans="1:11" ht="15" customHeight="1" x14ac:dyDescent="0.25">
      <c r="A32" s="14"/>
      <c r="B32" s="18">
        <v>20</v>
      </c>
      <c r="C32" s="19"/>
      <c r="D32" s="73">
        <v>1.1499999999999999</v>
      </c>
      <c r="I32"/>
      <c r="J32"/>
    </row>
    <row r="33" spans="1:10" ht="15" customHeight="1" x14ac:dyDescent="0.25">
      <c r="A33" s="14"/>
      <c r="B33" s="18">
        <v>22</v>
      </c>
      <c r="C33" s="19"/>
      <c r="D33" s="73">
        <v>1.1499999999999999</v>
      </c>
      <c r="I33"/>
      <c r="J33"/>
    </row>
    <row r="34" spans="1:10" x14ac:dyDescent="0.25">
      <c r="A34" s="5"/>
      <c r="B34" s="18">
        <v>23</v>
      </c>
      <c r="C34" s="19"/>
      <c r="D34" s="73">
        <v>1.1499999999999999</v>
      </c>
      <c r="I34"/>
      <c r="J34"/>
    </row>
    <row r="35" spans="1:10" ht="15" customHeight="1" x14ac:dyDescent="0.25">
      <c r="A35" s="14"/>
      <c r="B35" s="18">
        <v>24</v>
      </c>
      <c r="C35" s="19"/>
      <c r="D35" s="73">
        <v>1.1499999999999999</v>
      </c>
      <c r="I35"/>
      <c r="J35"/>
    </row>
    <row r="36" spans="1:10" x14ac:dyDescent="0.25">
      <c r="I36"/>
      <c r="J36"/>
    </row>
    <row r="39" spans="1:10" s="9" customFormat="1" ht="12.75" x14ac:dyDescent="0.2">
      <c r="D39" s="11"/>
    </row>
    <row r="40" spans="1:10" x14ac:dyDescent="0.25">
      <c r="A40" s="1" t="s">
        <v>1</v>
      </c>
      <c r="B40" s="18">
        <v>0</v>
      </c>
      <c r="C40" s="19"/>
      <c r="D40" s="13">
        <v>1</v>
      </c>
    </row>
    <row r="41" spans="1:10" ht="15" customHeight="1" x14ac:dyDescent="0.25">
      <c r="A41" s="14"/>
      <c r="B41" s="18">
        <v>1</v>
      </c>
      <c r="C41" s="19"/>
      <c r="D41" s="13">
        <v>1.2</v>
      </c>
    </row>
    <row r="42" spans="1:10" ht="15" customHeight="1" x14ac:dyDescent="0.25">
      <c r="A42" s="14"/>
      <c r="B42" s="18">
        <v>2</v>
      </c>
      <c r="C42" s="19"/>
      <c r="D42" s="13">
        <v>1.35</v>
      </c>
    </row>
    <row r="43" spans="1:10" ht="15" customHeight="1" x14ac:dyDescent="0.25">
      <c r="A43" s="14"/>
      <c r="B43" s="18">
        <v>3</v>
      </c>
      <c r="C43" s="19"/>
      <c r="D43" s="13">
        <v>1.4</v>
      </c>
    </row>
    <row r="48" spans="1:10" x14ac:dyDescent="0.25">
      <c r="A48" s="28"/>
      <c r="B48" s="28"/>
      <c r="C48" s="29"/>
      <c r="D48" s="25"/>
      <c r="E48" s="30"/>
      <c r="F48" s="25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K37" sqref="K37"/>
    </sheetView>
  </sheetViews>
  <sheetFormatPr baseColWidth="10" defaultRowHeight="15" x14ac:dyDescent="0.25"/>
  <cols>
    <col min="2" max="2" width="20.5703125" bestFit="1" customWidth="1"/>
  </cols>
  <sheetData>
    <row r="1" spans="1:4" x14ac:dyDescent="0.25">
      <c r="A1" s="1" t="s">
        <v>21</v>
      </c>
      <c r="B1" s="18" t="s">
        <v>22</v>
      </c>
      <c r="C1" s="19"/>
      <c r="D1" s="13">
        <v>1</v>
      </c>
    </row>
    <row r="2" spans="1:4" x14ac:dyDescent="0.25">
      <c r="A2" s="1"/>
      <c r="B2" s="18" t="s">
        <v>23</v>
      </c>
      <c r="C2" s="19"/>
      <c r="D2" s="13">
        <v>1</v>
      </c>
    </row>
    <row r="3" spans="1:4" x14ac:dyDescent="0.25">
      <c r="A3" s="1"/>
      <c r="B3" s="18" t="s">
        <v>24</v>
      </c>
      <c r="C3" s="19"/>
      <c r="D3" s="13">
        <v>1</v>
      </c>
    </row>
    <row r="4" spans="1:4" x14ac:dyDescent="0.25">
      <c r="A4" s="1"/>
      <c r="B4" s="18" t="s">
        <v>25</v>
      </c>
      <c r="C4" s="19"/>
      <c r="D4" s="13">
        <v>1</v>
      </c>
    </row>
    <row r="5" spans="1:4" x14ac:dyDescent="0.25">
      <c r="A5" s="1"/>
      <c r="B5" s="18" t="s">
        <v>26</v>
      </c>
      <c r="C5" s="19"/>
      <c r="D5" s="13">
        <v>0</v>
      </c>
    </row>
    <row r="6" spans="1:4" x14ac:dyDescent="0.25">
      <c r="A6" s="1"/>
      <c r="B6" s="18" t="s">
        <v>27</v>
      </c>
      <c r="C6" s="19"/>
      <c r="D6" s="13">
        <v>0.02</v>
      </c>
    </row>
    <row r="7" spans="1:4" x14ac:dyDescent="0.25">
      <c r="A7" s="1"/>
      <c r="B7" s="18" t="s">
        <v>28</v>
      </c>
      <c r="C7" s="19"/>
      <c r="D7" s="13">
        <v>6.2E-2</v>
      </c>
    </row>
    <row r="8" spans="1:4" x14ac:dyDescent="0.25">
      <c r="A8" s="1"/>
      <c r="B8" s="18" t="s">
        <v>29</v>
      </c>
      <c r="C8" s="19"/>
      <c r="D8" s="13">
        <v>2.3E-2</v>
      </c>
    </row>
    <row r="9" spans="1:4" x14ac:dyDescent="0.25">
      <c r="A9" s="1"/>
      <c r="B9" s="18" t="s">
        <v>30</v>
      </c>
      <c r="C9" s="19"/>
      <c r="D9" s="13">
        <v>2.5000000000000001E-2</v>
      </c>
    </row>
    <row r="10" spans="1:4" x14ac:dyDescent="0.25">
      <c r="A10" s="1"/>
      <c r="B10" s="18" t="s">
        <v>31</v>
      </c>
      <c r="C10" s="19"/>
      <c r="D10" s="13">
        <v>0</v>
      </c>
    </row>
    <row r="11" spans="1:4" x14ac:dyDescent="0.25">
      <c r="A11" s="1"/>
      <c r="B11" s="18" t="s">
        <v>32</v>
      </c>
      <c r="C11" s="19"/>
      <c r="D11" s="13">
        <v>0</v>
      </c>
    </row>
    <row r="12" spans="1:4" x14ac:dyDescent="0.25">
      <c r="A12" s="1"/>
      <c r="B12" s="18" t="s">
        <v>33</v>
      </c>
      <c r="C12" s="19"/>
      <c r="D12" s="13">
        <v>7.1000000000000004E-3</v>
      </c>
    </row>
    <row r="13" spans="1:4" x14ac:dyDescent="0.25">
      <c r="A13" s="1"/>
      <c r="B13" s="18" t="s">
        <v>34</v>
      </c>
      <c r="C13" s="19"/>
      <c r="D13" s="13">
        <v>0.16</v>
      </c>
    </row>
    <row r="14" spans="1:4" x14ac:dyDescent="0.25">
      <c r="B14" s="18" t="s">
        <v>36</v>
      </c>
      <c r="C14" s="19"/>
      <c r="D14" s="20">
        <v>100</v>
      </c>
    </row>
    <row r="15" spans="1:4" x14ac:dyDescent="0.25">
      <c r="B15" s="18" t="s">
        <v>37</v>
      </c>
      <c r="C15" s="19"/>
      <c r="D15" s="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showGridLines="0" topLeftCell="G1" workbookViewId="0">
      <selection activeCell="H25" sqref="H25"/>
    </sheetView>
  </sheetViews>
  <sheetFormatPr baseColWidth="10" defaultColWidth="11.42578125" defaultRowHeight="15" x14ac:dyDescent="0.25"/>
  <cols>
    <col min="1" max="1" width="50.7109375" style="36" bestFit="1" customWidth="1"/>
    <col min="2" max="2" width="15.42578125" style="36" customWidth="1"/>
    <col min="3" max="3" width="14.140625" style="36" bestFit="1" customWidth="1"/>
    <col min="4" max="4" width="18.5703125" style="37" customWidth="1"/>
    <col min="5" max="5" width="11.28515625" style="36" customWidth="1"/>
    <col min="6" max="6" width="24.28515625" style="38" customWidth="1"/>
    <col min="7" max="7" width="11.42578125" style="36"/>
    <col min="8" max="8" width="12.7109375" style="36" bestFit="1" customWidth="1"/>
    <col min="9" max="9" width="18.5703125" style="36" customWidth="1"/>
    <col min="10" max="11" width="11.42578125" style="36"/>
    <col min="12" max="12" width="14.5703125" style="56" bestFit="1" customWidth="1"/>
    <col min="13" max="13" width="9" style="50" bestFit="1" customWidth="1"/>
    <col min="14" max="14" width="58.42578125" style="53" customWidth="1"/>
    <col min="15" max="16" width="11.42578125" style="36"/>
    <col min="17" max="17" width="33.85546875" style="71" bestFit="1" customWidth="1"/>
    <col min="18" max="18" width="22.7109375" style="36" customWidth="1"/>
    <col min="19" max="19" width="39.85546875" style="36" bestFit="1" customWidth="1"/>
    <col min="20" max="20" width="12" style="59" bestFit="1" customWidth="1"/>
    <col min="21" max="21" width="12.5703125" style="59" bestFit="1" customWidth="1"/>
    <col min="22" max="22" width="20.5703125" style="59" bestFit="1" customWidth="1"/>
    <col min="23" max="16384" width="11.42578125" style="36"/>
  </cols>
  <sheetData>
    <row r="1" spans="1:22" x14ac:dyDescent="0.25">
      <c r="A1" s="35" t="s">
        <v>6</v>
      </c>
      <c r="I1" s="35" t="s">
        <v>7</v>
      </c>
      <c r="Q1" s="70" t="s">
        <v>9</v>
      </c>
      <c r="T1" s="59" t="s">
        <v>10</v>
      </c>
      <c r="U1" s="59" t="s">
        <v>11</v>
      </c>
      <c r="V1" s="60" t="s">
        <v>12</v>
      </c>
    </row>
    <row r="2" spans="1:22" ht="15.75" thickBot="1" x14ac:dyDescent="0.3">
      <c r="T2" s="36"/>
      <c r="U2" s="36"/>
      <c r="V2" s="36"/>
    </row>
    <row r="3" spans="1:22" x14ac:dyDescent="0.25">
      <c r="A3" s="39"/>
      <c r="B3" s="39"/>
      <c r="C3" s="39"/>
      <c r="D3" s="40" t="str">
        <f>IF(C3="","",IF(OR(B2="",B4=""),0,(C3-C2)/(B3-B2)))</f>
        <v/>
      </c>
      <c r="E3" s="41" t="str">
        <f>IF(C3="","",C3-D3*B3)</f>
        <v/>
      </c>
      <c r="F3" s="42" t="str">
        <f>IF(C3="","",ROUND(D3,8)&amp;"|"&amp;ROUND(E3,8))</f>
        <v/>
      </c>
      <c r="I3" s="39">
        <v>0</v>
      </c>
      <c r="J3" s="39">
        <v>1000</v>
      </c>
      <c r="K3" s="39">
        <v>19.126799999999999</v>
      </c>
      <c r="L3" s="57">
        <f>IF(K3="","",(K3-K2)/(J3-J2))</f>
        <v>1.9126799999999999E-2</v>
      </c>
      <c r="M3" s="51">
        <f>IF(K3="","",K3-L3*J3)</f>
        <v>0</v>
      </c>
      <c r="N3" s="54" t="str">
        <f>IF(K3="","",ROUND(L3,8)&amp;"|"&amp;ROUND(M3,8))</f>
        <v>0,0191268|0</v>
      </c>
      <c r="Q3" s="72">
        <v>0</v>
      </c>
      <c r="R3" s="72">
        <v>15000</v>
      </c>
      <c r="S3" s="49" t="s">
        <v>13</v>
      </c>
      <c r="T3" s="61">
        <f>IF(S3="","",_xlfn.NUMBERVALUE(MID(S3,1,FIND("|",S3)-1)))</f>
        <v>3.8670000000000001E-5</v>
      </c>
      <c r="U3" s="62">
        <f>IF(S3="","",_xlfn.NUMBERVALUE(MID(S3,FIND("|",S3)+1,1000)))</f>
        <v>0</v>
      </c>
      <c r="V3" s="63">
        <f>IF(S3="","",T3*(R3)+U3)</f>
        <v>0.58005000000000007</v>
      </c>
    </row>
    <row r="4" spans="1:22" x14ac:dyDescent="0.25">
      <c r="A4" s="39"/>
      <c r="B4" s="39"/>
      <c r="C4" s="39"/>
      <c r="D4" s="43" t="str">
        <f t="shared" ref="D4:D21" si="0">IF(C4="","",IF(OR(B3="",B5=""),0,(C4-C3)/(B4-B3)))</f>
        <v/>
      </c>
      <c r="E4" s="44" t="str">
        <f t="shared" ref="E4:E21" si="1">IF(C4="","",C4-D4*B4)</f>
        <v/>
      </c>
      <c r="F4" s="45" t="str">
        <f t="shared" ref="F4:F21" si="2">IF(C4="","",ROUND(D4,8)&amp;"|"&amp;ROUND(E4,8))</f>
        <v/>
      </c>
      <c r="I4" s="39">
        <v>1000</v>
      </c>
      <c r="J4" s="39">
        <v>1500</v>
      </c>
      <c r="K4" s="39">
        <v>29.888730000000002</v>
      </c>
      <c r="L4" s="58">
        <f t="shared" ref="L4:L56" si="3">IF(K4="","",(K4-K3)/(J4-J3))</f>
        <v>2.1523860000000006E-2</v>
      </c>
      <c r="M4" s="52">
        <f t="shared" ref="M4:M56" si="4">IF(K4="","",K4-L4*J4)</f>
        <v>-2.3970600000000033</v>
      </c>
      <c r="N4" s="55" t="str">
        <f t="shared" ref="N4:N56" si="5">IF(K4="","",ROUND(L4,8)&amp;"|"&amp;ROUND(M4,8))</f>
        <v>0,02152386|-2,39706</v>
      </c>
      <c r="Q4" s="72">
        <v>15000</v>
      </c>
      <c r="R4" s="72">
        <v>21000</v>
      </c>
      <c r="S4" s="49" t="s">
        <v>14</v>
      </c>
      <c r="T4" s="64">
        <f t="shared" ref="T4:T22" si="6">IF(S4="","",_xlfn.NUMBERVALUE(MID(S4,1,FIND("|",S4)-1)))</f>
        <v>3.3299999999999999E-6</v>
      </c>
      <c r="U4" s="65">
        <f t="shared" ref="U4:U23" si="7">IF(S4="","",_xlfn.NUMBERVALUE(MID(S4,FIND("|",S4)+1,1000)))</f>
        <v>0.53</v>
      </c>
      <c r="V4" s="66">
        <f t="shared" ref="V4:V23" si="8">IF(S4="","",T4*(R4)+U4)</f>
        <v>0.59993000000000007</v>
      </c>
    </row>
    <row r="5" spans="1:22" x14ac:dyDescent="0.25">
      <c r="A5" s="39"/>
      <c r="B5" s="39"/>
      <c r="C5" s="39"/>
      <c r="D5" s="43" t="str">
        <f t="shared" si="0"/>
        <v/>
      </c>
      <c r="E5" s="44" t="str">
        <f t="shared" si="1"/>
        <v/>
      </c>
      <c r="F5" s="45" t="str">
        <f t="shared" si="2"/>
        <v/>
      </c>
      <c r="I5" s="39">
        <v>1500</v>
      </c>
      <c r="J5" s="39">
        <v>2000</v>
      </c>
      <c r="K5" s="39">
        <v>41.836770000000001</v>
      </c>
      <c r="L5" s="58">
        <f t="shared" si="3"/>
        <v>2.3896079999999997E-2</v>
      </c>
      <c r="M5" s="52">
        <f t="shared" si="4"/>
        <v>-5.9553899999999942</v>
      </c>
      <c r="N5" s="55" t="str">
        <f t="shared" si="5"/>
        <v>0,02389608|-5,95539</v>
      </c>
      <c r="Q5" s="72">
        <v>21000</v>
      </c>
      <c r="R5" s="72">
        <v>24000</v>
      </c>
      <c r="S5" s="49" t="s">
        <v>15</v>
      </c>
      <c r="T5" s="64">
        <f>IF(S5="","",_xlfn.NUMBERVALUE(MID(S5,1,FIND("|",S5)-1)))</f>
        <v>7.43E-6</v>
      </c>
      <c r="U5" s="65">
        <f t="shared" si="7"/>
        <v>0.44395434</v>
      </c>
      <c r="V5" s="66">
        <f t="shared" si="8"/>
        <v>0.62227434000000004</v>
      </c>
    </row>
    <row r="6" spans="1:22" x14ac:dyDescent="0.25">
      <c r="A6" s="39"/>
      <c r="B6" s="39"/>
      <c r="C6" s="39"/>
      <c r="D6" s="43" t="str">
        <f t="shared" si="0"/>
        <v/>
      </c>
      <c r="E6" s="44" t="str">
        <f t="shared" si="1"/>
        <v/>
      </c>
      <c r="F6" s="45" t="str">
        <f t="shared" si="2"/>
        <v/>
      </c>
      <c r="I6" s="39">
        <v>2000</v>
      </c>
      <c r="J6" s="39">
        <v>2500</v>
      </c>
      <c r="K6" s="39">
        <v>53.791020000000003</v>
      </c>
      <c r="L6" s="58">
        <f t="shared" si="3"/>
        <v>2.3908500000000003E-2</v>
      </c>
      <c r="M6" s="52">
        <f t="shared" si="4"/>
        <v>-5.9802300000000059</v>
      </c>
      <c r="N6" s="55" t="str">
        <f t="shared" si="5"/>
        <v>0,0239085|-5,98023</v>
      </c>
      <c r="Q6" s="72">
        <v>24000</v>
      </c>
      <c r="R6" s="72">
        <v>27000</v>
      </c>
      <c r="S6" s="49" t="s">
        <v>16</v>
      </c>
      <c r="T6" s="64">
        <f t="shared" si="6"/>
        <v>4.4360000000000002E-5</v>
      </c>
      <c r="U6" s="65">
        <f t="shared" si="7"/>
        <v>-0.44245605999999998</v>
      </c>
      <c r="V6" s="66">
        <f t="shared" si="8"/>
        <v>0.75526394000000008</v>
      </c>
    </row>
    <row r="7" spans="1:22" x14ac:dyDescent="0.25">
      <c r="A7" s="39"/>
      <c r="B7" s="39"/>
      <c r="C7" s="39"/>
      <c r="D7" s="43" t="str">
        <f t="shared" si="0"/>
        <v/>
      </c>
      <c r="E7" s="44" t="str">
        <f t="shared" si="1"/>
        <v/>
      </c>
      <c r="F7" s="45" t="str">
        <f t="shared" si="2"/>
        <v/>
      </c>
      <c r="I7" s="39">
        <v>2500</v>
      </c>
      <c r="J7" s="39">
        <v>3000</v>
      </c>
      <c r="K7" s="39">
        <v>65.751480000000001</v>
      </c>
      <c r="L7" s="58">
        <f>IF(K7="","",(K7-K6)/(J7-J6))</f>
        <v>2.3920919999999995E-2</v>
      </c>
      <c r="M7" s="52">
        <f t="shared" si="4"/>
        <v>-6.0112799999999851</v>
      </c>
      <c r="N7" s="55" t="str">
        <f t="shared" si="5"/>
        <v>0,02392092|-6,01128</v>
      </c>
      <c r="Q7" s="72">
        <v>27000</v>
      </c>
      <c r="R7" s="72">
        <v>30000</v>
      </c>
      <c r="S7" s="49" t="s">
        <v>17</v>
      </c>
      <c r="T7" s="64">
        <f t="shared" si="6"/>
        <v>4.9230000000000001E-5</v>
      </c>
      <c r="U7" s="65">
        <f t="shared" si="7"/>
        <v>-0.57371280999999996</v>
      </c>
      <c r="V7" s="66">
        <f t="shared" si="8"/>
        <v>0.90318719000000014</v>
      </c>
    </row>
    <row r="8" spans="1:22" x14ac:dyDescent="0.25">
      <c r="A8" s="39"/>
      <c r="B8" s="39"/>
      <c r="C8" s="39"/>
      <c r="D8" s="43" t="str">
        <f t="shared" si="0"/>
        <v/>
      </c>
      <c r="E8" s="44" t="str">
        <f t="shared" si="1"/>
        <v/>
      </c>
      <c r="F8" s="45" t="str">
        <f t="shared" si="2"/>
        <v/>
      </c>
      <c r="I8" s="39">
        <v>3000</v>
      </c>
      <c r="J8" s="39">
        <v>3500</v>
      </c>
      <c r="K8" s="39">
        <v>77.705730000000003</v>
      </c>
      <c r="L8" s="58">
        <f t="shared" si="3"/>
        <v>2.3908500000000003E-2</v>
      </c>
      <c r="M8" s="52">
        <f t="shared" si="4"/>
        <v>-5.9740200000000101</v>
      </c>
      <c r="N8" s="55" t="str">
        <f>IF(K8="","",ROUND(L8,8)&amp;"|"&amp;ROUND(M8,8))</f>
        <v>0,0239085|-5,97402</v>
      </c>
      <c r="Q8" s="72">
        <v>30000</v>
      </c>
      <c r="R8" s="72">
        <v>40000</v>
      </c>
      <c r="S8" s="49" t="s">
        <v>18</v>
      </c>
      <c r="T8" s="64">
        <f t="shared" si="6"/>
        <v>9.6900000000000004E-6</v>
      </c>
      <c r="U8" s="65">
        <f t="shared" si="7"/>
        <v>0.61225357999999996</v>
      </c>
      <c r="V8" s="66">
        <f t="shared" si="8"/>
        <v>0.99985357999999991</v>
      </c>
    </row>
    <row r="9" spans="1:22" x14ac:dyDescent="0.25">
      <c r="A9" s="39"/>
      <c r="B9" s="39"/>
      <c r="C9" s="39"/>
      <c r="D9" s="43" t="str">
        <f t="shared" si="0"/>
        <v/>
      </c>
      <c r="E9" s="44" t="str">
        <f t="shared" si="1"/>
        <v/>
      </c>
      <c r="F9" s="45" t="str">
        <f t="shared" si="2"/>
        <v/>
      </c>
      <c r="I9" s="39">
        <v>3500</v>
      </c>
      <c r="J9" s="39">
        <v>4000</v>
      </c>
      <c r="K9" s="39">
        <v>89.653770000000009</v>
      </c>
      <c r="L9" s="58">
        <f t="shared" si="3"/>
        <v>2.3896080000000011E-2</v>
      </c>
      <c r="M9" s="52">
        <f t="shared" si="4"/>
        <v>-5.9305500000000393</v>
      </c>
      <c r="N9" s="55" t="str">
        <f t="shared" si="5"/>
        <v>0,02389608|-5,93055</v>
      </c>
      <c r="Q9" s="72">
        <v>40000</v>
      </c>
      <c r="R9" s="72">
        <v>60000</v>
      </c>
      <c r="S9" s="49" t="s">
        <v>19</v>
      </c>
      <c r="T9" s="64">
        <f t="shared" si="6"/>
        <v>1.224E-5</v>
      </c>
      <c r="U9" s="65">
        <f t="shared" si="7"/>
        <v>0.51054191000000004</v>
      </c>
      <c r="V9" s="66">
        <f t="shared" si="8"/>
        <v>1.2449419100000001</v>
      </c>
    </row>
    <row r="10" spans="1:22" x14ac:dyDescent="0.25">
      <c r="A10" s="39"/>
      <c r="B10" s="39"/>
      <c r="C10" s="39"/>
      <c r="D10" s="43" t="str">
        <f t="shared" si="0"/>
        <v/>
      </c>
      <c r="E10" s="44" t="str">
        <f t="shared" si="1"/>
        <v/>
      </c>
      <c r="F10" s="45" t="str">
        <f t="shared" si="2"/>
        <v/>
      </c>
      <c r="I10" s="39">
        <v>4000</v>
      </c>
      <c r="J10" s="39">
        <v>5000</v>
      </c>
      <c r="K10" s="39">
        <v>107.58825</v>
      </c>
      <c r="L10" s="58">
        <f t="shared" si="3"/>
        <v>1.7934479999999992E-2</v>
      </c>
      <c r="M10" s="52">
        <f t="shared" si="4"/>
        <v>17.915850000000034</v>
      </c>
      <c r="N10" s="55" t="str">
        <f t="shared" si="5"/>
        <v>0,01793448|17,91585</v>
      </c>
      <c r="Q10" s="72">
        <v>60000</v>
      </c>
      <c r="R10" s="72">
        <v>999999</v>
      </c>
      <c r="S10" s="49" t="s">
        <v>20</v>
      </c>
      <c r="T10" s="64">
        <f t="shared" si="6"/>
        <v>1.135E-5</v>
      </c>
      <c r="U10" s="65">
        <f t="shared" si="7"/>
        <v>0.56397111</v>
      </c>
      <c r="V10" s="66">
        <f t="shared" si="8"/>
        <v>11.913959760000001</v>
      </c>
    </row>
    <row r="11" spans="1:22" x14ac:dyDescent="0.25">
      <c r="A11" s="39"/>
      <c r="B11" s="39"/>
      <c r="C11" s="39"/>
      <c r="D11" s="43" t="str">
        <f t="shared" si="0"/>
        <v/>
      </c>
      <c r="E11" s="44" t="str">
        <f t="shared" si="1"/>
        <v/>
      </c>
      <c r="F11" s="45" t="str">
        <f t="shared" si="2"/>
        <v/>
      </c>
      <c r="I11" s="39">
        <v>5000</v>
      </c>
      <c r="J11" s="39">
        <v>6000</v>
      </c>
      <c r="K11" s="39">
        <v>131.49674999999999</v>
      </c>
      <c r="L11" s="58">
        <f>IF(K11="","",(K11-K10)/(J11-J10))</f>
        <v>2.3908499999999989E-2</v>
      </c>
      <c r="M11" s="52">
        <f t="shared" si="4"/>
        <v>-11.954249999999945</v>
      </c>
      <c r="N11" s="55" t="str">
        <f t="shared" si="5"/>
        <v>0,0239085|-11,95425</v>
      </c>
      <c r="Q11" s="72"/>
      <c r="R11" s="72"/>
      <c r="S11" s="49"/>
      <c r="T11" s="64" t="str">
        <f t="shared" si="6"/>
        <v/>
      </c>
      <c r="U11" s="65" t="str">
        <f t="shared" si="7"/>
        <v/>
      </c>
      <c r="V11" s="66" t="str">
        <f t="shared" si="8"/>
        <v/>
      </c>
    </row>
    <row r="12" spans="1:22" x14ac:dyDescent="0.25">
      <c r="A12" s="39"/>
      <c r="B12" s="39"/>
      <c r="C12" s="39"/>
      <c r="D12" s="43" t="str">
        <f t="shared" si="0"/>
        <v/>
      </c>
      <c r="E12" s="44" t="str">
        <f t="shared" si="1"/>
        <v/>
      </c>
      <c r="F12" s="45" t="str">
        <f t="shared" si="2"/>
        <v/>
      </c>
      <c r="I12" s="39">
        <v>6000</v>
      </c>
      <c r="J12" s="39">
        <v>7000</v>
      </c>
      <c r="K12" s="39">
        <v>155.40525</v>
      </c>
      <c r="L12" s="58">
        <f t="shared" si="3"/>
        <v>2.3908500000000003E-2</v>
      </c>
      <c r="M12" s="52">
        <f t="shared" si="4"/>
        <v>-11.95425000000003</v>
      </c>
      <c r="N12" s="55" t="str">
        <f t="shared" si="5"/>
        <v>0,0239085|-11,95425</v>
      </c>
      <c r="Q12" s="72"/>
      <c r="R12" s="72"/>
      <c r="S12" s="49"/>
      <c r="T12" s="64" t="str">
        <f t="shared" si="6"/>
        <v/>
      </c>
      <c r="U12" s="65" t="str">
        <f t="shared" si="7"/>
        <v/>
      </c>
      <c r="V12" s="66" t="str">
        <f t="shared" si="8"/>
        <v/>
      </c>
    </row>
    <row r="13" spans="1:22" x14ac:dyDescent="0.25">
      <c r="A13" s="39"/>
      <c r="B13" s="39"/>
      <c r="C13" s="39"/>
      <c r="D13" s="43" t="str">
        <f t="shared" si="0"/>
        <v/>
      </c>
      <c r="E13" s="44" t="str">
        <f t="shared" si="1"/>
        <v/>
      </c>
      <c r="F13" s="45" t="str">
        <f t="shared" si="2"/>
        <v/>
      </c>
      <c r="I13" s="39">
        <v>7000</v>
      </c>
      <c r="J13" s="39">
        <v>8000</v>
      </c>
      <c r="K13" s="39">
        <v>179.31375</v>
      </c>
      <c r="L13" s="58">
        <f t="shared" si="3"/>
        <v>2.3908500000000003E-2</v>
      </c>
      <c r="M13" s="52">
        <f t="shared" si="4"/>
        <v>-11.95425000000003</v>
      </c>
      <c r="N13" s="55" t="str">
        <f t="shared" si="5"/>
        <v>0,0239085|-11,95425</v>
      </c>
      <c r="Q13" s="72"/>
      <c r="R13" s="72"/>
      <c r="S13" s="49"/>
      <c r="T13" s="64" t="str">
        <f t="shared" si="6"/>
        <v/>
      </c>
      <c r="U13" s="65" t="str">
        <f t="shared" si="7"/>
        <v/>
      </c>
      <c r="V13" s="66" t="str">
        <f t="shared" si="8"/>
        <v/>
      </c>
    </row>
    <row r="14" spans="1:22" x14ac:dyDescent="0.25">
      <c r="A14" s="39"/>
      <c r="B14" s="39"/>
      <c r="C14" s="39"/>
      <c r="D14" s="43" t="str">
        <f t="shared" si="0"/>
        <v/>
      </c>
      <c r="E14" s="44" t="str">
        <f t="shared" si="1"/>
        <v/>
      </c>
      <c r="F14" s="45" t="str">
        <f t="shared" si="2"/>
        <v/>
      </c>
      <c r="I14" s="39">
        <v>8000</v>
      </c>
      <c r="J14" s="39">
        <v>9000</v>
      </c>
      <c r="K14" s="39">
        <v>203.22225</v>
      </c>
      <c r="L14" s="58">
        <f t="shared" si="3"/>
        <v>2.3908500000000003E-2</v>
      </c>
      <c r="M14" s="52">
        <f t="shared" si="4"/>
        <v>-11.95425000000003</v>
      </c>
      <c r="N14" s="55" t="str">
        <f t="shared" si="5"/>
        <v>0,0239085|-11,95425</v>
      </c>
      <c r="Q14" s="72"/>
      <c r="R14" s="72"/>
      <c r="S14" s="49"/>
      <c r="T14" s="64" t="str">
        <f t="shared" si="6"/>
        <v/>
      </c>
      <c r="U14" s="65" t="str">
        <f t="shared" si="7"/>
        <v/>
      </c>
      <c r="V14" s="66" t="str">
        <f t="shared" si="8"/>
        <v/>
      </c>
    </row>
    <row r="15" spans="1:22" x14ac:dyDescent="0.25">
      <c r="A15" s="39"/>
      <c r="B15" s="39"/>
      <c r="C15" s="39"/>
      <c r="D15" s="43" t="str">
        <f t="shared" si="0"/>
        <v/>
      </c>
      <c r="E15" s="44" t="str">
        <f t="shared" si="1"/>
        <v/>
      </c>
      <c r="F15" s="45" t="str">
        <f t="shared" si="2"/>
        <v/>
      </c>
      <c r="I15" s="39">
        <v>9000</v>
      </c>
      <c r="J15" s="39">
        <v>10000</v>
      </c>
      <c r="K15" s="39">
        <v>227.13075000000001</v>
      </c>
      <c r="L15" s="58">
        <f t="shared" si="3"/>
        <v>2.3908500000000003E-2</v>
      </c>
      <c r="M15" s="52">
        <f t="shared" si="4"/>
        <v>-11.95425000000003</v>
      </c>
      <c r="N15" s="55" t="str">
        <f t="shared" si="5"/>
        <v>0,0239085|-11,95425</v>
      </c>
      <c r="Q15" s="72"/>
      <c r="R15" s="72"/>
      <c r="S15" s="49"/>
      <c r="T15" s="64" t="str">
        <f t="shared" si="6"/>
        <v/>
      </c>
      <c r="U15" s="65" t="str">
        <f t="shared" si="7"/>
        <v/>
      </c>
      <c r="V15" s="66" t="str">
        <f t="shared" si="8"/>
        <v/>
      </c>
    </row>
    <row r="16" spans="1:22" x14ac:dyDescent="0.25">
      <c r="A16" s="39"/>
      <c r="B16" s="39"/>
      <c r="C16" s="39"/>
      <c r="D16" s="43" t="str">
        <f t="shared" si="0"/>
        <v/>
      </c>
      <c r="E16" s="44" t="str">
        <f t="shared" si="1"/>
        <v/>
      </c>
      <c r="F16" s="45" t="str">
        <f t="shared" si="2"/>
        <v/>
      </c>
      <c r="I16" s="39">
        <v>10000</v>
      </c>
      <c r="J16" s="39">
        <v>11000</v>
      </c>
      <c r="K16" s="39">
        <v>251.03925000000001</v>
      </c>
      <c r="L16" s="58">
        <f t="shared" si="3"/>
        <v>2.3908500000000003E-2</v>
      </c>
      <c r="M16" s="52">
        <f t="shared" si="4"/>
        <v>-11.95425000000003</v>
      </c>
      <c r="N16" s="55" t="str">
        <f t="shared" si="5"/>
        <v>0,0239085|-11,95425</v>
      </c>
      <c r="Q16" s="72"/>
      <c r="R16" s="72"/>
      <c r="S16" s="49"/>
      <c r="T16" s="64" t="str">
        <f t="shared" si="6"/>
        <v/>
      </c>
      <c r="U16" s="65" t="str">
        <f t="shared" si="7"/>
        <v/>
      </c>
      <c r="V16" s="66" t="str">
        <f t="shared" si="8"/>
        <v/>
      </c>
    </row>
    <row r="17" spans="1:22" x14ac:dyDescent="0.25">
      <c r="A17" s="39"/>
      <c r="B17" s="39"/>
      <c r="C17" s="39"/>
      <c r="D17" s="43" t="str">
        <f t="shared" si="0"/>
        <v/>
      </c>
      <c r="E17" s="44" t="str">
        <f t="shared" si="1"/>
        <v/>
      </c>
      <c r="F17" s="45" t="str">
        <f t="shared" si="2"/>
        <v/>
      </c>
      <c r="I17" s="39">
        <v>11000</v>
      </c>
      <c r="J17" s="39">
        <v>12000</v>
      </c>
      <c r="K17" s="39">
        <v>274.94774999999998</v>
      </c>
      <c r="L17" s="58">
        <f t="shared" si="3"/>
        <v>2.3908499999999975E-2</v>
      </c>
      <c r="M17" s="52">
        <f t="shared" si="4"/>
        <v>-11.954249999999718</v>
      </c>
      <c r="N17" s="55" t="str">
        <f t="shared" si="5"/>
        <v>0,0239085|-11,95425</v>
      </c>
      <c r="Q17" s="72"/>
      <c r="R17" s="72"/>
      <c r="S17" s="49"/>
      <c r="T17" s="64" t="str">
        <f t="shared" si="6"/>
        <v/>
      </c>
      <c r="U17" s="65" t="str">
        <f t="shared" si="7"/>
        <v/>
      </c>
      <c r="V17" s="66" t="str">
        <f t="shared" si="8"/>
        <v/>
      </c>
    </row>
    <row r="18" spans="1:22" x14ac:dyDescent="0.25">
      <c r="A18" s="39"/>
      <c r="B18" s="39"/>
      <c r="C18" s="39"/>
      <c r="D18" s="43" t="str">
        <f t="shared" si="0"/>
        <v/>
      </c>
      <c r="E18" s="44" t="str">
        <f t="shared" si="1"/>
        <v/>
      </c>
      <c r="F18" s="45" t="str">
        <f t="shared" si="2"/>
        <v/>
      </c>
      <c r="I18" s="39">
        <v>12000</v>
      </c>
      <c r="J18" s="39">
        <v>14000</v>
      </c>
      <c r="K18" s="39">
        <v>310.81049999999999</v>
      </c>
      <c r="L18" s="58">
        <f t="shared" si="3"/>
        <v>1.7931375000000003E-2</v>
      </c>
      <c r="M18" s="52">
        <f t="shared" si="4"/>
        <v>59.771249999999952</v>
      </c>
      <c r="N18" s="55" t="str">
        <f t="shared" si="5"/>
        <v>0,01793138|59,77125</v>
      </c>
      <c r="Q18" s="72"/>
      <c r="R18" s="72"/>
      <c r="S18" s="49"/>
      <c r="T18" s="64" t="str">
        <f t="shared" si="6"/>
        <v/>
      </c>
      <c r="U18" s="65" t="str">
        <f t="shared" si="7"/>
        <v/>
      </c>
      <c r="V18" s="66" t="str">
        <f t="shared" si="8"/>
        <v/>
      </c>
    </row>
    <row r="19" spans="1:22" x14ac:dyDescent="0.25">
      <c r="A19" s="39"/>
      <c r="B19" s="39"/>
      <c r="C19" s="39"/>
      <c r="D19" s="43" t="str">
        <f t="shared" si="0"/>
        <v/>
      </c>
      <c r="E19" s="44" t="str">
        <f t="shared" si="1"/>
        <v/>
      </c>
      <c r="F19" s="45" t="str">
        <f t="shared" si="2"/>
        <v/>
      </c>
      <c r="I19" s="39">
        <v>14000</v>
      </c>
      <c r="J19" s="39">
        <v>16000</v>
      </c>
      <c r="K19" s="39">
        <v>358.6275</v>
      </c>
      <c r="L19" s="58">
        <f t="shared" si="3"/>
        <v>2.3908500000000003E-2</v>
      </c>
      <c r="M19" s="52">
        <f t="shared" si="4"/>
        <v>-23.90850000000006</v>
      </c>
      <c r="N19" s="55" t="str">
        <f t="shared" si="5"/>
        <v>0,0239085|-23,9085</v>
      </c>
      <c r="Q19" s="72"/>
      <c r="R19" s="72"/>
      <c r="S19" s="49"/>
      <c r="T19" s="64" t="str">
        <f t="shared" si="6"/>
        <v/>
      </c>
      <c r="U19" s="65" t="str">
        <f t="shared" si="7"/>
        <v/>
      </c>
      <c r="V19" s="66" t="str">
        <f t="shared" si="8"/>
        <v/>
      </c>
    </row>
    <row r="20" spans="1:22" x14ac:dyDescent="0.25">
      <c r="A20" s="39"/>
      <c r="B20" s="39"/>
      <c r="C20" s="39"/>
      <c r="D20" s="43" t="str">
        <f t="shared" si="0"/>
        <v/>
      </c>
      <c r="E20" s="44" t="str">
        <f t="shared" si="1"/>
        <v/>
      </c>
      <c r="F20" s="45" t="str">
        <f t="shared" si="2"/>
        <v/>
      </c>
      <c r="I20" s="39">
        <v>16000</v>
      </c>
      <c r="J20" s="39">
        <v>18000</v>
      </c>
      <c r="K20" s="39">
        <v>406.44450000000001</v>
      </c>
      <c r="L20" s="58">
        <f t="shared" si="3"/>
        <v>2.3908500000000003E-2</v>
      </c>
      <c r="M20" s="52">
        <f t="shared" si="4"/>
        <v>-23.90850000000006</v>
      </c>
      <c r="N20" s="55" t="str">
        <f t="shared" si="5"/>
        <v>0,0239085|-23,9085</v>
      </c>
      <c r="Q20" s="72"/>
      <c r="R20" s="72"/>
      <c r="S20" s="49"/>
      <c r="T20" s="64" t="str">
        <f t="shared" si="6"/>
        <v/>
      </c>
      <c r="U20" s="65" t="str">
        <f t="shared" si="7"/>
        <v/>
      </c>
      <c r="V20" s="66" t="str">
        <f t="shared" si="8"/>
        <v/>
      </c>
    </row>
    <row r="21" spans="1:22" ht="15.75" thickBot="1" x14ac:dyDescent="0.3">
      <c r="A21" s="39"/>
      <c r="B21" s="39"/>
      <c r="C21" s="39"/>
      <c r="D21" s="46" t="str">
        <f t="shared" si="0"/>
        <v/>
      </c>
      <c r="E21" s="47" t="str">
        <f t="shared" si="1"/>
        <v/>
      </c>
      <c r="F21" s="48" t="str">
        <f t="shared" si="2"/>
        <v/>
      </c>
      <c r="I21" s="39">
        <v>18000</v>
      </c>
      <c r="J21" s="39">
        <v>21000</v>
      </c>
      <c r="K21" s="39">
        <v>466.21575000000001</v>
      </c>
      <c r="L21" s="58">
        <f t="shared" si="3"/>
        <v>1.9923750000000004E-2</v>
      </c>
      <c r="M21" s="52">
        <f t="shared" si="4"/>
        <v>47.81699999999995</v>
      </c>
      <c r="N21" s="55" t="str">
        <f t="shared" si="5"/>
        <v>0,01992375|47,817</v>
      </c>
      <c r="Q21" s="72"/>
      <c r="R21" s="72"/>
      <c r="S21" s="49"/>
      <c r="T21" s="64" t="str">
        <f t="shared" si="6"/>
        <v/>
      </c>
      <c r="U21" s="65" t="str">
        <f t="shared" si="7"/>
        <v/>
      </c>
      <c r="V21" s="66" t="str">
        <f t="shared" si="8"/>
        <v/>
      </c>
    </row>
    <row r="22" spans="1:22" x14ac:dyDescent="0.25">
      <c r="I22" s="39">
        <v>21000</v>
      </c>
      <c r="J22" s="39">
        <v>24000</v>
      </c>
      <c r="K22" s="39">
        <v>537.94124999999997</v>
      </c>
      <c r="L22" s="58">
        <f t="shared" si="3"/>
        <v>2.3908499999999985E-2</v>
      </c>
      <c r="M22" s="52">
        <f t="shared" si="4"/>
        <v>-35.862749999999664</v>
      </c>
      <c r="N22" s="55" t="str">
        <f t="shared" si="5"/>
        <v>0,0239085|-35,86275</v>
      </c>
      <c r="Q22" s="72"/>
      <c r="R22" s="72"/>
      <c r="S22" s="49"/>
      <c r="T22" s="64" t="str">
        <f t="shared" si="6"/>
        <v/>
      </c>
      <c r="U22" s="65" t="str">
        <f t="shared" si="7"/>
        <v/>
      </c>
      <c r="V22" s="66" t="str">
        <f t="shared" si="8"/>
        <v/>
      </c>
    </row>
    <row r="23" spans="1:22" ht="15.75" thickBot="1" x14ac:dyDescent="0.3">
      <c r="D23" s="36"/>
      <c r="F23" s="36"/>
      <c r="I23" s="39">
        <v>24000</v>
      </c>
      <c r="J23" s="39">
        <v>27000</v>
      </c>
      <c r="K23" s="39">
        <v>609.66674999999998</v>
      </c>
      <c r="L23" s="58">
        <f t="shared" si="3"/>
        <v>2.3908500000000003E-2</v>
      </c>
      <c r="M23" s="52">
        <f t="shared" si="4"/>
        <v>-35.862750000000119</v>
      </c>
      <c r="N23" s="55" t="str">
        <f t="shared" si="5"/>
        <v>0,0239085|-35,86275</v>
      </c>
      <c r="Q23" s="72"/>
      <c r="R23" s="72"/>
      <c r="S23" s="49"/>
      <c r="T23" s="67" t="str">
        <f>IF(S23="","",_xlfn.NUMBERVALUE(MID(S23,1,FIND("|",S23)-1)))</f>
        <v/>
      </c>
      <c r="U23" s="68" t="str">
        <f t="shared" si="7"/>
        <v/>
      </c>
      <c r="V23" s="69" t="str">
        <f t="shared" si="8"/>
        <v/>
      </c>
    </row>
    <row r="24" spans="1:22" x14ac:dyDescent="0.25">
      <c r="D24" s="36"/>
      <c r="F24" s="36"/>
      <c r="I24" s="39">
        <v>27000</v>
      </c>
      <c r="J24" s="39">
        <v>30000</v>
      </c>
      <c r="K24" s="39">
        <v>681.39224999999999</v>
      </c>
      <c r="L24" s="58">
        <f t="shared" si="3"/>
        <v>2.3908500000000003E-2</v>
      </c>
      <c r="M24" s="52">
        <f t="shared" si="4"/>
        <v>-35.862750000000119</v>
      </c>
      <c r="N24" s="55" t="str">
        <f t="shared" si="5"/>
        <v>0,0239085|-35,86275</v>
      </c>
      <c r="Q24" s="72"/>
      <c r="R24" s="72"/>
      <c r="S24" s="49"/>
      <c r="T24" s="59" t="str">
        <f>IF(S24="","",_xlfn.NUMBERVALUE(MID(S24,1,FIND("|",S24)-1)))</f>
        <v/>
      </c>
      <c r="U24" s="59" t="str">
        <f>IF(S24="","",_xlfn.NUMBERVALUE(MID(S24,FIND("|",S24)+1,1000)))</f>
        <v/>
      </c>
      <c r="V24" s="59" t="str">
        <f t="shared" ref="V24:V56" si="9">IF(S24="","",T24*(R24)+U24)</f>
        <v/>
      </c>
    </row>
    <row r="25" spans="1:22" x14ac:dyDescent="0.25">
      <c r="D25" s="36"/>
      <c r="F25" s="36"/>
      <c r="I25" s="39">
        <v>30000</v>
      </c>
      <c r="J25" s="39">
        <v>33000</v>
      </c>
      <c r="K25" s="39">
        <v>753.11775</v>
      </c>
      <c r="L25" s="58">
        <f t="shared" si="3"/>
        <v>2.3908500000000003E-2</v>
      </c>
      <c r="M25" s="52">
        <f t="shared" si="4"/>
        <v>-35.862750000000119</v>
      </c>
      <c r="N25" s="55" t="str">
        <f t="shared" si="5"/>
        <v>0,0239085|-35,86275</v>
      </c>
      <c r="Q25" s="72"/>
      <c r="R25" s="72"/>
      <c r="S25" s="49"/>
      <c r="T25" s="59" t="str">
        <f t="shared" ref="T25:T56" si="10">IF(S25="","",_xlfn.NUMBERVALUE(MID(S25,1,FIND("|",S25)-1)))</f>
        <v/>
      </c>
      <c r="U25" s="59" t="str">
        <f t="shared" ref="U25:U56" si="11">IF(S25="","",_xlfn.NUMBERVALUE(MID(S25,FIND("|",S25)+1,1000)))</f>
        <v/>
      </c>
      <c r="V25" s="59" t="str">
        <f t="shared" si="9"/>
        <v/>
      </c>
    </row>
    <row r="26" spans="1:22" x14ac:dyDescent="0.25">
      <c r="D26" s="36"/>
      <c r="F26" s="36"/>
      <c r="I26" s="39">
        <v>33000</v>
      </c>
      <c r="J26" s="39">
        <v>36000</v>
      </c>
      <c r="K26" s="39">
        <v>824.84325000000001</v>
      </c>
      <c r="L26" s="58">
        <f t="shared" si="3"/>
        <v>2.3908500000000003E-2</v>
      </c>
      <c r="M26" s="52">
        <f t="shared" si="4"/>
        <v>-35.862750000000119</v>
      </c>
      <c r="N26" s="55" t="str">
        <f>IF(K26="","",ROUND(L26,8)&amp;"|"&amp;ROUND(M26,8))</f>
        <v>0,0239085|-35,86275</v>
      </c>
      <c r="Q26" s="72"/>
      <c r="R26" s="72"/>
      <c r="S26" s="49"/>
      <c r="T26" s="59" t="str">
        <f t="shared" si="10"/>
        <v/>
      </c>
      <c r="U26" s="59" t="str">
        <f t="shared" si="11"/>
        <v/>
      </c>
      <c r="V26" s="59" t="str">
        <f t="shared" si="9"/>
        <v/>
      </c>
    </row>
    <row r="27" spans="1:22" x14ac:dyDescent="0.25">
      <c r="D27" s="36"/>
      <c r="F27" s="36"/>
      <c r="I27" s="39">
        <v>36000</v>
      </c>
      <c r="J27" s="39">
        <v>39000</v>
      </c>
      <c r="K27" s="39">
        <v>896.56875000000002</v>
      </c>
      <c r="L27" s="58">
        <f t="shared" si="3"/>
        <v>2.3908500000000003E-2</v>
      </c>
      <c r="M27" s="52">
        <f t="shared" si="4"/>
        <v>-35.862750000000119</v>
      </c>
      <c r="N27" s="55" t="str">
        <f t="shared" si="5"/>
        <v>0,0239085|-35,86275</v>
      </c>
      <c r="Q27" s="72"/>
      <c r="R27" s="72"/>
      <c r="S27" s="49"/>
      <c r="T27" s="59" t="str">
        <f t="shared" si="10"/>
        <v/>
      </c>
      <c r="U27" s="59" t="str">
        <f t="shared" si="11"/>
        <v/>
      </c>
      <c r="V27" s="59" t="str">
        <f t="shared" si="9"/>
        <v/>
      </c>
    </row>
    <row r="28" spans="1:22" x14ac:dyDescent="0.25">
      <c r="D28" s="36"/>
      <c r="F28" s="36"/>
      <c r="I28" s="39">
        <v>39000</v>
      </c>
      <c r="J28" s="39">
        <v>42000</v>
      </c>
      <c r="K28" s="39">
        <v>968.29425000000003</v>
      </c>
      <c r="L28" s="58">
        <f t="shared" si="3"/>
        <v>2.3908500000000003E-2</v>
      </c>
      <c r="M28" s="52">
        <f t="shared" si="4"/>
        <v>-35.862750000000119</v>
      </c>
      <c r="N28" s="55" t="str">
        <f>IF(K28="","",ROUND(L28,8)&amp;"|"&amp;ROUND(M28,8))</f>
        <v>0,0239085|-35,86275</v>
      </c>
      <c r="Q28" s="72"/>
      <c r="R28" s="72"/>
      <c r="S28" s="49"/>
      <c r="T28" s="59" t="str">
        <f t="shared" si="10"/>
        <v/>
      </c>
      <c r="U28" s="59" t="str">
        <f t="shared" si="11"/>
        <v/>
      </c>
      <c r="V28" s="59" t="str">
        <f t="shared" si="9"/>
        <v/>
      </c>
    </row>
    <row r="29" spans="1:22" x14ac:dyDescent="0.25">
      <c r="D29" s="36"/>
      <c r="F29" s="36"/>
      <c r="I29" s="39">
        <v>42000</v>
      </c>
      <c r="J29" s="39">
        <v>45000</v>
      </c>
      <c r="K29" s="39">
        <v>1040.0197499999999</v>
      </c>
      <c r="L29" s="58">
        <f t="shared" si="3"/>
        <v>2.3908499999999965E-2</v>
      </c>
      <c r="M29" s="52">
        <f t="shared" si="4"/>
        <v>-35.862749999998414</v>
      </c>
      <c r="N29" s="55" t="str">
        <f t="shared" si="5"/>
        <v>0,0239085|-35,86275</v>
      </c>
      <c r="Q29" s="72"/>
      <c r="R29" s="72"/>
      <c r="S29" s="49"/>
      <c r="T29" s="59" t="str">
        <f t="shared" si="10"/>
        <v/>
      </c>
      <c r="U29" s="59" t="str">
        <f t="shared" si="11"/>
        <v/>
      </c>
      <c r="V29" s="59" t="str">
        <f t="shared" si="9"/>
        <v/>
      </c>
    </row>
    <row r="30" spans="1:22" x14ac:dyDescent="0.25">
      <c r="D30" s="36"/>
      <c r="F30" s="36"/>
      <c r="I30" s="39">
        <v>45000</v>
      </c>
      <c r="J30" s="39">
        <v>48000</v>
      </c>
      <c r="K30" s="39">
        <v>1111.7452499999999</v>
      </c>
      <c r="L30" s="58">
        <f t="shared" si="3"/>
        <v>2.3908500000000003E-2</v>
      </c>
      <c r="M30" s="52">
        <f t="shared" si="4"/>
        <v>-35.862750000000233</v>
      </c>
      <c r="N30" s="55" t="str">
        <f t="shared" si="5"/>
        <v>0,0239085|-35,86275</v>
      </c>
      <c r="Q30" s="72"/>
      <c r="R30" s="72"/>
      <c r="S30" s="49"/>
      <c r="T30" s="59" t="str">
        <f t="shared" si="10"/>
        <v/>
      </c>
      <c r="U30" s="59" t="str">
        <f t="shared" si="11"/>
        <v/>
      </c>
      <c r="V30" s="59" t="str">
        <f t="shared" si="9"/>
        <v/>
      </c>
    </row>
    <row r="31" spans="1:22" x14ac:dyDescent="0.25">
      <c r="D31" s="36"/>
      <c r="F31" s="36"/>
      <c r="I31" s="39">
        <v>48000</v>
      </c>
      <c r="J31" s="39">
        <v>51000</v>
      </c>
      <c r="K31" s="39">
        <v>1183.47075</v>
      </c>
      <c r="L31" s="58">
        <f t="shared" si="3"/>
        <v>2.3908500000000003E-2</v>
      </c>
      <c r="M31" s="52">
        <f t="shared" si="4"/>
        <v>-35.862750000000233</v>
      </c>
      <c r="N31" s="55" t="str">
        <f t="shared" si="5"/>
        <v>0,0239085|-35,86275</v>
      </c>
      <c r="Q31" s="72"/>
      <c r="R31" s="72"/>
      <c r="S31" s="49"/>
      <c r="T31" s="59" t="str">
        <f t="shared" si="10"/>
        <v/>
      </c>
      <c r="U31" s="59" t="str">
        <f t="shared" si="11"/>
        <v/>
      </c>
      <c r="V31" s="59" t="str">
        <f t="shared" si="9"/>
        <v/>
      </c>
    </row>
    <row r="32" spans="1:22" x14ac:dyDescent="0.25">
      <c r="D32" s="36"/>
      <c r="F32" s="36"/>
      <c r="I32" s="39">
        <v>51000</v>
      </c>
      <c r="J32" s="39">
        <v>54000</v>
      </c>
      <c r="K32" s="39">
        <v>1255.19625</v>
      </c>
      <c r="L32" s="58">
        <f t="shared" si="3"/>
        <v>2.3908500000000003E-2</v>
      </c>
      <c r="M32" s="52">
        <f t="shared" si="4"/>
        <v>-35.862750000000233</v>
      </c>
      <c r="N32" s="55" t="str">
        <f t="shared" si="5"/>
        <v>0,0239085|-35,86275</v>
      </c>
      <c r="Q32" s="72"/>
      <c r="R32" s="72"/>
      <c r="S32" s="49"/>
      <c r="T32" s="59" t="str">
        <f t="shared" si="10"/>
        <v/>
      </c>
      <c r="U32" s="59" t="str">
        <f t="shared" si="11"/>
        <v/>
      </c>
      <c r="V32" s="59" t="str">
        <f t="shared" si="9"/>
        <v/>
      </c>
    </row>
    <row r="33" spans="4:22" x14ac:dyDescent="0.25">
      <c r="D33" s="36"/>
      <c r="F33" s="36"/>
      <c r="I33" s="39">
        <v>54000</v>
      </c>
      <c r="J33" s="39">
        <v>60000</v>
      </c>
      <c r="K33" s="39">
        <v>1362.7845</v>
      </c>
      <c r="L33" s="58">
        <f t="shared" si="3"/>
        <v>1.7931375000000003E-2</v>
      </c>
      <c r="M33" s="52">
        <f t="shared" si="4"/>
        <v>286.90199999999982</v>
      </c>
      <c r="N33" s="55" t="str">
        <f t="shared" si="5"/>
        <v>0,01793138|286,902</v>
      </c>
      <c r="Q33" s="72"/>
      <c r="R33" s="72"/>
      <c r="S33" s="49"/>
      <c r="T33" s="59" t="str">
        <f t="shared" si="10"/>
        <v/>
      </c>
      <c r="U33" s="59" t="str">
        <f t="shared" si="11"/>
        <v/>
      </c>
      <c r="V33" s="59" t="str">
        <f t="shared" si="9"/>
        <v/>
      </c>
    </row>
    <row r="34" spans="4:22" x14ac:dyDescent="0.25">
      <c r="D34" s="36"/>
      <c r="F34" s="36"/>
      <c r="I34" s="39">
        <v>60000</v>
      </c>
      <c r="J34" s="39">
        <v>66000</v>
      </c>
      <c r="K34" s="39">
        <v>1506.2355</v>
      </c>
      <c r="L34" s="58">
        <f t="shared" si="3"/>
        <v>2.3908500000000003E-2</v>
      </c>
      <c r="M34" s="52">
        <f t="shared" si="4"/>
        <v>-71.725500000000238</v>
      </c>
      <c r="N34" s="55" t="str">
        <f t="shared" si="5"/>
        <v>0,0239085|-71,7255</v>
      </c>
      <c r="Q34" s="72"/>
      <c r="R34" s="72"/>
      <c r="S34" s="49"/>
      <c r="T34" s="59" t="str">
        <f t="shared" si="10"/>
        <v/>
      </c>
      <c r="U34" s="59" t="str">
        <f t="shared" si="11"/>
        <v/>
      </c>
      <c r="V34" s="59" t="str">
        <f t="shared" si="9"/>
        <v/>
      </c>
    </row>
    <row r="35" spans="4:22" x14ac:dyDescent="0.25">
      <c r="D35" s="36"/>
      <c r="F35" s="36"/>
      <c r="I35" s="39">
        <v>66000</v>
      </c>
      <c r="J35" s="39">
        <v>72000</v>
      </c>
      <c r="K35" s="39">
        <v>1649.6865</v>
      </c>
      <c r="L35" s="58">
        <f t="shared" si="3"/>
        <v>2.3908500000000003E-2</v>
      </c>
      <c r="M35" s="52">
        <f t="shared" si="4"/>
        <v>-71.725500000000238</v>
      </c>
      <c r="N35" s="55" t="str">
        <f t="shared" si="5"/>
        <v>0,0239085|-71,7255</v>
      </c>
      <c r="Q35" s="72"/>
      <c r="R35" s="72"/>
      <c r="S35" s="49"/>
      <c r="T35" s="59" t="str">
        <f t="shared" si="10"/>
        <v/>
      </c>
      <c r="U35" s="59" t="str">
        <f t="shared" si="11"/>
        <v/>
      </c>
      <c r="V35" s="59" t="str">
        <f t="shared" si="9"/>
        <v/>
      </c>
    </row>
    <row r="36" spans="4:22" x14ac:dyDescent="0.25">
      <c r="D36" s="36"/>
      <c r="F36" s="36"/>
      <c r="I36" s="39">
        <v>72000</v>
      </c>
      <c r="J36" s="39">
        <v>78000</v>
      </c>
      <c r="K36" s="39">
        <v>1793.1375</v>
      </c>
      <c r="L36" s="58">
        <f t="shared" si="3"/>
        <v>2.3908500000000003E-2</v>
      </c>
      <c r="M36" s="52">
        <f t="shared" si="4"/>
        <v>-71.725500000000238</v>
      </c>
      <c r="N36" s="55" t="str">
        <f t="shared" si="5"/>
        <v>0,0239085|-71,7255</v>
      </c>
      <c r="Q36" s="72"/>
      <c r="R36" s="72"/>
      <c r="S36" s="49"/>
      <c r="T36" s="59" t="str">
        <f t="shared" si="10"/>
        <v/>
      </c>
      <c r="U36" s="59" t="str">
        <f t="shared" si="11"/>
        <v/>
      </c>
      <c r="V36" s="59" t="str">
        <f t="shared" si="9"/>
        <v/>
      </c>
    </row>
    <row r="37" spans="4:22" x14ac:dyDescent="0.25">
      <c r="D37" s="36"/>
      <c r="F37" s="36"/>
      <c r="I37" s="39">
        <v>78000</v>
      </c>
      <c r="J37" s="39">
        <v>84000</v>
      </c>
      <c r="K37" s="39">
        <v>1936.5885000000001</v>
      </c>
      <c r="L37" s="58">
        <f t="shared" si="3"/>
        <v>2.3908500000000003E-2</v>
      </c>
      <c r="M37" s="52">
        <f t="shared" si="4"/>
        <v>-71.725500000000238</v>
      </c>
      <c r="N37" s="55" t="str">
        <f t="shared" si="5"/>
        <v>0,0239085|-71,7255</v>
      </c>
      <c r="Q37" s="72"/>
      <c r="R37" s="72"/>
      <c r="S37" s="49"/>
      <c r="T37" s="59" t="str">
        <f t="shared" si="10"/>
        <v/>
      </c>
      <c r="U37" s="59" t="str">
        <f t="shared" si="11"/>
        <v/>
      </c>
      <c r="V37" s="59" t="str">
        <f t="shared" si="9"/>
        <v/>
      </c>
    </row>
    <row r="38" spans="4:22" x14ac:dyDescent="0.25">
      <c r="D38" s="36"/>
      <c r="F38" s="36"/>
      <c r="I38" s="39">
        <v>84000</v>
      </c>
      <c r="J38" s="39">
        <v>90000</v>
      </c>
      <c r="K38" s="39">
        <v>2080.0394999999999</v>
      </c>
      <c r="L38" s="58">
        <f t="shared" si="3"/>
        <v>2.3908499999999965E-2</v>
      </c>
      <c r="M38" s="52">
        <f t="shared" si="4"/>
        <v>-71.725499999996828</v>
      </c>
      <c r="N38" s="55" t="str">
        <f t="shared" si="5"/>
        <v>0,0239085|-71,7255</v>
      </c>
      <c r="Q38" s="72"/>
      <c r="R38" s="72"/>
      <c r="S38" s="49"/>
      <c r="T38" s="59" t="str">
        <f t="shared" si="10"/>
        <v/>
      </c>
      <c r="U38" s="59" t="str">
        <f t="shared" si="11"/>
        <v/>
      </c>
      <c r="V38" s="59" t="str">
        <f t="shared" si="9"/>
        <v/>
      </c>
    </row>
    <row r="39" spans="4:22" x14ac:dyDescent="0.25">
      <c r="D39" s="36"/>
      <c r="F39" s="36"/>
      <c r="I39" s="39">
        <v>90000</v>
      </c>
      <c r="J39" s="39">
        <v>96000</v>
      </c>
      <c r="K39" s="39">
        <v>2223.4904999999999</v>
      </c>
      <c r="L39" s="58">
        <f t="shared" si="3"/>
        <v>2.3908500000000003E-2</v>
      </c>
      <c r="M39" s="52">
        <f t="shared" si="4"/>
        <v>-71.725500000000466</v>
      </c>
      <c r="N39" s="55" t="str">
        <f t="shared" si="5"/>
        <v>0,0239085|-71,7255</v>
      </c>
      <c r="Q39" s="72"/>
      <c r="R39" s="72"/>
      <c r="S39" s="49"/>
      <c r="T39" s="59" t="str">
        <f t="shared" si="10"/>
        <v/>
      </c>
      <c r="U39" s="59" t="str">
        <f t="shared" si="11"/>
        <v/>
      </c>
      <c r="V39" s="59" t="str">
        <f t="shared" si="9"/>
        <v/>
      </c>
    </row>
    <row r="40" spans="4:22" x14ac:dyDescent="0.25">
      <c r="D40" s="36"/>
      <c r="F40" s="36"/>
      <c r="I40" s="39">
        <v>96000</v>
      </c>
      <c r="J40" s="39">
        <v>102000</v>
      </c>
      <c r="K40" s="39">
        <v>2366.9414999999999</v>
      </c>
      <c r="L40" s="58">
        <f t="shared" si="3"/>
        <v>2.3908500000000003E-2</v>
      </c>
      <c r="M40" s="52">
        <f t="shared" si="4"/>
        <v>-71.725500000000466</v>
      </c>
      <c r="N40" s="55" t="str">
        <f t="shared" si="5"/>
        <v>0,0239085|-71,7255</v>
      </c>
      <c r="Q40" s="72"/>
      <c r="R40" s="72"/>
      <c r="S40" s="49"/>
      <c r="T40" s="59" t="str">
        <f t="shared" si="10"/>
        <v/>
      </c>
      <c r="U40" s="59" t="str">
        <f t="shared" si="11"/>
        <v/>
      </c>
      <c r="V40" s="59" t="str">
        <f t="shared" si="9"/>
        <v/>
      </c>
    </row>
    <row r="41" spans="4:22" x14ac:dyDescent="0.25">
      <c r="D41" s="36"/>
      <c r="F41" s="36"/>
      <c r="I41" s="39">
        <v>102000</v>
      </c>
      <c r="J41" s="39">
        <v>108000</v>
      </c>
      <c r="K41" s="39">
        <v>2510.3924999999999</v>
      </c>
      <c r="L41" s="58">
        <f t="shared" si="3"/>
        <v>2.3908500000000003E-2</v>
      </c>
      <c r="M41" s="52">
        <f t="shared" si="4"/>
        <v>-71.725500000000466</v>
      </c>
      <c r="N41" s="55" t="str">
        <f t="shared" si="5"/>
        <v>0,0239085|-71,7255</v>
      </c>
      <c r="Q41" s="72"/>
      <c r="R41" s="72"/>
      <c r="S41" s="49"/>
      <c r="T41" s="59" t="str">
        <f t="shared" si="10"/>
        <v/>
      </c>
      <c r="U41" s="59" t="str">
        <f t="shared" si="11"/>
        <v/>
      </c>
      <c r="V41" s="59" t="str">
        <f t="shared" si="9"/>
        <v/>
      </c>
    </row>
    <row r="42" spans="4:22" x14ac:dyDescent="0.25">
      <c r="D42" s="36"/>
      <c r="F42" s="36"/>
      <c r="I42" s="39">
        <v>108000</v>
      </c>
      <c r="J42" s="39">
        <v>114000</v>
      </c>
      <c r="K42" s="39">
        <v>2653.8434999999999</v>
      </c>
      <c r="L42" s="58">
        <f t="shared" si="3"/>
        <v>2.3908500000000003E-2</v>
      </c>
      <c r="M42" s="52">
        <f t="shared" si="4"/>
        <v>-71.725500000000466</v>
      </c>
      <c r="N42" s="55" t="str">
        <f t="shared" si="5"/>
        <v>0,0239085|-71,7255</v>
      </c>
      <c r="Q42" s="72"/>
      <c r="R42" s="72"/>
      <c r="S42" s="49"/>
      <c r="T42" s="59" t="str">
        <f t="shared" si="10"/>
        <v/>
      </c>
      <c r="U42" s="59" t="str">
        <f t="shared" si="11"/>
        <v/>
      </c>
      <c r="V42" s="59" t="str">
        <f t="shared" si="9"/>
        <v/>
      </c>
    </row>
    <row r="43" spans="4:22" x14ac:dyDescent="0.25">
      <c r="D43" s="36"/>
      <c r="F43" s="36"/>
      <c r="I43" s="39">
        <v>114000</v>
      </c>
      <c r="J43" s="39">
        <v>120000</v>
      </c>
      <c r="K43" s="39">
        <v>2797.2945</v>
      </c>
      <c r="L43" s="58">
        <f t="shared" si="3"/>
        <v>2.3908500000000003E-2</v>
      </c>
      <c r="M43" s="52">
        <f t="shared" si="4"/>
        <v>-71.725500000000466</v>
      </c>
      <c r="N43" s="55" t="str">
        <f t="shared" si="5"/>
        <v>0,0239085|-71,7255</v>
      </c>
      <c r="Q43" s="72"/>
      <c r="R43" s="72"/>
      <c r="S43" s="49"/>
      <c r="T43" s="59" t="str">
        <f t="shared" si="10"/>
        <v/>
      </c>
      <c r="U43" s="59" t="str">
        <f t="shared" si="11"/>
        <v/>
      </c>
      <c r="V43" s="59" t="str">
        <f t="shared" si="9"/>
        <v/>
      </c>
    </row>
    <row r="44" spans="4:22" x14ac:dyDescent="0.25">
      <c r="D44" s="37" t="s">
        <v>8</v>
      </c>
      <c r="I44" s="39">
        <v>120000</v>
      </c>
      <c r="J44" s="39">
        <v>144000</v>
      </c>
      <c r="K44" s="39">
        <v>3155.922</v>
      </c>
      <c r="L44" s="58">
        <f t="shared" si="3"/>
        <v>1.4942812500000003E-2</v>
      </c>
      <c r="M44" s="52">
        <f t="shared" si="4"/>
        <v>1004.1569999999997</v>
      </c>
      <c r="N44" s="55" t="str">
        <f t="shared" si="5"/>
        <v>0,01494281|1004,157</v>
      </c>
      <c r="Q44" s="72"/>
      <c r="R44" s="72"/>
      <c r="S44" s="49"/>
      <c r="T44" s="59" t="str">
        <f t="shared" si="10"/>
        <v/>
      </c>
      <c r="U44" s="59" t="str">
        <f t="shared" si="11"/>
        <v/>
      </c>
      <c r="V44" s="59" t="str">
        <f t="shared" si="9"/>
        <v/>
      </c>
    </row>
    <row r="45" spans="4:22" x14ac:dyDescent="0.25">
      <c r="D45" s="36"/>
      <c r="F45" s="36"/>
      <c r="I45" s="39">
        <v>144000</v>
      </c>
      <c r="J45" s="39">
        <v>168000</v>
      </c>
      <c r="K45" s="39">
        <v>3729.7260000000001</v>
      </c>
      <c r="L45" s="58">
        <f t="shared" si="3"/>
        <v>2.3908500000000003E-2</v>
      </c>
      <c r="M45" s="52">
        <f t="shared" si="4"/>
        <v>-286.9020000000005</v>
      </c>
      <c r="N45" s="55" t="str">
        <f t="shared" si="5"/>
        <v>0,0239085|-286,902</v>
      </c>
      <c r="Q45" s="72"/>
      <c r="R45" s="72"/>
      <c r="S45" s="49"/>
      <c r="T45" s="59" t="str">
        <f t="shared" si="10"/>
        <v/>
      </c>
      <c r="U45" s="59" t="str">
        <f t="shared" si="11"/>
        <v/>
      </c>
      <c r="V45" s="59" t="str">
        <f t="shared" si="9"/>
        <v/>
      </c>
    </row>
    <row r="46" spans="4:22" x14ac:dyDescent="0.25">
      <c r="D46" s="36"/>
      <c r="F46" s="36"/>
      <c r="I46" s="39">
        <v>168000</v>
      </c>
      <c r="J46" s="39">
        <v>192000</v>
      </c>
      <c r="K46" s="39">
        <v>4303.53</v>
      </c>
      <c r="L46" s="58">
        <f t="shared" si="3"/>
        <v>2.3908499999999985E-2</v>
      </c>
      <c r="M46" s="52">
        <f t="shared" si="4"/>
        <v>-286.90199999999732</v>
      </c>
      <c r="N46" s="55" t="str">
        <f t="shared" si="5"/>
        <v>0,0239085|-286,902</v>
      </c>
      <c r="Q46" s="72"/>
      <c r="R46" s="72"/>
      <c r="S46" s="49"/>
      <c r="T46" s="59" t="str">
        <f t="shared" si="10"/>
        <v/>
      </c>
      <c r="U46" s="59" t="str">
        <f t="shared" si="11"/>
        <v/>
      </c>
      <c r="V46" s="59" t="str">
        <f t="shared" si="9"/>
        <v/>
      </c>
    </row>
    <row r="47" spans="4:22" x14ac:dyDescent="0.25">
      <c r="D47" s="36"/>
      <c r="F47" s="36"/>
      <c r="I47" s="39">
        <v>192000</v>
      </c>
      <c r="J47" s="39">
        <v>216000</v>
      </c>
      <c r="K47" s="39">
        <v>4877.3339999999998</v>
      </c>
      <c r="L47" s="58">
        <f t="shared" si="3"/>
        <v>2.3908500000000003E-2</v>
      </c>
      <c r="M47" s="52">
        <f t="shared" si="4"/>
        <v>-286.90200000000095</v>
      </c>
      <c r="N47" s="55" t="str">
        <f t="shared" si="5"/>
        <v>0,0239085|-286,902</v>
      </c>
      <c r="Q47" s="72"/>
      <c r="R47" s="72"/>
      <c r="S47" s="49"/>
      <c r="T47" s="59" t="str">
        <f t="shared" si="10"/>
        <v/>
      </c>
      <c r="U47" s="59" t="str">
        <f t="shared" si="11"/>
        <v/>
      </c>
      <c r="V47" s="59" t="str">
        <f t="shared" si="9"/>
        <v/>
      </c>
    </row>
    <row r="48" spans="4:22" x14ac:dyDescent="0.25">
      <c r="D48" s="36"/>
      <c r="F48" s="36"/>
      <c r="I48" s="39">
        <v>216000</v>
      </c>
      <c r="J48" s="39">
        <v>256000</v>
      </c>
      <c r="K48" s="39">
        <v>5642.4059999999999</v>
      </c>
      <c r="L48" s="58">
        <f t="shared" si="3"/>
        <v>1.9126800000000003E-2</v>
      </c>
      <c r="M48" s="52">
        <f t="shared" si="4"/>
        <v>745.9451999999992</v>
      </c>
      <c r="N48" s="55" t="str">
        <f t="shared" si="5"/>
        <v>0,0191268|745,9452</v>
      </c>
      <c r="Q48" s="72"/>
      <c r="R48" s="72"/>
      <c r="S48" s="49"/>
      <c r="T48" s="59" t="str">
        <f t="shared" si="10"/>
        <v/>
      </c>
      <c r="U48" s="59" t="str">
        <f t="shared" si="11"/>
        <v/>
      </c>
      <c r="V48" s="59" t="str">
        <f t="shared" si="9"/>
        <v/>
      </c>
    </row>
    <row r="49" spans="4:22" x14ac:dyDescent="0.25">
      <c r="D49" s="36"/>
      <c r="F49" s="36"/>
      <c r="I49" s="39">
        <v>256000</v>
      </c>
      <c r="J49" s="39">
        <v>296000</v>
      </c>
      <c r="K49" s="39">
        <v>6598.7460000000001</v>
      </c>
      <c r="L49" s="58">
        <f t="shared" si="3"/>
        <v>2.3908500000000003E-2</v>
      </c>
      <c r="M49" s="52">
        <f t="shared" si="4"/>
        <v>-478.17000000000098</v>
      </c>
      <c r="N49" s="55" t="str">
        <f t="shared" si="5"/>
        <v>0,0239085|-478,17</v>
      </c>
      <c r="Q49" s="72"/>
      <c r="R49" s="72"/>
      <c r="S49" s="49"/>
      <c r="T49" s="59" t="str">
        <f t="shared" si="10"/>
        <v/>
      </c>
      <c r="U49" s="59" t="str">
        <f t="shared" si="11"/>
        <v/>
      </c>
      <c r="V49" s="59" t="str">
        <f t="shared" si="9"/>
        <v/>
      </c>
    </row>
    <row r="50" spans="4:22" x14ac:dyDescent="0.25">
      <c r="D50" s="36"/>
      <c r="F50" s="36"/>
      <c r="I50" s="39">
        <v>296000</v>
      </c>
      <c r="J50" s="39">
        <v>336000</v>
      </c>
      <c r="K50" s="39">
        <v>7555.0860000000002</v>
      </c>
      <c r="L50" s="58">
        <f t="shared" si="3"/>
        <v>2.3908500000000003E-2</v>
      </c>
      <c r="M50" s="52">
        <f t="shared" si="4"/>
        <v>-478.17000000000098</v>
      </c>
      <c r="N50" s="55" t="str">
        <f t="shared" si="5"/>
        <v>0,0239085|-478,17</v>
      </c>
      <c r="Q50" s="72"/>
      <c r="R50" s="72"/>
      <c r="S50" s="49"/>
      <c r="T50" s="59" t="str">
        <f t="shared" si="10"/>
        <v/>
      </c>
      <c r="U50" s="59" t="str">
        <f t="shared" si="11"/>
        <v/>
      </c>
      <c r="V50" s="59" t="str">
        <f t="shared" si="9"/>
        <v/>
      </c>
    </row>
    <row r="51" spans="4:22" x14ac:dyDescent="0.25">
      <c r="D51" s="36"/>
      <c r="F51" s="36"/>
      <c r="I51" s="39">
        <v>336000</v>
      </c>
      <c r="J51" s="39">
        <v>376000</v>
      </c>
      <c r="K51" s="39">
        <v>8511.4259999999995</v>
      </c>
      <c r="L51" s="58">
        <f t="shared" si="3"/>
        <v>2.3908499999999982E-2</v>
      </c>
      <c r="M51" s="52">
        <f t="shared" si="4"/>
        <v>-478.1699999999928</v>
      </c>
      <c r="N51" s="55" t="str">
        <f t="shared" si="5"/>
        <v>0,0239085|-478,17</v>
      </c>
      <c r="Q51" s="72"/>
      <c r="R51" s="72"/>
      <c r="S51" s="49"/>
      <c r="T51" s="59" t="str">
        <f t="shared" si="10"/>
        <v/>
      </c>
      <c r="U51" s="59" t="str">
        <f t="shared" si="11"/>
        <v/>
      </c>
      <c r="V51" s="59" t="str">
        <f t="shared" si="9"/>
        <v/>
      </c>
    </row>
    <row r="52" spans="4:22" x14ac:dyDescent="0.25">
      <c r="D52" s="36"/>
      <c r="F52" s="36"/>
      <c r="I52" s="39">
        <v>376000</v>
      </c>
      <c r="J52" s="39">
        <v>436000</v>
      </c>
      <c r="K52" s="39">
        <v>9706.8510000000006</v>
      </c>
      <c r="L52" s="58">
        <f t="shared" si="3"/>
        <v>1.9923750000000018E-2</v>
      </c>
      <c r="M52" s="52">
        <f t="shared" si="4"/>
        <v>1020.0959999999923</v>
      </c>
      <c r="N52" s="55" t="str">
        <f t="shared" si="5"/>
        <v>0,01992375|1020,096</v>
      </c>
      <c r="Q52" s="72"/>
      <c r="R52" s="72"/>
      <c r="S52" s="49"/>
      <c r="T52" s="59" t="str">
        <f t="shared" si="10"/>
        <v/>
      </c>
      <c r="U52" s="59" t="str">
        <f t="shared" si="11"/>
        <v/>
      </c>
      <c r="V52" s="59" t="str">
        <f t="shared" si="9"/>
        <v/>
      </c>
    </row>
    <row r="53" spans="4:22" x14ac:dyDescent="0.25">
      <c r="D53" s="36"/>
      <c r="F53" s="36"/>
      <c r="I53" s="39">
        <v>436000</v>
      </c>
      <c r="J53" s="39">
        <v>496000</v>
      </c>
      <c r="K53" s="39">
        <v>11141.361000000001</v>
      </c>
      <c r="L53" s="58">
        <f t="shared" si="3"/>
        <v>2.3908500000000003E-2</v>
      </c>
      <c r="M53" s="52">
        <f t="shared" si="4"/>
        <v>-717.25500000000102</v>
      </c>
      <c r="N53" s="55" t="str">
        <f t="shared" si="5"/>
        <v>0,0239085|-717,255</v>
      </c>
      <c r="Q53" s="72"/>
      <c r="R53" s="72"/>
      <c r="S53" s="49"/>
      <c r="T53" s="59" t="str">
        <f t="shared" si="10"/>
        <v/>
      </c>
      <c r="U53" s="59" t="str">
        <f t="shared" si="11"/>
        <v/>
      </c>
      <c r="V53" s="59" t="str">
        <f t="shared" si="9"/>
        <v/>
      </c>
    </row>
    <row r="54" spans="4:22" x14ac:dyDescent="0.25">
      <c r="D54" s="36"/>
      <c r="F54" s="36"/>
      <c r="I54" s="39">
        <v>496000</v>
      </c>
      <c r="J54" s="39">
        <v>556000</v>
      </c>
      <c r="K54" s="39">
        <v>12575.870999999999</v>
      </c>
      <c r="L54" s="58">
        <f t="shared" si="3"/>
        <v>2.3908499999999975E-2</v>
      </c>
      <c r="M54" s="52">
        <f t="shared" si="4"/>
        <v>-717.25499999998647</v>
      </c>
      <c r="N54" s="55" t="str">
        <f t="shared" si="5"/>
        <v>0,0239085|-717,255</v>
      </c>
      <c r="Q54" s="72"/>
      <c r="R54" s="72"/>
      <c r="S54" s="49"/>
      <c r="T54" s="59" t="str">
        <f t="shared" si="10"/>
        <v/>
      </c>
      <c r="U54" s="59" t="str">
        <f t="shared" si="11"/>
        <v/>
      </c>
      <c r="V54" s="59" t="str">
        <f t="shared" si="9"/>
        <v/>
      </c>
    </row>
    <row r="55" spans="4:22" x14ac:dyDescent="0.25">
      <c r="D55" s="36"/>
      <c r="F55" s="36"/>
      <c r="I55" s="39">
        <v>556000</v>
      </c>
      <c r="J55" s="39">
        <v>616000</v>
      </c>
      <c r="K55" s="39">
        <v>14010.380999999999</v>
      </c>
      <c r="L55" s="58">
        <f t="shared" si="3"/>
        <v>2.3908500000000003E-2</v>
      </c>
      <c r="M55" s="52">
        <f t="shared" si="4"/>
        <v>-717.25500000000284</v>
      </c>
      <c r="N55" s="55" t="str">
        <f t="shared" si="5"/>
        <v>0,0239085|-717,255</v>
      </c>
      <c r="Q55" s="72"/>
      <c r="R55" s="72"/>
      <c r="S55" s="49"/>
      <c r="T55" s="59" t="str">
        <f t="shared" si="10"/>
        <v/>
      </c>
      <c r="U55" s="59" t="str">
        <f t="shared" si="11"/>
        <v/>
      </c>
      <c r="V55" s="59" t="str">
        <f t="shared" si="9"/>
        <v/>
      </c>
    </row>
    <row r="56" spans="4:22" x14ac:dyDescent="0.25">
      <c r="D56" s="36"/>
      <c r="F56" s="36"/>
      <c r="I56" s="39">
        <v>616000</v>
      </c>
      <c r="J56" s="39">
        <v>999999</v>
      </c>
      <c r="K56" s="39">
        <v>15540.525</v>
      </c>
      <c r="L56" s="58">
        <f t="shared" si="3"/>
        <v>3.9847603769801489E-3</v>
      </c>
      <c r="M56" s="52">
        <f t="shared" si="4"/>
        <v>11555.768607780228</v>
      </c>
      <c r="N56" s="55" t="str">
        <f t="shared" si="5"/>
        <v>0,00398476|11555,76860778</v>
      </c>
      <c r="Q56" s="72"/>
      <c r="R56" s="72"/>
      <c r="S56" s="49"/>
      <c r="T56" s="59" t="str">
        <f t="shared" si="10"/>
        <v/>
      </c>
      <c r="U56" s="59" t="str">
        <f t="shared" si="11"/>
        <v/>
      </c>
      <c r="V56" s="59" t="str">
        <f t="shared" si="9"/>
        <v/>
      </c>
    </row>
    <row r="57" spans="4:22" x14ac:dyDescent="0.25">
      <c r="D57" s="36"/>
      <c r="F57" s="36"/>
      <c r="L57" s="58" t="str">
        <f t="shared" ref="L57:L64" si="12">IF(K57="","",(K57-K56)/(J57-J56))</f>
        <v/>
      </c>
      <c r="M57" s="52" t="str">
        <f t="shared" ref="M57:M64" si="13">IF(K57="","",K57-L57*J57)</f>
        <v/>
      </c>
      <c r="N57" s="55" t="str">
        <f t="shared" ref="N57:N64" si="14">IF(K57="","",ROUND(L57,8)&amp;"|"&amp;ROUND(M57,8))</f>
        <v/>
      </c>
    </row>
    <row r="58" spans="4:22" x14ac:dyDescent="0.25">
      <c r="D58" s="36"/>
      <c r="F58" s="36"/>
      <c r="L58" s="58" t="str">
        <f t="shared" si="12"/>
        <v/>
      </c>
      <c r="M58" s="52" t="str">
        <f t="shared" si="13"/>
        <v/>
      </c>
      <c r="N58" s="55" t="str">
        <f t="shared" si="14"/>
        <v/>
      </c>
    </row>
    <row r="59" spans="4:22" x14ac:dyDescent="0.25">
      <c r="D59" s="36"/>
      <c r="F59" s="36"/>
      <c r="L59" s="58" t="str">
        <f t="shared" si="12"/>
        <v/>
      </c>
      <c r="M59" s="52" t="str">
        <f t="shared" si="13"/>
        <v/>
      </c>
      <c r="N59" s="55" t="str">
        <f t="shared" si="14"/>
        <v/>
      </c>
    </row>
    <row r="60" spans="4:22" x14ac:dyDescent="0.25">
      <c r="D60" s="36"/>
      <c r="F60" s="36"/>
      <c r="L60" s="58" t="str">
        <f t="shared" si="12"/>
        <v/>
      </c>
      <c r="M60" s="52" t="str">
        <f t="shared" si="13"/>
        <v/>
      </c>
      <c r="N60" s="55" t="str">
        <f t="shared" si="14"/>
        <v/>
      </c>
    </row>
    <row r="61" spans="4:22" x14ac:dyDescent="0.25">
      <c r="D61" s="36"/>
      <c r="F61" s="36"/>
      <c r="L61" s="58" t="str">
        <f t="shared" si="12"/>
        <v/>
      </c>
      <c r="M61" s="52" t="str">
        <f t="shared" si="13"/>
        <v/>
      </c>
      <c r="N61" s="55" t="str">
        <f t="shared" si="14"/>
        <v/>
      </c>
    </row>
    <row r="62" spans="4:22" x14ac:dyDescent="0.25">
      <c r="D62" s="36"/>
      <c r="F62" s="36"/>
      <c r="L62" s="58" t="str">
        <f t="shared" si="12"/>
        <v/>
      </c>
      <c r="M62" s="52" t="str">
        <f t="shared" si="13"/>
        <v/>
      </c>
      <c r="N62" s="55" t="str">
        <f t="shared" si="14"/>
        <v/>
      </c>
    </row>
    <row r="63" spans="4:22" x14ac:dyDescent="0.25">
      <c r="D63" s="36"/>
      <c r="F63" s="36"/>
      <c r="L63" s="58" t="str">
        <f t="shared" si="12"/>
        <v/>
      </c>
      <c r="M63" s="52" t="str">
        <f t="shared" si="13"/>
        <v/>
      </c>
      <c r="N63" s="55" t="str">
        <f t="shared" si="14"/>
        <v/>
      </c>
    </row>
    <row r="64" spans="4:22" x14ac:dyDescent="0.25">
      <c r="D64" s="36"/>
      <c r="F64" s="36"/>
      <c r="L64" s="58" t="str">
        <f t="shared" si="12"/>
        <v/>
      </c>
      <c r="M64" s="52" t="str">
        <f t="shared" si="13"/>
        <v/>
      </c>
      <c r="N64" s="55" t="str">
        <f t="shared" si="14"/>
        <v/>
      </c>
    </row>
    <row r="65" spans="4:6" x14ac:dyDescent="0.25">
      <c r="D65" s="36"/>
      <c r="F65" s="36"/>
    </row>
    <row r="66" spans="4:6" x14ac:dyDescent="0.25">
      <c r="D66" s="36"/>
      <c r="F66" s="36"/>
    </row>
  </sheetData>
  <protectedRanges>
    <protectedRange sqref="A3:C21 I3:K21 Q3:S56" name="Valor"/>
  </protectedRanges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v_1</vt:lpstr>
      <vt:lpstr>v_2</vt:lpstr>
      <vt:lpstr>v_3</vt:lpstr>
      <vt:lpstr>DESCUENTO_RECARGO</vt:lpstr>
      <vt:lpstr>Convertir_Recta</vt:lpstr>
    </vt:vector>
  </TitlesOfParts>
  <Company>CASER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BENEDICTO GARCIA</dc:creator>
  <cp:lastModifiedBy>TONG ZHOU</cp:lastModifiedBy>
  <dcterms:created xsi:type="dcterms:W3CDTF">2023-06-01T08:08:45Z</dcterms:created>
  <dcterms:modified xsi:type="dcterms:W3CDTF">2024-02-05T11:22:56Z</dcterms:modified>
</cp:coreProperties>
</file>