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37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<sst xmlns="http://schemas.openxmlformats.org/spreadsheetml/2006/main" count="83" uniqueCount="22">
  <si>
    <t>Fault type</t>
  </si>
  <si>
    <t>H</t>
  </si>
  <si>
    <t>Site</t>
  </si>
  <si>
    <t>S</t>
  </si>
  <si>
    <t>strike slip</t>
  </si>
  <si>
    <t>Rock</t>
  </si>
  <si>
    <t>Reverse</t>
  </si>
  <si>
    <t>otherwise</t>
  </si>
  <si>
    <t>LOG(A)=b1+b2*Mw+b3*log(sqrt(Rjb^2+b4^2)+b5*S+b6*H</t>
  </si>
  <si>
    <t>T</t>
  </si>
  <si>
    <t>b1</t>
  </si>
  <si>
    <t>b2</t>
  </si>
  <si>
    <t>b3</t>
  </si>
  <si>
    <t>b5</t>
  </si>
  <si>
    <t>b6</t>
  </si>
  <si>
    <t>rup_mag</t>
  </si>
  <si>
    <t>rup_rake</t>
  </si>
  <si>
    <t>dist_rjb</t>
  </si>
  <si>
    <t>site_vs30</t>
  </si>
  <si>
    <t>result_type</t>
  </si>
  <si>
    <t>damping</t>
  </si>
  <si>
    <t>mean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</si>
</sst>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DDD9C3"/>
        <bgColor rgb="FFFFCC99"/>
      </patternFill>
    </fill>
    <fill>
      <patternFill patternType="solid">
        <fgColor rgb="FFC4BD97"/>
        <bgColor rgb="FFDDD9C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68"/>
  <sheetViews>
    <sheetView windowProtection="false" showFormulas="false" showGridLines="true" showRowColHeaders="true" showZeros="true" rightToLeft="false" tabSelected="true" showOutlineSymbols="true" defaultGridColor="true" view="normal" topLeftCell="C48" colorId="64" zoomScale="100" zoomScaleNormal="100" zoomScalePageLayoutView="100" workbookViewId="0">
      <selection pane="topLeft" activeCell="L9" activeCellId="0" sqref="L9:L68"/>
    </sheetView>
  </sheetViews>
  <sheetFormatPr defaultRowHeight="13.8"/>
  <cols>
    <col collapsed="false" hidden="false" max="1025" min="1" style="0" width="8.6734693877551"/>
  </cols>
  <sheetData>
    <row r="1" customFormat="false" ht="13.8" hidden="false" customHeight="false" outlineLevel="0" collapsed="false">
      <c r="H1" s="1" t="s">
        <v>0</v>
      </c>
      <c r="I1" s="1" t="s">
        <v>1</v>
      </c>
      <c r="J1" s="2"/>
      <c r="K1" s="1" t="s">
        <v>2</v>
      </c>
      <c r="L1" s="1" t="s">
        <v>3</v>
      </c>
    </row>
    <row r="2" customFormat="false" ht="13.8" hidden="false" customHeight="false" outlineLevel="0" collapsed="false">
      <c r="H2" s="3" t="s">
        <v>4</v>
      </c>
      <c r="I2" s="3" t="n">
        <v>1</v>
      </c>
      <c r="J2" s="2"/>
      <c r="K2" s="3" t="s">
        <v>5</v>
      </c>
      <c r="L2" s="3" t="n">
        <v>1</v>
      </c>
    </row>
    <row r="3" customFormat="false" ht="13.8" hidden="false" customHeight="false" outlineLevel="0" collapsed="false">
      <c r="H3" s="3" t="s">
        <v>6</v>
      </c>
      <c r="I3" s="3" t="n">
        <v>0</v>
      </c>
      <c r="J3" s="2"/>
      <c r="K3" s="3" t="s">
        <v>7</v>
      </c>
      <c r="L3" s="3" t="n">
        <v>0</v>
      </c>
    </row>
    <row r="6" customFormat="false" ht="13.8" hidden="false" customHeight="false" outlineLevel="0" collapsed="false">
      <c r="K6" s="3"/>
      <c r="L6" s="3"/>
      <c r="M6" s="3"/>
      <c r="N6" s="4" t="s">
        <v>8</v>
      </c>
      <c r="O6" s="4"/>
      <c r="P6" s="4"/>
      <c r="Q6" s="4"/>
      <c r="R6" s="4"/>
      <c r="S6" s="4"/>
    </row>
    <row r="7" customFormat="false" ht="13.8" hidden="false" customHeight="false" outlineLevel="0" collapsed="false">
      <c r="K7" s="3"/>
      <c r="L7" s="3"/>
      <c r="M7" s="3"/>
      <c r="O7" s="3"/>
      <c r="P7" s="3"/>
    </row>
    <row r="8" customFormat="false" ht="13.8" hidden="false" customHeight="false" outlineLevel="0" collapsed="false">
      <c r="A8" s="5" t="s">
        <v>9</v>
      </c>
      <c r="B8" s="5" t="s">
        <v>10</v>
      </c>
      <c r="C8" s="5" t="s">
        <v>11</v>
      </c>
      <c r="D8" s="5" t="s">
        <v>12</v>
      </c>
      <c r="E8" s="5" t="s">
        <v>13</v>
      </c>
      <c r="F8" s="5" t="s">
        <v>14</v>
      </c>
      <c r="H8" s="1" t="s">
        <v>15</v>
      </c>
      <c r="I8" s="1" t="s">
        <v>16</v>
      </c>
      <c r="J8" s="1" t="s">
        <v>3</v>
      </c>
      <c r="K8" s="1" t="s">
        <v>17</v>
      </c>
      <c r="L8" s="1" t="s">
        <v>18</v>
      </c>
      <c r="M8" s="1" t="s">
        <v>1</v>
      </c>
      <c r="N8" s="1" t="s">
        <v>19</v>
      </c>
      <c r="O8" s="1" t="s">
        <v>20</v>
      </c>
      <c r="P8" s="1" t="n">
        <v>0.04</v>
      </c>
      <c r="Q8" s="1" t="n">
        <v>0.05</v>
      </c>
      <c r="R8" s="1" t="n">
        <v>0.1</v>
      </c>
      <c r="S8" s="1" t="n">
        <v>0.2</v>
      </c>
      <c r="T8" s="1" t="n">
        <v>0.3</v>
      </c>
      <c r="U8" s="1" t="n">
        <v>0.4</v>
      </c>
      <c r="V8" s="1" t="n">
        <v>0.5</v>
      </c>
      <c r="W8" s="1" t="n">
        <v>0.75</v>
      </c>
      <c r="X8" s="1" t="n">
        <v>1</v>
      </c>
      <c r="Y8" s="1" t="n">
        <v>1.25</v>
      </c>
      <c r="Z8" s="1" t="n">
        <v>1.5</v>
      </c>
      <c r="AA8" s="1" t="n">
        <v>2</v>
      </c>
      <c r="AB8" s="1" t="n">
        <v>2.5</v>
      </c>
    </row>
    <row r="9" customFormat="false" ht="13.8" hidden="false" customHeight="false" outlineLevel="0" collapsed="false">
      <c r="A9" s="0" t="n">
        <v>0.04</v>
      </c>
      <c r="B9" s="0" t="n">
        <v>1.017</v>
      </c>
      <c r="C9" s="0" t="n">
        <v>0.1046</v>
      </c>
      <c r="D9" s="0" t="n">
        <v>-1.007</v>
      </c>
      <c r="E9" s="0" t="n">
        <v>-0.0735</v>
      </c>
      <c r="F9" s="0" t="n">
        <v>-0.3068</v>
      </c>
      <c r="H9" s="3" t="n">
        <v>5</v>
      </c>
      <c r="I9" s="3" t="n">
        <f aca="false">IF(M9,0,90)</f>
        <v>0</v>
      </c>
      <c r="J9" s="3" t="n">
        <v>1</v>
      </c>
      <c r="K9" s="3" t="n">
        <v>0</v>
      </c>
      <c r="L9" s="3" t="n">
        <f aca="false">IF(J9,2000,500)</f>
        <v>2000</v>
      </c>
      <c r="M9" s="3" t="n">
        <v>1</v>
      </c>
      <c r="N9" s="3" t="s">
        <v>21</v>
      </c>
      <c r="O9" s="3" t="n">
        <v>5</v>
      </c>
      <c r="P9" s="3" t="n">
        <f aca="false">10^(1.017+0.1046*H9+(-1.007*LOG10(SQRT(K9^2+15^2)))-(0.0735*J9)-(0.3068*M9))</f>
        <v>0.944878793874503</v>
      </c>
      <c r="Q9" s="3" t="n">
        <f aca="false">10^(1.028+0.1245*H9+(-1.055*LOG10(SQRT(K9^2+15^2)))-(0.0775*J9)-(0.3246*M9))</f>
        <v>1.01770924962748</v>
      </c>
      <c r="R9" s="3" t="n">
        <f aca="false">10^(1.382+0.1041*H9+(-1.062*LOG10(SQRT(K9^2+15^2)))-(0.1358*J9)-(0.3326*M9))</f>
        <v>1.53140860434106</v>
      </c>
      <c r="S9" s="3" t="n">
        <f aca="false">10^(1.382+0.1041*H9+(-1.062*LOG10(SQRT(K9^2+15^2)))-(0.1358*J9)-(0.3326*M9))</f>
        <v>1.53140860434106</v>
      </c>
      <c r="T9" s="3" t="n">
        <f aca="false">10^(1.368+0.0684*H9+(-0.9139*LOG10(SQRT(K9^2+15^2)))-(0.0972*J9)-(0.3011*M9))</f>
        <v>1.72532215176458</v>
      </c>
      <c r="U9" s="3" t="n">
        <f aca="false">10^(0.9747+0.1009*H9+(-0.8886*LOG10(SQRT(K9^2+15^2)))-(0.0552*J9)-(0.2639*M9))</f>
        <v>1.3032427187846</v>
      </c>
      <c r="V9" s="3" t="n">
        <f aca="false">10^(0.5295+0.1513*H9+(-0.8601*LOG10(SQRT(K9^2+15^2)))-(0.0693*J9)-(0.2533*M9))</f>
        <v>0.895043015923805</v>
      </c>
      <c r="W9" s="3" t="n">
        <f aca="false">10^(-0.579+0.3147*H9+(-0.9064*LOG10(SQRT(K9^2+15^2)))-(0.0111*J9)-(0.2394*M9))</f>
        <v>0.476420985124472</v>
      </c>
      <c r="X9" s="3" t="n">
        <f aca="false">10^(-1.612+0.4673*H9+(-0.9278*LOG10(SQRT(K9^2+15^2)))-(0.0203*J9)-(0.2355*M9))</f>
        <v>0.238518752837257</v>
      </c>
      <c r="Y9" s="3" t="n">
        <f aca="false">10^(-1.716+0.4763*H9+(-0.9482*LOG10(SQRT(K9^2+15^2)))-(0.02*J9)-(0.2921*M9))</f>
        <v>0.173073377186664</v>
      </c>
      <c r="Z9" s="3" t="n">
        <f aca="false">10^(-2.138+0.5222*H9+(-0.9333*LOG10(SQRT(K9^2+15^2)))+(0.0284*J9)-(0.3197*M9))</f>
        <v>0.121353981014891</v>
      </c>
      <c r="AA9" s="3" t="n">
        <f aca="false">10^(-2.69+0.5707*H9+(-0.9082*LOG10(SQRT(K9^2+15^2)))+(0.04*J9)-(0.277*M9))</f>
        <v>0.0721728605089986</v>
      </c>
      <c r="AB9" s="3" t="n">
        <f aca="false">10^(-2.942+0.5671*H9+(-0.827*LOG10(SQRT(K9^2+15^2)))+(0.0054*J9)-(0.271*M9))</f>
        <v>0.0452139582301458</v>
      </c>
      <c r="AC9" s="0" t="n">
        <f aca="false">P9/9.80665</f>
        <v>0.0963508225412861</v>
      </c>
      <c r="AD9" s="0" t="n">
        <f aca="false">Q9/9.80665</f>
        <v>0.103777462194274</v>
      </c>
      <c r="AE9" s="0" t="n">
        <f aca="false">R9/9.80665</f>
        <v>0.156160218254048</v>
      </c>
      <c r="AF9" s="0" t="n">
        <f aca="false">S9/9.80665</f>
        <v>0.156160218254048</v>
      </c>
      <c r="AG9" s="0" t="n">
        <f aca="false">T9/9.80665</f>
        <v>0.175933897076431</v>
      </c>
      <c r="AH9" s="0" t="n">
        <f aca="false">U9/9.80665</f>
        <v>0.132893772979009</v>
      </c>
      <c r="AI9" s="0" t="n">
        <f aca="false">V9/9.80665</f>
        <v>0.0912689874650166</v>
      </c>
      <c r="AJ9" s="0" t="n">
        <f aca="false">W9/9.80665</f>
        <v>0.0485814202734341</v>
      </c>
      <c r="AK9" s="0" t="n">
        <f aca="false">X9/9.80665</f>
        <v>0.0243221439367426</v>
      </c>
      <c r="AL9" s="0" t="n">
        <f aca="false">Y9/9.80665</f>
        <v>0.0176485728752085</v>
      </c>
      <c r="AM9" s="0" t="n">
        <f aca="false">Z9/9.80665</f>
        <v>0.01237466219503</v>
      </c>
      <c r="AN9" s="0" t="n">
        <f aca="false">AA9/9.80665</f>
        <v>0.00735958359980204</v>
      </c>
      <c r="AO9" s="0" t="n">
        <f aca="false">AB9/9.80665</f>
        <v>0.00461054062601866</v>
      </c>
    </row>
    <row r="10" customFormat="false" ht="13.8" hidden="false" customHeight="false" outlineLevel="0" collapsed="false">
      <c r="A10" s="0" t="n">
        <v>0.05</v>
      </c>
      <c r="B10" s="0" t="n">
        <v>1.028</v>
      </c>
      <c r="C10" s="0" t="n">
        <v>0.1245</v>
      </c>
      <c r="D10" s="0" t="n">
        <v>-1.055</v>
      </c>
      <c r="E10" s="0" t="n">
        <v>-0.0775</v>
      </c>
      <c r="F10" s="0" t="n">
        <v>-0.3246</v>
      </c>
      <c r="H10" s="3" t="n">
        <v>5</v>
      </c>
      <c r="I10" s="3" t="n">
        <f aca="false">IF(M10,0,90)</f>
        <v>90</v>
      </c>
      <c r="J10" s="3" t="n">
        <v>1</v>
      </c>
      <c r="K10" s="3" t="n">
        <v>0</v>
      </c>
      <c r="L10" s="3" t="n">
        <f aca="false">IF(J10,2000,500)</f>
        <v>2000</v>
      </c>
      <c r="M10" s="3" t="n">
        <v>0</v>
      </c>
      <c r="N10" s="3" t="s">
        <v>21</v>
      </c>
      <c r="O10" s="3" t="n">
        <v>5</v>
      </c>
      <c r="P10" s="3" t="n">
        <f aca="false">10^(1.017+0.1046*H10+(-1.007*LOG10(SQRT(K10^2+15^2)))-(0.0735*J10)-(0.3068*M10))</f>
        <v>1.91503229432144</v>
      </c>
      <c r="Q10" s="3" t="n">
        <f aca="false">10^(1.028+0.1245*H10+(-1.055*LOG10(SQRT(K10^2+15^2)))-(0.0775*J10)-(0.3246*M10))</f>
        <v>2.14893718877781</v>
      </c>
      <c r="R10" s="3" t="n">
        <f aca="false">10^(1.382+0.1041*H10+(-1.062*LOG10(SQRT(K10^2+15^2)))-(0.1358*J10)-(0.3326*M10))</f>
        <v>3.2937534153389</v>
      </c>
      <c r="S10" s="3" t="n">
        <f aca="false">10^(1.382+0.1041*H10+(-1.062*LOG10(SQRT(K10^2+15^2)))-(0.1358*J10)-(0.3326*M10))</f>
        <v>3.2937534153389</v>
      </c>
      <c r="T10" s="3" t="n">
        <f aca="false">10^(1.368+0.0684*H10+(-0.9139*LOG10(SQRT(K10^2+15^2)))-(0.0972*J10)-(0.3011*M10))</f>
        <v>3.45120056096062</v>
      </c>
      <c r="U10" s="3" t="n">
        <f aca="false">10^(0.9747+0.1009*H10+(-0.8886*LOG10(SQRT(K10^2+15^2)))-(0.0552*J10)-(0.2639*M10))</f>
        <v>2.39290417374998</v>
      </c>
      <c r="V10" s="3" t="n">
        <f aca="false">10^(0.5295+0.1513*H10+(-0.8601*LOG10(SQRT(K10^2+15^2)))-(0.0693*J10)-(0.2533*M10))</f>
        <v>1.60377673109498</v>
      </c>
      <c r="W10" s="3" t="n">
        <f aca="false">10^(-0.579+0.3147*H10+(-0.9064*LOG10(SQRT(K10^2+15^2)))-(0.0111*J10)-(0.2394*M10))</f>
        <v>0.8267817521845</v>
      </c>
      <c r="X10" s="3" t="n">
        <f aca="false">10^(-1.612+0.4673*H10+(-0.9278*LOG10(SQRT(K10^2+15^2)))-(0.0203*J10)-(0.2355*M10))</f>
        <v>0.410225383652731</v>
      </c>
      <c r="Y10" s="3" t="n">
        <f aca="false">10^(-1.716+0.4763*H10+(-0.9482*LOG10(SQRT(K10^2+15^2)))-(0.02*J10)-(0.2921*M10))</f>
        <v>0.339101935145147</v>
      </c>
      <c r="Z10" s="3" t="n">
        <f aca="false">10^(-2.138+0.5222*H10+(-0.9333*LOG10(SQRT(K10^2+15^2)))+(0.0284*J10)-(0.3197*M10))</f>
        <v>0.253369321207389</v>
      </c>
      <c r="AA10" s="3" t="n">
        <f aca="false">10^(-2.69+0.5707*H10+(-0.9082*LOG10(SQRT(K10^2+15^2)))+(0.04*J10)-(0.277*M10))</f>
        <v>0.136575852023558</v>
      </c>
      <c r="AB10" s="3" t="n">
        <f aca="false">10^(-2.942+0.5671*H10+(-0.827*LOG10(SQRT(K10^2+15^2)))+(0.0054*J10)-(0.271*M10))</f>
        <v>0.0843864133829913</v>
      </c>
      <c r="AC10" s="0" t="n">
        <f aca="false">P10/9.80665</f>
        <v>0.19527894788959</v>
      </c>
      <c r="AD10" s="0" t="n">
        <f aca="false">Q10/9.80665</f>
        <v>0.219130609206794</v>
      </c>
      <c r="AE10" s="0" t="n">
        <f aca="false">R10/9.80665</f>
        <v>0.33586937591725</v>
      </c>
      <c r="AF10" s="0" t="n">
        <f aca="false">S10/9.80665</f>
        <v>0.33586937591725</v>
      </c>
      <c r="AG10" s="0" t="n">
        <f aca="false">T10/9.80665</f>
        <v>0.351924516625006</v>
      </c>
      <c r="AH10" s="0" t="n">
        <f aca="false">U10/9.80665</f>
        <v>0.244008318207541</v>
      </c>
      <c r="AI10" s="0" t="n">
        <f aca="false">V10/9.80665</f>
        <v>0.163539713469429</v>
      </c>
      <c r="AJ10" s="0" t="n">
        <f aca="false">W10/9.80665</f>
        <v>0.0843082757296834</v>
      </c>
      <c r="AK10" s="0" t="n">
        <f aca="false">X10/9.80665</f>
        <v>0.0418313474685781</v>
      </c>
      <c r="AL10" s="0" t="n">
        <f aca="false">Y10/9.80665</f>
        <v>0.0345787741119696</v>
      </c>
      <c r="AM10" s="0" t="n">
        <f aca="false">Z10/9.80665</f>
        <v>0.0258364804706387</v>
      </c>
      <c r="AN10" s="0" t="n">
        <f aca="false">AA10/9.80665</f>
        <v>0.0139268610609696</v>
      </c>
      <c r="AO10" s="0" t="n">
        <f aca="false">AB10/9.80665</f>
        <v>0.00860501938816939</v>
      </c>
    </row>
    <row r="11" customFormat="false" ht="13.8" hidden="false" customHeight="false" outlineLevel="0" collapsed="false">
      <c r="A11" s="0" t="n">
        <v>0.1</v>
      </c>
      <c r="B11" s="0" t="n">
        <v>1.382</v>
      </c>
      <c r="C11" s="0" t="n">
        <v>0.1041</v>
      </c>
      <c r="D11" s="0" t="n">
        <v>-1.062</v>
      </c>
      <c r="E11" s="0" t="n">
        <v>-0.1358</v>
      </c>
      <c r="F11" s="0" t="n">
        <v>-0.3326</v>
      </c>
      <c r="H11" s="3" t="n">
        <v>5</v>
      </c>
      <c r="I11" s="3" t="n">
        <f aca="false">IF(M11,0,90)</f>
        <v>0</v>
      </c>
      <c r="J11" s="3" t="n">
        <v>0</v>
      </c>
      <c r="K11" s="3" t="n">
        <v>0</v>
      </c>
      <c r="L11" s="3" t="n">
        <f aca="false">IF(J11,2000,500)</f>
        <v>500</v>
      </c>
      <c r="M11" s="3" t="n">
        <v>1</v>
      </c>
      <c r="N11" s="3" t="s">
        <v>21</v>
      </c>
      <c r="O11" s="3" t="n">
        <v>5</v>
      </c>
      <c r="P11" s="3" t="n">
        <f aca="false">10^(1.017+0.1046*H11+(-1.007*LOG10(SQRT(K11^2+15^2)))-(0.0735*J11)-(0.3068*M11))</f>
        <v>1.11911856974798</v>
      </c>
      <c r="Q11" s="3" t="n">
        <f aca="false">10^(1.028+0.1245*H11+(-1.055*LOG10(SQRT(K11^2+15^2)))-(0.0775*J11)-(0.3246*M11))</f>
        <v>1.21653251674546</v>
      </c>
      <c r="R11" s="3" t="n">
        <f aca="false">10^(1.382+0.1041*H11+(-1.062*LOG10(SQRT(K11^2+15^2)))-(0.1358*J11)-(0.3326*M11))</f>
        <v>2.09358733729021</v>
      </c>
      <c r="S11" s="3" t="n">
        <f aca="false">10^(1.382+0.1041*H11+(-1.062*LOG10(SQRT(K11^2+15^2)))-(0.1358*J11)-(0.3326*M11))</f>
        <v>2.09358733729021</v>
      </c>
      <c r="T11" s="3" t="n">
        <f aca="false">10^(1.368+0.0684*H11+(-0.9139*LOG10(SQRT(K11^2+15^2)))-(0.0972*J11)-(0.3011*M11))</f>
        <v>2.15809321012464</v>
      </c>
      <c r="U11" s="3" t="n">
        <f aca="false">10^(0.9747+0.1009*H11+(-0.8886*LOG10(SQRT(K11^2+15^2)))-(0.0552*J11)-(0.2639*M11))</f>
        <v>1.47987593242007</v>
      </c>
      <c r="V11" s="3" t="n">
        <f aca="false">10^(0.5295+0.1513*H11+(-0.8601*LOG10(SQRT(K11^2+15^2)))-(0.0693*J11)-(0.2533*M11))</f>
        <v>1.04989026330214</v>
      </c>
      <c r="W11" s="3" t="n">
        <f aca="false">10^(-0.579+0.3147*H11+(-0.9064*LOG10(SQRT(K11^2+15^2)))-(0.0111*J11)-(0.2394*M11))</f>
        <v>0.488754628055935</v>
      </c>
      <c r="X11" s="3" t="n">
        <f aca="false">10^(-1.612+0.4673*H11+(-0.9278*LOG10(SQRT(K11^2+15^2)))-(0.0203*J11)-(0.2355*M11))</f>
        <v>0.249932382898631</v>
      </c>
      <c r="Y11" s="3" t="n">
        <f aca="false">10^(-1.716+0.4763*H11+(-0.9482*LOG10(SQRT(K11^2+15^2)))-(0.02*J11)-(0.2921*M11))</f>
        <v>0.181230074159737</v>
      </c>
      <c r="Z11" s="3" t="n">
        <f aca="false">10^(-2.138+0.5222*H11+(-0.9333*LOG10(SQRT(K11^2+15^2)))+(0.0284*J11)-(0.3197*M11))</f>
        <v>0.11367213785167</v>
      </c>
      <c r="AA11" s="3" t="n">
        <f aca="false">10^(-2.69+0.5707*H11+(-0.9082*LOG10(SQRT(K11^2+15^2)))+(0.04*J11)-(0.277*M11))</f>
        <v>0.0658224310915289</v>
      </c>
      <c r="AB11" s="3" t="n">
        <f aca="false">10^(-2.942+0.5671*H11+(-0.827*LOG10(SQRT(K11^2+15^2)))+(0.0054*J11)-(0.271*M11))</f>
        <v>0.0446552503781391</v>
      </c>
      <c r="AC11" s="0" t="n">
        <f aca="false">P11/9.80665</f>
        <v>0.114118334981668</v>
      </c>
      <c r="AD11" s="0" t="n">
        <f aca="false">Q11/9.80665</f>
        <v>0.124051793094019</v>
      </c>
      <c r="AE11" s="0" t="n">
        <f aca="false">R11/9.80665</f>
        <v>0.213486495112012</v>
      </c>
      <c r="AF11" s="0" t="n">
        <f aca="false">S11/9.80665</f>
        <v>0.213486495112012</v>
      </c>
      <c r="AG11" s="0" t="n">
        <f aca="false">T11/9.80665</f>
        <v>0.220064263548168</v>
      </c>
      <c r="AH11" s="0" t="n">
        <f aca="false">U11/9.80665</f>
        <v>0.150905348148457</v>
      </c>
      <c r="AI11" s="0" t="n">
        <f aca="false">V11/9.80665</f>
        <v>0.107059012333685</v>
      </c>
      <c r="AJ11" s="0" t="n">
        <f aca="false">W11/9.80665</f>
        <v>0.0498391018396634</v>
      </c>
      <c r="AK11" s="0" t="n">
        <f aca="false">X11/9.80665</f>
        <v>0.0254860102989941</v>
      </c>
      <c r="AL11" s="0" t="n">
        <f aca="false">Y11/9.80665</f>
        <v>0.0184803244899876</v>
      </c>
      <c r="AM11" s="0" t="n">
        <f aca="false">Z11/9.80665</f>
        <v>0.011591332193121</v>
      </c>
      <c r="AN11" s="0" t="n">
        <f aca="false">AA11/9.80665</f>
        <v>0.00671202001616545</v>
      </c>
      <c r="AO11" s="0" t="n">
        <f aca="false">AB11/9.80665</f>
        <v>0.00455356828051772</v>
      </c>
    </row>
    <row r="12" customFormat="false" ht="13.8" hidden="false" customHeight="false" outlineLevel="0" collapsed="false">
      <c r="A12" s="0" t="n">
        <v>0.2</v>
      </c>
      <c r="B12" s="0" t="n">
        <v>1.382</v>
      </c>
      <c r="C12" s="0" t="n">
        <v>0.1041</v>
      </c>
      <c r="D12" s="0" t="n">
        <v>-1.062</v>
      </c>
      <c r="E12" s="0" t="n">
        <v>-0.1358</v>
      </c>
      <c r="F12" s="0" t="n">
        <v>-0.3326</v>
      </c>
      <c r="H12" s="3" t="n">
        <v>5</v>
      </c>
      <c r="I12" s="3" t="n">
        <f aca="false">IF(M12,0,90)</f>
        <v>90</v>
      </c>
      <c r="J12" s="3" t="n">
        <v>0</v>
      </c>
      <c r="K12" s="3" t="n">
        <v>0</v>
      </c>
      <c r="L12" s="3" t="n">
        <f aca="false">IF(J12,2000,500)</f>
        <v>500</v>
      </c>
      <c r="M12" s="3" t="n">
        <v>0</v>
      </c>
      <c r="N12" s="3" t="s">
        <v>21</v>
      </c>
      <c r="O12" s="3" t="n">
        <v>5</v>
      </c>
      <c r="P12" s="3" t="n">
        <f aca="false">10^(1.017+0.1046*H12+(-1.007*LOG10(SQRT(K12^2+15^2)))-(0.0735*J12)-(0.3068*M12))</f>
        <v>2.26817261233492</v>
      </c>
      <c r="Q12" s="3" t="n">
        <f aca="false">10^(1.028+0.1245*H12+(-1.055*LOG10(SQRT(K12^2+15^2)))-(0.0775*J12)-(0.3246*M12))</f>
        <v>2.56876113442881</v>
      </c>
      <c r="R12" s="3" t="n">
        <f aca="false">10^(1.382+0.1041*H12+(-1.062*LOG10(SQRT(K12^2+15^2)))-(0.1358*J12)-(0.3326*M12))</f>
        <v>4.50288735675287</v>
      </c>
      <c r="S12" s="3" t="n">
        <f aca="false">10^(1.382+0.1041*H12+(-1.062*LOG10(SQRT(K12^2+15^2)))-(0.1358*J12)-(0.3326*M12))</f>
        <v>4.50288735675287</v>
      </c>
      <c r="T12" s="3" t="n">
        <f aca="false">10^(1.368+0.0684*H12+(-0.9139*LOG10(SQRT(K12^2+15^2)))-(0.0972*J12)-(0.3011*M12))</f>
        <v>4.31688220647371</v>
      </c>
      <c r="U12" s="3" t="n">
        <f aca="false">10^(0.9747+0.1009*H12+(-0.8886*LOG10(SQRT(K12^2+15^2)))-(0.0552*J12)-(0.2639*M12))</f>
        <v>2.71722315749643</v>
      </c>
      <c r="V12" s="3" t="n">
        <f aca="false">10^(0.5295+0.1513*H12+(-0.8601*LOG10(SQRT(K12^2+15^2)))-(0.0693*J12)-(0.2533*M12))</f>
        <v>1.88123871649816</v>
      </c>
      <c r="W12" s="3" t="n">
        <f aca="false">10^(-0.579+0.3147*H12+(-0.9064*LOG10(SQRT(K12^2+15^2)))-(0.0111*J12)-(0.2394*M12))</f>
        <v>0.848185576180685</v>
      </c>
      <c r="X12" s="3" t="n">
        <f aca="false">10^(-1.612+0.4673*H12+(-0.9278*LOG10(SQRT(K12^2+15^2)))-(0.0203*J12)-(0.2355*M12))</f>
        <v>0.429855541512864</v>
      </c>
      <c r="Y12" s="3" t="n">
        <f aca="false">10^(-1.716+0.4763*H12+(-0.9482*LOG10(SQRT(K12^2+15^2)))-(0.02*J12)-(0.2921*M12))</f>
        <v>0.355083316989788</v>
      </c>
      <c r="Z12" s="3" t="n">
        <f aca="false">10^(-2.138+0.5222*H12+(-0.9333*LOG10(SQRT(K12^2+15^2)))+(0.0284*J12)-(0.3197*M12))</f>
        <v>0.237330758882451</v>
      </c>
      <c r="AA12" s="3" t="n">
        <f aca="false">10^(-2.69+0.5707*H12+(-0.9082*LOG10(SQRT(K12^2+15^2)))+(0.04*J12)-(0.277*M12))</f>
        <v>0.124558657439753</v>
      </c>
      <c r="AB12" s="3" t="n">
        <f aca="false">10^(-2.942+0.5671*H12+(-0.827*LOG10(SQRT(K12^2+15^2)))+(0.0054*J12)-(0.271*M12))</f>
        <v>0.083343652394896</v>
      </c>
      <c r="AC12" s="0" t="n">
        <f aca="false">P12/9.80665</f>
        <v>0.231289238663042</v>
      </c>
      <c r="AD12" s="0" t="n">
        <f aca="false">Q12/9.80665</f>
        <v>0.261940737604464</v>
      </c>
      <c r="AE12" s="0" t="n">
        <f aca="false">R12/9.80665</f>
        <v>0.459166724289423</v>
      </c>
      <c r="AF12" s="0" t="n">
        <f aca="false">S12/9.80665</f>
        <v>0.459166724289423</v>
      </c>
      <c r="AG12" s="0" t="n">
        <f aca="false">T12/9.80665</f>
        <v>0.440199477545718</v>
      </c>
      <c r="AH12" s="0" t="n">
        <f aca="false">U12/9.80665</f>
        <v>0.277079650797819</v>
      </c>
      <c r="AI12" s="0" t="n">
        <f aca="false">V12/9.80665</f>
        <v>0.191832961969497</v>
      </c>
      <c r="AJ12" s="0" t="n">
        <f aca="false">W12/9.80665</f>
        <v>0.086490858364547</v>
      </c>
      <c r="AK12" s="0" t="n">
        <f aca="false">X12/9.80665</f>
        <v>0.0438330664919075</v>
      </c>
      <c r="AL12" s="0" t="n">
        <f aca="false">Y12/9.80665</f>
        <v>0.0362084215292467</v>
      </c>
      <c r="AM12" s="0" t="n">
        <f aca="false">Z12/9.80665</f>
        <v>0.024201002267079</v>
      </c>
      <c r="AN12" s="0" t="n">
        <f aca="false">AA12/9.80665</f>
        <v>0.012701448245808</v>
      </c>
      <c r="AO12" s="0" t="n">
        <f aca="false">AB12/9.80665</f>
        <v>0.00849868735958722</v>
      </c>
    </row>
    <row r="13" customFormat="false" ht="13.8" hidden="false" customHeight="false" outlineLevel="0" collapsed="false">
      <c r="A13" s="0" t="n">
        <v>0.3</v>
      </c>
      <c r="B13" s="0" t="n">
        <v>1.368</v>
      </c>
      <c r="C13" s="0" t="n">
        <v>0.0684</v>
      </c>
      <c r="D13" s="0" t="n">
        <v>-0.9139</v>
      </c>
      <c r="E13" s="0" t="n">
        <v>-0.0972</v>
      </c>
      <c r="F13" s="0" t="n">
        <v>-0.3011</v>
      </c>
      <c r="H13" s="3" t="n">
        <v>6</v>
      </c>
      <c r="I13" s="3" t="n">
        <f aca="false">IF(M13,0,90)</f>
        <v>0</v>
      </c>
      <c r="J13" s="3" t="n">
        <v>1</v>
      </c>
      <c r="K13" s="3" t="n">
        <v>0</v>
      </c>
      <c r="L13" s="3" t="n">
        <f aca="false">IF(J13,2000,500)</f>
        <v>2000</v>
      </c>
      <c r="M13" s="3" t="n">
        <v>1</v>
      </c>
      <c r="N13" s="3" t="s">
        <v>21</v>
      </c>
      <c r="O13" s="3" t="n">
        <v>5</v>
      </c>
      <c r="P13" s="3" t="n">
        <f aca="false">10^(1.017+0.1046*H13+(-1.007*LOG10(SQRT(K13^2+15^2)))-(0.0735*J13)-(0.3068*M13))</f>
        <v>1.20219827958032</v>
      </c>
      <c r="Q13" s="3" t="n">
        <f aca="false">10^(1.028+0.1245*H13+(-1.055*LOG10(SQRT(K13^2+15^2)))-(0.0775*J13)-(0.3246*M13))</f>
        <v>1.35557553334605</v>
      </c>
      <c r="R13" s="3" t="n">
        <f aca="false">10^(1.382+0.1041*H13+(-1.062*LOG10(SQRT(K13^2+15^2)))-(0.1358*J13)-(0.3326*M13))</f>
        <v>1.94621619842068</v>
      </c>
      <c r="S13" s="3" t="n">
        <f aca="false">10^(1.382+0.1041*H13+(-1.062*LOG10(SQRT(K13^2+15^2)))-(0.1358*J13)-(0.3326*M13))</f>
        <v>1.94621619842068</v>
      </c>
      <c r="T13" s="3" t="n">
        <f aca="false">10^(1.368+0.0684*H13+(-0.9139*LOG10(SQRT(K13^2+15^2)))-(0.0972*J13)-(0.3011*M13))</f>
        <v>2.01962249049413</v>
      </c>
      <c r="U13" s="3" t="n">
        <f aca="false">10^(0.9747+0.1009*H13+(-0.8886*LOG10(SQRT(K13^2+15^2)))-(0.0552*J13)-(0.2639*M13))</f>
        <v>1.64408893776195</v>
      </c>
      <c r="V13" s="3" t="n">
        <f aca="false">10^(0.5295+0.1513*H13+(-0.8601*LOG10(SQRT(K13^2+15^2)))-(0.0693*J13)-(0.2533*M13))</f>
        <v>1.26807198536022</v>
      </c>
      <c r="W13" s="3" t="n">
        <f aca="false">10^(-0.579+0.3147*H13+(-0.9064*LOG10(SQRT(K13^2+15^2)))-(0.0111*J13)-(0.2394*M13))</f>
        <v>0.983310966678009</v>
      </c>
      <c r="X13" s="3" t="n">
        <f aca="false">10^(-1.612+0.4673*H13+(-0.9278*LOG10(SQRT(K13^2+15^2)))-(0.0203*J13)-(0.2355*M13))</f>
        <v>0.699556070904971</v>
      </c>
      <c r="Y13" s="3" t="n">
        <f aca="false">10^(-1.716+0.4763*H13+(-0.9482*LOG10(SQRT(K13^2+15^2)))-(0.02*J13)-(0.2921*M13))</f>
        <v>0.518239209441632</v>
      </c>
      <c r="Z13" s="3" t="n">
        <f aca="false">10^(-2.138+0.5222*H13+(-0.9333*LOG10(SQRT(K13^2+15^2)))+(0.0284*J13)-(0.3197*M13))</f>
        <v>0.403881562661526</v>
      </c>
      <c r="AA13" s="3" t="n">
        <f aca="false">10^(-2.69+0.5707*H13+(-0.9082*LOG10(SQRT(K13^2+15^2)))+(0.04*J13)-(0.277*M13))</f>
        <v>0.268580154010455</v>
      </c>
      <c r="AB13" s="3" t="n">
        <f aca="false">10^(-2.942+0.5671*H13+(-0.827*LOG10(SQRT(K13^2+15^2)))+(0.0054*J13)-(0.271*M13))</f>
        <v>0.166867795602728</v>
      </c>
      <c r="AC13" s="0" t="n">
        <f aca="false">P13/9.80665</f>
        <v>0.122590107690223</v>
      </c>
      <c r="AD13" s="0" t="n">
        <f aca="false">Q13/9.80665</f>
        <v>0.138230234926917</v>
      </c>
      <c r="AE13" s="0" t="n">
        <f aca="false">R13/9.80665</f>
        <v>0.198458821148984</v>
      </c>
      <c r="AF13" s="0" t="n">
        <f aca="false">S13/9.80665</f>
        <v>0.198458821148984</v>
      </c>
      <c r="AG13" s="0" t="n">
        <f aca="false">T13/9.80665</f>
        <v>0.205944179765172</v>
      </c>
      <c r="AH13" s="0" t="n">
        <f aca="false">U13/9.80665</f>
        <v>0.167650414541352</v>
      </c>
      <c r="AI13" s="0" t="n">
        <f aca="false">V13/9.80665</f>
        <v>0.129307356269493</v>
      </c>
      <c r="AJ13" s="0" t="n">
        <f aca="false">W13/9.80665</f>
        <v>0.100269813512057</v>
      </c>
      <c r="AK13" s="0" t="n">
        <f aca="false">X13/9.80665</f>
        <v>0.0713348667388936</v>
      </c>
      <c r="AL13" s="0" t="n">
        <f aca="false">Y13/9.80665</f>
        <v>0.0528456924068497</v>
      </c>
      <c r="AM13" s="0" t="n">
        <f aca="false">Z13/9.80665</f>
        <v>0.0411844577568819</v>
      </c>
      <c r="AN13" s="0" t="n">
        <f aca="false">AA13/9.80665</f>
        <v>0.027387553752857</v>
      </c>
      <c r="AO13" s="0" t="n">
        <f aca="false">AB13/9.80665</f>
        <v>0.0170157796599989</v>
      </c>
    </row>
    <row r="14" customFormat="false" ht="13.8" hidden="false" customHeight="false" outlineLevel="0" collapsed="false">
      <c r="A14" s="0" t="n">
        <v>0.4</v>
      </c>
      <c r="B14" s="0" t="n">
        <v>0.9747</v>
      </c>
      <c r="C14" s="0" t="n">
        <v>0.1009</v>
      </c>
      <c r="D14" s="0" t="n">
        <v>-0.8886</v>
      </c>
      <c r="E14" s="0" t="n">
        <v>-0.0552</v>
      </c>
      <c r="F14" s="0" t="n">
        <v>-0.2639</v>
      </c>
      <c r="H14" s="3" t="n">
        <v>6</v>
      </c>
      <c r="I14" s="3" t="n">
        <f aca="false">IF(M14,0,90)</f>
        <v>90</v>
      </c>
      <c r="J14" s="3" t="n">
        <v>1</v>
      </c>
      <c r="K14" s="3" t="n">
        <v>0</v>
      </c>
      <c r="L14" s="3" t="n">
        <f aca="false">IF(J14,2000,500)</f>
        <v>2000</v>
      </c>
      <c r="M14" s="3" t="n">
        <v>0</v>
      </c>
      <c r="N14" s="3" t="s">
        <v>21</v>
      </c>
      <c r="O14" s="3" t="n">
        <v>5</v>
      </c>
      <c r="P14" s="3" t="n">
        <f aca="false">10^(1.017+0.1046*H14+(-1.007*LOG10(SQRT(K14^2+15^2)))-(0.0735*J14)-(0.3068*M14))</f>
        <v>2.43655434379426</v>
      </c>
      <c r="Q14" s="3" t="n">
        <f aca="false">10^(1.028+0.1245*H14+(-1.055*LOG10(SQRT(K14^2+15^2)))-(0.0775*J14)-(0.3246*M14))</f>
        <v>2.86235649019692</v>
      </c>
      <c r="R14" s="3" t="n">
        <f aca="false">10^(1.382+0.1041*H14+(-1.062*LOG10(SQRT(K14^2+15^2)))-(0.1358*J14)-(0.3326*M14))</f>
        <v>4.18592153156557</v>
      </c>
      <c r="S14" s="3" t="n">
        <f aca="false">10^(1.382+0.1041*H14+(-1.062*LOG10(SQRT(K14^2+15^2)))-(0.1358*J14)-(0.3326*M14))</f>
        <v>4.18592153156557</v>
      </c>
      <c r="T14" s="3" t="n">
        <f aca="false">10^(1.368+0.0684*H14+(-0.9139*LOG10(SQRT(K14^2+15^2)))-(0.0972*J14)-(0.3011*M14))</f>
        <v>4.0398961231636</v>
      </c>
      <c r="U14" s="3" t="n">
        <f aca="false">10^(0.9747+0.1009*H14+(-0.8886*LOG10(SQRT(K14^2+15^2)))-(0.0552*J14)-(0.2639*M14))</f>
        <v>3.01873720411475</v>
      </c>
      <c r="V14" s="3" t="n">
        <f aca="false">10^(0.5295+0.1513*H14+(-0.8601*LOG10(SQRT(K14^2+15^2)))-(0.0693*J14)-(0.2533*M14))</f>
        <v>2.272186148925</v>
      </c>
      <c r="W14" s="3" t="n">
        <f aca="false">10^(-0.579+0.3147*H14+(-0.9064*LOG10(SQRT(K14^2+15^2)))-(0.0111*J14)-(0.2394*M14))</f>
        <v>1.70643945031068</v>
      </c>
      <c r="X14" s="3" t="n">
        <f aca="false">10^(-1.612+0.4673*H14+(-0.9278*LOG10(SQRT(K14^2+15^2)))-(0.0203*J14)-(0.2355*M14))</f>
        <v>1.20315763083582</v>
      </c>
      <c r="Y14" s="3" t="n">
        <f aca="false">10^(-1.716+0.4763*H14+(-0.9482*LOG10(SQRT(K14^2+15^2)))-(0.02*J14)-(0.2921*M14))</f>
        <v>1.01538388888207</v>
      </c>
      <c r="Z14" s="3" t="n">
        <f aca="false">10^(-2.138+0.5222*H14+(-0.9333*LOG10(SQRT(K14^2+15^2)))+(0.0284*J14)-(0.3197*M14))</f>
        <v>0.843245491609986</v>
      </c>
      <c r="AA14" s="3" t="n">
        <f aca="false">10^(-2.69+0.5707*H14+(-0.9082*LOG10(SQRT(K14^2+15^2)))+(0.04*J14)-(0.277*M14))</f>
        <v>0.50824594053637</v>
      </c>
      <c r="AB14" s="3" t="n">
        <f aca="false">10^(-2.942+0.5671*H14+(-0.827*LOG10(SQRT(K14^2+15^2)))+(0.0054*J14)-(0.271*M14))</f>
        <v>0.311438664767282</v>
      </c>
      <c r="AC14" s="0" t="n">
        <f aca="false">P14/9.80665</f>
        <v>0.24845939681688</v>
      </c>
      <c r="AD14" s="0" t="n">
        <f aca="false">Q14/9.80665</f>
        <v>0.291879132037639</v>
      </c>
      <c r="AE14" s="0" t="n">
        <f aca="false">R14/9.80665</f>
        <v>0.426845205199081</v>
      </c>
      <c r="AF14" s="0" t="n">
        <f aca="false">S14/9.80665</f>
        <v>0.426845205199081</v>
      </c>
      <c r="AG14" s="0" t="n">
        <f aca="false">T14/9.80665</f>
        <v>0.41195475755366</v>
      </c>
      <c r="AH14" s="0" t="n">
        <f aca="false">U14/9.80665</f>
        <v>0.307825526975548</v>
      </c>
      <c r="AI14" s="0" t="n">
        <f aca="false">V14/9.80665</f>
        <v>0.231698505496271</v>
      </c>
      <c r="AJ14" s="0" t="n">
        <f aca="false">W14/9.80665</f>
        <v>0.174008397394695</v>
      </c>
      <c r="AK14" s="0" t="n">
        <f aca="false">X14/9.80665</f>
        <v>0.12268793429314</v>
      </c>
      <c r="AL14" s="0" t="n">
        <f aca="false">Y14/9.80665</f>
        <v>0.103540341388963</v>
      </c>
      <c r="AM14" s="0" t="n">
        <f aca="false">Z14/9.80665</f>
        <v>0.0859871099315246</v>
      </c>
      <c r="AN14" s="0" t="n">
        <f aca="false">AA14/9.80665</f>
        <v>0.0518266625745153</v>
      </c>
      <c r="AO14" s="0" t="n">
        <f aca="false">AB14/9.80665</f>
        <v>0.0317579055811396</v>
      </c>
    </row>
    <row r="15" customFormat="false" ht="13.8" hidden="false" customHeight="false" outlineLevel="0" collapsed="false">
      <c r="A15" s="0" t="n">
        <v>0.5</v>
      </c>
      <c r="B15" s="0" t="n">
        <v>0.5295</v>
      </c>
      <c r="C15" s="0" t="n">
        <v>0.1513</v>
      </c>
      <c r="D15" s="0" t="n">
        <v>-0.8601</v>
      </c>
      <c r="E15" s="0" t="n">
        <v>-0.0693</v>
      </c>
      <c r="F15" s="0" t="n">
        <v>-0.2533</v>
      </c>
      <c r="H15" s="3" t="n">
        <v>6</v>
      </c>
      <c r="I15" s="3" t="n">
        <f aca="false">IF(M15,0,90)</f>
        <v>0</v>
      </c>
      <c r="J15" s="3" t="n">
        <v>0</v>
      </c>
      <c r="K15" s="3" t="n">
        <v>0</v>
      </c>
      <c r="L15" s="3" t="n">
        <f aca="false">IF(J15,2000,500)</f>
        <v>500</v>
      </c>
      <c r="M15" s="3" t="n">
        <v>1</v>
      </c>
      <c r="N15" s="3" t="s">
        <v>21</v>
      </c>
      <c r="O15" s="3" t="n">
        <v>5</v>
      </c>
      <c r="P15" s="3" t="n">
        <f aca="false">10^(1.017+0.1046*H15+(-1.007*LOG10(SQRT(K15^2+15^2)))-(0.0735*J15)-(0.3068*M15))</f>
        <v>1.42388889233142</v>
      </c>
      <c r="Q15" s="3" t="n">
        <f aca="false">10^(1.028+0.1245*H15+(-1.055*LOG10(SQRT(K15^2+15^2)))-(0.0775*J15)-(0.3246*M15))</f>
        <v>1.62040554885757</v>
      </c>
      <c r="R15" s="3" t="n">
        <f aca="false">10^(1.382+0.1041*H15+(-1.062*LOG10(SQRT(K15^2+15^2)))-(0.1358*J15)-(0.3326*M15))</f>
        <v>2.66067042923261</v>
      </c>
      <c r="S15" s="3" t="n">
        <f aca="false">10^(1.382+0.1041*H15+(-1.062*LOG10(SQRT(K15^2+15^2)))-(0.1358*J15)-(0.3326*M15))</f>
        <v>2.66067042923261</v>
      </c>
      <c r="T15" s="3" t="n">
        <f aca="false">10^(1.368+0.0684*H15+(-0.9139*LOG10(SQRT(K15^2+15^2)))-(0.0972*J15)-(0.3011*M15))</f>
        <v>2.52621435323987</v>
      </c>
      <c r="U15" s="3" t="n">
        <f aca="false">10^(0.9747+0.1009*H15+(-0.8886*LOG10(SQRT(K15^2+15^2)))-(0.0552*J15)-(0.2639*M15))</f>
        <v>1.86691827599162</v>
      </c>
      <c r="V15" s="3" t="n">
        <f aca="false">10^(0.5295+0.1513*H15+(-0.8601*LOG10(SQRT(K15^2+15^2)))-(0.0693*J15)-(0.2533*M15))</f>
        <v>1.48745524730092</v>
      </c>
      <c r="W15" s="3" t="n">
        <f aca="false">10^(-0.579+0.3147*H15+(-0.9064*LOG10(SQRT(K15^2+15^2)))-(0.0111*J15)-(0.2394*M15))</f>
        <v>1.00876703753188</v>
      </c>
      <c r="X15" s="3" t="n">
        <f aca="false">10^(-1.612+0.4673*H15+(-0.9278*LOG10(SQRT(K15^2+15^2)))-(0.0203*J15)-(0.2355*M15))</f>
        <v>0.73303131805229</v>
      </c>
      <c r="Y15" s="3" t="n">
        <f aca="false">10^(-1.716+0.4763*H15+(-0.9482*LOG10(SQRT(K15^2+15^2)))-(0.02*J15)-(0.2921*M15))</f>
        <v>0.542663070925662</v>
      </c>
      <c r="Z15" s="3" t="n">
        <f aca="false">10^(-2.138+0.5222*H15+(-0.9333*LOG10(SQRT(K15^2+15^2)))+(0.0284*J15)-(0.3197*M15))</f>
        <v>0.378315406570598</v>
      </c>
      <c r="AA15" s="3" t="n">
        <f aca="false">10^(-2.69+0.5707*H15+(-0.9082*LOG10(SQRT(K15^2+15^2)))+(0.04*J15)-(0.277*M15))</f>
        <v>0.244948011693415</v>
      </c>
      <c r="AB15" s="3" t="n">
        <f aca="false">10^(-2.942+0.5671*H15+(-0.827*LOG10(SQRT(K15^2+15^2)))+(0.0054*J15)-(0.271*M15))</f>
        <v>0.164805814053231</v>
      </c>
      <c r="AC15" s="0" t="n">
        <f aca="false">P15/9.80665</f>
        <v>0.145196258898953</v>
      </c>
      <c r="AD15" s="0" t="n">
        <f aca="false">Q15/9.80665</f>
        <v>0.165235380976946</v>
      </c>
      <c r="AE15" s="0" t="n">
        <f aca="false">R15/9.80665</f>
        <v>0.271312877407944</v>
      </c>
      <c r="AF15" s="0" t="n">
        <f aca="false">S15/9.80665</f>
        <v>0.271312877407944</v>
      </c>
      <c r="AG15" s="0" t="n">
        <f aca="false">T15/9.80665</f>
        <v>0.257602173345625</v>
      </c>
      <c r="AH15" s="0" t="n">
        <f aca="false">U15/9.80665</f>
        <v>0.190372683433346</v>
      </c>
      <c r="AI15" s="0" t="n">
        <f aca="false">V15/9.80665</f>
        <v>0.151678223175184</v>
      </c>
      <c r="AJ15" s="0" t="n">
        <f aca="false">W15/9.80665</f>
        <v>0.102865610328897</v>
      </c>
      <c r="AK15" s="0" t="n">
        <f aca="false">X15/9.80665</f>
        <v>0.07474839196385</v>
      </c>
      <c r="AL15" s="0" t="n">
        <f aca="false">Y15/9.80665</f>
        <v>0.0553362331607289</v>
      </c>
      <c r="AM15" s="0" t="n">
        <f aca="false">Z15/9.80665</f>
        <v>0.0385774353699376</v>
      </c>
      <c r="AN15" s="0" t="n">
        <f aca="false">AA15/9.80665</f>
        <v>0.0249777458860482</v>
      </c>
      <c r="AO15" s="0" t="n">
        <f aca="false">AB15/9.80665</f>
        <v>0.0168055160583105</v>
      </c>
    </row>
    <row r="16" customFormat="false" ht="13.8" hidden="false" customHeight="false" outlineLevel="0" collapsed="false">
      <c r="A16" s="0" t="n">
        <v>0.75</v>
      </c>
      <c r="B16" s="0" t="n">
        <v>-0.579</v>
      </c>
      <c r="C16" s="0" t="n">
        <v>0.3147</v>
      </c>
      <c r="D16" s="0" t="n">
        <v>-0.9064</v>
      </c>
      <c r="E16" s="0" t="n">
        <v>-0.0111</v>
      </c>
      <c r="F16" s="0" t="n">
        <v>-0.2394</v>
      </c>
      <c r="H16" s="3" t="n">
        <v>6</v>
      </c>
      <c r="I16" s="3" t="n">
        <f aca="false">IF(M16,0,90)</f>
        <v>90</v>
      </c>
      <c r="J16" s="3" t="n">
        <v>0</v>
      </c>
      <c r="K16" s="3" t="n">
        <v>0</v>
      </c>
      <c r="L16" s="3" t="n">
        <f aca="false">IF(J16,2000,500)</f>
        <v>500</v>
      </c>
      <c r="M16" s="3" t="n">
        <v>0</v>
      </c>
      <c r="N16" s="3" t="s">
        <v>21</v>
      </c>
      <c r="O16" s="3" t="n">
        <v>5</v>
      </c>
      <c r="P16" s="3" t="n">
        <f aca="false">10^(1.017+0.1046*H16+(-1.007*LOG10(SQRT(K16^2+15^2)))-(0.0735*J16)-(0.3068*M16))</f>
        <v>2.88586560521583</v>
      </c>
      <c r="Q16" s="3" t="n">
        <f aca="false">10^(1.028+0.1245*H16+(-1.055*LOG10(SQRT(K16^2+15^2)))-(0.0775*J16)-(0.3246*M16))</f>
        <v>3.42155654585684</v>
      </c>
      <c r="R16" s="3" t="n">
        <f aca="false">10^(1.382+0.1041*H16+(-1.062*LOG10(SQRT(K16^2+15^2)))-(0.1358*J16)-(0.3326*M16))</f>
        <v>5.72256959281417</v>
      </c>
      <c r="S16" s="3" t="n">
        <f aca="false">10^(1.382+0.1041*H16+(-1.062*LOG10(SQRT(K16^2+15^2)))-(0.1358*J16)-(0.3326*M16))</f>
        <v>5.72256959281417</v>
      </c>
      <c r="T16" s="3" t="n">
        <f aca="false">10^(1.368+0.0684*H16+(-0.9139*LOG10(SQRT(K16^2+15^2)))-(0.0972*J16)-(0.3011*M16))</f>
        <v>5.05324317785601</v>
      </c>
      <c r="U16" s="3" t="n">
        <f aca="false">10^(0.9747+0.1009*H16+(-0.8886*LOG10(SQRT(K16^2+15^2)))-(0.0552*J16)-(0.2639*M16))</f>
        <v>3.42787760888985</v>
      </c>
      <c r="V16" s="3" t="n">
        <f aca="false">10^(0.5295+0.1513*H16+(-0.8601*LOG10(SQRT(K16^2+15^2)))-(0.0693*J16)-(0.2533*M16))</f>
        <v>2.66528655240568</v>
      </c>
      <c r="W16" s="3" t="n">
        <f aca="false">10^(-0.579+0.3147*H16+(-0.9064*LOG10(SQRT(K16^2+15^2)))-(0.0111*J16)-(0.2394*M16))</f>
        <v>1.7506159570588</v>
      </c>
      <c r="X16" s="3" t="n">
        <f aca="false">10^(-1.612+0.4673*H16+(-0.9278*LOG10(SQRT(K16^2+15^2)))-(0.0203*J16)-(0.2355*M16))</f>
        <v>1.26073128464932</v>
      </c>
      <c r="Y16" s="3" t="n">
        <f aca="false">10^(-1.716+0.4763*H16+(-0.9482*LOG10(SQRT(K16^2+15^2)))-(0.02*J16)-(0.2921*M16))</f>
        <v>1.06323745727936</v>
      </c>
      <c r="Z16" s="3" t="n">
        <f aca="false">10^(-2.138+0.5222*H16+(-0.9333*LOG10(SQRT(K16^2+15^2)))+(0.0284*J16)-(0.3197*M16))</f>
        <v>0.789867105829254</v>
      </c>
      <c r="AA16" s="3" t="n">
        <f aca="false">10^(-2.69+0.5707*H16+(-0.9082*LOG10(SQRT(K16^2+15^2)))+(0.04*J16)-(0.277*M16))</f>
        <v>0.463525806827809</v>
      </c>
      <c r="AB16" s="3" t="n">
        <f aca="false">10^(-2.942+0.5671*H16+(-0.827*LOG10(SQRT(K16^2+15^2)))+(0.0054*J16)-(0.271*M16))</f>
        <v>0.307590224280425</v>
      </c>
      <c r="AC16" s="0" t="n">
        <f aca="false">P16/9.80665</f>
        <v>0.294276394611395</v>
      </c>
      <c r="AD16" s="0" t="n">
        <f aca="false">Q16/9.80665</f>
        <v>0.348901668343097</v>
      </c>
      <c r="AE16" s="0" t="n">
        <f aca="false">R16/9.80665</f>
        <v>0.583539699368711</v>
      </c>
      <c r="AF16" s="0" t="n">
        <f aca="false">S16/9.80665</f>
        <v>0.583539699368711</v>
      </c>
      <c r="AG16" s="0" t="n">
        <f aca="false">T16/9.80665</f>
        <v>0.515287399657988</v>
      </c>
      <c r="AH16" s="0" t="n">
        <f aca="false">U16/9.80665</f>
        <v>0.3495462373889</v>
      </c>
      <c r="AI16" s="0" t="n">
        <f aca="false">V16/9.80665</f>
        <v>0.271783590972012</v>
      </c>
      <c r="AJ16" s="0" t="n">
        <f aca="false">W16/9.80665</f>
        <v>0.178513147411073</v>
      </c>
      <c r="AK16" s="0" t="n">
        <f aca="false">X16/9.80665</f>
        <v>0.12855881311654</v>
      </c>
      <c r="AL16" s="0" t="n">
        <f aca="false">Y16/9.80665</f>
        <v>0.108420047343319</v>
      </c>
      <c r="AM16" s="0" t="n">
        <f aca="false">Z16/9.80665</f>
        <v>0.0805440293912044</v>
      </c>
      <c r="AN16" s="0" t="n">
        <f aca="false">AA16/9.80665</f>
        <v>0.0472664780355992</v>
      </c>
      <c r="AO16" s="0" t="n">
        <f aca="false">AB16/9.80665</f>
        <v>0.0313654738652266</v>
      </c>
    </row>
    <row r="17" customFormat="false" ht="13.8" hidden="false" customHeight="false" outlineLevel="0" collapsed="false">
      <c r="A17" s="0" t="n">
        <v>1</v>
      </c>
      <c r="B17" s="0" t="n">
        <v>-1.612</v>
      </c>
      <c r="C17" s="0" t="n">
        <v>0.4673</v>
      </c>
      <c r="D17" s="0" t="n">
        <v>-0.9278</v>
      </c>
      <c r="E17" s="0" t="n">
        <v>-0.0203</v>
      </c>
      <c r="F17" s="0" t="n">
        <v>-0.2355</v>
      </c>
      <c r="H17" s="3" t="n">
        <v>7</v>
      </c>
      <c r="I17" s="3" t="n">
        <f aca="false">IF(M17,0,90)</f>
        <v>0</v>
      </c>
      <c r="J17" s="3" t="n">
        <v>1</v>
      </c>
      <c r="K17" s="3" t="n">
        <v>0</v>
      </c>
      <c r="L17" s="3" t="n">
        <f aca="false">IF(J17,2000,500)</f>
        <v>2000</v>
      </c>
      <c r="M17" s="3" t="n">
        <v>1</v>
      </c>
      <c r="N17" s="3" t="s">
        <v>21</v>
      </c>
      <c r="O17" s="3" t="n">
        <v>5</v>
      </c>
      <c r="P17" s="3" t="n">
        <f aca="false">10^(1.017+0.1046*H17+(-1.007*LOG10(SQRT(K17^2+15^2)))-(0.0735*J17)-(0.3068*M17))</f>
        <v>1.52959375614673</v>
      </c>
      <c r="Q17" s="3" t="n">
        <f aca="false">10^(1.028+0.1245*H17+(-1.055*LOG10(SQRT(K17^2+15^2)))-(0.0775*J17)-(0.3246*M17))</f>
        <v>1.8056090452937</v>
      </c>
      <c r="R17" s="3" t="n">
        <f aca="false">10^(1.382+0.1041*H17+(-1.062*LOG10(SQRT(K17^2+15^2)))-(0.1358*J17)-(0.3326*M17))</f>
        <v>2.47338135639173</v>
      </c>
      <c r="S17" s="3" t="n">
        <f aca="false">10^(1.382+0.1041*H17+(-1.062*LOG10(SQRT(K17^2+15^2)))-(0.1358*J17)-(0.3326*M17))</f>
        <v>2.47338135639173</v>
      </c>
      <c r="T17" s="3" t="n">
        <f aca="false">10^(1.368+0.0684*H17+(-0.9139*LOG10(SQRT(K17^2+15^2)))-(0.0972*J17)-(0.3011*M17))</f>
        <v>2.36412370868711</v>
      </c>
      <c r="U17" s="3" t="n">
        <f aca="false">10^(0.9747+0.1009*H17+(-0.8886*LOG10(SQRT(K17^2+15^2)))-(0.0552*J17)-(0.2639*M17))</f>
        <v>2.07407906164405</v>
      </c>
      <c r="V17" s="3" t="n">
        <f aca="false">10^(0.5295+0.1513*H17+(-0.8601*LOG10(SQRT(K17^2+15^2)))-(0.0693*J17)-(0.2533*M17))</f>
        <v>1.79656902679223</v>
      </c>
      <c r="W17" s="3" t="n">
        <f aca="false">10^(-0.579+0.3147*H17+(-0.9064*LOG10(SQRT(K17^2+15^2)))-(0.0111*J17)-(0.2394*M17))</f>
        <v>2.02950853841298</v>
      </c>
      <c r="X17" s="3" t="n">
        <f aca="false">10^(-1.612+0.4673*H17+(-0.9278*LOG10(SQRT(K17^2+15^2)))-(0.0203*J17)-(0.2355*M17))</f>
        <v>2.05174096593532</v>
      </c>
      <c r="Y17" s="3" t="n">
        <f aca="false">10^(-1.716+0.4763*H17+(-0.9482*LOG10(SQRT(K17^2+15^2)))-(0.02*J17)-(0.2921*M17))</f>
        <v>1.55178042150889</v>
      </c>
      <c r="Z17" s="3" t="n">
        <f aca="false">10^(-2.138+0.5222*H17+(-0.9333*LOG10(SQRT(K17^2+15^2)))+(0.0284*J17)-(0.3197*M17))</f>
        <v>1.34416947259357</v>
      </c>
      <c r="AA17" s="3" t="n">
        <f aca="false">10^(-2.69+0.5707*H17+(-0.9082*LOG10(SQRT(K17^2+15^2)))+(0.04*J17)-(0.277*M17))</f>
        <v>0.999479563641321</v>
      </c>
      <c r="AB17" s="3" t="n">
        <f aca="false">10^(-2.942+0.5671*H17+(-0.827*LOG10(SQRT(K17^2+15^2)))+(0.0054*J17)-(0.271*M17))</f>
        <v>0.615846572591128</v>
      </c>
      <c r="AC17" s="0" t="n">
        <f aca="false">P17/9.80665</f>
        <v>0.155975155241263</v>
      </c>
      <c r="AD17" s="0" t="n">
        <f aca="false">Q17/9.80665</f>
        <v>0.184120881778558</v>
      </c>
      <c r="AE17" s="0" t="n">
        <f aca="false">R17/9.80665</f>
        <v>0.252214706998999</v>
      </c>
      <c r="AF17" s="0" t="n">
        <f aca="false">S17/9.80665</f>
        <v>0.252214706998999</v>
      </c>
      <c r="AG17" s="0" t="n">
        <f aca="false">T17/9.80665</f>
        <v>0.241073527523375</v>
      </c>
      <c r="AH17" s="0" t="n">
        <f aca="false">U17/9.80665</f>
        <v>0.211497204615648</v>
      </c>
      <c r="AI17" s="0" t="n">
        <f aca="false">V17/9.80665</f>
        <v>0.183199056435401</v>
      </c>
      <c r="AJ17" s="0" t="n">
        <f aca="false">W17/9.80665</f>
        <v>0.206952276099686</v>
      </c>
      <c r="AK17" s="0" t="n">
        <f aca="false">X17/9.80665</f>
        <v>0.209219352779524</v>
      </c>
      <c r="AL17" s="0" t="n">
        <f aca="false">Y17/9.80665</f>
        <v>0.158237565479434</v>
      </c>
      <c r="AM17" s="0" t="n">
        <f aca="false">Z17/9.80665</f>
        <v>0.137067140419366</v>
      </c>
      <c r="AN17" s="0" t="n">
        <f aca="false">AA17/9.80665</f>
        <v>0.101918551558516</v>
      </c>
      <c r="AO17" s="0" t="n">
        <f aca="false">AB17/9.80665</f>
        <v>0.0627988734778062</v>
      </c>
    </row>
    <row r="18" customFormat="false" ht="13.8" hidden="false" customHeight="false" outlineLevel="0" collapsed="false">
      <c r="A18" s="0" t="n">
        <v>1.25</v>
      </c>
      <c r="B18" s="0" t="n">
        <v>-1.716</v>
      </c>
      <c r="C18" s="0" t="n">
        <v>0.4763</v>
      </c>
      <c r="D18" s="0" t="n">
        <v>-0.9482</v>
      </c>
      <c r="E18" s="0" t="n">
        <v>-0.02</v>
      </c>
      <c r="F18" s="0" t="n">
        <v>-0.2921</v>
      </c>
      <c r="H18" s="3" t="n">
        <v>7</v>
      </c>
      <c r="I18" s="3" t="n">
        <f aca="false">IF(M18,0,90)</f>
        <v>90</v>
      </c>
      <c r="J18" s="3" t="n">
        <v>1</v>
      </c>
      <c r="K18" s="3" t="n">
        <v>0</v>
      </c>
      <c r="L18" s="3" t="n">
        <f aca="false">IF(J18,2000,500)</f>
        <v>2000</v>
      </c>
      <c r="M18" s="3" t="n">
        <v>0</v>
      </c>
      <c r="N18" s="3" t="s">
        <v>21</v>
      </c>
      <c r="O18" s="3" t="n">
        <v>5</v>
      </c>
      <c r="P18" s="3" t="n">
        <f aca="false">10^(1.017+0.1046*H18+(-1.007*LOG10(SQRT(K18^2+15^2)))-(0.0735*J18)-(0.3068*M18))</f>
        <v>3.10010284832625</v>
      </c>
      <c r="Q18" s="3" t="n">
        <f aca="false">10^(1.028+0.1245*H18+(-1.055*LOG10(SQRT(K18^2+15^2)))-(0.0775*J18)-(0.3246*M18))</f>
        <v>3.81262175542327</v>
      </c>
      <c r="R18" s="3" t="n">
        <f aca="false">10^(1.382+0.1041*H18+(-1.062*LOG10(SQRT(K18^2+15^2)))-(0.1358*J18)-(0.3326*M18))</f>
        <v>5.31974828073807</v>
      </c>
      <c r="S18" s="3" t="n">
        <f aca="false">10^(1.382+0.1041*H18+(-1.062*LOG10(SQRT(K18^2+15^2)))-(0.1358*J18)-(0.3326*M18))</f>
        <v>5.31974828073807</v>
      </c>
      <c r="T18" s="3" t="n">
        <f aca="false">10^(1.368+0.0684*H18+(-0.9139*LOG10(SQRT(K18^2+15^2)))-(0.0972*J18)-(0.3011*M18))</f>
        <v>4.72900962945182</v>
      </c>
      <c r="U18" s="3" t="n">
        <f aca="false">10^(0.9747+0.1009*H18+(-0.8886*LOG10(SQRT(K18^2+15^2)))-(0.0552*J18)-(0.2639*M18))</f>
        <v>3.80824874120458</v>
      </c>
      <c r="V18" s="3" t="n">
        <f aca="false">10^(0.5295+0.1513*H18+(-0.8601*LOG10(SQRT(K18^2+15^2)))-(0.0693*J18)-(0.2533*M18))</f>
        <v>3.21916997251963</v>
      </c>
      <c r="W18" s="3" t="n">
        <f aca="false">10^(-0.579+0.3147*H18+(-0.9064*LOG10(SQRT(K18^2+15^2)))-(0.0111*J18)-(0.2394*M18))</f>
        <v>3.52201241728279</v>
      </c>
      <c r="X18" s="3" t="n">
        <f aca="false">10^(-1.612+0.4673*H18+(-0.9278*LOG10(SQRT(K18^2+15^2)))-(0.0203*J18)-(0.2355*M18))</f>
        <v>3.52876331481207</v>
      </c>
      <c r="Y18" s="3" t="n">
        <f aca="false">10^(-1.716+0.4763*H18+(-0.9482*LOG10(SQRT(K18^2+15^2)))-(0.02*J18)-(0.2921*M18))</f>
        <v>3.04039680976748</v>
      </c>
      <c r="Z18" s="3" t="n">
        <f aca="false">10^(-2.138+0.5222*H18+(-0.9333*LOG10(SQRT(K18^2+15^2)))+(0.0284*J18)-(0.3197*M18))</f>
        <v>2.80642879624145</v>
      </c>
      <c r="AA18" s="3" t="n">
        <f aca="false">10^(-2.69+0.5707*H18+(-0.9082*LOG10(SQRT(K18^2+15^2)))+(0.04*J18)-(0.277*M18))</f>
        <v>1.89135877422272</v>
      </c>
      <c r="AB18" s="3" t="n">
        <f aca="false">10^(-2.942+0.5671*H18+(-0.827*LOG10(SQRT(K18^2+15^2)))+(0.0054*J18)-(0.271*M18))</f>
        <v>1.14940353575422</v>
      </c>
      <c r="AC18" s="0" t="n">
        <f aca="false">P18/9.80665</f>
        <v>0.316122513633734</v>
      </c>
      <c r="AD18" s="0" t="n">
        <f aca="false">Q18/9.80665</f>
        <v>0.388779221795748</v>
      </c>
      <c r="AE18" s="0" t="n">
        <f aca="false">R18/9.80665</f>
        <v>0.542463357083007</v>
      </c>
      <c r="AF18" s="0" t="n">
        <f aca="false">S18/9.80665</f>
        <v>0.542463357083007</v>
      </c>
      <c r="AG18" s="0" t="n">
        <f aca="false">T18/9.80665</f>
        <v>0.482224779048076</v>
      </c>
      <c r="AH18" s="0" t="n">
        <f aca="false">U18/9.80665</f>
        <v>0.38833329844591</v>
      </c>
      <c r="AI18" s="0" t="n">
        <f aca="false">V18/9.80665</f>
        <v>0.328263981330998</v>
      </c>
      <c r="AJ18" s="0" t="n">
        <f aca="false">W18/9.80665</f>
        <v>0.359145316421284</v>
      </c>
      <c r="AK18" s="0" t="n">
        <f aca="false">X18/9.80665</f>
        <v>0.359833716387561</v>
      </c>
      <c r="AL18" s="0" t="n">
        <f aca="false">Y18/9.80665</f>
        <v>0.310034192080627</v>
      </c>
      <c r="AM18" s="0" t="n">
        <f aca="false">Z18/9.80665</f>
        <v>0.286176094409554</v>
      </c>
      <c r="AN18" s="0" t="n">
        <f aca="false">AA18/9.80665</f>
        <v>0.192864920663297</v>
      </c>
      <c r="AO18" s="0" t="n">
        <f aca="false">AB18/9.80665</f>
        <v>0.117206542066274</v>
      </c>
    </row>
    <row r="19" customFormat="false" ht="13.8" hidden="false" customHeight="false" outlineLevel="0" collapsed="false">
      <c r="A19" s="0" t="n">
        <v>1.5</v>
      </c>
      <c r="B19" s="0" t="n">
        <v>-2.138</v>
      </c>
      <c r="C19" s="0" t="n">
        <v>0.5222</v>
      </c>
      <c r="D19" s="0" t="n">
        <v>-0.9333</v>
      </c>
      <c r="E19" s="0" t="n">
        <v>0.0284</v>
      </c>
      <c r="F19" s="0" t="n">
        <v>-0.3197</v>
      </c>
      <c r="H19" s="3" t="n">
        <v>7</v>
      </c>
      <c r="I19" s="3" t="n">
        <f aca="false">IF(M19,0,90)</f>
        <v>0</v>
      </c>
      <c r="J19" s="3" t="n">
        <v>0</v>
      </c>
      <c r="K19" s="3" t="n">
        <v>0</v>
      </c>
      <c r="L19" s="3" t="n">
        <f aca="false">IF(J19,2000,500)</f>
        <v>500</v>
      </c>
      <c r="M19" s="3" t="n">
        <v>1</v>
      </c>
      <c r="N19" s="3" t="s">
        <v>21</v>
      </c>
      <c r="O19" s="3" t="n">
        <v>5</v>
      </c>
      <c r="P19" s="3" t="n">
        <f aca="false">10^(1.017+0.1046*H19+(-1.007*LOG10(SQRT(K19^2+15^2)))-(0.0735*J19)-(0.3068*M19))</f>
        <v>1.81165752451178</v>
      </c>
      <c r="Q19" s="3" t="n">
        <f aca="false">10^(1.028+0.1245*H19+(-1.055*LOG10(SQRT(K19^2+15^2)))-(0.0775*J19)-(0.3246*M19))</f>
        <v>2.15835919437063</v>
      </c>
      <c r="R19" s="3" t="n">
        <f aca="false">10^(1.382+0.1041*H19+(-1.062*LOG10(SQRT(K19^2+15^2)))-(0.1358*J19)-(0.3326*M19))</f>
        <v>3.38135744657092</v>
      </c>
      <c r="S19" s="3" t="n">
        <f aca="false">10^(1.382+0.1041*H19+(-1.062*LOG10(SQRT(K19^2+15^2)))-(0.1358*J19)-(0.3326*M19))</f>
        <v>3.38135744657092</v>
      </c>
      <c r="T19" s="3" t="n">
        <f aca="false">10^(1.368+0.0684*H19+(-0.9139*LOG10(SQRT(K19^2+15^2)))-(0.0972*J19)-(0.3011*M19))</f>
        <v>2.95712850982307</v>
      </c>
      <c r="U19" s="3" t="n">
        <f aca="false">10^(0.9747+0.1009*H19+(-0.8886*LOG10(SQRT(K19^2+15^2)))-(0.0552*J19)-(0.2639*M19))</f>
        <v>2.35518652129967</v>
      </c>
      <c r="V19" s="3" t="n">
        <f aca="false">10^(0.5295+0.1513*H19+(-0.8601*LOG10(SQRT(K19^2+15^2)))-(0.0693*J19)-(0.2533*M19))</f>
        <v>2.10738511448251</v>
      </c>
      <c r="W19" s="3" t="n">
        <f aca="false">10^(-0.579+0.3147*H19+(-0.9064*LOG10(SQRT(K19^2+15^2)))-(0.0111*J19)-(0.2394*M19))</f>
        <v>2.08204869600617</v>
      </c>
      <c r="X19" s="3" t="n">
        <f aca="false">10^(-1.612+0.4673*H19+(-0.9278*LOG10(SQRT(K19^2+15^2)))-(0.0203*J19)-(0.2355*M19))</f>
        <v>2.1499211387242</v>
      </c>
      <c r="Y19" s="3" t="n">
        <f aca="false">10^(-1.716+0.4763*H19+(-0.9482*LOG10(SQRT(K19^2+15^2)))-(0.02*J19)-(0.2921*M19))</f>
        <v>1.62491357966842</v>
      </c>
      <c r="Z19" s="3" t="n">
        <f aca="false">10^(-2.138+0.5222*H19+(-0.9333*LOG10(SQRT(K19^2+15^2)))+(0.0284*J19)-(0.3197*M19))</f>
        <v>1.25908203675589</v>
      </c>
      <c r="AA19" s="3" t="n">
        <f aca="false">10^(-2.69+0.5707*H19+(-0.9082*LOG10(SQRT(K19^2+15^2)))+(0.04*J19)-(0.277*M19))</f>
        <v>0.9115361957556</v>
      </c>
      <c r="AB19" s="3" t="n">
        <f aca="false">10^(-2.942+0.5671*H19+(-0.827*LOG10(SQRT(K19^2+15^2)))+(0.0054*J19)-(0.271*M19))</f>
        <v>0.608236570520823</v>
      </c>
      <c r="AC19" s="0" t="n">
        <f aca="false">P19/9.80665</f>
        <v>0.184737655010812</v>
      </c>
      <c r="AD19" s="0" t="n">
        <f aca="false">Q19/9.80665</f>
        <v>0.220091386392971</v>
      </c>
      <c r="AE19" s="0" t="n">
        <f aca="false">R19/9.80665</f>
        <v>0.344802501014202</v>
      </c>
      <c r="AF19" s="0" t="n">
        <f aca="false">S19/9.80665</f>
        <v>0.344802501014202</v>
      </c>
      <c r="AG19" s="0" t="n">
        <f aca="false">T19/9.80665</f>
        <v>0.301543188532584</v>
      </c>
      <c r="AH19" s="0" t="n">
        <f aca="false">U19/9.80665</f>
        <v>0.240162188035636</v>
      </c>
      <c r="AI19" s="0" t="n">
        <f aca="false">V19/9.80665</f>
        <v>0.214893476822616</v>
      </c>
      <c r="AJ19" s="0" t="n">
        <f aca="false">W19/9.80665</f>
        <v>0.212309881152705</v>
      </c>
      <c r="AK19" s="0" t="n">
        <f aca="false">X19/9.80665</f>
        <v>0.219230944178104</v>
      </c>
      <c r="AL19" s="0" t="n">
        <f aca="false">Y19/9.80665</f>
        <v>0.165695072187589</v>
      </c>
      <c r="AM19" s="0" t="n">
        <f aca="false">Z19/9.80665</f>
        <v>0.128390636634925</v>
      </c>
      <c r="AN19" s="0" t="n">
        <f aca="false">AA19/9.80665</f>
        <v>0.0929508237528208</v>
      </c>
      <c r="AO19" s="0" t="n">
        <f aca="false">AB19/9.80665</f>
        <v>0.0620228692286176</v>
      </c>
    </row>
    <row r="20" customFormat="false" ht="13.8" hidden="false" customHeight="false" outlineLevel="0" collapsed="false">
      <c r="A20" s="0" t="n">
        <v>2</v>
      </c>
      <c r="B20" s="0" t="n">
        <v>-2.69</v>
      </c>
      <c r="C20" s="0" t="n">
        <v>0.5707</v>
      </c>
      <c r="D20" s="0" t="n">
        <v>-0.9082</v>
      </c>
      <c r="E20" s="0" t="n">
        <v>0.04</v>
      </c>
      <c r="F20" s="0" t="n">
        <v>-0.277</v>
      </c>
      <c r="H20" s="3" t="n">
        <v>7</v>
      </c>
      <c r="I20" s="3" t="n">
        <f aca="false">IF(M20,0,90)</f>
        <v>90</v>
      </c>
      <c r="J20" s="3" t="n">
        <v>0</v>
      </c>
      <c r="K20" s="3" t="n">
        <v>0</v>
      </c>
      <c r="L20" s="3" t="n">
        <f aca="false">IF(J20,2000,500)</f>
        <v>500</v>
      </c>
      <c r="M20" s="3" t="n">
        <v>0</v>
      </c>
      <c r="N20" s="3" t="s">
        <v>21</v>
      </c>
      <c r="O20" s="3" t="n">
        <v>5</v>
      </c>
      <c r="P20" s="3" t="n">
        <f aca="false">10^(1.017+0.1046*H20+(-1.007*LOG10(SQRT(K20^2+15^2)))-(0.0735*J20)-(0.3068*M20))</f>
        <v>3.67177535169797</v>
      </c>
      <c r="Q20" s="3" t="n">
        <f aca="false">10^(1.028+0.1245*H20+(-1.055*LOG10(SQRT(K20^2+15^2)))-(0.0775*J20)-(0.3246*M20))</f>
        <v>4.55746898362309</v>
      </c>
      <c r="R20" s="3" t="n">
        <f aca="false">10^(1.382+0.1041*H20+(-1.062*LOG10(SQRT(K20^2+15^2)))-(0.1358*J20)-(0.3326*M20))</f>
        <v>7.27262313046545</v>
      </c>
      <c r="S20" s="3" t="n">
        <f aca="false">10^(1.382+0.1041*H20+(-1.062*LOG10(SQRT(K20^2+15^2)))-(0.1358*J20)-(0.3326*M20))</f>
        <v>7.27262313046545</v>
      </c>
      <c r="T20" s="3" t="n">
        <f aca="false">10^(1.368+0.0684*H20+(-0.9139*LOG10(SQRT(K20^2+15^2)))-(0.0972*J20)-(0.3011*M20))</f>
        <v>5.91521042113563</v>
      </c>
      <c r="U20" s="3" t="n">
        <f aca="false">10^(0.9747+0.1009*H20+(-0.8886*LOG10(SQRT(K20^2+15^2)))-(0.0552*J20)-(0.2639*M20))</f>
        <v>4.32439450882453</v>
      </c>
      <c r="V20" s="3" t="n">
        <f aca="false">10^(0.5295+0.1513*H20+(-0.8601*LOG10(SQRT(K20^2+15^2)))-(0.0693*J20)-(0.2533*M20))</f>
        <v>3.77610366198387</v>
      </c>
      <c r="W20" s="3" t="n">
        <f aca="false">10^(-0.579+0.3147*H20+(-0.9064*LOG10(SQRT(K20^2+15^2)))-(0.0111*J20)-(0.2394*M20))</f>
        <v>3.61319069219357</v>
      </c>
      <c r="X20" s="3" t="n">
        <f aca="false">10^(-1.612+0.4673*H20+(-0.9278*LOG10(SQRT(K20^2+15^2)))-(0.0203*J20)-(0.2355*M20))</f>
        <v>3.69762215115226</v>
      </c>
      <c r="Y20" s="3" t="n">
        <f aca="false">10^(-1.716+0.4763*H20+(-0.9482*LOG10(SQRT(K20^2+15^2)))-(0.02*J20)-(0.2921*M20))</f>
        <v>3.18368629691041</v>
      </c>
      <c r="Z20" s="3" t="n">
        <f aca="false">10^(-2.138+0.5222*H20+(-0.9333*LOG10(SQRT(K20^2+15^2)))+(0.0284*J20)-(0.3197*M20))</f>
        <v>2.62877870449188</v>
      </c>
      <c r="AA20" s="3" t="n">
        <f aca="false">10^(-2.69+0.5707*H20+(-0.9082*LOG10(SQRT(K20^2+15^2)))+(0.04*J20)-(0.277*M20))</f>
        <v>1.72493970320203</v>
      </c>
      <c r="AB20" s="3" t="n">
        <f aca="false">10^(-2.942+0.5671*H20+(-0.827*LOG10(SQRT(K20^2+15^2)))+(0.0054*J20)-(0.271*M20))</f>
        <v>1.13520038244299</v>
      </c>
      <c r="AC20" s="0" t="n">
        <f aca="false">P20/9.80665</f>
        <v>0.374416885653915</v>
      </c>
      <c r="AD20" s="0" t="n">
        <f aca="false">Q20/9.80665</f>
        <v>0.46473250127445</v>
      </c>
      <c r="AE20" s="0" t="n">
        <f aca="false">R20/9.80665</f>
        <v>0.741601171701392</v>
      </c>
      <c r="AF20" s="0" t="n">
        <f aca="false">S20/9.80665</f>
        <v>0.741601171701392</v>
      </c>
      <c r="AG20" s="0" t="n">
        <f aca="false">T20/9.80665</f>
        <v>0.6031835969608</v>
      </c>
      <c r="AH20" s="0" t="n">
        <f aca="false">U20/9.80665</f>
        <v>0.440965519196109</v>
      </c>
      <c r="AI20" s="0" t="n">
        <f aca="false">V20/9.80665</f>
        <v>0.385055412601028</v>
      </c>
      <c r="AJ20" s="0" t="n">
        <f aca="false">W20/9.80665</f>
        <v>0.368442912941073</v>
      </c>
      <c r="AK20" s="0" t="n">
        <f aca="false">X20/9.80665</f>
        <v>0.377052525699628</v>
      </c>
      <c r="AL20" s="0" t="n">
        <f aca="false">Y20/9.80665</f>
        <v>0.32464565339952</v>
      </c>
      <c r="AM20" s="0" t="n">
        <f aca="false">Z20/9.80665</f>
        <v>0.268060826530148</v>
      </c>
      <c r="AN20" s="0" t="n">
        <f aca="false">AA20/9.80665</f>
        <v>0.175894898176444</v>
      </c>
      <c r="AO20" s="0" t="n">
        <f aca="false">AB20/9.80665</f>
        <v>0.115758223495586</v>
      </c>
    </row>
    <row r="21" customFormat="false" ht="13.8" hidden="false" customHeight="false" outlineLevel="0" collapsed="false">
      <c r="A21" s="0" t="n">
        <v>2.5</v>
      </c>
      <c r="B21" s="0" t="n">
        <v>-2.942</v>
      </c>
      <c r="C21" s="0" t="n">
        <v>0.5671</v>
      </c>
      <c r="D21" s="0" t="n">
        <v>-0.827</v>
      </c>
      <c r="E21" s="0" t="n">
        <v>0.0054</v>
      </c>
      <c r="F21" s="0" t="n">
        <v>-0.271</v>
      </c>
      <c r="H21" s="3" t="n">
        <v>5</v>
      </c>
      <c r="I21" s="3" t="n">
        <f aca="false">IF(M21,0,90)</f>
        <v>0</v>
      </c>
      <c r="J21" s="3" t="n">
        <v>1</v>
      </c>
      <c r="K21" s="3" t="n">
        <v>10</v>
      </c>
      <c r="L21" s="3" t="n">
        <f aca="false">IF(J21,2000,500)</f>
        <v>2000</v>
      </c>
      <c r="M21" s="3" t="n">
        <v>1</v>
      </c>
      <c r="N21" s="3" t="s">
        <v>21</v>
      </c>
      <c r="O21" s="3" t="n">
        <v>5</v>
      </c>
      <c r="P21" s="3" t="n">
        <f aca="false">10^(1.017+0.1046*H21+(-1.007*LOG10(SQRT(K21^2+15^2)))-(0.0735*J21)-(0.3068*M21))</f>
        <v>0.78517547829011</v>
      </c>
      <c r="Q21" s="3" t="n">
        <f aca="false">10^(1.028+0.1245*H21+(-1.055*LOG10(SQRT(K21^2+15^2)))-(0.0775*J21)-(0.3246*M21))</f>
        <v>0.838265373688417</v>
      </c>
      <c r="R21" s="3" t="n">
        <f aca="false">10^(1.382+0.1041*H21+(-1.062*LOG10(SQRT(K21^2+15^2)))-(0.1358*J21)-(0.3326*M21))</f>
        <v>1.25976615194672</v>
      </c>
      <c r="S21" s="3" t="n">
        <f aca="false">10^(1.382+0.1041*H21+(-1.062*LOG10(SQRT(K21^2+15^2)))-(0.1358*J21)-(0.3326*M21))</f>
        <v>1.25976615194672</v>
      </c>
      <c r="T21" s="3" t="n">
        <f aca="false">10^(1.368+0.0684*H21+(-0.9139*LOG10(SQRT(K21^2+15^2)))-(0.0972*J21)-(0.3011*M21))</f>
        <v>1.45846126142589</v>
      </c>
      <c r="U21" s="3" t="n">
        <f aca="false">10^(0.9747+0.1009*H21+(-0.8886*LOG10(SQRT(K21^2+15^2)))-(0.0552*J21)-(0.2639*M21))</f>
        <v>1.10680273262911</v>
      </c>
      <c r="V21" s="3" t="n">
        <f aca="false">10^(0.5295+0.1513*H21+(-0.8601*LOG10(SQRT(K21^2+15^2)))-(0.0693*J21)-(0.2533*M21))</f>
        <v>0.764125267109727</v>
      </c>
      <c r="W21" s="3" t="n">
        <f aca="false">10^(-0.579+0.3147*H21+(-0.9064*LOG10(SQRT(K21^2+15^2)))-(0.0111*J21)-(0.2394*M21))</f>
        <v>0.403287221100952</v>
      </c>
      <c r="X21" s="3" t="n">
        <f aca="false">10^(-1.612+0.4673*H21+(-0.9278*LOG10(SQRT(K21^2+15^2)))-(0.0203*J21)-(0.2355*M21))</f>
        <v>0.201111686905521</v>
      </c>
      <c r="Y21" s="3" t="n">
        <f aca="false">10^(-1.716+0.4763*H21+(-0.9482*LOG10(SQRT(K21^2+15^2)))-(0.02*J21)-(0.2921*M21))</f>
        <v>0.145383827592814</v>
      </c>
      <c r="Z21" s="3" t="n">
        <f aca="false">10^(-2.138+0.5222*H21+(-0.9333*LOG10(SQRT(K21^2+15^2)))+(0.0284*J21)-(0.3197*M21))</f>
        <v>0.102218529647925</v>
      </c>
      <c r="AA21" s="3" t="n">
        <f aca="false">10^(-2.69+0.5707*H21+(-0.9082*LOG10(SQRT(K21^2+15^2)))+(0.04*J21)-(0.277*M21))</f>
        <v>0.0610736345130778</v>
      </c>
      <c r="AB21" s="3" t="n">
        <f aca="false">10^(-2.942+0.5671*H21+(-0.827*LOG10(SQRT(K21^2+15^2)))+(0.0054*J21)-(0.271*M21))</f>
        <v>0.0388361554017031</v>
      </c>
      <c r="AC21" s="0" t="n">
        <f aca="false">P21/9.80665</f>
        <v>0.0800656165245124</v>
      </c>
      <c r="AD21" s="0" t="n">
        <f aca="false">Q21/9.80665</f>
        <v>0.0854792792328081</v>
      </c>
      <c r="AE21" s="0" t="n">
        <f aca="false">R21/9.80665</f>
        <v>0.128460396970089</v>
      </c>
      <c r="AF21" s="0" t="n">
        <f aca="false">S21/9.80665</f>
        <v>0.128460396970089</v>
      </c>
      <c r="AG21" s="0" t="n">
        <f aca="false">T21/9.80665</f>
        <v>0.148721659427622</v>
      </c>
      <c r="AH21" s="0" t="n">
        <f aca="false">U21/9.80665</f>
        <v>0.112862469103017</v>
      </c>
      <c r="AI21" s="0" t="n">
        <f aca="false">V21/9.80665</f>
        <v>0.0779190923617879</v>
      </c>
      <c r="AJ21" s="0" t="n">
        <f aca="false">W21/9.80665</f>
        <v>0.0411238517843455</v>
      </c>
      <c r="AK21" s="0" t="n">
        <f aca="false">X21/9.80665</f>
        <v>0.0205076847756901</v>
      </c>
      <c r="AL21" s="0" t="n">
        <f aca="false">Y21/9.80665</f>
        <v>0.014825024610118</v>
      </c>
      <c r="AM21" s="0" t="n">
        <f aca="false">Z21/9.80665</f>
        <v>0.0104233891948754</v>
      </c>
      <c r="AN21" s="0" t="n">
        <f aca="false">AA21/9.80665</f>
        <v>0.00622777752984738</v>
      </c>
      <c r="AO21" s="0" t="n">
        <f aca="false">AB21/9.80665</f>
        <v>0.0039601857312847</v>
      </c>
    </row>
    <row r="22" customFormat="false" ht="13.8" hidden="false" customHeight="false" outlineLevel="0" collapsed="false">
      <c r="H22" s="3" t="n">
        <v>5</v>
      </c>
      <c r="I22" s="3" t="n">
        <f aca="false">IF(M22,0,90)</f>
        <v>90</v>
      </c>
      <c r="J22" s="3" t="n">
        <v>1</v>
      </c>
      <c r="K22" s="3" t="n">
        <v>10</v>
      </c>
      <c r="L22" s="3" t="n">
        <f aca="false">IF(J22,2000,500)</f>
        <v>2000</v>
      </c>
      <c r="M22" s="3" t="n">
        <v>0</v>
      </c>
      <c r="N22" s="3" t="s">
        <v>21</v>
      </c>
      <c r="O22" s="3" t="n">
        <v>5</v>
      </c>
      <c r="P22" s="3" t="n">
        <f aca="false">10^(1.017+0.1046*H22+(-1.007*LOG10(SQRT(K22^2+15^2)))-(0.0735*J22)-(0.3068*M22))</f>
        <v>1.59135373487338</v>
      </c>
      <c r="Q22" s="3" t="n">
        <f aca="false">10^(1.028+0.1245*H22+(-1.055*LOG10(SQRT(K22^2+15^2)))-(0.0775*J22)-(0.3246*M22))</f>
        <v>1.77003366751667</v>
      </c>
      <c r="R22" s="3" t="n">
        <f aca="false">10^(1.382+0.1041*H22+(-1.062*LOG10(SQRT(K22^2+15^2)))-(0.1358*J22)-(0.3326*M22))</f>
        <v>2.70950486613484</v>
      </c>
      <c r="S22" s="3" t="n">
        <f aca="false">10^(1.382+0.1041*H22+(-1.062*LOG10(SQRT(K22^2+15^2)))-(0.1358*J22)-(0.3326*M22))</f>
        <v>2.70950486613484</v>
      </c>
      <c r="T22" s="3" t="n">
        <f aca="false">10^(1.368+0.0684*H22+(-0.9139*LOG10(SQRT(K22^2+15^2)))-(0.0972*J22)-(0.3011*M22))</f>
        <v>2.91739274223331</v>
      </c>
      <c r="U22" s="3" t="n">
        <f aca="false">10^(0.9747+0.1009*H22+(-0.8886*LOG10(SQRT(K22^2+15^2)))-(0.0552*J22)-(0.2639*M22))</f>
        <v>2.03221766770815</v>
      </c>
      <c r="V22" s="3" t="n">
        <f aca="false">10^(0.5295+0.1513*H22+(-0.8601*LOG10(SQRT(K22^2+15^2)))-(0.0693*J22)-(0.2533*M22))</f>
        <v>1.3691926546876</v>
      </c>
      <c r="W22" s="3" t="n">
        <f aca="false">10^(-0.579+0.3147*H22+(-0.9064*LOG10(SQRT(K22^2+15^2)))-(0.0111*J22)-(0.2394*M22))</f>
        <v>0.699865299191951</v>
      </c>
      <c r="X22" s="3" t="n">
        <f aca="false">10^(-1.612+0.4673*H22+(-0.9278*LOG10(SQRT(K22^2+15^2)))-(0.0203*J22)-(0.2355*M22))</f>
        <v>0.345889444483874</v>
      </c>
      <c r="Y22" s="3" t="n">
        <f aca="false">10^(-1.716+0.4763*H22+(-0.9482*LOG10(SQRT(K22^2+15^2)))-(0.02*J22)-(0.2921*M22))</f>
        <v>0.284849917860911</v>
      </c>
      <c r="Z22" s="3" t="n">
        <f aca="false">10^(-2.138+0.5222*H22+(-0.9333*LOG10(SQRT(K22^2+15^2)))+(0.0284*J22)-(0.3197*M22))</f>
        <v>0.213417304114104</v>
      </c>
      <c r="AA22" s="3" t="n">
        <f aca="false">10^(-2.69+0.5707*H22+(-0.9082*LOG10(SQRT(K22^2+15^2)))+(0.04*J22)-(0.277*M22))</f>
        <v>0.115572302538278</v>
      </c>
      <c r="AB22" s="3" t="n">
        <f aca="false">10^(-2.942+0.5671*H22+(-0.827*LOG10(SQRT(K22^2+15^2)))+(0.0054*J22)-(0.271*M22))</f>
        <v>0.0724830117118377</v>
      </c>
      <c r="AC22" s="0" t="n">
        <f aca="false">P22/9.80665</f>
        <v>0.162272920403337</v>
      </c>
      <c r="AD22" s="0" t="n">
        <f aca="false">Q22/9.80665</f>
        <v>0.180493202828354</v>
      </c>
      <c r="AE22" s="0" t="n">
        <f aca="false">R22/9.80665</f>
        <v>0.276292604114029</v>
      </c>
      <c r="AF22" s="0" t="n">
        <f aca="false">S22/9.80665</f>
        <v>0.276292604114029</v>
      </c>
      <c r="AG22" s="0" t="n">
        <f aca="false">T22/9.80665</f>
        <v>0.297491267887945</v>
      </c>
      <c r="AH22" s="0" t="n">
        <f aca="false">U22/9.80665</f>
        <v>0.207228530406219</v>
      </c>
      <c r="AI22" s="0" t="n">
        <f aca="false">V22/9.80665</f>
        <v>0.139618794867524</v>
      </c>
      <c r="AJ22" s="0" t="n">
        <f aca="false">W22/9.80665</f>
        <v>0.0713663992486681</v>
      </c>
      <c r="AK22" s="0" t="n">
        <f aca="false">X22/9.80665</f>
        <v>0.0352709074438136</v>
      </c>
      <c r="AL22" s="0" t="n">
        <f aca="false">Y22/9.80665</f>
        <v>0.0290466079508202</v>
      </c>
      <c r="AM22" s="0" t="n">
        <f aca="false">Z22/9.80665</f>
        <v>0.0217625085135192</v>
      </c>
      <c r="AN22" s="0" t="n">
        <f aca="false">AA22/9.80665</f>
        <v>0.0117850950669473</v>
      </c>
      <c r="AO22" s="0" t="n">
        <f aca="false">AB22/9.80665</f>
        <v>0.007391210220803</v>
      </c>
    </row>
    <row r="23" customFormat="false" ht="13.8" hidden="false" customHeight="false" outlineLevel="0" collapsed="false">
      <c r="H23" s="3" t="n">
        <v>5</v>
      </c>
      <c r="I23" s="3" t="n">
        <f aca="false">IF(M23,0,90)</f>
        <v>0</v>
      </c>
      <c r="J23" s="3" t="n">
        <v>0</v>
      </c>
      <c r="K23" s="3" t="n">
        <v>10</v>
      </c>
      <c r="L23" s="3" t="n">
        <f aca="false">IF(J23,2000,500)</f>
        <v>500</v>
      </c>
      <c r="M23" s="3" t="n">
        <v>1</v>
      </c>
      <c r="N23" s="3" t="s">
        <v>21</v>
      </c>
      <c r="O23" s="3" t="n">
        <v>5</v>
      </c>
      <c r="P23" s="3" t="n">
        <f aca="false">10^(1.017+0.1046*H23+(-1.007*LOG10(SQRT(K23^2+15^2)))-(0.0735*J23)-(0.3068*M23))</f>
        <v>0.929965265345895</v>
      </c>
      <c r="Q23" s="3" t="n">
        <f aca="false">10^(1.028+0.1245*H23+(-1.055*LOG10(SQRT(K23^2+15^2)))-(0.0775*J23)-(0.3246*M23))</f>
        <v>1.00203185254238</v>
      </c>
      <c r="R23" s="3" t="n">
        <f aca="false">10^(1.382+0.1041*H23+(-1.062*LOG10(SQRT(K23^2+15^2)))-(0.1358*J23)-(0.3326*M23))</f>
        <v>1.72222518287164</v>
      </c>
      <c r="S23" s="3" t="n">
        <f aca="false">10^(1.382+0.1041*H23+(-1.062*LOG10(SQRT(K23^2+15^2)))-(0.1358*J23)-(0.3326*M23))</f>
        <v>1.72222518287164</v>
      </c>
      <c r="T23" s="3" t="n">
        <f aca="false">10^(1.368+0.0684*H23+(-0.9139*LOG10(SQRT(K23^2+15^2)))-(0.0972*J23)-(0.3011*M23))</f>
        <v>1.824294287472</v>
      </c>
      <c r="U23" s="3" t="n">
        <f aca="false">10^(0.9747+0.1009*H23+(-0.8886*LOG10(SQRT(K23^2+15^2)))-(0.0552*J23)-(0.2639*M23))</f>
        <v>1.2568117222877</v>
      </c>
      <c r="V23" s="3" t="n">
        <f aca="false">10^(0.5295+0.1513*H23+(-0.8601*LOG10(SQRT(K23^2+15^2)))-(0.0693*J23)-(0.2533*M23))</f>
        <v>0.896323041025708</v>
      </c>
      <c r="W23" s="3" t="n">
        <f aca="false">10^(-0.579+0.3147*H23+(-0.9064*LOG10(SQRT(K23^2+15^2)))-(0.0111*J23)-(0.2394*M23))</f>
        <v>0.413727568481078</v>
      </c>
      <c r="X23" s="3" t="n">
        <f aca="false">10^(-1.612+0.4673*H23+(-0.9278*LOG10(SQRT(K23^2+15^2)))-(0.0203*J23)-(0.2355*M23))</f>
        <v>0.210735309233132</v>
      </c>
      <c r="Y23" s="3" t="n">
        <f aca="false">10^(-1.716+0.4763*H23+(-0.9482*LOG10(SQRT(K23^2+15^2)))-(0.02*J23)-(0.2921*M23))</f>
        <v>0.152235556297346</v>
      </c>
      <c r="Z23" s="3" t="n">
        <f aca="false">10^(-2.138+0.5222*H23+(-0.9333*LOG10(SQRT(K23^2+15^2)))+(0.0284*J23)-(0.3197*M23))</f>
        <v>0.0957479820271262</v>
      </c>
      <c r="AA23" s="3" t="n">
        <f aca="false">10^(-2.69+0.5707*H23+(-0.9082*LOG10(SQRT(K23^2+15^2)))+(0.04*J23)-(0.277*M23))</f>
        <v>0.0556998166747881</v>
      </c>
      <c r="AB23" s="3" t="n">
        <f aca="false">10^(-2.942+0.5671*H23+(-0.827*LOG10(SQRT(K23^2+15^2)))+(0.0054*J23)-(0.271*M23))</f>
        <v>0.0383562579139794</v>
      </c>
      <c r="AC23" s="0" t="n">
        <f aca="false">P23/9.80665</f>
        <v>0.094830065857953</v>
      </c>
      <c r="AD23" s="0" t="n">
        <f aca="false">Q23/9.80665</f>
        <v>0.102178812595778</v>
      </c>
      <c r="AE23" s="0" t="n">
        <f aca="false">R23/9.80665</f>
        <v>0.175618094137309</v>
      </c>
      <c r="AF23" s="0" t="n">
        <f aca="false">S23/9.80665</f>
        <v>0.175618094137309</v>
      </c>
      <c r="AG23" s="0" t="n">
        <f aca="false">T23/9.80665</f>
        <v>0.186026246217821</v>
      </c>
      <c r="AH23" s="0" t="n">
        <f aca="false">U23/9.80665</f>
        <v>0.128159128987748</v>
      </c>
      <c r="AI23" s="0" t="n">
        <f aca="false">V23/9.80665</f>
        <v>0.0913995136999596</v>
      </c>
      <c r="AJ23" s="0" t="n">
        <f aca="false">W23/9.80665</f>
        <v>0.0421884709336091</v>
      </c>
      <c r="AK23" s="0" t="n">
        <f aca="false">X23/9.80665</f>
        <v>0.0214890211471942</v>
      </c>
      <c r="AL23" s="0" t="n">
        <f aca="false">Y23/9.80665</f>
        <v>0.0155237064948117</v>
      </c>
      <c r="AM23" s="0" t="n">
        <f aca="false">Z23/9.80665</f>
        <v>0.00976357696329798</v>
      </c>
      <c r="AN23" s="0" t="n">
        <f aca="false">AA23/9.80665</f>
        <v>0.00567980061231798</v>
      </c>
      <c r="AO23" s="0" t="n">
        <f aca="false">AB23/9.80665</f>
        <v>0.00391124980640478</v>
      </c>
    </row>
    <row r="24" customFormat="false" ht="13.8" hidden="false" customHeight="false" outlineLevel="0" collapsed="false">
      <c r="H24" s="3" t="n">
        <v>5</v>
      </c>
      <c r="I24" s="3" t="n">
        <f aca="false">IF(M24,0,90)</f>
        <v>90</v>
      </c>
      <c r="J24" s="3" t="n">
        <v>0</v>
      </c>
      <c r="K24" s="3" t="n">
        <v>10</v>
      </c>
      <c r="L24" s="3" t="n">
        <f aca="false">IF(J24,2000,500)</f>
        <v>500</v>
      </c>
      <c r="M24" s="3" t="n">
        <v>0</v>
      </c>
      <c r="N24" s="3" t="s">
        <v>21</v>
      </c>
      <c r="O24" s="3" t="n">
        <v>5</v>
      </c>
      <c r="P24" s="3" t="n">
        <f aca="false">10^(1.017+0.1046*H24+(-1.007*LOG10(SQRT(K24^2+15^2)))-(0.0735*J24)-(0.3068*M24))</f>
        <v>1.88480631302128</v>
      </c>
      <c r="Q24" s="3" t="n">
        <f aca="false">10^(1.028+0.1245*H24+(-1.055*LOG10(SQRT(K24^2+15^2)))-(0.0775*J24)-(0.3246*M24))</f>
        <v>2.11583368536391</v>
      </c>
      <c r="R24" s="3" t="n">
        <f aca="false">10^(1.382+0.1041*H24+(-1.062*LOG10(SQRT(K24^2+15^2)))-(0.1358*J24)-(0.3326*M24))</f>
        <v>3.70416168616667</v>
      </c>
      <c r="S24" s="3" t="n">
        <f aca="false">10^(1.382+0.1041*H24+(-1.062*LOG10(SQRT(K24^2+15^2)))-(0.1358*J24)-(0.3326*M24))</f>
        <v>3.70416168616667</v>
      </c>
      <c r="T24" s="3" t="n">
        <f aca="false">10^(1.368+0.0684*H24+(-0.9139*LOG10(SQRT(K24^2+15^2)))-(0.0972*J24)-(0.3011*M24))</f>
        <v>3.64917674177042</v>
      </c>
      <c r="U24" s="3" t="n">
        <f aca="false">10^(0.9747+0.1009*H24+(-0.8886*LOG10(SQRT(K24^2+15^2)))-(0.0552*J24)-(0.2639*M24))</f>
        <v>2.30765150077712</v>
      </c>
      <c r="V24" s="3" t="n">
        <f aca="false">10^(0.5295+0.1513*H24+(-0.8601*LOG10(SQRT(K24^2+15^2)))-(0.0693*J24)-(0.2533*M24))</f>
        <v>1.60607033535436</v>
      </c>
      <c r="W24" s="3" t="n">
        <f aca="false">10^(-0.579+0.3147*H24+(-0.9064*LOG10(SQRT(K24^2+15^2)))-(0.0111*J24)-(0.2394*M24))</f>
        <v>0.717983495010089</v>
      </c>
      <c r="X24" s="3" t="n">
        <f aca="false">10^(-1.612+0.4673*H24+(-0.9278*LOG10(SQRT(K24^2+15^2)))-(0.0203*J24)-(0.2355*M24))</f>
        <v>0.362440990701989</v>
      </c>
      <c r="Y24" s="3" t="n">
        <f aca="false">10^(-1.716+0.4763*H24+(-0.9482*LOG10(SQRT(K24^2+15^2)))-(0.02*J24)-(0.2921*M24))</f>
        <v>0.298274480902114</v>
      </c>
      <c r="Z24" s="3" t="n">
        <f aca="false">10^(-2.138+0.5222*H24+(-0.9333*LOG10(SQRT(K24^2+15^2)))+(0.0284*J24)-(0.3197*M24))</f>
        <v>0.199907749299246</v>
      </c>
      <c r="AA24" s="3" t="n">
        <f aca="false">10^(-2.69+0.5707*H24+(-0.9082*LOG10(SQRT(K24^2+15^2)))+(0.04*J24)-(0.277*M24))</f>
        <v>0.10540319264423</v>
      </c>
      <c r="AB24" s="3" t="n">
        <f aca="false">10^(-2.942+0.5671*H24+(-0.827*LOG10(SQRT(K24^2+15^2)))+(0.0054*J24)-(0.271*M24))</f>
        <v>0.0715873407870678</v>
      </c>
      <c r="AC24" s="0" t="n">
        <f aca="false">P24/9.80665</f>
        <v>0.192196755571095</v>
      </c>
      <c r="AD24" s="0" t="n">
        <f aca="false">Q24/9.80665</f>
        <v>0.215754991293042</v>
      </c>
      <c r="AE24" s="0" t="n">
        <f aca="false">R24/9.80665</f>
        <v>0.377719372687582</v>
      </c>
      <c r="AF24" s="0" t="n">
        <f aca="false">S24/9.80665</f>
        <v>0.377719372687582</v>
      </c>
      <c r="AG24" s="0" t="n">
        <f aca="false">T24/9.80665</f>
        <v>0.372112468760527</v>
      </c>
      <c r="AH24" s="0" t="n">
        <f aca="false">U24/9.80665</f>
        <v>0.235314964924527</v>
      </c>
      <c r="AI24" s="0" t="n">
        <f aca="false">V24/9.80665</f>
        <v>0.163773596014374</v>
      </c>
      <c r="AJ24" s="0" t="n">
        <f aca="false">W24/9.80665</f>
        <v>0.0732139410512345</v>
      </c>
      <c r="AK24" s="0" t="n">
        <f aca="false">X24/9.80665</f>
        <v>0.0369586954466601</v>
      </c>
      <c r="AL24" s="0" t="n">
        <f aca="false">Y24/9.80665</f>
        <v>0.0304155324093461</v>
      </c>
      <c r="AM24" s="0" t="n">
        <f aca="false">Z24/9.80665</f>
        <v>0.0203849173060369</v>
      </c>
      <c r="AN24" s="0" t="n">
        <f aca="false">AA24/9.80665</f>
        <v>0.0107481344438958</v>
      </c>
      <c r="AO24" s="0" t="n">
        <f aca="false">AB24/9.80665</f>
        <v>0.00729987720445492</v>
      </c>
    </row>
    <row r="25" customFormat="false" ht="13.8" hidden="false" customHeight="false" outlineLevel="0" collapsed="false">
      <c r="H25" s="3" t="n">
        <v>6</v>
      </c>
      <c r="I25" s="3" t="n">
        <f aca="false">IF(M25,0,90)</f>
        <v>0</v>
      </c>
      <c r="J25" s="3" t="n">
        <v>1</v>
      </c>
      <c r="K25" s="3" t="n">
        <v>10</v>
      </c>
      <c r="L25" s="3" t="n">
        <f aca="false">IF(J25,2000,500)</f>
        <v>2000</v>
      </c>
      <c r="M25" s="3" t="n">
        <v>1</v>
      </c>
      <c r="N25" s="3" t="s">
        <v>21</v>
      </c>
      <c r="O25" s="3" t="n">
        <v>5</v>
      </c>
      <c r="P25" s="3" t="n">
        <f aca="false">10^(1.017+0.1046*H25+(-1.007*LOG10(SQRT(K25^2+15^2)))-(0.0735*J25)-(0.3068*M25))</f>
        <v>0.999002851252898</v>
      </c>
      <c r="Q25" s="3" t="n">
        <f aca="false">10^(1.028+0.1245*H25+(-1.055*LOG10(SQRT(K25^2+15^2)))-(0.0775*J25)-(0.3246*M25))</f>
        <v>1.11655861577277</v>
      </c>
      <c r="R25" s="3" t="n">
        <f aca="false">10^(1.382+0.1041*H25+(-1.062*LOG10(SQRT(K25^2+15^2)))-(0.1358*J25)-(0.3326*M25))</f>
        <v>1.60099485153133</v>
      </c>
      <c r="S25" s="3" t="n">
        <f aca="false">10^(1.382+0.1041*H25+(-1.062*LOG10(SQRT(K25^2+15^2)))-(0.1358*J25)-(0.3326*M25))</f>
        <v>1.60099485153133</v>
      </c>
      <c r="T25" s="3" t="n">
        <f aca="false">10^(1.368+0.0684*H25+(-0.9139*LOG10(SQRT(K25^2+15^2)))-(0.0972*J25)-(0.3011*M25))</f>
        <v>1.70724126046697</v>
      </c>
      <c r="U25" s="3" t="n">
        <f aca="false">10^(0.9747+0.1009*H25+(-0.8886*LOG10(SQRT(K25^2+15^2)))-(0.0552*J25)-(0.2639*M25))</f>
        <v>1.3962726227216</v>
      </c>
      <c r="V25" s="3" t="n">
        <f aca="false">10^(0.5295+0.1513*H25+(-0.8601*LOG10(SQRT(K25^2+15^2)))-(0.0693*J25)-(0.2533*M25))</f>
        <v>1.08259136967583</v>
      </c>
      <c r="W25" s="3" t="n">
        <f aca="false">10^(-0.579+0.3147*H25+(-0.9064*LOG10(SQRT(K25^2+15^2)))-(0.0111*J25)-(0.2394*M25))</f>
        <v>0.83236624668424</v>
      </c>
      <c r="X25" s="3" t="n">
        <f aca="false">10^(-1.612+0.4673*H25+(-0.9278*LOG10(SQRT(K25^2+15^2)))-(0.0203*J25)-(0.2355*M25))</f>
        <v>0.589844193930906</v>
      </c>
      <c r="Y25" s="3" t="n">
        <f aca="false">10^(-1.716+0.4763*H25+(-0.9482*LOG10(SQRT(K25^2+15^2)))-(0.02*J25)-(0.2921*M25))</f>
        <v>0.435327495782547</v>
      </c>
      <c r="Z25" s="3" t="n">
        <f aca="false">10^(-2.138+0.5222*H25+(-0.9333*LOG10(SQRT(K25^2+15^2)))+(0.0284*J25)-(0.3197*M25))</f>
        <v>0.340196334243881</v>
      </c>
      <c r="AA25" s="3" t="n">
        <f aca="false">10^(-2.69+0.5707*H25+(-0.9082*LOG10(SQRT(K25^2+15^2)))+(0.04*J25)-(0.277*M25))</f>
        <v>0.227276098630669</v>
      </c>
      <c r="AB25" s="3" t="n">
        <f aca="false">10^(-2.942+0.5671*H25+(-0.827*LOG10(SQRT(K25^2+15^2)))+(0.0054*J25)-(0.271*M25))</f>
        <v>0.143329712664846</v>
      </c>
      <c r="AC25" s="0" t="n">
        <f aca="false">P25/9.80665</f>
        <v>0.101869940423376</v>
      </c>
      <c r="AD25" s="0" t="n">
        <f aca="false">Q25/9.80665</f>
        <v>0.113857292324369</v>
      </c>
      <c r="AE25" s="0" t="n">
        <f aca="false">R25/9.80665</f>
        <v>0.163256040700069</v>
      </c>
      <c r="AF25" s="0" t="n">
        <f aca="false">S25/9.80665</f>
        <v>0.163256040700069</v>
      </c>
      <c r="AG25" s="0" t="n">
        <f aca="false">T25/9.80665</f>
        <v>0.174090159276305</v>
      </c>
      <c r="AH25" s="0" t="n">
        <f aca="false">U25/9.80665</f>
        <v>0.142380183112643</v>
      </c>
      <c r="AI25" s="0" t="n">
        <f aca="false">V25/9.80665</f>
        <v>0.110393597168843</v>
      </c>
      <c r="AJ25" s="0" t="n">
        <f aca="false">W25/9.80665</f>
        <v>0.0848777356879505</v>
      </c>
      <c r="AK25" s="0" t="n">
        <f aca="false">X25/9.80665</f>
        <v>0.0601473687682243</v>
      </c>
      <c r="AL25" s="0" t="n">
        <f aca="false">Y25/9.80665</f>
        <v>0.0443910505404544</v>
      </c>
      <c r="AM25" s="0" t="n">
        <f aca="false">Z25/9.80665</f>
        <v>0.0346903717624144</v>
      </c>
      <c r="AN25" s="0" t="n">
        <f aca="false">AA25/9.80665</f>
        <v>0.0231757122596064</v>
      </c>
      <c r="AO25" s="0" t="n">
        <f aca="false">AB25/9.80665</f>
        <v>0.0146155631805812</v>
      </c>
    </row>
    <row r="26" customFormat="false" ht="13.8" hidden="false" customHeight="false" outlineLevel="0" collapsed="false">
      <c r="H26" s="3" t="n">
        <v>6</v>
      </c>
      <c r="I26" s="3" t="n">
        <f aca="false">IF(M26,0,90)</f>
        <v>90</v>
      </c>
      <c r="J26" s="3" t="n">
        <v>1</v>
      </c>
      <c r="K26" s="3" t="n">
        <v>10</v>
      </c>
      <c r="L26" s="3" t="n">
        <f aca="false">IF(J26,2000,500)</f>
        <v>2000</v>
      </c>
      <c r="M26" s="3" t="n">
        <v>0</v>
      </c>
      <c r="N26" s="3" t="s">
        <v>21</v>
      </c>
      <c r="O26" s="3" t="n">
        <v>5</v>
      </c>
      <c r="P26" s="3" t="n">
        <f aca="false">10^(1.017+0.1046*H26+(-1.007*LOG10(SQRT(K26^2+15^2)))-(0.0735*J26)-(0.3068*M26))</f>
        <v>2.02472818172126</v>
      </c>
      <c r="Q26" s="3" t="n">
        <f aca="false">10^(1.028+0.1245*H26+(-1.055*LOG10(SQRT(K26^2+15^2)))-(0.0775*J26)-(0.3246*M26))</f>
        <v>2.35766190959025</v>
      </c>
      <c r="R26" s="3" t="n">
        <f aca="false">10^(1.382+0.1041*H26+(-1.062*LOG10(SQRT(K26^2+15^2)))-(0.1358*J26)-(0.3326*M26))</f>
        <v>3.44341950621357</v>
      </c>
      <c r="S26" s="3" t="n">
        <f aca="false">10^(1.382+0.1041*H26+(-1.062*LOG10(SQRT(K26^2+15^2)))-(0.1358*J26)-(0.3326*M26))</f>
        <v>3.44341950621357</v>
      </c>
      <c r="T26" s="3" t="n">
        <f aca="false">10^(1.368+0.0684*H26+(-0.9139*LOG10(SQRT(K26^2+15^2)))-(0.0972*J26)-(0.3011*M26))</f>
        <v>3.41503294894384</v>
      </c>
      <c r="U26" s="3" t="n">
        <f aca="false">10^(0.9747+0.1009*H26+(-0.8886*LOG10(SQRT(K26^2+15^2)))-(0.0552*J26)-(0.2639*M26))</f>
        <v>2.56371782358339</v>
      </c>
      <c r="V26" s="3" t="n">
        <f aca="false">10^(0.5295+0.1513*H26+(-0.8601*LOG10(SQRT(K26^2+15^2)))-(0.0693*J26)-(0.2533*M26))</f>
        <v>1.93983397119558</v>
      </c>
      <c r="W26" s="3" t="n">
        <f aca="false">10^(-0.579+0.3147*H26+(-0.9064*LOG10(SQRT(K26^2+15^2)))-(0.0111*J26)-(0.2394*M26))</f>
        <v>1.44448973781672</v>
      </c>
      <c r="X26" s="3" t="n">
        <f aca="false">10^(-1.612+0.4673*H26+(-0.9278*LOG10(SQRT(K26^2+15^2)))-(0.0203*J26)-(0.2355*M26))</f>
        <v>1.01446556244464</v>
      </c>
      <c r="Y26" s="3" t="n">
        <f aca="false">10^(-1.716+0.4763*H26+(-0.9482*LOG10(SQRT(K26^2+15^2)))-(0.02*J26)-(0.2921*M26))</f>
        <v>0.85293531935036</v>
      </c>
      <c r="Z26" s="3" t="n">
        <f aca="false">10^(-2.138+0.5222*H26+(-0.9333*LOG10(SQRT(K26^2+15^2)))+(0.0284*J26)-(0.3197*M26))</f>
        <v>0.710280071273786</v>
      </c>
      <c r="AA26" s="3" t="n">
        <f aca="false">10^(-2.69+0.5707*H26+(-0.9082*LOG10(SQRT(K26^2+15^2)))+(0.04*J26)-(0.277*M26))</f>
        <v>0.430084474914272</v>
      </c>
      <c r="AB26" s="3" t="n">
        <f aca="false">10^(-2.942+0.5671*H26+(-0.827*LOG10(SQRT(K26^2+15^2)))+(0.0054*J26)-(0.271*M26))</f>
        <v>0.267507664810838</v>
      </c>
      <c r="AC26" s="0" t="n">
        <f aca="false">P26/9.80665</f>
        <v>0.206464815377449</v>
      </c>
      <c r="AD26" s="0" t="n">
        <f aca="false">Q26/9.80665</f>
        <v>0.240414607392968</v>
      </c>
      <c r="AE26" s="0" t="n">
        <f aca="false">R26/9.80665</f>
        <v>0.351131069857043</v>
      </c>
      <c r="AF26" s="0" t="n">
        <f aca="false">S26/9.80665</f>
        <v>0.351131069857043</v>
      </c>
      <c r="AG26" s="0" t="n">
        <f aca="false">T26/9.80665</f>
        <v>0.348236446589186</v>
      </c>
      <c r="AH26" s="0" t="n">
        <f aca="false">U26/9.80665</f>
        <v>0.261426463020847</v>
      </c>
      <c r="AI26" s="0" t="n">
        <f aca="false">V26/9.80665</f>
        <v>0.197808015091349</v>
      </c>
      <c r="AJ26" s="0" t="n">
        <f aca="false">W26/9.80665</f>
        <v>0.147296960513194</v>
      </c>
      <c r="AK26" s="0" t="n">
        <f aca="false">X26/9.80665</f>
        <v>0.103446698153257</v>
      </c>
      <c r="AL26" s="0" t="n">
        <f aca="false">Y26/9.80665</f>
        <v>0.0869751973763069</v>
      </c>
      <c r="AM26" s="0" t="n">
        <f aca="false">Z26/9.80665</f>
        <v>0.0724284104432998</v>
      </c>
      <c r="AN26" s="0" t="n">
        <f aca="false">AA26/9.80665</f>
        <v>0.0438564112020183</v>
      </c>
      <c r="AO26" s="0" t="n">
        <f aca="false">AB26/9.80665</f>
        <v>0.0272781902903476</v>
      </c>
    </row>
    <row r="27" customFormat="false" ht="13.8" hidden="false" customHeight="false" outlineLevel="0" collapsed="false">
      <c r="H27" s="3" t="n">
        <v>6</v>
      </c>
      <c r="I27" s="3" t="n">
        <f aca="false">IF(M27,0,90)</f>
        <v>0</v>
      </c>
      <c r="J27" s="3" t="n">
        <v>0</v>
      </c>
      <c r="K27" s="3" t="n">
        <v>10</v>
      </c>
      <c r="L27" s="3" t="n">
        <f aca="false">IF(J27,2000,500)</f>
        <v>500</v>
      </c>
      <c r="M27" s="3" t="n">
        <v>1</v>
      </c>
      <c r="N27" s="3" t="s">
        <v>21</v>
      </c>
      <c r="O27" s="3" t="n">
        <v>5</v>
      </c>
      <c r="P27" s="3" t="n">
        <f aca="false">10^(1.017+0.1046*H27+(-1.007*LOG10(SQRT(K27^2+15^2)))-(0.0735*J27)-(0.3068*M27))</f>
        <v>1.18322333966655</v>
      </c>
      <c r="Q27" s="3" t="n">
        <f aca="false">10^(1.028+0.1245*H27+(-1.055*LOG10(SQRT(K27^2+15^2)))-(0.0775*J27)-(0.3246*M27))</f>
        <v>1.33469344357151</v>
      </c>
      <c r="R27" s="3" t="n">
        <f aca="false">10^(1.382+0.1041*H27+(-1.062*LOG10(SQRT(K27^2+15^2)))-(0.1358*J27)-(0.3326*M27))</f>
        <v>2.18871863376727</v>
      </c>
      <c r="S27" s="3" t="n">
        <f aca="false">10^(1.382+0.1041*H27+(-1.062*LOG10(SQRT(K27^2+15^2)))-(0.1358*J27)-(0.3326*M27))</f>
        <v>2.18871863376727</v>
      </c>
      <c r="T27" s="3" t="n">
        <f aca="false">10^(1.368+0.0684*H27+(-0.9139*LOG10(SQRT(K27^2+15^2)))-(0.0972*J27)-(0.3011*M27))</f>
        <v>2.13547699975346</v>
      </c>
      <c r="U27" s="3" t="n">
        <f aca="false">10^(0.9747+0.1009*H27+(-0.8886*LOG10(SQRT(K27^2+15^2)))-(0.0552*J27)-(0.2639*M27))</f>
        <v>1.58551451673544</v>
      </c>
      <c r="V27" s="3" t="n">
        <f aca="false">10^(0.5295+0.1513*H27+(-0.8601*LOG10(SQRT(K27^2+15^2)))-(0.0693*J27)-(0.2533*M27))</f>
        <v>1.2698854892292</v>
      </c>
      <c r="W27" s="3" t="n">
        <f aca="false">10^(-0.579+0.3147*H27+(-0.9064*LOG10(SQRT(K27^2+15^2)))-(0.0111*J27)-(0.2394*M27))</f>
        <v>0.853914642735946</v>
      </c>
      <c r="X27" s="3" t="n">
        <f aca="false">10^(-1.612+0.4673*H27+(-0.9278*LOG10(SQRT(K27^2+15^2)))-(0.0203*J27)-(0.2355*M27))</f>
        <v>0.618069494219853</v>
      </c>
      <c r="Y27" s="3" t="n">
        <f aca="false">10^(-1.716+0.4763*H27+(-0.9482*LOG10(SQRT(K27^2+15^2)))-(0.02*J27)-(0.2921*M27))</f>
        <v>0.455843848585413</v>
      </c>
      <c r="Z27" s="3" t="n">
        <f aca="false">10^(-2.138+0.5222*H27+(-0.9333*LOG10(SQRT(K27^2+15^2)))+(0.0284*J27)-(0.3197*M27))</f>
        <v>0.318661524569666</v>
      </c>
      <c r="AA27" s="3" t="n">
        <f aca="false">10^(-2.69+0.5707*H27+(-0.9082*LOG10(SQRT(K27^2+15^2)))+(0.04*J27)-(0.277*M27))</f>
        <v>0.207278265477693</v>
      </c>
      <c r="AB27" s="3" t="n">
        <f aca="false">10^(-2.942+0.5671*H27+(-0.827*LOG10(SQRT(K27^2+15^2)))+(0.0054*J27)-(0.271*M27))</f>
        <v>0.141558590670083</v>
      </c>
      <c r="AC27" s="0" t="n">
        <f aca="false">P27/9.80665</f>
        <v>0.120655202303187</v>
      </c>
      <c r="AD27" s="0" t="n">
        <f aca="false">Q27/9.80665</f>
        <v>0.136100854376521</v>
      </c>
      <c r="AE27" s="0" t="n">
        <f aca="false">R27/9.80665</f>
        <v>0.223187187649939</v>
      </c>
      <c r="AF27" s="0" t="n">
        <f aca="false">S27/9.80665</f>
        <v>0.223187187649939</v>
      </c>
      <c r="AG27" s="0" t="n">
        <f aca="false">T27/9.80665</f>
        <v>0.217758051909006</v>
      </c>
      <c r="AH27" s="0" t="n">
        <f aca="false">U27/9.80665</f>
        <v>0.161677485862699</v>
      </c>
      <c r="AI27" s="0" t="n">
        <f aca="false">V27/9.80665</f>
        <v>0.129492282199242</v>
      </c>
      <c r="AJ27" s="0" t="n">
        <f aca="false">W27/9.80665</f>
        <v>0.0870750605697099</v>
      </c>
      <c r="AK27" s="0" t="n">
        <f aca="false">X27/9.80665</f>
        <v>0.0630255484003052</v>
      </c>
      <c r="AL27" s="0" t="n">
        <f aca="false">Y27/9.80665</f>
        <v>0.0464831362988801</v>
      </c>
      <c r="AM27" s="0" t="n">
        <f aca="false">Z27/9.80665</f>
        <v>0.0324944323055953</v>
      </c>
      <c r="AN27" s="0" t="n">
        <f aca="false">AA27/9.80665</f>
        <v>0.0211365007905547</v>
      </c>
      <c r="AO27" s="0" t="n">
        <f aca="false">AB27/9.80665</f>
        <v>0.014434958999259</v>
      </c>
    </row>
    <row r="28" customFormat="false" ht="13.8" hidden="false" customHeight="false" outlineLevel="0" collapsed="false">
      <c r="H28" s="3" t="n">
        <v>6</v>
      </c>
      <c r="I28" s="3" t="n">
        <f aca="false">IF(M28,0,90)</f>
        <v>90</v>
      </c>
      <c r="J28" s="3" t="n">
        <v>0</v>
      </c>
      <c r="K28" s="3" t="n">
        <v>10</v>
      </c>
      <c r="L28" s="3" t="n">
        <f aca="false">IF(J28,2000,500)</f>
        <v>500</v>
      </c>
      <c r="M28" s="3" t="n">
        <v>0</v>
      </c>
      <c r="N28" s="3" t="s">
        <v>21</v>
      </c>
      <c r="O28" s="3" t="n">
        <v>5</v>
      </c>
      <c r="P28" s="3" t="n">
        <f aca="false">10^(1.017+0.1046*H28+(-1.007*LOG10(SQRT(K28^2+15^2)))-(0.0735*J28)-(0.3068*M28))</f>
        <v>2.39809690041289</v>
      </c>
      <c r="Q28" s="3" t="n">
        <f aca="false">10^(1.028+0.1245*H28+(-1.055*LOG10(SQRT(K28^2+15^2)))-(0.0775*J28)-(0.3246*M28))</f>
        <v>2.81826305259444</v>
      </c>
      <c r="R28" s="3" t="n">
        <f aca="false">10^(1.382+0.1041*H28+(-1.062*LOG10(SQRT(K28^2+15^2)))-(0.1358*J28)-(0.3326*M28))</f>
        <v>4.70749573611598</v>
      </c>
      <c r="S28" s="3" t="n">
        <f aca="false">10^(1.382+0.1041*H28+(-1.062*LOG10(SQRT(K28^2+15^2)))-(0.1358*J28)-(0.3326*M28))</f>
        <v>4.70749573611598</v>
      </c>
      <c r="T28" s="3" t="n">
        <f aca="false">10^(1.368+0.0684*H28+(-0.9139*LOG10(SQRT(K28^2+15^2)))-(0.0972*J28)-(0.3011*M28))</f>
        <v>4.27164249408724</v>
      </c>
      <c r="U28" s="3" t="n">
        <f aca="false">10^(0.9747+0.1009*H28+(-0.8886*LOG10(SQRT(K28^2+15^2)))-(0.0552*J28)-(0.2639*M28))</f>
        <v>2.91118780097668</v>
      </c>
      <c r="V28" s="3" t="n">
        <f aca="false">10^(0.5295+0.1513*H28+(-0.8601*LOG10(SQRT(K28^2+15^2)))-(0.0693*J28)-(0.2533*M28))</f>
        <v>2.27543566347914</v>
      </c>
      <c r="W28" s="3" t="n">
        <f aca="false">10^(-0.579+0.3147*H28+(-0.9064*LOG10(SQRT(K28^2+15^2)))-(0.0111*J28)-(0.2394*M28))</f>
        <v>1.48188485935978</v>
      </c>
      <c r="X28" s="3" t="n">
        <f aca="false">10^(-1.612+0.4673*H28+(-0.9278*LOG10(SQRT(K28^2+15^2)))-(0.0203*J28)-(0.2355*M28))</f>
        <v>1.06300989911425</v>
      </c>
      <c r="Y28" s="3" t="n">
        <f aca="false">10^(-1.716+0.4763*H28+(-0.9482*LOG10(SQRT(K28^2+15^2)))-(0.02*J28)-(0.2921*M28))</f>
        <v>0.893132922532673</v>
      </c>
      <c r="Z28" s="3" t="n">
        <f aca="false">10^(-2.138+0.5222*H28+(-0.9333*LOG10(SQRT(K28^2+15^2)))+(0.0284*J28)-(0.3197*M28))</f>
        <v>0.665318545793905</v>
      </c>
      <c r="AA28" s="3" t="n">
        <f aca="false">10^(-2.69+0.5707*H28+(-0.9082*LOG10(SQRT(K28^2+15^2)))+(0.04*J28)-(0.277*M28))</f>
        <v>0.392241702960511</v>
      </c>
      <c r="AB28" s="3" t="n">
        <f aca="false">10^(-2.942+0.5671*H28+(-0.827*LOG10(SQRT(K28^2+15^2)))+(0.0054*J28)-(0.271*M28))</f>
        <v>0.264202078689821</v>
      </c>
      <c r="AC28" s="0" t="n">
        <f aca="false">P28/9.80665</f>
        <v>0.244537828964314</v>
      </c>
      <c r="AD28" s="0" t="n">
        <f aca="false">Q28/9.80665</f>
        <v>0.287382852716721</v>
      </c>
      <c r="AE28" s="0" t="n">
        <f aca="false">R28/9.80665</f>
        <v>0.480030972464193</v>
      </c>
      <c r="AF28" s="0" t="n">
        <f aca="false">S28/9.80665</f>
        <v>0.480030972464193</v>
      </c>
      <c r="AG28" s="0" t="n">
        <f aca="false">T28/9.80665</f>
        <v>0.435586310726624</v>
      </c>
      <c r="AH28" s="0" t="n">
        <f aca="false">U28/9.80665</f>
        <v>0.296858539967948</v>
      </c>
      <c r="AI28" s="0" t="n">
        <f aca="false">V28/9.80665</f>
        <v>0.232029863763787</v>
      </c>
      <c r="AJ28" s="0" t="n">
        <f aca="false">W28/9.80665</f>
        <v>0.151110201685568</v>
      </c>
      <c r="AK28" s="0" t="n">
        <f aca="false">X28/9.80665</f>
        <v>0.108396842868283</v>
      </c>
      <c r="AL28" s="0" t="n">
        <f aca="false">Y28/9.80665</f>
        <v>0.0910742121450927</v>
      </c>
      <c r="AM28" s="0" t="n">
        <f aca="false">Z28/9.80665</f>
        <v>0.0678436107940943</v>
      </c>
      <c r="AN28" s="0" t="n">
        <f aca="false">AA28/9.80665</f>
        <v>0.0399975223914906</v>
      </c>
      <c r="AO28" s="0" t="n">
        <f aca="false">AB28/9.80665</f>
        <v>0.0269411143142481</v>
      </c>
    </row>
    <row r="29" customFormat="false" ht="13.8" hidden="false" customHeight="false" outlineLevel="0" collapsed="false">
      <c r="H29" s="3" t="n">
        <v>7</v>
      </c>
      <c r="I29" s="3" t="n">
        <f aca="false">IF(M29,0,90)</f>
        <v>0</v>
      </c>
      <c r="J29" s="3" t="n">
        <v>1</v>
      </c>
      <c r="K29" s="3" t="n">
        <v>10</v>
      </c>
      <c r="L29" s="3" t="n">
        <f aca="false">IF(J29,2000,500)</f>
        <v>2000</v>
      </c>
      <c r="M29" s="3" t="n">
        <v>1</v>
      </c>
      <c r="N29" s="3" t="s">
        <v>21</v>
      </c>
      <c r="O29" s="3" t="n">
        <v>5</v>
      </c>
      <c r="P29" s="3" t="n">
        <f aca="false">10^(1.017+0.1046*H29+(-1.007*LOG10(SQRT(K29^2+15^2)))-(0.0735*J29)-(0.3068*M29))</f>
        <v>1.27106197838068</v>
      </c>
      <c r="Q29" s="3" t="n">
        <f aca="false">10^(1.028+0.1245*H29+(-1.055*LOG10(SQRT(K29^2+15^2)))-(0.0775*J29)-(0.3246*M29))</f>
        <v>1.48724160819245</v>
      </c>
      <c r="R29" s="3" t="n">
        <f aca="false">10^(1.382+0.1041*H29+(-1.062*LOG10(SQRT(K29^2+15^2)))-(0.1358*J29)-(0.3326*M29))</f>
        <v>2.03465104271051</v>
      </c>
      <c r="S29" s="3" t="n">
        <f aca="false">10^(1.382+0.1041*H29+(-1.062*LOG10(SQRT(K29^2+15^2)))-(0.1358*J29)-(0.3326*M29))</f>
        <v>2.03465104271051</v>
      </c>
      <c r="T29" s="3" t="n">
        <f aca="false">10^(1.368+0.0684*H29+(-0.9139*LOG10(SQRT(K29^2+15^2)))-(0.0972*J29)-(0.3011*M29))</f>
        <v>1.9984574143514</v>
      </c>
      <c r="U29" s="3" t="n">
        <f aca="false">10^(0.9747+0.1009*H29+(-0.8886*LOG10(SQRT(K29^2+15^2)))-(0.0552*J29)-(0.2639*M29))</f>
        <v>1.76144960568612</v>
      </c>
      <c r="V29" s="3" t="n">
        <f aca="false">10^(0.5295+0.1513*H29+(-0.8601*LOG10(SQRT(K29^2+15^2)))-(0.0693*J29)-(0.2533*M29))</f>
        <v>1.53378526289237</v>
      </c>
      <c r="W29" s="3" t="n">
        <f aca="false">10^(-0.579+0.3147*H29+(-0.9064*LOG10(SQRT(K29^2+15^2)))-(0.0111*J29)-(0.2394*M29))</f>
        <v>1.71796558970505</v>
      </c>
      <c r="X29" s="3" t="n">
        <f aca="false">10^(-1.612+0.4673*H29+(-0.9278*LOG10(SQRT(K29^2+15^2)))-(0.0203*J29)-(0.2355*M29))</f>
        <v>1.72996496855723</v>
      </c>
      <c r="Y29" s="3" t="n">
        <f aca="false">10^(-1.716+0.4763*H29+(-0.9482*LOG10(SQRT(K29^2+15^2)))-(0.02*J29)-(0.2921*M29))</f>
        <v>1.30351519644315</v>
      </c>
      <c r="Z29" s="3" t="n">
        <f aca="false">10^(-2.138+0.5222*H29+(-0.9333*LOG10(SQRT(K29^2+15^2)))+(0.0284*J29)-(0.3197*M29))</f>
        <v>1.13221689092575</v>
      </c>
      <c r="AA29" s="3" t="n">
        <f aca="false">10^(-2.69+0.5707*H29+(-0.9082*LOG10(SQRT(K29^2+15^2)))+(0.04*J29)-(0.277*M29))</f>
        <v>0.84577290054216</v>
      </c>
      <c r="AB29" s="3" t="n">
        <f aca="false">10^(-2.942+0.5671*H29+(-0.827*LOG10(SQRT(K29^2+15^2)))+(0.0054*J29)-(0.271*M29))</f>
        <v>0.528976319105121</v>
      </c>
      <c r="AC29" s="0" t="n">
        <f aca="false">P29/9.80665</f>
        <v>0.129612250705458</v>
      </c>
      <c r="AD29" s="0" t="n">
        <f aca="false">Q29/9.80665</f>
        <v>0.151656438048921</v>
      </c>
      <c r="AE29" s="0" t="n">
        <f aca="false">R29/9.80665</f>
        <v>0.207476665600436</v>
      </c>
      <c r="AF29" s="0" t="n">
        <f aca="false">S29/9.80665</f>
        <v>0.207476665600436</v>
      </c>
      <c r="AG29" s="0" t="n">
        <f aca="false">T29/9.80665</f>
        <v>0.203785942636007</v>
      </c>
      <c r="AH29" s="0" t="n">
        <f aca="false">U29/9.80665</f>
        <v>0.179617872126171</v>
      </c>
      <c r="AI29" s="0" t="n">
        <f aca="false">V29/9.80665</f>
        <v>0.156402569979796</v>
      </c>
      <c r="AJ29" s="0" t="n">
        <f aca="false">W29/9.80665</f>
        <v>0.175183736516043</v>
      </c>
      <c r="AK29" s="0" t="n">
        <f aca="false">X29/9.80665</f>
        <v>0.176407332632166</v>
      </c>
      <c r="AL29" s="0" t="n">
        <f aca="false">Y29/9.80665</f>
        <v>0.132921557967618</v>
      </c>
      <c r="AM29" s="0" t="n">
        <f aca="false">Z29/9.80665</f>
        <v>0.115453992028445</v>
      </c>
      <c r="AN29" s="0" t="n">
        <f aca="false">AA29/9.80665</f>
        <v>0.0862448339180209</v>
      </c>
      <c r="AO29" s="0" t="n">
        <f aca="false">AB29/9.80665</f>
        <v>0.0539405728872878</v>
      </c>
    </row>
    <row r="30" customFormat="false" ht="13.8" hidden="false" customHeight="false" outlineLevel="0" collapsed="false">
      <c r="H30" s="3" t="n">
        <v>7</v>
      </c>
      <c r="I30" s="3" t="n">
        <f aca="false">IF(M30,0,90)</f>
        <v>90</v>
      </c>
      <c r="J30" s="3" t="n">
        <v>1</v>
      </c>
      <c r="K30" s="3" t="n">
        <v>10</v>
      </c>
      <c r="L30" s="3" t="n">
        <f aca="false">IF(J30,2000,500)</f>
        <v>2000</v>
      </c>
      <c r="M30" s="3" t="n">
        <v>0</v>
      </c>
      <c r="N30" s="3" t="s">
        <v>21</v>
      </c>
      <c r="O30" s="3" t="n">
        <v>5</v>
      </c>
      <c r="P30" s="3" t="n">
        <f aca="false">10^(1.017+0.1046*H30+(-1.007*LOG10(SQRT(K30^2+15^2)))-(0.0735*J30)-(0.3068*M30))</f>
        <v>2.57612378694827</v>
      </c>
      <c r="Q30" s="3" t="n">
        <f aca="false">10^(1.028+0.1245*H30+(-1.055*LOG10(SQRT(K30^2+15^2)))-(0.0775*J30)-(0.3246*M30))</f>
        <v>3.14037511372952</v>
      </c>
      <c r="R30" s="3" t="n">
        <f aca="false">10^(1.382+0.1041*H30+(-1.062*LOG10(SQRT(K30^2+15^2)))-(0.1358*J30)-(0.3326*M30))</f>
        <v>4.37612718248649</v>
      </c>
      <c r="S30" s="3" t="n">
        <f aca="false">10^(1.382+0.1041*H30+(-1.062*LOG10(SQRT(K30^2+15^2)))-(0.1358*J30)-(0.3326*M30))</f>
        <v>4.37612718248649</v>
      </c>
      <c r="T30" s="3" t="n">
        <f aca="false">10^(1.368+0.0684*H30+(-0.9139*LOG10(SQRT(K30^2+15^2)))-(0.0972*J30)-(0.3011*M30))</f>
        <v>3.99755914709114</v>
      </c>
      <c r="U30" s="3" t="n">
        <f aca="false">10^(0.9747+0.1009*H30+(-0.8886*LOG10(SQRT(K30^2+15^2)))-(0.0552*J30)-(0.2639*M30))</f>
        <v>3.23422494715908</v>
      </c>
      <c r="V30" s="3" t="n">
        <f aca="false">10^(0.5295+0.1513*H30+(-0.8601*LOG10(SQRT(K30^2+15^2)))-(0.0693*J30)-(0.2533*M30))</f>
        <v>2.74830267524548</v>
      </c>
      <c r="W30" s="3" t="n">
        <f aca="false">10^(-0.579+0.3147*H30+(-0.9064*LOG10(SQRT(K30^2+15^2)))-(0.0111*J30)-(0.2394*M30))</f>
        <v>2.98136027756612</v>
      </c>
      <c r="X30" s="3" t="n">
        <f aca="false">10^(-1.612+0.4673*H30+(-0.9278*LOG10(SQRT(K30^2+15^2)))-(0.0203*J30)-(0.2355*M30))</f>
        <v>2.97534485020719</v>
      </c>
      <c r="Y30" s="3" t="n">
        <f aca="false">10^(-1.716+0.4763*H30+(-0.9482*LOG10(SQRT(K30^2+15^2)))-(0.02*J30)-(0.2921*M30))</f>
        <v>2.55397180542818</v>
      </c>
      <c r="Z30" s="3" t="n">
        <f aca="false">10^(-2.138+0.5222*H30+(-0.9333*LOG10(SQRT(K30^2+15^2)))+(0.0284*J30)-(0.3197*M30))</f>
        <v>2.36390287911689</v>
      </c>
      <c r="AA30" s="3" t="n">
        <f aca="false">10^(-2.69+0.5707*H30+(-0.9082*LOG10(SQRT(K30^2+15^2)))+(0.04*J30)-(0.277*M30))</f>
        <v>1.60049295116381</v>
      </c>
      <c r="AB30" s="3" t="n">
        <f aca="false">10^(-2.942+0.5671*H30+(-0.827*LOG10(SQRT(K30^2+15^2)))+(0.0054*J30)-(0.271*M30))</f>
        <v>0.987270658910278</v>
      </c>
      <c r="AC30" s="0" t="n">
        <f aca="false">P30/9.80665</f>
        <v>0.262691519218925</v>
      </c>
      <c r="AD30" s="0" t="n">
        <f aca="false">Q30/9.80665</f>
        <v>0.32022914183024</v>
      </c>
      <c r="AE30" s="0" t="n">
        <f aca="false">R30/9.80665</f>
        <v>0.44624078380349</v>
      </c>
      <c r="AF30" s="0" t="n">
        <f aca="false">S30/9.80665</f>
        <v>0.44624078380349</v>
      </c>
      <c r="AG30" s="0" t="n">
        <f aca="false">T30/9.80665</f>
        <v>0.407637587462705</v>
      </c>
      <c r="AH30" s="0" t="n">
        <f aca="false">U30/9.80665</f>
        <v>0.329799161503579</v>
      </c>
      <c r="AI30" s="0" t="n">
        <f aca="false">V30/9.80665</f>
        <v>0.280248879611843</v>
      </c>
      <c r="AJ30" s="0" t="n">
        <f aca="false">W30/9.80665</f>
        <v>0.304014141176255</v>
      </c>
      <c r="AK30" s="0" t="n">
        <f aca="false">X30/9.80665</f>
        <v>0.303400738295665</v>
      </c>
      <c r="AL30" s="0" t="n">
        <f aca="false">Y30/9.80665</f>
        <v>0.260432645748363</v>
      </c>
      <c r="AM30" s="0" t="n">
        <f aca="false">Z30/9.80665</f>
        <v>0.24105100917407</v>
      </c>
      <c r="AN30" s="0" t="n">
        <f aca="false">AA30/9.80665</f>
        <v>0.163204861105863</v>
      </c>
      <c r="AO30" s="0" t="n">
        <f aca="false">AB30/9.80665</f>
        <v>0.100673589748821</v>
      </c>
    </row>
    <row r="31" customFormat="false" ht="13.8" hidden="false" customHeight="false" outlineLevel="0" collapsed="false">
      <c r="H31" s="3" t="n">
        <v>7</v>
      </c>
      <c r="I31" s="3" t="n">
        <f aca="false">IF(M31,0,90)</f>
        <v>0</v>
      </c>
      <c r="J31" s="3" t="n">
        <v>0</v>
      </c>
      <c r="K31" s="3" t="n">
        <v>10</v>
      </c>
      <c r="L31" s="3" t="n">
        <f aca="false">IF(J31,2000,500)</f>
        <v>500</v>
      </c>
      <c r="M31" s="3" t="n">
        <v>1</v>
      </c>
      <c r="N31" s="3" t="s">
        <v>21</v>
      </c>
      <c r="O31" s="3" t="n">
        <v>5</v>
      </c>
      <c r="P31" s="3" t="n">
        <f aca="false">10^(1.017+0.1046*H31+(-1.007*LOG10(SQRT(K31^2+15^2)))-(0.0735*J31)-(0.3068*M31))</f>
        <v>1.50545135791813</v>
      </c>
      <c r="Q31" s="3" t="n">
        <f aca="false">10^(1.028+0.1245*H31+(-1.055*LOG10(SQRT(K31^2+15^2)))-(0.0775*J31)-(0.3246*M31))</f>
        <v>1.77779437229758</v>
      </c>
      <c r="R31" s="3" t="n">
        <f aca="false">10^(1.382+0.1041*H31+(-1.062*LOG10(SQRT(K31^2+15^2)))-(0.1358*J31)-(0.3326*M31))</f>
        <v>2.78156962599537</v>
      </c>
      <c r="S31" s="3" t="n">
        <f aca="false">10^(1.382+0.1041*H31+(-1.062*LOG10(SQRT(K31^2+15^2)))-(0.1358*J31)-(0.3326*M31))</f>
        <v>2.78156962599537</v>
      </c>
      <c r="T31" s="3" t="n">
        <f aca="false">10^(1.368+0.0684*H31+(-0.9139*LOG10(SQRT(K31^2+15^2)))-(0.0972*J31)-(0.3011*M31))</f>
        <v>2.49974033673885</v>
      </c>
      <c r="U31" s="3" t="n">
        <f aca="false">10^(0.9747+0.1009*H31+(-0.8886*LOG10(SQRT(K31^2+15^2)))-(0.0552*J31)-(0.2639*M31))</f>
        <v>2.00018526100551</v>
      </c>
      <c r="V31" s="3" t="n">
        <f aca="false">10^(0.5295+0.1513*H31+(-0.8601*LOG10(SQRT(K31^2+15^2)))-(0.0693*J31)-(0.2533*M31))</f>
        <v>1.79913834850156</v>
      </c>
      <c r="W31" s="3" t="n">
        <f aca="false">10^(-0.579+0.3147*H31+(-0.9064*LOG10(SQRT(K31^2+15^2)))-(0.0111*J31)-(0.2394*M31))</f>
        <v>1.76244048651596</v>
      </c>
      <c r="X31" s="3" t="n">
        <f aca="false">10^(-1.612+0.4673*H31+(-0.9278*LOG10(SQRT(K31^2+15^2)))-(0.0203*J31)-(0.2355*M31))</f>
        <v>1.81274747490263</v>
      </c>
      <c r="Y31" s="3" t="n">
        <f aca="false">10^(-1.716+0.4763*H31+(-0.9482*LOG10(SQRT(K31^2+15^2)))-(0.02*J31)-(0.2921*M31))</f>
        <v>1.36494797501379</v>
      </c>
      <c r="Z31" s="3" t="n">
        <f aca="false">10^(-2.138+0.5222*H31+(-0.9333*LOG10(SQRT(K31^2+15^2)))+(0.0284*J31)-(0.3197*M31))</f>
        <v>1.06054629132858</v>
      </c>
      <c r="AA31" s="3" t="n">
        <f aca="false">10^(-2.69+0.5707*H31+(-0.9082*LOG10(SQRT(K31^2+15^2)))+(0.04*J31)-(0.277*M31))</f>
        <v>0.771354052927938</v>
      </c>
      <c r="AB31" s="3" t="n">
        <f aca="false">10^(-2.942+0.5671*H31+(-0.827*LOG10(SQRT(K31^2+15^2)))+(0.0054*J31)-(0.271*M31))</f>
        <v>0.522439770778489</v>
      </c>
      <c r="AC31" s="0" t="n">
        <f aca="false">P31/9.80665</f>
        <v>0.153513315751876</v>
      </c>
      <c r="AD31" s="0" t="n">
        <f aca="false">Q31/9.80665</f>
        <v>0.181284574477276</v>
      </c>
      <c r="AE31" s="0" t="n">
        <f aca="false">R31/9.80665</f>
        <v>0.283641164515444</v>
      </c>
      <c r="AF31" s="0" t="n">
        <f aca="false">S31/9.80665</f>
        <v>0.283641164515444</v>
      </c>
      <c r="AG31" s="0" t="n">
        <f aca="false">T31/9.80665</f>
        <v>0.254902574960752</v>
      </c>
      <c r="AH31" s="0" t="n">
        <f aca="false">U31/9.80665</f>
        <v>0.203962133960681</v>
      </c>
      <c r="AI31" s="0" t="n">
        <f aca="false">V31/9.80665</f>
        <v>0.183461054335737</v>
      </c>
      <c r="AJ31" s="0" t="n">
        <f aca="false">W31/9.80665</f>
        <v>0.179718913850904</v>
      </c>
      <c r="AK31" s="0" t="n">
        <f aca="false">X31/9.80665</f>
        <v>0.184848799019301</v>
      </c>
      <c r="AL31" s="0" t="n">
        <f aca="false">Y31/9.80665</f>
        <v>0.139185957999296</v>
      </c>
      <c r="AM31" s="0" t="n">
        <f aca="false">Z31/9.80665</f>
        <v>0.108145624788137</v>
      </c>
      <c r="AN31" s="0" t="n">
        <f aca="false">AA31/9.80665</f>
        <v>0.0786562233716853</v>
      </c>
      <c r="AO31" s="0" t="n">
        <f aca="false">AB31/9.80665</f>
        <v>0.0532740304567298</v>
      </c>
    </row>
    <row r="32" customFormat="false" ht="13.8" hidden="false" customHeight="false" outlineLevel="0" collapsed="false">
      <c r="H32" s="3" t="n">
        <v>7</v>
      </c>
      <c r="I32" s="3" t="n">
        <f aca="false">IF(M32,0,90)</f>
        <v>90</v>
      </c>
      <c r="J32" s="3" t="n">
        <v>0</v>
      </c>
      <c r="K32" s="3" t="n">
        <v>10</v>
      </c>
      <c r="L32" s="3" t="n">
        <f aca="false">IF(J32,2000,500)</f>
        <v>500</v>
      </c>
      <c r="M32" s="3" t="n">
        <v>0</v>
      </c>
      <c r="N32" s="3" t="s">
        <v>21</v>
      </c>
      <c r="O32" s="3" t="n">
        <v>5</v>
      </c>
      <c r="P32" s="3" t="n">
        <f aca="false">10^(1.017+0.1046*H32+(-1.007*LOG10(SQRT(K32^2+15^2)))-(0.0735*J32)-(0.3068*M32))</f>
        <v>3.05117226318681</v>
      </c>
      <c r="Q32" s="3" t="n">
        <f aca="false">10^(1.028+0.1245*H32+(-1.055*LOG10(SQRT(K32^2+15^2)))-(0.0775*J32)-(0.3246*M32))</f>
        <v>3.75388986788573</v>
      </c>
      <c r="R32" s="3" t="n">
        <f aca="false">10^(1.382+0.1041*H32+(-1.062*LOG10(SQRT(K32^2+15^2)))-(0.1358*J32)-(0.3326*M32))</f>
        <v>5.98259956856348</v>
      </c>
      <c r="S32" s="3" t="n">
        <f aca="false">10^(1.382+0.1041*H32+(-1.062*LOG10(SQRT(K32^2+15^2)))-(0.1358*J32)-(0.3326*M32))</f>
        <v>5.98259956856348</v>
      </c>
      <c r="T32" s="3" t="n">
        <f aca="false">10^(1.368+0.0684*H32+(-0.9139*LOG10(SQRT(K32^2+15^2)))-(0.0972*J32)-(0.3011*M32))</f>
        <v>5.00028660942283</v>
      </c>
      <c r="U32" s="3" t="n">
        <f aca="false">10^(0.9747+0.1009*H32+(-0.8886*LOG10(SQRT(K32^2+15^2)))-(0.0552*J32)-(0.2639*M32))</f>
        <v>3.67257118750444</v>
      </c>
      <c r="V32" s="3" t="n">
        <f aca="false">10^(0.5295+0.1513*H32+(-0.8601*LOG10(SQRT(K32^2+15^2)))-(0.0693*J32)-(0.2533*M32))</f>
        <v>3.2237737941224</v>
      </c>
      <c r="W32" s="3" t="n">
        <f aca="false">10^(-0.579+0.3147*H32+(-0.9064*LOG10(SQRT(K32^2+15^2)))-(0.0111*J32)-(0.2394*M32))</f>
        <v>3.05854208580226</v>
      </c>
      <c r="X32" s="3" t="n">
        <f aca="false">10^(-1.612+0.4673*H32+(-0.9278*LOG10(SQRT(K32^2+15^2)))-(0.0203*J32)-(0.2355*M32))</f>
        <v>3.11772143494662</v>
      </c>
      <c r="Y32" s="3" t="n">
        <f aca="false">10^(-1.716+0.4763*H32+(-0.9482*LOG10(SQRT(K32^2+15^2)))-(0.02*J32)-(0.2921*M32))</f>
        <v>2.67433678838095</v>
      </c>
      <c r="Z32" s="3" t="n">
        <f aca="false">10^(-2.138+0.5222*H32+(-0.9333*LOG10(SQRT(K32^2+15^2)))+(0.0284*J32)-(0.3197*M32))</f>
        <v>2.21426517445657</v>
      </c>
      <c r="AA32" s="3" t="n">
        <f aca="false">10^(-2.69+0.5707*H32+(-0.9082*LOG10(SQRT(K32^2+15^2)))+(0.04*J32)-(0.277*M32))</f>
        <v>1.45966691977412</v>
      </c>
      <c r="AB32" s="3" t="n">
        <f aca="false">10^(-2.942+0.5671*H32+(-0.827*LOG10(SQRT(K32^2+15^2)))+(0.0054*J32)-(0.271*M32))</f>
        <v>0.975070977865293</v>
      </c>
      <c r="AC32" s="0" t="n">
        <f aca="false">P32/9.80665</f>
        <v>0.311132982536015</v>
      </c>
      <c r="AD32" s="0" t="n">
        <f aca="false">Q32/9.80665</f>
        <v>0.382790236001665</v>
      </c>
      <c r="AE32" s="0" t="n">
        <f aca="false">R32/9.80665</f>
        <v>0.610055377581894</v>
      </c>
      <c r="AF32" s="0" t="n">
        <f aca="false">S32/9.80665</f>
        <v>0.610055377581894</v>
      </c>
      <c r="AG32" s="0" t="n">
        <f aca="false">T32/9.80665</f>
        <v>0.509887332516489</v>
      </c>
      <c r="AH32" s="0" t="n">
        <f aca="false">U32/9.80665</f>
        <v>0.374498038321388</v>
      </c>
      <c r="AI32" s="0" t="n">
        <f aca="false">V32/9.80665</f>
        <v>0.328733440483998</v>
      </c>
      <c r="AJ32" s="0" t="n">
        <f aca="false">W32/9.80665</f>
        <v>0.311884495296789</v>
      </c>
      <c r="AK32" s="0" t="n">
        <f aca="false">X32/9.80665</f>
        <v>0.317919109476388</v>
      </c>
      <c r="AL32" s="0" t="n">
        <f aca="false">Y32/9.80665</f>
        <v>0.272706458207538</v>
      </c>
      <c r="AM32" s="0" t="n">
        <f aca="false">Z32/9.80665</f>
        <v>0.225792209822577</v>
      </c>
      <c r="AN32" s="0" t="n">
        <f aca="false">AA32/9.80665</f>
        <v>0.148844602364122</v>
      </c>
      <c r="AO32" s="0" t="n">
        <f aca="false">AB32/9.80665</f>
        <v>0.0994295684933481</v>
      </c>
    </row>
    <row r="33" customFormat="false" ht="13.8" hidden="false" customHeight="false" outlineLevel="0" collapsed="false">
      <c r="H33" s="3" t="n">
        <v>5</v>
      </c>
      <c r="I33" s="3" t="n">
        <f aca="false">IF(M33,0,90)</f>
        <v>0</v>
      </c>
      <c r="J33" s="3" t="n">
        <v>1</v>
      </c>
      <c r="K33" s="3" t="n">
        <v>30</v>
      </c>
      <c r="L33" s="3" t="n">
        <f aca="false">IF(J33,2000,500)</f>
        <v>2000</v>
      </c>
      <c r="M33" s="3" t="n">
        <v>1</v>
      </c>
      <c r="N33" s="3" t="s">
        <v>21</v>
      </c>
      <c r="O33" s="3" t="n">
        <v>5</v>
      </c>
      <c r="P33" s="3" t="n">
        <f aca="false">10^(1.017+0.1046*H33+(-1.007*LOG10(SQRT(K33^2+15^2)))-(0.0735*J33)-(0.3068*M33))</f>
        <v>0.420189025147917</v>
      </c>
      <c r="Q33" s="3" t="n">
        <f aca="false">10^(1.028+0.1245*H33+(-1.055*LOG10(SQRT(K33^2+15^2)))-(0.0775*J33)-(0.3246*M33))</f>
        <v>0.435428693502234</v>
      </c>
      <c r="R33" s="3" t="n">
        <f aca="false">10^(1.382+0.1041*H33+(-1.062*LOG10(SQRT(K33^2+15^2)))-(0.1358*J33)-(0.3326*M33))</f>
        <v>0.651535389924491</v>
      </c>
      <c r="S33" s="3" t="n">
        <f aca="false">10^(1.382+0.1041*H33+(-1.062*LOG10(SQRT(K33^2+15^2)))-(0.1358*J33)-(0.3326*M33))</f>
        <v>0.651535389924491</v>
      </c>
      <c r="T33" s="3" t="n">
        <f aca="false">10^(1.368+0.0684*H33+(-0.9139*LOG10(SQRT(K33^2+15^2)))-(0.0972*J33)-(0.3011*M33))</f>
        <v>0.826943532353873</v>
      </c>
      <c r="U33" s="3" t="n">
        <f aca="false">10^(0.9747+0.1009*H33+(-0.8886*LOG10(SQRT(K33^2+15^2)))-(0.0552*J33)-(0.2639*M33))</f>
        <v>0.637489350739456</v>
      </c>
      <c r="V33" s="3" t="n">
        <f aca="false">10^(0.5295+0.1513*H33+(-0.8601*LOG10(SQRT(K33^2+15^2)))-(0.0693*J33)-(0.2533*M33))</f>
        <v>0.447973019092897</v>
      </c>
      <c r="W33" s="3" t="n">
        <f aca="false">10^(-0.579+0.3147*H33+(-0.9064*LOG10(SQRT(K33^2+15^2)))-(0.0111*J33)-(0.2394*M33))</f>
        <v>0.229729981086663</v>
      </c>
      <c r="X33" s="3" t="n">
        <f aca="false">10^(-1.612+0.4673*H33+(-0.9278*LOG10(SQRT(K33^2+15^2)))-(0.0203*J33)-(0.2355*M33))</f>
        <v>0.113049942252227</v>
      </c>
      <c r="Y33" s="3" t="n">
        <f aca="false">10^(-1.716+0.4763*H33+(-0.9482*LOG10(SQRT(K33^2+15^2)))-(0.02*J33)-(0.2921*M33))</f>
        <v>0.0806953647735602</v>
      </c>
      <c r="Z33" s="3" t="n">
        <f aca="false">10^(-2.138+0.5222*H33+(-0.9333*LOG10(SQRT(K33^2+15^2)))+(0.0284*J33)-(0.3197*M33))</f>
        <v>0.0572637355456905</v>
      </c>
      <c r="AA33" s="3" t="n">
        <f aca="false">10^(-2.69+0.5707*H33+(-0.9082*LOG10(SQRT(K33^2+15^2)))+(0.04*J33)-(0.277*M33))</f>
        <v>0.0347513467261678</v>
      </c>
      <c r="AB33" s="3" t="n">
        <f aca="false">10^(-2.942+0.5671*H33+(-0.827*LOG10(SQRT(K33^2+15^2)))+(0.0054*J33)-(0.271*M33))</f>
        <v>0.0232406586493466</v>
      </c>
      <c r="AC33" s="0" t="n">
        <f aca="false">P33/9.80665</f>
        <v>0.0428473561458721</v>
      </c>
      <c r="AD33" s="0" t="n">
        <f aca="false">Q33/9.80665</f>
        <v>0.0444013698360025</v>
      </c>
      <c r="AE33" s="0" t="n">
        <f aca="false">R33/9.80665</f>
        <v>0.06643812004349</v>
      </c>
      <c r="AF33" s="0" t="n">
        <f aca="false">S33/9.80665</f>
        <v>0.06643812004349</v>
      </c>
      <c r="AG33" s="0" t="n">
        <f aca="false">T33/9.80665</f>
        <v>0.0843247727158482</v>
      </c>
      <c r="AH33" s="0" t="n">
        <f aca="false">U33/9.80665</f>
        <v>0.0650058226549797</v>
      </c>
      <c r="AI33" s="0" t="n">
        <f aca="false">V33/9.80665</f>
        <v>0.0456805350545698</v>
      </c>
      <c r="AJ33" s="0" t="n">
        <f aca="false">W33/9.80665</f>
        <v>0.0234259386321183</v>
      </c>
      <c r="AK33" s="0" t="n">
        <f aca="false">X33/9.80665</f>
        <v>0.0115278858990815</v>
      </c>
      <c r="AL33" s="0" t="n">
        <f aca="false">Y33/9.80665</f>
        <v>0.00822863717717674</v>
      </c>
      <c r="AM33" s="0" t="n">
        <f aca="false">Z33/9.80665</f>
        <v>0.00583927595516211</v>
      </c>
      <c r="AN33" s="0" t="n">
        <f aca="false">AA33/9.80665</f>
        <v>0.00354365116794908</v>
      </c>
      <c r="AO33" s="0" t="n">
        <f aca="false">AB33/9.80665</f>
        <v>0.00236988764250245</v>
      </c>
    </row>
    <row r="34" customFormat="false" ht="13.8" hidden="false" customHeight="false" outlineLevel="0" collapsed="false">
      <c r="H34" s="3" t="n">
        <v>5</v>
      </c>
      <c r="I34" s="3" t="n">
        <f aca="false">IF(M34,0,90)</f>
        <v>90</v>
      </c>
      <c r="J34" s="3" t="n">
        <v>1</v>
      </c>
      <c r="K34" s="3" t="n">
        <v>30</v>
      </c>
      <c r="L34" s="3" t="n">
        <f aca="false">IF(J34,2000,500)</f>
        <v>2000</v>
      </c>
      <c r="M34" s="3" t="n">
        <v>0</v>
      </c>
      <c r="N34" s="3" t="s">
        <v>21</v>
      </c>
      <c r="O34" s="3" t="n">
        <v>5</v>
      </c>
      <c r="P34" s="3" t="n">
        <f aca="false">10^(1.017+0.1046*H34+(-1.007*LOG10(SQRT(K34^2+15^2)))-(0.0735*J34)-(0.3068*M34))</f>
        <v>0.851617750439831</v>
      </c>
      <c r="Q34" s="3" t="n">
        <f aca="false">10^(1.028+0.1245*H34+(-1.055*LOG10(SQRT(K34^2+15^2)))-(0.0775*J34)-(0.3246*M34))</f>
        <v>0.919426558096423</v>
      </c>
      <c r="R34" s="3" t="n">
        <f aca="false">10^(1.382+0.1041*H34+(-1.062*LOG10(SQRT(K34^2+15^2)))-(0.1358*J34)-(0.3326*M34))</f>
        <v>1.40132222693195</v>
      </c>
      <c r="S34" s="3" t="n">
        <f aca="false">10^(1.382+0.1041*H34+(-1.062*LOG10(SQRT(K34^2+15^2)))-(0.1358*J34)-(0.3326*M34))</f>
        <v>1.40132222693195</v>
      </c>
      <c r="T34" s="3" t="n">
        <f aca="false">10^(1.368+0.0684*H34+(-0.9139*LOG10(SQRT(K34^2+15^2)))-(0.0972*J34)-(0.3011*M34))</f>
        <v>1.65415367780652</v>
      </c>
      <c r="U34" s="3" t="n">
        <f aca="false">10^(0.9747+0.1009*H34+(-0.8886*LOG10(SQRT(K34^2+15^2)))-(0.0552*J34)-(0.2639*M34))</f>
        <v>1.17050408655131</v>
      </c>
      <c r="V34" s="3" t="n">
        <f aca="false">10^(0.5295+0.1513*H34+(-0.8601*LOG10(SQRT(K34^2+15^2)))-(0.0693*J34)-(0.2533*M34))</f>
        <v>0.80269740269189</v>
      </c>
      <c r="W34" s="3" t="n">
        <f aca="false">10^(-0.579+0.3147*H34+(-0.9064*LOG10(SQRT(K34^2+15^2)))-(0.0111*J34)-(0.2394*M34))</f>
        <v>0.398673782689315</v>
      </c>
      <c r="X34" s="3" t="n">
        <f aca="false">10^(-1.612+0.4673*H34+(-0.9278*LOG10(SQRT(K34^2+15^2)))-(0.0203*J34)-(0.2355*M34))</f>
        <v>0.19443316460732</v>
      </c>
      <c r="Y34" s="3" t="n">
        <f aca="false">10^(-1.716+0.4763*H34+(-0.9482*LOG10(SQRT(K34^2+15^2)))-(0.02*J34)-(0.2921*M34))</f>
        <v>0.15810608654412</v>
      </c>
      <c r="Z34" s="3" t="n">
        <f aca="false">10^(-2.138+0.5222*H34+(-0.9333*LOG10(SQRT(K34^2+15^2)))+(0.0284*J34)-(0.3197*M34))</f>
        <v>0.119558284645237</v>
      </c>
      <c r="AA34" s="3" t="n">
        <f aca="false">10^(-2.69+0.5707*H34+(-0.9082*LOG10(SQRT(K34^2+15^2)))+(0.04*J34)-(0.277*M34))</f>
        <v>0.0657614892165826</v>
      </c>
      <c r="AB34" s="3" t="n">
        <f aca="false">10^(-2.942+0.5671*H34+(-0.827*LOG10(SQRT(K34^2+15^2)))+(0.0054*J34)-(0.271*M34))</f>
        <v>0.0433758933047617</v>
      </c>
      <c r="AC34" s="0" t="n">
        <f aca="false">P34/9.80665</f>
        <v>0.0868408427383287</v>
      </c>
      <c r="AD34" s="0" t="n">
        <f aca="false">Q34/9.80665</f>
        <v>0.0937554167933416</v>
      </c>
      <c r="AE34" s="0" t="n">
        <f aca="false">R34/9.80665</f>
        <v>0.142895099440884</v>
      </c>
      <c r="AF34" s="0" t="n">
        <f aca="false">S34/9.80665</f>
        <v>0.142895099440884</v>
      </c>
      <c r="AG34" s="0" t="n">
        <f aca="false">T34/9.80665</f>
        <v>0.168676732401638</v>
      </c>
      <c r="AH34" s="0" t="n">
        <f aca="false">U34/9.80665</f>
        <v>0.119358199441329</v>
      </c>
      <c r="AI34" s="0" t="n">
        <f aca="false">V34/9.80665</f>
        <v>0.0818523555640194</v>
      </c>
      <c r="AJ34" s="0" t="n">
        <f aca="false">W34/9.80665</f>
        <v>0.0406534119897534</v>
      </c>
      <c r="AK34" s="0" t="n">
        <f aca="false">X34/9.80665</f>
        <v>0.019826665029069</v>
      </c>
      <c r="AL34" s="0" t="n">
        <f aca="false">Y34/9.80665</f>
        <v>0.0161223339819531</v>
      </c>
      <c r="AM34" s="0" t="n">
        <f aca="false">Z34/9.80665</f>
        <v>0.0121915521248579</v>
      </c>
      <c r="AN34" s="0" t="n">
        <f aca="false">AA34/9.80665</f>
        <v>0.00670580567437225</v>
      </c>
      <c r="AO34" s="0" t="n">
        <f aca="false">AB34/9.80665</f>
        <v>0.00442311016552663</v>
      </c>
    </row>
    <row r="35" customFormat="false" ht="13.8" hidden="false" customHeight="false" outlineLevel="0" collapsed="false">
      <c r="H35" s="3" t="n">
        <v>5</v>
      </c>
      <c r="I35" s="3" t="n">
        <f aca="false">IF(M35,0,90)</f>
        <v>0</v>
      </c>
      <c r="J35" s="3" t="n">
        <v>0</v>
      </c>
      <c r="K35" s="3" t="n">
        <v>30</v>
      </c>
      <c r="L35" s="3" t="n">
        <f aca="false">IF(J35,2000,500)</f>
        <v>500</v>
      </c>
      <c r="M35" s="3" t="n">
        <v>1</v>
      </c>
      <c r="N35" s="3" t="s">
        <v>21</v>
      </c>
      <c r="O35" s="3" t="n">
        <v>5</v>
      </c>
      <c r="P35" s="3" t="n">
        <f aca="false">10^(1.017+0.1046*H35+(-1.007*LOG10(SQRT(K35^2+15^2)))-(0.0735*J35)-(0.3068*M35))</f>
        <v>0.497673716349475</v>
      </c>
      <c r="Q35" s="3" t="n">
        <f aca="false">10^(1.028+0.1245*H35+(-1.055*LOG10(SQRT(K35^2+15^2)))-(0.0775*J35)-(0.3246*M35))</f>
        <v>0.520495578244332</v>
      </c>
      <c r="R35" s="3" t="n">
        <f aca="false">10^(1.382+0.1041*H35+(-1.062*LOG10(SQRT(K35^2+15^2)))-(0.1358*J35)-(0.3326*M35))</f>
        <v>0.890713450528955</v>
      </c>
      <c r="S35" s="3" t="n">
        <f aca="false">10^(1.382+0.1041*H35+(-1.062*LOG10(SQRT(K35^2+15^2)))-(0.1358*J35)-(0.3326*M35))</f>
        <v>0.890713450528955</v>
      </c>
      <c r="T35" s="3" t="n">
        <f aca="false">10^(1.368+0.0684*H35+(-0.9139*LOG10(SQRT(K35^2+15^2)))-(0.0972*J35)-(0.3011*M35))</f>
        <v>1.03436985406125</v>
      </c>
      <c r="U35" s="3" t="n">
        <f aca="false">10^(0.9747+0.1009*H35+(-0.8886*LOG10(SQRT(K35^2+15^2)))-(0.0552*J35)-(0.2639*M35))</f>
        <v>0.723890595155776</v>
      </c>
      <c r="V35" s="3" t="n">
        <f aca="false">10^(0.5295+0.1513*H35+(-0.8601*LOG10(SQRT(K35^2+15^2)))-(0.0693*J35)-(0.2533*M35))</f>
        <v>0.525474756631958</v>
      </c>
      <c r="W35" s="3" t="n">
        <f aca="false">10^(-0.579+0.3147*H35+(-0.9064*LOG10(SQRT(K35^2+15^2)))-(0.0111*J35)-(0.2394*M35))</f>
        <v>0.235677258066149</v>
      </c>
      <c r="X35" s="3" t="n">
        <f aca="false">10^(-1.612+0.4673*H35+(-0.9278*LOG10(SQRT(K35^2+15^2)))-(0.0203*J35)-(0.2355*M35))</f>
        <v>0.118459622639945</v>
      </c>
      <c r="Y35" s="3" t="n">
        <f aca="false">10^(-1.716+0.4763*H35+(-0.9482*LOG10(SQRT(K35^2+15^2)))-(0.02*J35)-(0.2921*M35))</f>
        <v>0.0844984201497759</v>
      </c>
      <c r="Z35" s="3" t="n">
        <f aca="false">10^(-2.138+0.5222*H35+(-0.9333*LOG10(SQRT(K35^2+15^2)))+(0.0284*J35)-(0.3197*M35))</f>
        <v>0.053638876832995</v>
      </c>
      <c r="AA35" s="3" t="n">
        <f aca="false">10^(-2.69+0.5707*H35+(-0.9082*LOG10(SQRT(K35^2+15^2)))+(0.04*J35)-(0.277*M35))</f>
        <v>0.0316936048964806</v>
      </c>
      <c r="AB35" s="3" t="n">
        <f aca="false">10^(-2.942+0.5671*H35+(-0.827*LOG10(SQRT(K35^2+15^2)))+(0.0054*J35)-(0.271*M35))</f>
        <v>0.0229534743597716</v>
      </c>
      <c r="AC35" s="0" t="n">
        <f aca="false">P35/9.80665</f>
        <v>0.0507485957334538</v>
      </c>
      <c r="AD35" s="0" t="n">
        <f aca="false">Q35/9.80665</f>
        <v>0.0530757779919067</v>
      </c>
      <c r="AE35" s="0" t="n">
        <f aca="false">R35/9.80665</f>
        <v>0.090827494662189</v>
      </c>
      <c r="AF35" s="0" t="n">
        <f aca="false">S35/9.80665</f>
        <v>0.090827494662189</v>
      </c>
      <c r="AG35" s="0" t="n">
        <f aca="false">T35/9.80665</f>
        <v>0.105476371040187</v>
      </c>
      <c r="AH35" s="0" t="n">
        <f aca="false">U35/9.80665</f>
        <v>0.0738162976302586</v>
      </c>
      <c r="AI35" s="0" t="n">
        <f aca="false">V35/9.80665</f>
        <v>0.0535835128848239</v>
      </c>
      <c r="AJ35" s="0" t="n">
        <f aca="false">W35/9.80665</f>
        <v>0.0240323921080235</v>
      </c>
      <c r="AK35" s="0" t="n">
        <f aca="false">X35/9.80665</f>
        <v>0.0120795197789199</v>
      </c>
      <c r="AL35" s="0" t="n">
        <f aca="false">Y35/9.80665</f>
        <v>0.00861644089977473</v>
      </c>
      <c r="AM35" s="0" t="n">
        <f aca="false">Z35/9.80665</f>
        <v>0.00546964323525312</v>
      </c>
      <c r="AN35" s="0" t="n">
        <f aca="false">AA35/9.80665</f>
        <v>0.00323184827606579</v>
      </c>
      <c r="AO35" s="0" t="n">
        <f aca="false">AB35/9.80665</f>
        <v>0.00234060299488323</v>
      </c>
    </row>
    <row r="36" customFormat="false" ht="13.8" hidden="false" customHeight="false" outlineLevel="0" collapsed="false">
      <c r="H36" s="3" t="n">
        <v>5</v>
      </c>
      <c r="I36" s="3" t="n">
        <f aca="false">IF(M36,0,90)</f>
        <v>90</v>
      </c>
      <c r="J36" s="3" t="n">
        <v>0</v>
      </c>
      <c r="K36" s="3" t="n">
        <v>30</v>
      </c>
      <c r="L36" s="3" t="n">
        <f aca="false">IF(J36,2000,500)</f>
        <v>500</v>
      </c>
      <c r="M36" s="3" t="n">
        <v>0</v>
      </c>
      <c r="N36" s="3" t="s">
        <v>21</v>
      </c>
      <c r="O36" s="3" t="n">
        <v>5</v>
      </c>
      <c r="P36" s="3" t="n">
        <f aca="false">10^(1.017+0.1046*H36+(-1.007*LOG10(SQRT(K36^2+15^2)))-(0.0735*J36)-(0.3068*M36))</f>
        <v>1.00865978263324</v>
      </c>
      <c r="Q36" s="3" t="n">
        <f aca="false">10^(1.028+0.1245*H36+(-1.055*LOG10(SQRT(K36^2+15^2)))-(0.0775*J36)-(0.3246*M36))</f>
        <v>1.09904897208419</v>
      </c>
      <c r="R36" s="3" t="n">
        <f aca="false">10^(1.382+0.1041*H36+(-1.062*LOG10(SQRT(K36^2+15^2)))-(0.1358*J36)-(0.3326*M36))</f>
        <v>1.91574636674476</v>
      </c>
      <c r="S36" s="3" t="n">
        <f aca="false">10^(1.382+0.1041*H36+(-1.062*LOG10(SQRT(K36^2+15^2)))-(0.1358*J36)-(0.3326*M36))</f>
        <v>1.91574636674476</v>
      </c>
      <c r="T36" s="3" t="n">
        <f aca="false">10^(1.368+0.0684*H36+(-0.9139*LOG10(SQRT(K36^2+15^2)))-(0.0972*J36)-(0.3011*M36))</f>
        <v>2.06907319709881</v>
      </c>
      <c r="U36" s="3" t="n">
        <f aca="false">10^(0.9747+0.1009*H36+(-0.8886*LOG10(SQRT(K36^2+15^2)))-(0.0552*J36)-(0.2639*M36))</f>
        <v>1.32914675180542</v>
      </c>
      <c r="V36" s="3" t="n">
        <f aca="false">10^(0.5295+0.1513*H36+(-0.8601*LOG10(SQRT(K36^2+15^2)))-(0.0693*J36)-(0.2533*M36))</f>
        <v>0.94156836316331</v>
      </c>
      <c r="W36" s="3" t="n">
        <f aca="false">10^(-0.579+0.3147*H36+(-0.9064*LOG10(SQRT(K36^2+15^2)))-(0.0111*J36)-(0.2394*M36))</f>
        <v>0.408994696829025</v>
      </c>
      <c r="X36" s="3" t="n">
        <f aca="false">10^(-1.612+0.4673*H36+(-0.9278*LOG10(SQRT(K36^2+15^2)))-(0.0203*J36)-(0.2355*M36))</f>
        <v>0.2037372054263</v>
      </c>
      <c r="Y36" s="3" t="n">
        <f aca="false">10^(-1.716+0.4763*H36+(-0.9482*LOG10(SQRT(K36^2+15^2)))-(0.02*J36)-(0.2921*M36))</f>
        <v>0.165557396840954</v>
      </c>
      <c r="Z36" s="3" t="n">
        <f aca="false">10^(-2.138+0.5222*H36+(-0.9333*LOG10(SQRT(K36^2+15^2)))+(0.0284*J36)-(0.3197*M36))</f>
        <v>0.111990111077074</v>
      </c>
      <c r="AA36" s="3" t="n">
        <f aca="false">10^(-2.69+0.5707*H36+(-0.9082*LOG10(SQRT(K36^2+15^2)))+(0.04*J36)-(0.277*M36))</f>
        <v>0.0599751909777102</v>
      </c>
      <c r="AB36" s="3" t="n">
        <f aca="false">10^(-2.942+0.5671*H36+(-0.827*LOG10(SQRT(K36^2+15^2)))+(0.0054*J36)-(0.271*M36))</f>
        <v>0.0428398983791721</v>
      </c>
      <c r="AC36" s="0" t="n">
        <f aca="false">P36/9.80665</f>
        <v>0.102854673372991</v>
      </c>
      <c r="AD36" s="0" t="n">
        <f aca="false">Q36/9.80665</f>
        <v>0.112071805569098</v>
      </c>
      <c r="AE36" s="0" t="n">
        <f aca="false">R36/9.80665</f>
        <v>0.195351763012319</v>
      </c>
      <c r="AF36" s="0" t="n">
        <f aca="false">S36/9.80665</f>
        <v>0.195351763012319</v>
      </c>
      <c r="AG36" s="0" t="n">
        <f aca="false">T36/9.80665</f>
        <v>0.210986748491974</v>
      </c>
      <c r="AH36" s="0" t="n">
        <f aca="false">U36/9.80665</f>
        <v>0.135535249224294</v>
      </c>
      <c r="AI36" s="0" t="n">
        <f aca="false">V36/9.80665</f>
        <v>0.0960132525544718</v>
      </c>
      <c r="AJ36" s="0" t="n">
        <f aca="false">W36/9.80665</f>
        <v>0.041705852337855</v>
      </c>
      <c r="AK36" s="0" t="n">
        <f aca="false">X36/9.80665</f>
        <v>0.0207754131560013</v>
      </c>
      <c r="AL36" s="0" t="n">
        <f aca="false">Y36/9.80665</f>
        <v>0.0168821561737142</v>
      </c>
      <c r="AM36" s="0" t="n">
        <f aca="false">Z36/9.80665</f>
        <v>0.0114198131958491</v>
      </c>
      <c r="AN36" s="0" t="n">
        <f aca="false">AA36/9.80665</f>
        <v>0.00611576746164186</v>
      </c>
      <c r="AO36" s="0" t="n">
        <f aca="false">AB36/9.80665</f>
        <v>0.00436845389395686</v>
      </c>
    </row>
    <row r="37" customFormat="false" ht="13.8" hidden="false" customHeight="false" outlineLevel="0" collapsed="false">
      <c r="H37" s="3" t="n">
        <v>6</v>
      </c>
      <c r="I37" s="3" t="n">
        <f aca="false">IF(M37,0,90)</f>
        <v>0</v>
      </c>
      <c r="J37" s="3" t="n">
        <v>1</v>
      </c>
      <c r="K37" s="3" t="n">
        <v>30</v>
      </c>
      <c r="L37" s="3" t="n">
        <f aca="false">IF(J37,2000,500)</f>
        <v>2000</v>
      </c>
      <c r="M37" s="3" t="n">
        <v>1</v>
      </c>
      <c r="N37" s="3" t="s">
        <v>21</v>
      </c>
      <c r="O37" s="3" t="n">
        <v>5</v>
      </c>
      <c r="P37" s="3" t="n">
        <f aca="false">10^(1.017+0.1046*H37+(-1.007*LOG10(SQRT(K37^2+15^2)))-(0.0735*J37)-(0.3068*M37))</f>
        <v>0.534619388651929</v>
      </c>
      <c r="Q37" s="3" t="n">
        <f aca="false">10^(1.028+0.1245*H37+(-1.055*LOG10(SQRT(K37^2+15^2)))-(0.0775*J37)-(0.3246*M37))</f>
        <v>0.579985377596325</v>
      </c>
      <c r="R37" s="3" t="n">
        <f aca="false">10^(1.382+0.1041*H37+(-1.062*LOG10(SQRT(K37^2+15^2)))-(0.1358*J37)-(0.3326*M37))</f>
        <v>0.828014630530952</v>
      </c>
      <c r="S37" s="3" t="n">
        <f aca="false">10^(1.382+0.1041*H37+(-1.062*LOG10(SQRT(K37^2+15^2)))-(0.1358*J37)-(0.3326*M37))</f>
        <v>0.828014630530952</v>
      </c>
      <c r="T37" s="3" t="n">
        <f aca="false">10^(1.368+0.0684*H37+(-0.9139*LOG10(SQRT(K37^2+15^2)))-(0.0972*J37)-(0.3011*M37))</f>
        <v>0.968001109011683</v>
      </c>
      <c r="U37" s="3" t="n">
        <f aca="false">10^(0.9747+0.1009*H37+(-0.8886*LOG10(SQRT(K37^2+15^2)))-(0.0552*J37)-(0.2639*M37))</f>
        <v>0.80421641677709</v>
      </c>
      <c r="V37" s="3" t="n">
        <f aca="false">10^(0.5295+0.1513*H37+(-0.8601*LOG10(SQRT(K37^2+15^2)))-(0.0693*J37)-(0.2533*M37))</f>
        <v>0.634675681059447</v>
      </c>
      <c r="W37" s="3" t="n">
        <f aca="false">10^(-0.579+0.3147*H37+(-0.9064*LOG10(SQRT(K37^2+15^2)))-(0.0111*J37)-(0.2394*M37))</f>
        <v>0.474152098313278</v>
      </c>
      <c r="X37" s="3" t="n">
        <f aca="false">10^(-1.612+0.4673*H37+(-0.9278*LOG10(SQRT(K37^2+15^2)))-(0.0203*J37)-(0.2355*M37))</f>
        <v>0.331566270900142</v>
      </c>
      <c r="Y37" s="3" t="n">
        <f aca="false">10^(-1.716+0.4763*H37+(-0.9482*LOG10(SQRT(K37^2+15^2)))-(0.02*J37)-(0.2921*M37))</f>
        <v>0.241628739934685</v>
      </c>
      <c r="Z37" s="3" t="n">
        <f aca="false">10^(-2.138+0.5222*H37+(-0.9333*LOG10(SQRT(K37^2+15^2)))+(0.0284*J37)-(0.3197*M37))</f>
        <v>0.190581032468906</v>
      </c>
      <c r="AA37" s="3" t="n">
        <f aca="false">10^(-2.69+0.5707*H37+(-0.9082*LOG10(SQRT(K37^2+15^2)))+(0.04*J37)-(0.277*M37))</f>
        <v>0.12932176984479</v>
      </c>
      <c r="AB37" s="3" t="n">
        <f aca="false">10^(-2.942+0.5671*H37+(-0.827*LOG10(SQRT(K37^2+15^2)))+(0.0054*J37)-(0.271*M37))</f>
        <v>0.0857725717671464</v>
      </c>
      <c r="AC37" s="0" t="n">
        <f aca="false">P37/9.80665</f>
        <v>0.054516005838072</v>
      </c>
      <c r="AD37" s="0" t="n">
        <f aca="false">Q37/9.80665</f>
        <v>0.0591420492825099</v>
      </c>
      <c r="AE37" s="0" t="n">
        <f aca="false">R37/9.80665</f>
        <v>0.0844339943335341</v>
      </c>
      <c r="AF37" s="0" t="n">
        <f aca="false">S37/9.80665</f>
        <v>0.0844339943335341</v>
      </c>
      <c r="AG37" s="0" t="n">
        <f aca="false">T37/9.80665</f>
        <v>0.0987086425039828</v>
      </c>
      <c r="AH37" s="0" t="n">
        <f aca="false">U37/9.80665</f>
        <v>0.0820072518930614</v>
      </c>
      <c r="AI37" s="0" t="n">
        <f aca="false">V37/9.80665</f>
        <v>0.0647189081959127</v>
      </c>
      <c r="AJ37" s="0" t="n">
        <f aca="false">W37/9.80665</f>
        <v>0.0483500582067554</v>
      </c>
      <c r="AK37" s="0" t="n">
        <f aca="false">X37/9.80665</f>
        <v>0.0338103502113506</v>
      </c>
      <c r="AL37" s="0" t="n">
        <f aca="false">Y37/9.80665</f>
        <v>0.0246392743632826</v>
      </c>
      <c r="AM37" s="0" t="n">
        <f aca="false">Z37/9.80665</f>
        <v>0.0194338568694616</v>
      </c>
      <c r="AN37" s="0" t="n">
        <f aca="false">AA37/9.80665</f>
        <v>0.0131871505401733</v>
      </c>
      <c r="AO37" s="0" t="n">
        <f aca="false">AB37/9.80665</f>
        <v>0.00874636820597721</v>
      </c>
    </row>
    <row r="38" customFormat="false" ht="13.8" hidden="false" customHeight="false" outlineLevel="0" collapsed="false">
      <c r="H38" s="3" t="n">
        <v>6</v>
      </c>
      <c r="I38" s="3" t="n">
        <f aca="false">IF(M38,0,90)</f>
        <v>90</v>
      </c>
      <c r="J38" s="3" t="n">
        <v>1</v>
      </c>
      <c r="K38" s="3" t="n">
        <v>30</v>
      </c>
      <c r="L38" s="3" t="n">
        <f aca="false">IF(J38,2000,500)</f>
        <v>2000</v>
      </c>
      <c r="M38" s="3" t="n">
        <v>0</v>
      </c>
      <c r="N38" s="3" t="s">
        <v>21</v>
      </c>
      <c r="O38" s="3" t="n">
        <v>5</v>
      </c>
      <c r="P38" s="3" t="n">
        <f aca="false">10^(1.017+0.1046*H38+(-1.007*LOG10(SQRT(K38^2+15^2)))-(0.0735*J38)-(0.3068*M38))</f>
        <v>1.08353939264596</v>
      </c>
      <c r="Q38" s="3" t="n">
        <f aca="false">10^(1.028+0.1245*H38+(-1.055*LOG10(SQRT(K38^2+15^2)))-(0.0775*J38)-(0.3246*M38))</f>
        <v>1.22466426174303</v>
      </c>
      <c r="R38" s="3" t="n">
        <f aca="false">10^(1.382+0.1041*H38+(-1.062*LOG10(SQRT(K38^2+15^2)))-(0.1358*J38)-(0.3326*M38))</f>
        <v>1.7808937533268</v>
      </c>
      <c r="S38" s="3" t="n">
        <f aca="false">10^(1.382+0.1041*H38+(-1.062*LOG10(SQRT(K38^2+15^2)))-(0.1358*J38)-(0.3326*M38))</f>
        <v>1.7808937533268</v>
      </c>
      <c r="T38" s="3" t="n">
        <f aca="false">10^(1.368+0.0684*H38+(-0.9139*LOG10(SQRT(K38^2+15^2)))-(0.0972*J38)-(0.3011*M38))</f>
        <v>1.93631430919428</v>
      </c>
      <c r="U38" s="3" t="n">
        <f aca="false">10^(0.9747+0.1009*H38+(-0.8886*LOG10(SQRT(K38^2+15^2)))-(0.0552*J38)-(0.2639*M38))</f>
        <v>1.47663423901486</v>
      </c>
      <c r="V38" s="3" t="n">
        <f aca="false">10^(0.5295+0.1513*H38+(-0.8601*LOG10(SQRT(K38^2+15^2)))-(0.0693*J38)-(0.2533*M38))</f>
        <v>1.13723929572749</v>
      </c>
      <c r="W38" s="3" t="n">
        <f aca="false">10^(-0.579+0.3147*H38+(-0.9064*LOG10(SQRT(K38^2+15^2)))-(0.0111*J38)-(0.2394*M38))</f>
        <v>0.822844322323434</v>
      </c>
      <c r="X38" s="3" t="n">
        <f aca="false">10^(-1.612+0.4673*H38+(-0.9278*LOG10(SQRT(K38^2+15^2)))-(0.0203*J38)-(0.2355*M38))</f>
        <v>0.570256632102723</v>
      </c>
      <c r="Y38" s="3" t="n">
        <f aca="false">10^(-1.716+0.4763*H38+(-0.9482*LOG10(SQRT(K38^2+15^2)))-(0.02*J38)-(0.2921*M38))</f>
        <v>0.473422167120275</v>
      </c>
      <c r="Z38" s="3" t="n">
        <f aca="false">10^(-2.138+0.5222*H38+(-0.9333*LOG10(SQRT(K38^2+15^2)))+(0.0284*J38)-(0.3197*M38))</f>
        <v>0.397905255582221</v>
      </c>
      <c r="AA38" s="3" t="n">
        <f aca="false">10^(-2.69+0.5707*H38+(-0.9082*LOG10(SQRT(K38^2+15^2)))+(0.04*J38)-(0.277*M38))</f>
        <v>0.244721225917663</v>
      </c>
      <c r="AB38" s="3" t="n">
        <f aca="false">10^(-2.942+0.5671*H38+(-0.827*LOG10(SQRT(K38^2+15^2)))+(0.0054*J38)-(0.271*M38))</f>
        <v>0.160084185976861</v>
      </c>
      <c r="AC38" s="0" t="n">
        <f aca="false">P38/9.80665</f>
        <v>0.110490268608135</v>
      </c>
      <c r="AD38" s="0" t="n">
        <f aca="false">Q38/9.80665</f>
        <v>0.124881000315401</v>
      </c>
      <c r="AE38" s="0" t="n">
        <f aca="false">R38/9.80665</f>
        <v>0.181600623385845</v>
      </c>
      <c r="AF38" s="0" t="n">
        <f aca="false">S38/9.80665</f>
        <v>0.181600623385845</v>
      </c>
      <c r="AG38" s="0" t="n">
        <f aca="false">T38/9.80665</f>
        <v>0.197449109450656</v>
      </c>
      <c r="AH38" s="0" t="n">
        <f aca="false">U38/9.80665</f>
        <v>0.150574787416178</v>
      </c>
      <c r="AI38" s="0" t="n">
        <f aca="false">V38/9.80665</f>
        <v>0.115966134788892</v>
      </c>
      <c r="AJ38" s="0" t="n">
        <f aca="false">W38/9.80665</f>
        <v>0.0839067696230042</v>
      </c>
      <c r="AK38" s="0" t="n">
        <f aca="false">X38/9.80665</f>
        <v>0.0581499933313336</v>
      </c>
      <c r="AL38" s="0" t="n">
        <f aca="false">Y38/9.80665</f>
        <v>0.0482756259395691</v>
      </c>
      <c r="AM38" s="0" t="n">
        <f aca="false">Z38/9.80665</f>
        <v>0.0405750440346317</v>
      </c>
      <c r="AN38" s="0" t="n">
        <f aca="false">AA38/9.80665</f>
        <v>0.0249546201728076</v>
      </c>
      <c r="AO38" s="0" t="n">
        <f aca="false">AB38/9.80665</f>
        <v>0.0163240439881979</v>
      </c>
    </row>
    <row r="39" customFormat="false" ht="13.8" hidden="false" customHeight="false" outlineLevel="0" collapsed="false">
      <c r="H39" s="3" t="n">
        <v>6</v>
      </c>
      <c r="I39" s="3" t="n">
        <f aca="false">IF(M39,0,90)</f>
        <v>0</v>
      </c>
      <c r="J39" s="3" t="n">
        <v>0</v>
      </c>
      <c r="K39" s="3" t="n">
        <v>30</v>
      </c>
      <c r="L39" s="3" t="n">
        <f aca="false">IF(J39,2000,500)</f>
        <v>500</v>
      </c>
      <c r="M39" s="3" t="n">
        <v>1</v>
      </c>
      <c r="N39" s="3" t="s">
        <v>21</v>
      </c>
      <c r="O39" s="3" t="n">
        <v>5</v>
      </c>
      <c r="P39" s="3" t="n">
        <f aca="false">10^(1.017+0.1046*H39+(-1.007*LOG10(SQRT(K39^2+15^2)))-(0.0735*J39)-(0.3068*M39))</f>
        <v>0.6332055386007</v>
      </c>
      <c r="Q39" s="3" t="n">
        <f aca="false">10^(1.028+0.1245*H39+(-1.055*LOG10(SQRT(K39^2+15^2)))-(0.0775*J39)-(0.3246*M39))</f>
        <v>0.693293365802746</v>
      </c>
      <c r="R39" s="3" t="n">
        <f aca="false">10^(1.382+0.1041*H39+(-1.062*LOG10(SQRT(K39^2+15^2)))-(0.1358*J39)-(0.3326*M39))</f>
        <v>1.13197806297852</v>
      </c>
      <c r="S39" s="3" t="n">
        <f aca="false">10^(1.382+0.1041*H39+(-1.062*LOG10(SQRT(K39^2+15^2)))-(0.1358*J39)-(0.3326*M39))</f>
        <v>1.13197806297852</v>
      </c>
      <c r="T39" s="3" t="n">
        <f aca="false">10^(1.368+0.0684*H39+(-0.9139*LOG10(SQRT(K39^2+15^2)))-(0.0972*J39)-(0.3011*M39))</f>
        <v>1.21080959785664</v>
      </c>
      <c r="U39" s="3" t="n">
        <f aca="false">10^(0.9747+0.1009*H39+(-0.8886*LOG10(SQRT(K39^2+15^2)))-(0.0552*J39)-(0.2639*M39))</f>
        <v>0.913214785312933</v>
      </c>
      <c r="V39" s="3" t="n">
        <f aca="false">10^(0.5295+0.1513*H39+(-0.8601*LOG10(SQRT(K39^2+15^2)))-(0.0693*J39)-(0.2533*M39))</f>
        <v>0.744477981554007</v>
      </c>
      <c r="W39" s="3" t="n">
        <f aca="false">10^(-0.579+0.3147*H39+(-0.9064*LOG10(SQRT(K39^2+15^2)))-(0.0111*J39)-(0.2394*M39))</f>
        <v>0.48642700403405</v>
      </c>
      <c r="X39" s="3" t="n">
        <f aca="false">10^(-1.612+0.4673*H39+(-0.9278*LOG10(SQRT(K39^2+15^2)))-(0.0203*J39)-(0.2355*M39))</f>
        <v>0.347432422772341</v>
      </c>
      <c r="Y39" s="3" t="n">
        <f aca="false">10^(-1.716+0.4763*H39+(-0.9482*LOG10(SQRT(K39^2+15^2)))-(0.02*J39)-(0.2921*M39))</f>
        <v>0.253016351615175</v>
      </c>
      <c r="Z39" s="3" t="n">
        <f aca="false">10^(-2.138+0.5222*H39+(-0.9333*LOG10(SQRT(K39^2+15^2)))+(0.0284*J39)-(0.3197*M39))</f>
        <v>0.17851703927258</v>
      </c>
      <c r="AA39" s="3" t="n">
        <f aca="false">10^(-2.69+0.5707*H39+(-0.9082*LOG10(SQRT(K39^2+15^2)))+(0.04*J39)-(0.277*M39))</f>
        <v>0.117942855863139</v>
      </c>
      <c r="AB39" s="3" t="n">
        <f aca="false">10^(-2.942+0.5671*H39+(-0.827*LOG10(SQRT(K39^2+15^2)))+(0.0054*J39)-(0.271*M39))</f>
        <v>0.0847126820514708</v>
      </c>
      <c r="AC39" s="0" t="n">
        <f aca="false">P39/9.80665</f>
        <v>0.0645689953858555</v>
      </c>
      <c r="AD39" s="0" t="n">
        <f aca="false">Q39/9.80665</f>
        <v>0.0706962485459098</v>
      </c>
      <c r="AE39" s="0" t="n">
        <f aca="false">R39/9.80665</f>
        <v>0.115429638355455</v>
      </c>
      <c r="AF39" s="0" t="n">
        <f aca="false">S39/9.80665</f>
        <v>0.115429638355455</v>
      </c>
      <c r="AG39" s="0" t="n">
        <f aca="false">T39/9.80665</f>
        <v>0.123468217776371</v>
      </c>
      <c r="AH39" s="0" t="n">
        <f aca="false">U39/9.80665</f>
        <v>0.0931219922514756</v>
      </c>
      <c r="AI39" s="0" t="n">
        <f aca="false">V39/9.80665</f>
        <v>0.0759156267995704</v>
      </c>
      <c r="AJ39" s="0" t="n">
        <f aca="false">W39/9.80665</f>
        <v>0.0496017502443801</v>
      </c>
      <c r="AK39" s="0" t="n">
        <f aca="false">X39/9.80665</f>
        <v>0.0354282474415158</v>
      </c>
      <c r="AL39" s="0" t="n">
        <f aca="false">Y39/9.80665</f>
        <v>0.0258004875890518</v>
      </c>
      <c r="AM39" s="0" t="n">
        <f aca="false">Z39/9.80665</f>
        <v>0.0182036719239067</v>
      </c>
      <c r="AN39" s="0" t="n">
        <f aca="false">AA39/9.80665</f>
        <v>0.0120268242328562</v>
      </c>
      <c r="AO39" s="0" t="n">
        <f aca="false">AB39/9.80665</f>
        <v>0.00863828953327291</v>
      </c>
    </row>
    <row r="40" customFormat="false" ht="13.8" hidden="false" customHeight="false" outlineLevel="0" collapsed="false">
      <c r="H40" s="3" t="n">
        <v>6</v>
      </c>
      <c r="I40" s="3" t="n">
        <f aca="false">IF(M40,0,90)</f>
        <v>90</v>
      </c>
      <c r="J40" s="3" t="n">
        <v>0</v>
      </c>
      <c r="K40" s="3" t="n">
        <v>30</v>
      </c>
      <c r="L40" s="3" t="n">
        <f aca="false">IF(J40,2000,500)</f>
        <v>500</v>
      </c>
      <c r="M40" s="3" t="n">
        <v>0</v>
      </c>
      <c r="N40" s="3" t="s">
        <v>21</v>
      </c>
      <c r="O40" s="3" t="n">
        <v>5</v>
      </c>
      <c r="P40" s="3" t="n">
        <f aca="false">10^(1.017+0.1046*H40+(-1.007*LOG10(SQRT(K40^2+15^2)))-(0.0735*J40)-(0.3068*M40))</f>
        <v>1.28334878846334</v>
      </c>
      <c r="Q40" s="3" t="n">
        <f aca="false">10^(1.028+0.1245*H40+(-1.055*LOG10(SQRT(K40^2+15^2)))-(0.0775*J40)-(0.3246*M40))</f>
        <v>1.46391898968374</v>
      </c>
      <c r="R40" s="3" t="n">
        <f aca="false">10^(1.382+0.1041*H40+(-1.062*LOG10(SQRT(K40^2+15^2)))-(0.1358*J40)-(0.3326*M40))</f>
        <v>2.4346582619787</v>
      </c>
      <c r="S40" s="3" t="n">
        <f aca="false">10^(1.382+0.1041*H40+(-1.062*LOG10(SQRT(K40^2+15^2)))-(0.1358*J40)-(0.3326*M40))</f>
        <v>2.4346582619787</v>
      </c>
      <c r="T40" s="3" t="n">
        <f aca="false">10^(1.368+0.0684*H40+(-0.9139*LOG10(SQRT(K40^2+15^2)))-(0.0972*J40)-(0.3011*M40))</f>
        <v>2.4220095702507</v>
      </c>
      <c r="U40" s="3" t="n">
        <f aca="false">10^(0.9747+0.1009*H40+(-0.8886*LOG10(SQRT(K40^2+15^2)))-(0.0552*J40)-(0.2639*M40))</f>
        <v>1.67676783442416</v>
      </c>
      <c r="V40" s="3" t="n">
        <f aca="false">10^(0.5295+0.1513*H40+(-0.8601*LOG10(SQRT(K40^2+15^2)))-(0.0693*J40)-(0.2533*M40))</f>
        <v>1.33398779990091</v>
      </c>
      <c r="W40" s="3" t="n">
        <f aca="false">10^(-0.579+0.3147*H40+(-0.9064*LOG10(SQRT(K40^2+15^2)))-(0.0111*J40)-(0.2394*M40))</f>
        <v>0.844146213668686</v>
      </c>
      <c r="X40" s="3" t="n">
        <f aca="false">10^(-1.612+0.4673*H40+(-0.9278*LOG10(SQRT(K40^2+15^2)))-(0.0203*J40)-(0.2355*M40))</f>
        <v>0.597544625861881</v>
      </c>
      <c r="Y40" s="3" t="n">
        <f aca="false">10^(-1.716+0.4763*H40+(-0.9482*LOG10(SQRT(K40^2+15^2)))-(0.02*J40)-(0.2921*M40))</f>
        <v>0.495733866471764</v>
      </c>
      <c r="Z40" s="3" t="n">
        <f aca="false">10^(-2.138+0.5222*H40+(-0.9333*LOG10(SQRT(K40^2+15^2)))+(0.0284*J40)-(0.3197*M40))</f>
        <v>0.372717406435116</v>
      </c>
      <c r="AA40" s="3" t="n">
        <f aca="false">10^(-2.69+0.5707*H40+(-0.9082*LOG10(SQRT(K40^2+15^2)))+(0.04*J40)-(0.277*M40))</f>
        <v>0.223188410657375</v>
      </c>
      <c r="AB40" s="3" t="n">
        <f aca="false">10^(-2.942+0.5671*H40+(-0.827*LOG10(SQRT(K40^2+15^2)))+(0.0054*J40)-(0.271*M40))</f>
        <v>0.158106029337</v>
      </c>
      <c r="AC40" s="0" t="n">
        <f aca="false">P40/9.80665</f>
        <v>0.130865156650165</v>
      </c>
      <c r="AD40" s="0" t="n">
        <f aca="false">Q40/9.80665</f>
        <v>0.149278192826678</v>
      </c>
      <c r="AE40" s="0" t="n">
        <f aca="false">R40/9.80665</f>
        <v>0.248266050280034</v>
      </c>
      <c r="AF40" s="0" t="n">
        <f aca="false">S40/9.80665</f>
        <v>0.248266050280034</v>
      </c>
      <c r="AG40" s="0" t="n">
        <f aca="false">T40/9.80665</f>
        <v>0.246976242677235</v>
      </c>
      <c r="AH40" s="0" t="n">
        <f aca="false">U40/9.80665</f>
        <v>0.170982734616221</v>
      </c>
      <c r="AI40" s="0" t="n">
        <f aca="false">V40/9.80665</f>
        <v>0.136028898747372</v>
      </c>
      <c r="AJ40" s="0" t="n">
        <f aca="false">W40/9.80665</f>
        <v>0.086078958020189</v>
      </c>
      <c r="AK40" s="0" t="n">
        <f aca="false">X40/9.80665</f>
        <v>0.0609325942969191</v>
      </c>
      <c r="AL40" s="0" t="n">
        <f aca="false">Y40/9.80665</f>
        <v>0.0505507860963493</v>
      </c>
      <c r="AM40" s="0" t="n">
        <f aca="false">Z40/9.80665</f>
        <v>0.0380065982200972</v>
      </c>
      <c r="AN40" s="0" t="n">
        <f aca="false">AA40/9.80665</f>
        <v>0.0227588840896102</v>
      </c>
      <c r="AO40" s="0" t="n">
        <f aca="false">AB40/9.80665</f>
        <v>0.0161223281484503</v>
      </c>
    </row>
    <row r="41" customFormat="false" ht="13.8" hidden="false" customHeight="false" outlineLevel="0" collapsed="false">
      <c r="H41" s="3" t="n">
        <v>7</v>
      </c>
      <c r="I41" s="3" t="n">
        <f aca="false">IF(M41,0,90)</f>
        <v>0</v>
      </c>
      <c r="J41" s="3" t="n">
        <v>1</v>
      </c>
      <c r="K41" s="3" t="n">
        <v>30</v>
      </c>
      <c r="L41" s="3" t="n">
        <f aca="false">IF(J41,2000,500)</f>
        <v>2000</v>
      </c>
      <c r="M41" s="3" t="n">
        <v>1</v>
      </c>
      <c r="N41" s="3" t="s">
        <v>21</v>
      </c>
      <c r="O41" s="3" t="n">
        <v>5</v>
      </c>
      <c r="P41" s="3" t="n">
        <f aca="false">10^(1.017+0.1046*H41+(-1.007*LOG10(SQRT(K41^2+15^2)))-(0.0735*J41)-(0.3068*M41))</f>
        <v>0.680212651013309</v>
      </c>
      <c r="Q41" s="3" t="n">
        <f aca="false">10^(1.028+0.1245*H41+(-1.055*LOG10(SQRT(K41^2+15^2)))-(0.0775*J41)-(0.3246*M41))</f>
        <v>0.772533007689412</v>
      </c>
      <c r="R41" s="3" t="n">
        <f aca="false">10^(1.382+0.1041*H41+(-1.062*LOG10(SQRT(K41^2+15^2)))-(0.1358*J41)-(0.3326*M41))</f>
        <v>1.05229622055184</v>
      </c>
      <c r="S41" s="3" t="n">
        <f aca="false">10^(1.382+0.1041*H41+(-1.062*LOG10(SQRT(K41^2+15^2)))-(0.1358*J41)-(0.3326*M41))</f>
        <v>1.05229622055184</v>
      </c>
      <c r="T41" s="3" t="n">
        <f aca="false">10^(1.368+0.0684*H41+(-0.9139*LOG10(SQRT(K41^2+15^2)))-(0.0972*J41)-(0.3011*M41))</f>
        <v>1.13311986899593</v>
      </c>
      <c r="U41" s="3" t="n">
        <f aca="false">10^(0.9747+0.1009*H41+(-0.8886*LOG10(SQRT(K41^2+15^2)))-(0.0552*J41)-(0.2639*M41))</f>
        <v>1.01454878307154</v>
      </c>
      <c r="V41" s="3" t="n">
        <f aca="false">10^(0.5295+0.1513*H41+(-0.8601*LOG10(SQRT(K41^2+15^2)))-(0.0693*J41)-(0.2533*M41))</f>
        <v>0.8991908060533</v>
      </c>
      <c r="W41" s="3" t="n">
        <f aca="false">10^(-0.579+0.3147*H41+(-0.9064*LOG10(SQRT(K41^2+15^2)))-(0.0111*J41)-(0.2394*M41))</f>
        <v>0.978628088817338</v>
      </c>
      <c r="X41" s="3" t="n">
        <f aca="false">10^(-1.612+0.4673*H41+(-0.9278*LOG10(SQRT(K41^2+15^2)))-(0.0203*J41)-(0.2355*M41))</f>
        <v>0.97245686117509</v>
      </c>
      <c r="Y41" s="3" t="n">
        <f aca="false">10^(-1.716+0.4763*H41+(-0.9482*LOG10(SQRT(K41^2+15^2)))-(0.02*J41)-(0.2921*M41))</f>
        <v>0.723516748778032</v>
      </c>
      <c r="Z41" s="3" t="n">
        <f aca="false">10^(-2.138+0.5222*H41+(-0.9333*LOG10(SQRT(K41^2+15^2)))+(0.0284*J41)-(0.3197*M41))</f>
        <v>0.634278039858815</v>
      </c>
      <c r="AA41" s="3" t="n">
        <f aca="false">10^(-2.69+0.5707*H41+(-0.9082*LOG10(SQRT(K41^2+15^2)))+(0.04*J41)-(0.277*M41))</f>
        <v>0.481250994028259</v>
      </c>
      <c r="AB41" s="3" t="n">
        <f aca="false">10^(-2.942+0.5671*H41+(-0.827*LOG10(SQRT(K41^2+15^2)))+(0.0054*J41)-(0.271*M41))</f>
        <v>0.316554456504489</v>
      </c>
      <c r="AC41" s="0" t="n">
        <f aca="false">P41/9.80665</f>
        <v>0.0693623868510969</v>
      </c>
      <c r="AD41" s="0" t="n">
        <f aca="false">Q41/9.80665</f>
        <v>0.0787764433001496</v>
      </c>
      <c r="AE41" s="0" t="n">
        <f aca="false">R41/9.80665</f>
        <v>0.10730435169521</v>
      </c>
      <c r="AF41" s="0" t="n">
        <f aca="false">S41/9.80665</f>
        <v>0.10730435169521</v>
      </c>
      <c r="AG41" s="0" t="n">
        <f aca="false">T41/9.80665</f>
        <v>0.115546070166257</v>
      </c>
      <c r="AH41" s="0" t="n">
        <f aca="false">U41/9.80665</f>
        <v>0.103455184295508</v>
      </c>
      <c r="AI41" s="0" t="n">
        <f aca="false">V41/9.80665</f>
        <v>0.0916919443493242</v>
      </c>
      <c r="AJ41" s="0" t="n">
        <f aca="false">W41/9.80665</f>
        <v>0.0997922928642644</v>
      </c>
      <c r="AK41" s="0" t="n">
        <f aca="false">X41/9.80665</f>
        <v>0.0991630027761866</v>
      </c>
      <c r="AL41" s="0" t="n">
        <f aca="false">Y41/9.80665</f>
        <v>0.0737781759090038</v>
      </c>
      <c r="AM41" s="0" t="n">
        <f aca="false">Z41/9.80665</f>
        <v>0.0646783600779894</v>
      </c>
      <c r="AN41" s="0" t="n">
        <f aca="false">AA41/9.80665</f>
        <v>0.049073944112236</v>
      </c>
      <c r="AO41" s="0" t="n">
        <f aca="false">AB41/9.80665</f>
        <v>0.0322795711588044</v>
      </c>
    </row>
    <row r="42" customFormat="false" ht="13.8" hidden="false" customHeight="false" outlineLevel="0" collapsed="false">
      <c r="H42" s="3" t="n">
        <v>7</v>
      </c>
      <c r="I42" s="3" t="n">
        <f aca="false">IF(M42,0,90)</f>
        <v>90</v>
      </c>
      <c r="J42" s="3" t="n">
        <v>1</v>
      </c>
      <c r="K42" s="3" t="n">
        <v>30</v>
      </c>
      <c r="L42" s="3" t="n">
        <f aca="false">IF(J42,2000,500)</f>
        <v>2000</v>
      </c>
      <c r="M42" s="3" t="n">
        <v>0</v>
      </c>
      <c r="N42" s="3" t="s">
        <v>21</v>
      </c>
      <c r="O42" s="3" t="n">
        <v>5</v>
      </c>
      <c r="P42" s="3" t="n">
        <f aca="false">10^(1.017+0.1046*H42+(-1.007*LOG10(SQRT(K42^2+15^2)))-(0.0735*J42)-(0.3068*M42))</f>
        <v>1.37862041368821</v>
      </c>
      <c r="Q42" s="3" t="n">
        <f aca="false">10^(1.028+0.1245*H42+(-1.055*LOG10(SQRT(K42^2+15^2)))-(0.0775*J42)-(0.3246*M42))</f>
        <v>1.63123692782572</v>
      </c>
      <c r="R42" s="3" t="n">
        <f aca="false">10^(1.382+0.1041*H42+(-1.062*LOG10(SQRT(K42^2+15^2)))-(0.1358*J42)-(0.3326*M42))</f>
        <v>2.26327856625972</v>
      </c>
      <c r="S42" s="3" t="n">
        <f aca="false">10^(1.382+0.1041*H42+(-1.062*LOG10(SQRT(K42^2+15^2)))-(0.1358*J42)-(0.3326*M42))</f>
        <v>2.26327856625972</v>
      </c>
      <c r="T42" s="3" t="n">
        <f aca="false">10^(1.368+0.0684*H42+(-0.9139*LOG10(SQRT(K42^2+15^2)))-(0.0972*J42)-(0.3011*M42))</f>
        <v>2.26660506474965</v>
      </c>
      <c r="U42" s="3" t="n">
        <f aca="false">10^(0.9747+0.1009*H42+(-0.8886*LOG10(SQRT(K42^2+15^2)))-(0.0552*J42)-(0.2639*M42))</f>
        <v>1.86282875974856</v>
      </c>
      <c r="V42" s="3" t="n">
        <f aca="false">10^(0.5295+0.1513*H42+(-0.8601*LOG10(SQRT(K42^2+15^2)))-(0.0693*J42)-(0.2533*M42))</f>
        <v>1.61120892058398</v>
      </c>
      <c r="W42" s="3" t="n">
        <f aca="false">10^(-0.579+0.3147*H42+(-0.9064*LOG10(SQRT(K42^2+15^2)))-(0.0111*J42)-(0.2394*M42))</f>
        <v>1.69831277645752</v>
      </c>
      <c r="X42" s="3" t="n">
        <f aca="false">10^(-1.612+0.4673*H42+(-0.9278*LOG10(SQRT(K42^2+15^2)))-(0.0203*J42)-(0.2355*M42))</f>
        <v>1.67251624543531</v>
      </c>
      <c r="Y42" s="3" t="n">
        <f aca="false">10^(-1.716+0.4763*H42+(-0.9482*LOG10(SQRT(K42^2+15^2)))-(0.02*J42)-(0.2921*M42))</f>
        <v>1.41758330257775</v>
      </c>
      <c r="Z42" s="3" t="n">
        <f aca="false">10^(-2.138+0.5222*H42+(-0.9333*LOG10(SQRT(K42^2+15^2)))+(0.0284*J42)-(0.3197*M42))</f>
        <v>1.32427955862496</v>
      </c>
      <c r="AA42" s="3" t="n">
        <f aca="false">10^(-2.69+0.5707*H42+(-0.9082*LOG10(SQRT(K42^2+15^2)))+(0.04*J42)-(0.277*M42))</f>
        <v>0.910692247515927</v>
      </c>
      <c r="AB42" s="3" t="n">
        <f aca="false">10^(-2.942+0.5671*H42+(-0.827*LOG10(SQRT(K42^2+15^2)))+(0.0054*J42)-(0.271*M42))</f>
        <v>0.590810808663185</v>
      </c>
      <c r="AC42" s="0" t="n">
        <f aca="false">P42/9.80665</f>
        <v>0.140580158738021</v>
      </c>
      <c r="AD42" s="0" t="n">
        <f aca="false">Q42/9.80665</f>
        <v>0.16633987425122</v>
      </c>
      <c r="AE42" s="0" t="n">
        <f aca="false">R42/9.80665</f>
        <v>0.230790184850047</v>
      </c>
      <c r="AF42" s="0" t="n">
        <f aca="false">S42/9.80665</f>
        <v>0.230790184850047</v>
      </c>
      <c r="AG42" s="0" t="n">
        <f aca="false">T42/9.80665</f>
        <v>0.23112939329431</v>
      </c>
      <c r="AH42" s="0" t="n">
        <f aca="false">U42/9.80665</f>
        <v>0.189955668831717</v>
      </c>
      <c r="AI42" s="0" t="n">
        <f aca="false">V42/9.80665</f>
        <v>0.164297585881415</v>
      </c>
      <c r="AJ42" s="0" t="n">
        <f aca="false">W42/9.80665</f>
        <v>0.173179707286129</v>
      </c>
      <c r="AK42" s="0" t="n">
        <f aca="false">X42/9.80665</f>
        <v>0.170549193193936</v>
      </c>
      <c r="AL42" s="0" t="n">
        <f aca="false">Y42/9.80665</f>
        <v>0.144553267688533</v>
      </c>
      <c r="AM42" s="0" t="n">
        <f aca="false">Z42/9.80665</f>
        <v>0.135038933644513</v>
      </c>
      <c r="AN42" s="0" t="n">
        <f aca="false">AA42/9.80665</f>
        <v>0.0928647649825299</v>
      </c>
      <c r="AO42" s="0" t="n">
        <f aca="false">AB42/9.80665</f>
        <v>0.0602459360396451</v>
      </c>
    </row>
    <row r="43" customFormat="false" ht="13.8" hidden="false" customHeight="false" outlineLevel="0" collapsed="false">
      <c r="H43" s="3" t="n">
        <v>7</v>
      </c>
      <c r="I43" s="3" t="n">
        <f aca="false">IF(M43,0,90)</f>
        <v>0</v>
      </c>
      <c r="J43" s="3" t="n">
        <v>0</v>
      </c>
      <c r="K43" s="3" t="n">
        <v>30</v>
      </c>
      <c r="L43" s="3" t="n">
        <f aca="false">IF(J43,2000,500)</f>
        <v>500</v>
      </c>
      <c r="M43" s="3" t="n">
        <v>1</v>
      </c>
      <c r="N43" s="3" t="s">
        <v>21</v>
      </c>
      <c r="O43" s="3" t="n">
        <v>5</v>
      </c>
      <c r="P43" s="3" t="n">
        <f aca="false">10^(1.017+0.1046*H43+(-1.007*LOG10(SQRT(K43^2+15^2)))-(0.0735*J43)-(0.3068*M43))</f>
        <v>0.805646834346883</v>
      </c>
      <c r="Q43" s="3" t="n">
        <f aca="false">10^(1.028+0.1245*H43+(-1.055*LOG10(SQRT(K43^2+15^2)))-(0.0775*J43)-(0.3246*M43))</f>
        <v>0.923457779770937</v>
      </c>
      <c r="R43" s="3" t="n">
        <f aca="false">10^(1.382+0.1041*H43+(-1.062*LOG10(SQRT(K43^2+15^2)))-(0.1358*J43)-(0.3326*M43))</f>
        <v>1.43859322468259</v>
      </c>
      <c r="S43" s="3" t="n">
        <f aca="false">10^(1.382+0.1041*H43+(-1.062*LOG10(SQRT(K43^2+15^2)))-(0.1358*J43)-(0.3326*M43))</f>
        <v>1.43859322468259</v>
      </c>
      <c r="T43" s="3" t="n">
        <f aca="false">10^(1.368+0.0684*H43+(-0.9139*LOG10(SQRT(K43^2+15^2)))-(0.0972*J43)-(0.3011*M43))</f>
        <v>1.41734591017475</v>
      </c>
      <c r="U43" s="3" t="n">
        <f aca="false">10^(0.9747+0.1009*H43+(-0.8886*LOG10(SQRT(K43^2+15^2)))-(0.0552*J43)-(0.2639*M43))</f>
        <v>1.15205426026385</v>
      </c>
      <c r="V43" s="3" t="n">
        <f aca="false">10^(0.5295+0.1513*H43+(-0.8601*LOG10(SQRT(K43^2+15^2)))-(0.0693*J43)-(0.2533*M43))</f>
        <v>1.05475564339416</v>
      </c>
      <c r="W43" s="3" t="n">
        <f aca="false">10^(-0.579+0.3147*H43+(-0.9064*LOG10(SQRT(K43^2+15^2)))-(0.0111*J43)-(0.2394*M43))</f>
        <v>1.0039629287741</v>
      </c>
      <c r="X43" s="3" t="n">
        <f aca="false">10^(-1.612+0.4673*H43+(-0.9278*LOG10(SQRT(K43^2+15^2)))-(0.0203*J43)-(0.2355*M43))</f>
        <v>1.01899099206446</v>
      </c>
      <c r="Y43" s="3" t="n">
        <f aca="false">10^(-1.716+0.4763*H43+(-0.9482*LOG10(SQRT(K43^2+15^2)))-(0.02*J43)-(0.2921*M43))</f>
        <v>0.757615042638448</v>
      </c>
      <c r="Z43" s="3" t="n">
        <f aca="false">10^(-2.138+0.5222*H43+(-0.9333*LOG10(SQRT(K43^2+15^2)))+(0.0284*J43)-(0.3197*M43))</f>
        <v>0.594127528245419</v>
      </c>
      <c r="AA43" s="3" t="n">
        <f aca="false">10^(-2.69+0.5707*H43+(-0.9082*LOG10(SQRT(K43^2+15^2)))+(0.04*J43)-(0.277*M43))</f>
        <v>0.438906123004578</v>
      </c>
      <c r="AB43" s="3" t="n">
        <f aca="false">10^(-2.942+0.5671*H43+(-0.827*LOG10(SQRT(K43^2+15^2)))+(0.0054*J43)-(0.271*M43))</f>
        <v>0.312642800295658</v>
      </c>
      <c r="AC43" s="0" t="n">
        <f aca="false">P43/9.80665</f>
        <v>0.082153113891786</v>
      </c>
      <c r="AD43" s="0" t="n">
        <f aca="false">Q43/9.80665</f>
        <v>0.0941664870033026</v>
      </c>
      <c r="AE43" s="0" t="n">
        <f aca="false">R43/9.80665</f>
        <v>0.146695683508904</v>
      </c>
      <c r="AF43" s="0" t="n">
        <f aca="false">S43/9.80665</f>
        <v>0.146695683508904</v>
      </c>
      <c r="AG43" s="0" t="n">
        <f aca="false">T43/9.80665</f>
        <v>0.144529060400315</v>
      </c>
      <c r="AH43" s="0" t="n">
        <f aca="false">U43/9.80665</f>
        <v>0.117476840742134</v>
      </c>
      <c r="AI43" s="0" t="n">
        <f aca="false">V43/9.80665</f>
        <v>0.107555143029899</v>
      </c>
      <c r="AJ43" s="0" t="n">
        <f aca="false">W43/9.80665</f>
        <v>0.102375727569976</v>
      </c>
      <c r="AK43" s="0" t="n">
        <f aca="false">X43/9.80665</f>
        <v>0.103908163548659</v>
      </c>
      <c r="AL43" s="0" t="n">
        <f aca="false">Y43/9.80665</f>
        <v>0.077255234217439</v>
      </c>
      <c r="AM43" s="0" t="n">
        <f aca="false">Z43/9.80665</f>
        <v>0.0605841473128356</v>
      </c>
      <c r="AN43" s="0" t="n">
        <f aca="false">AA43/9.80665</f>
        <v>0.0447559689603053</v>
      </c>
      <c r="AO43" s="0" t="n">
        <f aca="false">AB43/9.80665</f>
        <v>0.0318806932332303</v>
      </c>
    </row>
    <row r="44" customFormat="false" ht="13.8" hidden="false" customHeight="false" outlineLevel="0" collapsed="false">
      <c r="H44" s="3" t="n">
        <v>7</v>
      </c>
      <c r="I44" s="3" t="n">
        <f aca="false">IF(M44,0,90)</f>
        <v>90</v>
      </c>
      <c r="J44" s="3" t="n">
        <v>0</v>
      </c>
      <c r="K44" s="3" t="n">
        <v>30</v>
      </c>
      <c r="L44" s="3" t="n">
        <f aca="false">IF(J44,2000,500)</f>
        <v>500</v>
      </c>
      <c r="M44" s="3" t="n">
        <v>0</v>
      </c>
      <c r="N44" s="3" t="s">
        <v>21</v>
      </c>
      <c r="O44" s="3" t="n">
        <v>5</v>
      </c>
      <c r="P44" s="3" t="n">
        <f aca="false">10^(1.017+0.1046*H44+(-1.007*LOG10(SQRT(K44^2+15^2)))-(0.0735*J44)-(0.3068*M44))</f>
        <v>1.63284403840376</v>
      </c>
      <c r="Q44" s="3" t="n">
        <f aca="false">10^(1.028+0.1245*H44+(-1.055*LOG10(SQRT(K44^2+15^2)))-(0.0775*J44)-(0.3246*M44))</f>
        <v>1.94992112525492</v>
      </c>
      <c r="R44" s="3" t="n">
        <f aca="false">10^(1.382+0.1041*H44+(-1.062*LOG10(SQRT(K44^2+15^2)))-(0.1358*J44)-(0.3326*M44))</f>
        <v>3.09412610955032</v>
      </c>
      <c r="S44" s="3" t="n">
        <f aca="false">10^(1.382+0.1041*H44+(-1.062*LOG10(SQRT(K44^2+15^2)))-(0.1358*J44)-(0.3326*M44))</f>
        <v>3.09412610955032</v>
      </c>
      <c r="T44" s="3" t="n">
        <f aca="false">10^(1.368+0.0684*H44+(-0.9139*LOG10(SQRT(K44^2+15^2)))-(0.0972*J44)-(0.3011*M44))</f>
        <v>2.83514878381842</v>
      </c>
      <c r="U44" s="3" t="n">
        <f aca="false">10^(0.9747+0.1009*H44+(-0.8886*LOG10(SQRT(K44^2+15^2)))-(0.0552*J44)-(0.2639*M44))</f>
        <v>2.11530469960558</v>
      </c>
      <c r="V44" s="3" t="n">
        <f aca="false">10^(0.5295+0.1513*H44+(-0.8601*LOG10(SQRT(K44^2+15^2)))-(0.0693*J44)-(0.2533*M44))</f>
        <v>1.88995671467333</v>
      </c>
      <c r="W44" s="3" t="n">
        <f aca="false">10^(-0.579+0.3147*H44+(-0.9064*LOG10(SQRT(K44^2+15^2)))-(0.0111*J44)-(0.2394*M44))</f>
        <v>1.74227889890969</v>
      </c>
      <c r="X44" s="3" t="n">
        <f aca="false">10^(-1.612+0.4673*H44+(-0.9278*LOG10(SQRT(K44^2+15^2)))-(0.0203*J44)-(0.2355*M44))</f>
        <v>1.75254970808745</v>
      </c>
      <c r="Y44" s="3" t="n">
        <f aca="false">10^(-1.716+0.4763*H44+(-0.9482*LOG10(SQRT(K44^2+15^2)))-(0.02*J44)-(0.2921*M44))</f>
        <v>1.48439194536944</v>
      </c>
      <c r="Z44" s="3" t="n">
        <f aca="false">10^(-2.138+0.5222*H44+(-0.9333*LOG10(SQRT(K44^2+15^2)))+(0.0284*J44)-(0.3197*M44))</f>
        <v>1.24045117665892</v>
      </c>
      <c r="AA44" s="3" t="n">
        <f aca="false">10^(-2.69+0.5707*H44+(-0.9082*LOG10(SQRT(K44^2+15^2)))+(0.04*J44)-(0.277*M44))</f>
        <v>0.83056120105192</v>
      </c>
      <c r="AB44" s="3" t="n">
        <f aca="false">10^(-2.942+0.5671*H44+(-0.827*LOG10(SQRT(K44^2+15^2)))+(0.0054*J44)-(0.271*M44))</f>
        <v>0.583510172957495</v>
      </c>
      <c r="AC44" s="0" t="n">
        <f aca="false">P44/9.80665</f>
        <v>0.166503753922467</v>
      </c>
      <c r="AD44" s="0" t="n">
        <f aca="false">Q44/9.80665</f>
        <v>0.198836618545061</v>
      </c>
      <c r="AE44" s="0" t="n">
        <f aca="false">R44/9.80665</f>
        <v>0.315513055890679</v>
      </c>
      <c r="AF44" s="0" t="n">
        <f aca="false">S44/9.80665</f>
        <v>0.315513055890679</v>
      </c>
      <c r="AG44" s="0" t="n">
        <f aca="false">T44/9.80665</f>
        <v>0.28910471810643</v>
      </c>
      <c r="AH44" s="0" t="n">
        <f aca="false">U44/9.80665</f>
        <v>0.215701049757621</v>
      </c>
      <c r="AI44" s="0" t="n">
        <f aca="false">V44/9.80665</f>
        <v>0.192721950377889</v>
      </c>
      <c r="AJ44" s="0" t="n">
        <f aca="false">W44/9.80665</f>
        <v>0.177663004074755</v>
      </c>
      <c r="AK44" s="0" t="n">
        <f aca="false">X44/9.80665</f>
        <v>0.178710335138651</v>
      </c>
      <c r="AL44" s="0" t="n">
        <f aca="false">Y44/9.80665</f>
        <v>0.151365853310707</v>
      </c>
      <c r="AM44" s="0" t="n">
        <f aca="false">Z44/9.80665</f>
        <v>0.126490817624665</v>
      </c>
      <c r="AN44" s="0" t="n">
        <f aca="false">AA44/9.80665</f>
        <v>0.0846936722583064</v>
      </c>
      <c r="AO44" s="0" t="n">
        <f aca="false">AB44/9.80665</f>
        <v>0.0595014783802313</v>
      </c>
    </row>
    <row r="45" customFormat="false" ht="13.8" hidden="false" customHeight="false" outlineLevel="0" collapsed="false">
      <c r="H45" s="3" t="n">
        <v>5</v>
      </c>
      <c r="I45" s="3" t="n">
        <f aca="false">IF(M45,0,90)</f>
        <v>0</v>
      </c>
      <c r="J45" s="3" t="n">
        <v>1</v>
      </c>
      <c r="K45" s="3" t="n">
        <v>60</v>
      </c>
      <c r="L45" s="3" t="n">
        <f aca="false">IF(J45,2000,500)</f>
        <v>2000</v>
      </c>
      <c r="M45" s="3" t="n">
        <v>1</v>
      </c>
      <c r="N45" s="3" t="s">
        <v>21</v>
      </c>
      <c r="O45" s="3" t="n">
        <v>5</v>
      </c>
      <c r="P45" s="3" t="n">
        <f aca="false">10^(1.017+0.1046*H45+(-1.007*LOG10(SQRT(K45^2+15^2)))-(0.0735*J45)-(0.3068*M45))</f>
        <v>0.226905524696371</v>
      </c>
      <c r="Q45" s="3" t="n">
        <f aca="false">10^(1.028+0.1245*H45+(-1.055*LOG10(SQRT(K45^2+15^2)))-(0.0775*J45)-(0.3246*M45))</f>
        <v>0.228329442185013</v>
      </c>
      <c r="R45" s="3" t="n">
        <f aca="false">10^(1.382+0.1041*H45+(-1.062*LOG10(SQRT(K45^2+15^2)))-(0.1358*J45)-(0.3326*M45))</f>
        <v>0.340190910528123</v>
      </c>
      <c r="S45" s="3" t="n">
        <f aca="false">10^(1.382+0.1041*H45+(-1.062*LOG10(SQRT(K45^2+15^2)))-(0.1358*J45)-(0.3326*M45))</f>
        <v>0.340190910528123</v>
      </c>
      <c r="T45" s="3" t="n">
        <f aca="false">10^(1.368+0.0684*H45+(-0.9139*LOG10(SQRT(K45^2+15^2)))-(0.0972*J45)-(0.3011*M45))</f>
        <v>0.472733700603237</v>
      </c>
      <c r="U45" s="3" t="n">
        <f aca="false">10^(0.9747+0.1009*H45+(-0.8886*LOG10(SQRT(K45^2+15^2)))-(0.0552*J45)-(0.2639*M45))</f>
        <v>0.3701151405488</v>
      </c>
      <c r="V45" s="3" t="n">
        <f aca="false">10^(0.5295+0.1513*H45+(-0.8601*LOG10(SQRT(K45^2+15^2)))-(0.0693*J45)-(0.2533*M45))</f>
        <v>0.264660634562363</v>
      </c>
      <c r="W45" s="3" t="n">
        <f aca="false">10^(-0.579+0.3147*H45+(-0.9064*LOG10(SQRT(K45^2+15^2)))-(0.0111*J45)-(0.2394*M45))</f>
        <v>0.131932390523163</v>
      </c>
      <c r="X45" s="3" t="n">
        <f aca="false">10^(-1.612+0.4673*H45+(-0.9278*LOG10(SQRT(K45^2+15^2)))-(0.0203*J45)-(0.2355*M45))</f>
        <v>0.0640792286363902</v>
      </c>
      <c r="Y45" s="3" t="n">
        <f aca="false">10^(-1.716+0.4763*H45+(-0.9482*LOG10(SQRT(K45^2+15^2)))-(0.02*J45)-(0.2921*M45))</f>
        <v>0.0451725320336478</v>
      </c>
      <c r="Z45" s="3" t="n">
        <f aca="false">10^(-2.138+0.5222*H45+(-0.9333*LOG10(SQRT(K45^2+15^2)))+(0.0284*J45)-(0.3197*M45))</f>
        <v>0.0323493112674116</v>
      </c>
      <c r="AA45" s="3" t="n">
        <f aca="false">10^(-2.69+0.5707*H45+(-0.9082*LOG10(SQRT(K45^2+15^2)))+(0.04*J45)-(0.277*M45))</f>
        <v>0.0199354968190204</v>
      </c>
      <c r="AB45" s="3" t="n">
        <f aca="false">10^(-2.942+0.5671*H45+(-0.827*LOG10(SQRT(K45^2+15^2)))+(0.0054*J45)-(0.271*M45))</f>
        <v>0.014011411879171</v>
      </c>
      <c r="AC45" s="0" t="n">
        <f aca="false">P45/9.80665</f>
        <v>0.0231379242347153</v>
      </c>
      <c r="AD45" s="0" t="n">
        <f aca="false">Q45/9.80665</f>
        <v>0.0232831234096265</v>
      </c>
      <c r="AE45" s="0" t="n">
        <f aca="false">R45/9.80665</f>
        <v>0.0346898186973251</v>
      </c>
      <c r="AF45" s="0" t="n">
        <f aca="false">S45/9.80665</f>
        <v>0.0346898186973251</v>
      </c>
      <c r="AG45" s="0" t="n">
        <f aca="false">T45/9.80665</f>
        <v>0.0482054218926175</v>
      </c>
      <c r="AH45" s="0" t="n">
        <f aca="false">U45/9.80665</f>
        <v>0.0377412409486216</v>
      </c>
      <c r="AI45" s="0" t="n">
        <f aca="false">V45/9.80665</f>
        <v>0.0269878740000268</v>
      </c>
      <c r="AJ45" s="0" t="n">
        <f aca="false">W45/9.80665</f>
        <v>0.0134533597633405</v>
      </c>
      <c r="AK45" s="0" t="n">
        <f aca="false">X45/9.80665</f>
        <v>0.00653426283556466</v>
      </c>
      <c r="AL45" s="0" t="n">
        <f aca="false">Y45/9.80665</f>
        <v>0.00460631632959755</v>
      </c>
      <c r="AM45" s="0" t="n">
        <f aca="false">Z45/9.80665</f>
        <v>0.00329871171780492</v>
      </c>
      <c r="AN45" s="0" t="n">
        <f aca="false">AA45/9.80665</f>
        <v>0.0020328549320125</v>
      </c>
      <c r="AO45" s="0" t="n">
        <f aca="false">AB45/9.80665</f>
        <v>0.00142876638599022</v>
      </c>
    </row>
    <row r="46" customFormat="false" ht="13.8" hidden="false" customHeight="false" outlineLevel="0" collapsed="false">
      <c r="H46" s="3" t="n">
        <v>5</v>
      </c>
      <c r="I46" s="3" t="n">
        <f aca="false">IF(M46,0,90)</f>
        <v>90</v>
      </c>
      <c r="J46" s="3" t="n">
        <v>1</v>
      </c>
      <c r="K46" s="3" t="n">
        <v>60</v>
      </c>
      <c r="L46" s="3" t="n">
        <f aca="false">IF(J46,2000,500)</f>
        <v>2000</v>
      </c>
      <c r="M46" s="3" t="n">
        <v>0</v>
      </c>
      <c r="N46" s="3" t="s">
        <v>21</v>
      </c>
      <c r="O46" s="3" t="n">
        <v>5</v>
      </c>
      <c r="P46" s="3" t="n">
        <f aca="false">10^(1.017+0.1046*H46+(-1.007*LOG10(SQRT(K46^2+15^2)))-(0.0735*J46)-(0.3068*M46))</f>
        <v>0.45988057978494</v>
      </c>
      <c r="Q46" s="3" t="n">
        <f aca="false">10^(1.028+0.1245*H46+(-1.055*LOG10(SQRT(K46^2+15^2)))-(0.0775*J46)-(0.3246*M46))</f>
        <v>0.482127513122113</v>
      </c>
      <c r="R46" s="3" t="n">
        <f aca="false">10^(1.382+0.1041*H46+(-1.062*LOG10(SQRT(K46^2+15^2)))-(0.1358*J46)-(0.3326*M46))</f>
        <v>0.731682563518959</v>
      </c>
      <c r="S46" s="3" t="n">
        <f aca="false">10^(1.382+0.1041*H46+(-1.062*LOG10(SQRT(K46^2+15^2)))-(0.1358*J46)-(0.3326*M46))</f>
        <v>0.731682563518959</v>
      </c>
      <c r="T46" s="3" t="n">
        <f aca="false">10^(1.368+0.0684*H46+(-0.9139*LOG10(SQRT(K46^2+15^2)))-(0.0972*J46)-(0.3011*M46))</f>
        <v>0.945619814269618</v>
      </c>
      <c r="U46" s="3" t="n">
        <f aca="false">10^(0.9747+0.1009*H46+(-0.8886*LOG10(SQRT(K46^2+15^2)))-(0.0552*J46)-(0.2639*M46))</f>
        <v>0.679574151324044</v>
      </c>
      <c r="V46" s="3" t="n">
        <f aca="false">10^(0.5295+0.1513*H46+(-0.8601*LOG10(SQRT(K46^2+15^2)))-(0.0693*J46)-(0.2533*M46))</f>
        <v>0.474230355185613</v>
      </c>
      <c r="W46" s="3" t="n">
        <f aca="false">10^(-0.579+0.3147*H46+(-0.9064*LOG10(SQRT(K46^2+15^2)))-(0.0111*J46)-(0.2394*M46))</f>
        <v>0.228955685019063</v>
      </c>
      <c r="X46" s="3" t="n">
        <f aca="false">10^(-1.612+0.4673*H46+(-0.9278*LOG10(SQRT(K46^2+15^2)))-(0.0203*J46)-(0.2355*M46))</f>
        <v>0.110209054168039</v>
      </c>
      <c r="Y46" s="3" t="n">
        <f aca="false">10^(-1.716+0.4763*H46+(-0.9482*LOG10(SQRT(K46^2+15^2)))-(0.02*J46)-(0.2921*M46))</f>
        <v>0.0885063507572003</v>
      </c>
      <c r="Z46" s="3" t="n">
        <f aca="false">10^(-2.138+0.5222*H46+(-0.9333*LOG10(SQRT(K46^2+15^2)))+(0.0284*J46)-(0.3197*M46))</f>
        <v>0.0675406193418978</v>
      </c>
      <c r="AA46" s="3" t="n">
        <f aca="false">10^(-2.69+0.5707*H46+(-0.9082*LOG10(SQRT(K46^2+15^2)))+(0.04*J46)-(0.277*M46))</f>
        <v>0.0377248101899904</v>
      </c>
      <c r="AB46" s="3" t="n">
        <f aca="false">10^(-2.942+0.5671*H46+(-0.827*LOG10(SQRT(K46^2+15^2)))+(0.0054*J46)-(0.271*M46))</f>
        <v>0.0261506145712043</v>
      </c>
      <c r="AC46" s="0" t="n">
        <f aca="false">P46/9.80665</f>
        <v>0.0468947683240393</v>
      </c>
      <c r="AD46" s="0" t="n">
        <f aca="false">Q46/9.80665</f>
        <v>0.0491633241853348</v>
      </c>
      <c r="AE46" s="0" t="n">
        <f aca="false">R46/9.80665</f>
        <v>0.0746108572773536</v>
      </c>
      <c r="AF46" s="0" t="n">
        <f aca="false">S46/9.80665</f>
        <v>0.0746108572773536</v>
      </c>
      <c r="AG46" s="0" t="n">
        <f aca="false">T46/9.80665</f>
        <v>0.0964263855923907</v>
      </c>
      <c r="AH46" s="0" t="n">
        <f aca="false">U46/9.80665</f>
        <v>0.0692972780025844</v>
      </c>
      <c r="AI46" s="0" t="n">
        <f aca="false">V46/9.80665</f>
        <v>0.0483580381869051</v>
      </c>
      <c r="AJ46" s="0" t="n">
        <f aca="false">W46/9.80665</f>
        <v>0.0233469824067407</v>
      </c>
      <c r="AK46" s="0" t="n">
        <f aca="false">X46/9.80665</f>
        <v>0.0112381959352112</v>
      </c>
      <c r="AL46" s="0" t="n">
        <f aca="false">Y46/9.80665</f>
        <v>0.00902513608186285</v>
      </c>
      <c r="AM46" s="0" t="n">
        <f aca="false">Z46/9.80665</f>
        <v>0.00688722645775038</v>
      </c>
      <c r="AN46" s="0" t="n">
        <f aca="false">AA46/9.80665</f>
        <v>0.00384686005822482</v>
      </c>
      <c r="AO46" s="0" t="n">
        <f aca="false">AB46/9.80665</f>
        <v>0.00266662056575939</v>
      </c>
    </row>
    <row r="47" customFormat="false" ht="13.8" hidden="false" customHeight="false" outlineLevel="0" collapsed="false">
      <c r="H47" s="3" t="n">
        <v>5</v>
      </c>
      <c r="I47" s="3" t="n">
        <f aca="false">IF(M47,0,90)</f>
        <v>0</v>
      </c>
      <c r="J47" s="3" t="n">
        <v>0</v>
      </c>
      <c r="K47" s="3" t="n">
        <v>60</v>
      </c>
      <c r="L47" s="3" t="n">
        <f aca="false">IF(J47,2000,500)</f>
        <v>500</v>
      </c>
      <c r="M47" s="3" t="n">
        <v>1</v>
      </c>
      <c r="N47" s="3" t="s">
        <v>21</v>
      </c>
      <c r="O47" s="3" t="n">
        <v>5</v>
      </c>
      <c r="P47" s="3" t="n">
        <f aca="false">10^(1.017+0.1046*H47+(-1.007*LOG10(SQRT(K47^2+15^2)))-(0.0735*J47)-(0.3068*M47))</f>
        <v>0.268747894346165</v>
      </c>
      <c r="Q47" s="3" t="n">
        <f aca="false">10^(1.028+0.1245*H47+(-1.055*LOG10(SQRT(K47^2+15^2)))-(0.0775*J47)-(0.3246*M47))</f>
        <v>0.272936687025391</v>
      </c>
      <c r="R47" s="3" t="n">
        <f aca="false">10^(1.382+0.1041*H47+(-1.062*LOG10(SQRT(K47^2+15^2)))-(0.1358*J47)-(0.3326*M47))</f>
        <v>0.46507469040202</v>
      </c>
      <c r="S47" s="3" t="n">
        <f aca="false">10^(1.382+0.1041*H47+(-1.062*LOG10(SQRT(K47^2+15^2)))-(0.1358*J47)-(0.3326*M47))</f>
        <v>0.46507469040202</v>
      </c>
      <c r="T47" s="3" t="n">
        <f aca="false">10^(1.368+0.0684*H47+(-0.9139*LOG10(SQRT(K47^2+15^2)))-(0.0972*J47)-(0.3011*M47))</f>
        <v>0.591311824534057</v>
      </c>
      <c r="U47" s="3" t="n">
        <f aca="false">10^(0.9747+0.1009*H47+(-0.8886*LOG10(SQRT(K47^2+15^2)))-(0.0552*J47)-(0.2639*M47))</f>
        <v>0.420278188266608</v>
      </c>
      <c r="V47" s="3" t="n">
        <f aca="false">10^(0.5295+0.1513*H47+(-0.8601*LOG10(SQRT(K47^2+15^2)))-(0.0693*J47)-(0.2533*M47))</f>
        <v>0.310448345345274</v>
      </c>
      <c r="W47" s="3" t="n">
        <f aca="false">10^(-0.579+0.3147*H47+(-0.9064*LOG10(SQRT(K47^2+15^2)))-(0.0111*J47)-(0.2394*M47))</f>
        <v>0.135347871886525</v>
      </c>
      <c r="X47" s="3" t="n">
        <f aca="false">10^(-1.612+0.4673*H47+(-0.9278*LOG10(SQRT(K47^2+15^2)))-(0.0203*J47)-(0.2355*M47))</f>
        <v>0.0671455561329664</v>
      </c>
      <c r="Y47" s="3" t="n">
        <f aca="false">10^(-1.716+0.4763*H47+(-0.9482*LOG10(SQRT(K47^2+15^2)))-(0.02*J47)-(0.2921*M47))</f>
        <v>0.0473014478801764</v>
      </c>
      <c r="Z47" s="3" t="n">
        <f aca="false">10^(-2.138+0.5222*H47+(-0.9333*LOG10(SQRT(K47^2+15^2)))+(0.0284*J47)-(0.3197*M47))</f>
        <v>0.0303015635667082</v>
      </c>
      <c r="AA47" s="3" t="n">
        <f aca="false">10^(-2.69+0.5707*H47+(-0.9082*LOG10(SQRT(K47^2+15^2)))+(0.04*J47)-(0.277*M47))</f>
        <v>0.0181813891868918</v>
      </c>
      <c r="AB47" s="3" t="n">
        <f aca="false">10^(-2.942+0.5671*H47+(-0.827*LOG10(SQRT(K47^2+15^2)))+(0.0054*J47)-(0.271*M47))</f>
        <v>0.0138382731817195</v>
      </c>
      <c r="AC47" s="0" t="n">
        <f aca="false">P47/9.80665</f>
        <v>0.0274046585068464</v>
      </c>
      <c r="AD47" s="0" t="n">
        <f aca="false">Q47/9.80665</f>
        <v>0.0278317964876274</v>
      </c>
      <c r="AE47" s="0" t="n">
        <f aca="false">R47/9.80665</f>
        <v>0.047424420204863</v>
      </c>
      <c r="AF47" s="0" t="n">
        <f aca="false">S47/9.80665</f>
        <v>0.047424420204863</v>
      </c>
      <c r="AG47" s="0" t="n">
        <f aca="false">T47/9.80665</f>
        <v>0.0602970254402938</v>
      </c>
      <c r="AH47" s="0" t="n">
        <f aca="false">U47/9.80665</f>
        <v>0.042856448253645</v>
      </c>
      <c r="AI47" s="0" t="n">
        <f aca="false">V47/9.80665</f>
        <v>0.0316569211040747</v>
      </c>
      <c r="AJ47" s="0" t="n">
        <f aca="false">W47/9.80665</f>
        <v>0.0138016419354749</v>
      </c>
      <c r="AK47" s="0" t="n">
        <f aca="false">X47/9.80665</f>
        <v>0.00684694122182054</v>
      </c>
      <c r="AL47" s="0" t="n">
        <f aca="false">Y47/9.80665</f>
        <v>0.00482340533007463</v>
      </c>
      <c r="AM47" s="0" t="n">
        <f aca="false">Z47/9.80665</f>
        <v>0.00308989956475536</v>
      </c>
      <c r="AN47" s="0" t="n">
        <f aca="false">AA47/9.80665</f>
        <v>0.00185398573283352</v>
      </c>
      <c r="AO47" s="0" t="n">
        <f aca="false">AB47/9.80665</f>
        <v>0.0014111111523017</v>
      </c>
    </row>
    <row r="48" customFormat="false" ht="13.8" hidden="false" customHeight="false" outlineLevel="0" collapsed="false">
      <c r="H48" s="3" t="n">
        <v>5</v>
      </c>
      <c r="I48" s="3" t="n">
        <f aca="false">IF(M48,0,90)</f>
        <v>90</v>
      </c>
      <c r="J48" s="3" t="n">
        <v>0</v>
      </c>
      <c r="K48" s="3" t="n">
        <v>60</v>
      </c>
      <c r="L48" s="3" t="n">
        <f aca="false">IF(J48,2000,500)</f>
        <v>500</v>
      </c>
      <c r="M48" s="3" t="n">
        <v>0</v>
      </c>
      <c r="N48" s="3" t="s">
        <v>21</v>
      </c>
      <c r="O48" s="3" t="n">
        <v>5</v>
      </c>
      <c r="P48" s="3" t="n">
        <f aca="false">10^(1.017+0.1046*H48+(-1.007*LOG10(SQRT(K48^2+15^2)))-(0.0735*J48)-(0.3068*M48))</f>
        <v>0.544684566994472</v>
      </c>
      <c r="Q48" s="3" t="n">
        <f aca="false">10^(1.028+0.1245*H48+(-1.055*LOG10(SQRT(K48^2+15^2)))-(0.0775*J48)-(0.3246*M48))</f>
        <v>0.576317643909951</v>
      </c>
      <c r="R48" s="3" t="n">
        <f aca="false">10^(1.382+0.1041*H48+(-1.062*LOG10(SQRT(K48^2+15^2)))-(0.1358*J48)-(0.3326*M48))</f>
        <v>1.000282580075</v>
      </c>
      <c r="S48" s="3" t="n">
        <f aca="false">10^(1.382+0.1041*H48+(-1.062*LOG10(SQRT(K48^2+15^2)))-(0.1358*J48)-(0.3326*M48))</f>
        <v>1.000282580075</v>
      </c>
      <c r="T48" s="3" t="n">
        <f aca="false">10^(1.368+0.0684*H48+(-0.9139*LOG10(SQRT(K48^2+15^2)))-(0.0972*J48)-(0.3011*M48))</f>
        <v>1.18281429265103</v>
      </c>
      <c r="U48" s="3" t="n">
        <f aca="false">10^(0.9747+0.1009*H48+(-0.8886*LOG10(SQRT(K48^2+15^2)))-(0.0552*J48)-(0.2639*M48))</f>
        <v>0.771679301440598</v>
      </c>
      <c r="V48" s="3" t="n">
        <f aca="false">10^(0.5295+0.1513*H48+(-0.8601*LOG10(SQRT(K48^2+15^2)))-(0.0693*J48)-(0.2533*M48))</f>
        <v>0.556274752848386</v>
      </c>
      <c r="W48" s="3" t="n">
        <f aca="false">10^(-0.579+0.3147*H48+(-0.9064*LOG10(SQRT(K48^2+15^2)))-(0.0111*J48)-(0.2394*M48))</f>
        <v>0.234882916930177</v>
      </c>
      <c r="X48" s="3" t="n">
        <f aca="false">10^(-1.612+0.4673*H48+(-0.9278*LOG10(SQRT(K48^2+15^2)))-(0.0203*J48)-(0.2355*M48))</f>
        <v>0.115482792013491</v>
      </c>
      <c r="Y48" s="3" t="n">
        <f aca="false">10^(-1.716+0.4763*H48+(-0.9482*LOG10(SQRT(K48^2+15^2)))-(0.02*J48)-(0.2921*M48))</f>
        <v>0.0926775265616708</v>
      </c>
      <c r="Z48" s="3" t="n">
        <f aca="false">10^(-2.138+0.5222*H48+(-0.9333*LOG10(SQRT(K48^2+15^2)))+(0.0284*J48)-(0.3197*M48))</f>
        <v>0.0632652223537466</v>
      </c>
      <c r="AA48" s="3" t="n">
        <f aca="false">10^(-2.69+0.5707*H48+(-0.9082*LOG10(SQRT(K48^2+15^2)))+(0.04*J48)-(0.277*M48))</f>
        <v>0.0344054358059155</v>
      </c>
      <c r="AB48" s="3" t="n">
        <f aca="false">10^(-2.942+0.5671*H48+(-0.827*LOG10(SQRT(K48^2+15^2)))+(0.0054*J48)-(0.271*M48))</f>
        <v>0.0258274720225833</v>
      </c>
      <c r="AC48" s="0" t="n">
        <f aca="false">P48/9.80665</f>
        <v>0.0555423683923126</v>
      </c>
      <c r="AD48" s="0" t="n">
        <f aca="false">Q48/9.80665</f>
        <v>0.0587680445320218</v>
      </c>
      <c r="AE48" s="0" t="n">
        <f aca="false">R48/9.80665</f>
        <v>0.102000436446187</v>
      </c>
      <c r="AF48" s="0" t="n">
        <f aca="false">S48/9.80665</f>
        <v>0.102000436446187</v>
      </c>
      <c r="AG48" s="0" t="n">
        <f aca="false">T48/9.80665</f>
        <v>0.120613491115828</v>
      </c>
      <c r="AH48" s="0" t="n">
        <f aca="false">U48/9.80665</f>
        <v>0.0786893894898459</v>
      </c>
      <c r="AI48" s="0" t="n">
        <f aca="false">V48/9.80665</f>
        <v>0.0567242384349789</v>
      </c>
      <c r="AJ48" s="0" t="n">
        <f aca="false">W48/9.80665</f>
        <v>0.0239513918545249</v>
      </c>
      <c r="AK48" s="0" t="n">
        <f aca="false">X48/9.80665</f>
        <v>0.0117759675336114</v>
      </c>
      <c r="AL48" s="0" t="n">
        <f aca="false">Y48/9.80665</f>
        <v>0.00945047764136283</v>
      </c>
      <c r="AM48" s="0" t="n">
        <f aca="false">Z48/9.80665</f>
        <v>0.00645125729517691</v>
      </c>
      <c r="AN48" s="0" t="n">
        <f aca="false">AA48/9.80665</f>
        <v>0.00350837807058634</v>
      </c>
      <c r="AO48" s="0" t="n">
        <f aca="false">AB48/9.80665</f>
        <v>0.0026336691961662</v>
      </c>
    </row>
    <row r="49" customFormat="false" ht="13.8" hidden="false" customHeight="false" outlineLevel="0" collapsed="false">
      <c r="H49" s="3" t="n">
        <v>6</v>
      </c>
      <c r="I49" s="3" t="n">
        <f aca="false">IF(M49,0,90)</f>
        <v>0</v>
      </c>
      <c r="J49" s="3" t="n">
        <v>1</v>
      </c>
      <c r="K49" s="3" t="n">
        <v>60</v>
      </c>
      <c r="L49" s="3" t="n">
        <f aca="false">IF(J49,2000,500)</f>
        <v>2000</v>
      </c>
      <c r="M49" s="3" t="n">
        <v>1</v>
      </c>
      <c r="N49" s="3" t="s">
        <v>21</v>
      </c>
      <c r="O49" s="3" t="n">
        <v>5</v>
      </c>
      <c r="P49" s="3" t="n">
        <f aca="false">10^(1.017+0.1046*H49+(-1.007*LOG10(SQRT(K49^2+15^2)))-(0.0735*J49)-(0.3068*M49))</f>
        <v>0.288698860833444</v>
      </c>
      <c r="Q49" s="3" t="n">
        <f aca="false">10^(1.028+0.1245*H49+(-1.055*LOG10(SQRT(K49^2+15^2)))-(0.0775*J49)-(0.3246*M49))</f>
        <v>0.30413185836903</v>
      </c>
      <c r="R49" s="3" t="n">
        <f aca="false">10^(1.382+0.1041*H49+(-1.062*LOG10(SQRT(K49^2+15^2)))-(0.1358*J49)-(0.3326*M49))</f>
        <v>0.432337299626314</v>
      </c>
      <c r="S49" s="3" t="n">
        <f aca="false">10^(1.382+0.1041*H49+(-1.062*LOG10(SQRT(K49^2+15^2)))-(0.1358*J49)-(0.3326*M49))</f>
        <v>0.432337299626314</v>
      </c>
      <c r="T49" s="3" t="n">
        <f aca="false">10^(1.368+0.0684*H49+(-0.9139*LOG10(SQRT(K49^2+15^2)))-(0.0972*J49)-(0.3011*M49))</f>
        <v>0.553371214052023</v>
      </c>
      <c r="U49" s="3" t="n">
        <f aca="false">10^(0.9747+0.1009*H49+(-0.8886*LOG10(SQRT(K49^2+15^2)))-(0.0552*J49)-(0.2639*M49))</f>
        <v>0.466913952024207</v>
      </c>
      <c r="V49" s="3" t="n">
        <f aca="false">10^(0.5295+0.1513*H49+(-0.8601*LOG10(SQRT(K49^2+15^2)))-(0.0693*J49)-(0.2533*M49))</f>
        <v>0.37496380659403</v>
      </c>
      <c r="W49" s="3" t="n">
        <f aca="false">10^(-0.579+0.3147*H49+(-0.9064*LOG10(SQRT(K49^2+15^2)))-(0.0111*J49)-(0.2394*M49))</f>
        <v>0.272302376494978</v>
      </c>
      <c r="X49" s="3" t="n">
        <f aca="false">10^(-1.612+0.4673*H49+(-0.9278*LOG10(SQRT(K49^2+15^2)))-(0.0203*J49)-(0.2355*M49))</f>
        <v>0.187939157312634</v>
      </c>
      <c r="Y49" s="3" t="n">
        <f aca="false">10^(-1.716+0.4763*H49+(-0.9482*LOG10(SQRT(K49^2+15^2)))-(0.02*J49)-(0.2921*M49))</f>
        <v>0.135261573271006</v>
      </c>
      <c r="Z49" s="3" t="n">
        <f aca="false">10^(-2.138+0.5222*H49+(-0.9333*LOG10(SQRT(K49^2+15^2)))+(0.0284*J49)-(0.3197*M49))</f>
        <v>0.107662643420846</v>
      </c>
      <c r="AA49" s="3" t="n">
        <f aca="false">10^(-2.69+0.5707*H49+(-0.9082*LOG10(SQRT(K49^2+15^2)))+(0.04*J49)-(0.277*M49))</f>
        <v>0.0741868725746273</v>
      </c>
      <c r="AB49" s="3" t="n">
        <f aca="false">10^(-2.942+0.5671*H49+(-0.827*LOG10(SQRT(K49^2+15^2)))+(0.0054*J49)-(0.271*M49))</f>
        <v>0.0517108765761691</v>
      </c>
      <c r="AC49" s="0" t="n">
        <f aca="false">P49/9.80665</f>
        <v>0.0294390909060121</v>
      </c>
      <c r="AD49" s="0" t="n">
        <f aca="false">Q49/9.80665</f>
        <v>0.0310128186862007</v>
      </c>
      <c r="AE49" s="0" t="n">
        <f aca="false">R49/9.80665</f>
        <v>0.0440861353904049</v>
      </c>
      <c r="AF49" s="0" t="n">
        <f aca="false">S49/9.80665</f>
        <v>0.0440861353904049</v>
      </c>
      <c r="AG49" s="0" t="n">
        <f aca="false">T49/9.80665</f>
        <v>0.0564281598764127</v>
      </c>
      <c r="AH49" s="0" t="n">
        <f aca="false">U49/9.80665</f>
        <v>0.0476119726944682</v>
      </c>
      <c r="AI49" s="0" t="n">
        <f aca="false">V49/9.80665</f>
        <v>0.0382356672863853</v>
      </c>
      <c r="AJ49" s="0" t="n">
        <f aca="false">W49/9.80665</f>
        <v>0.0277671148144349</v>
      </c>
      <c r="AK49" s="0" t="n">
        <f aca="false">X49/9.80665</f>
        <v>0.0191644605765102</v>
      </c>
      <c r="AL49" s="0" t="n">
        <f aca="false">Y49/9.80665</f>
        <v>0.0137928419257347</v>
      </c>
      <c r="AM49" s="0" t="n">
        <f aca="false">Z49/9.80665</f>
        <v>0.0109785343028298</v>
      </c>
      <c r="AN49" s="0" t="n">
        <f aca="false">AA49/9.80665</f>
        <v>0.00756495567544751</v>
      </c>
      <c r="AO49" s="0" t="n">
        <f aca="false">AB49/9.80665</f>
        <v>0.00527304192320202</v>
      </c>
    </row>
    <row r="50" customFormat="false" ht="13.8" hidden="false" customHeight="false" outlineLevel="0" collapsed="false">
      <c r="H50" s="3" t="n">
        <v>6</v>
      </c>
      <c r="I50" s="3" t="n">
        <f aca="false">IF(M50,0,90)</f>
        <v>90</v>
      </c>
      <c r="J50" s="3" t="n">
        <v>1</v>
      </c>
      <c r="K50" s="3" t="n">
        <v>60</v>
      </c>
      <c r="L50" s="3" t="n">
        <f aca="false">IF(J50,2000,500)</f>
        <v>2000</v>
      </c>
      <c r="M50" s="3" t="n">
        <v>0</v>
      </c>
      <c r="N50" s="3" t="s">
        <v>21</v>
      </c>
      <c r="O50" s="3" t="n">
        <v>5</v>
      </c>
      <c r="P50" s="3" t="n">
        <f aca="false">10^(1.017+0.1046*H50+(-1.007*LOG10(SQRT(K50^2+15^2)))-(0.0735*J50)-(0.3068*M50))</f>
        <v>0.58512017140612</v>
      </c>
      <c r="Q50" s="3" t="n">
        <f aca="false">10^(1.028+0.1245*H50+(-1.055*LOG10(SQRT(K50^2+15^2)))-(0.0775*J50)-(0.3246*M50))</f>
        <v>0.642187600221324</v>
      </c>
      <c r="R50" s="3" t="n">
        <f aca="false">10^(1.382+0.1041*H50+(-1.062*LOG10(SQRT(K50^2+15^2)))-(0.1358*J50)-(0.3326*M50))</f>
        <v>0.929871004502617</v>
      </c>
      <c r="S50" s="3" t="n">
        <f aca="false">10^(1.382+0.1041*H50+(-1.062*LOG10(SQRT(K50^2+15^2)))-(0.1358*J50)-(0.3326*M50))</f>
        <v>0.929871004502617</v>
      </c>
      <c r="T50" s="3" t="n">
        <f aca="false">10^(1.368+0.0684*H50+(-0.9139*LOG10(SQRT(K50^2+15^2)))-(0.0972*J50)-(0.3011*M50))</f>
        <v>1.10692083933574</v>
      </c>
      <c r="U50" s="3" t="n">
        <f aca="false">10^(0.9747+0.1009*H50+(-0.8886*LOG10(SQRT(K50^2+15^2)))-(0.0552*J50)-(0.2639*M50))</f>
        <v>0.857307950757473</v>
      </c>
      <c r="V50" s="3" t="n">
        <f aca="false">10^(0.5295+0.1513*H50+(-0.8601*LOG10(SQRT(K50^2+15^2)))-(0.0693*J50)-(0.2533*M50))</f>
        <v>0.671876342610885</v>
      </c>
      <c r="W50" s="3" t="n">
        <f aca="false">10^(-0.579+0.3147*H50+(-0.9064*LOG10(SQRT(K50^2+15^2)))-(0.0111*J50)-(0.2394*M50))</f>
        <v>0.472553986898166</v>
      </c>
      <c r="X50" s="3" t="n">
        <f aca="false">10^(-1.612+0.4673*H50+(-0.9278*LOG10(SQRT(K50^2+15^2)))-(0.0203*J50)-(0.2355*M50))</f>
        <v>0.323234177584981</v>
      </c>
      <c r="Y50" s="3" t="n">
        <f aca="false">10^(-1.716+0.4763*H50+(-0.9482*LOG10(SQRT(K50^2+15^2)))-(0.02*J50)-(0.2921*M50))</f>
        <v>0.265017427824883</v>
      </c>
      <c r="Z50" s="3" t="n">
        <f aca="false">10^(-2.138+0.5222*H50+(-0.9333*LOG10(SQRT(K50^2+15^2)))+(0.0284*J50)-(0.3197*M50))</f>
        <v>0.224783815535362</v>
      </c>
      <c r="AA50" s="3" t="n">
        <f aca="false">10^(-2.69+0.5707*H50+(-0.9082*LOG10(SQRT(K50^2+15^2)))+(0.04*J50)-(0.277*M50))</f>
        <v>0.140387054903824</v>
      </c>
      <c r="AB50" s="3" t="n">
        <f aca="false">10^(-2.942+0.5671*H50+(-0.827*LOG10(SQRT(K50^2+15^2)))+(0.0054*J50)-(0.271*M50))</f>
        <v>0.0965121298370202</v>
      </c>
      <c r="AC50" s="0" t="n">
        <f aca="false">P50/9.80665</f>
        <v>0.0596656525323245</v>
      </c>
      <c r="AD50" s="0" t="n">
        <f aca="false">Q50/9.80665</f>
        <v>0.0654849107719072</v>
      </c>
      <c r="AE50" s="0" t="n">
        <f aca="false">R50/9.80665</f>
        <v>0.094820453926939</v>
      </c>
      <c r="AF50" s="0" t="n">
        <f aca="false">S50/9.80665</f>
        <v>0.094820453926939</v>
      </c>
      <c r="AG50" s="0" t="n">
        <f aca="false">T50/9.80665</f>
        <v>0.112874512635379</v>
      </c>
      <c r="AH50" s="0" t="n">
        <f aca="false">U50/9.80665</f>
        <v>0.0874210816902279</v>
      </c>
      <c r="AI50" s="0" t="n">
        <f aca="false">V50/9.80665</f>
        <v>0.0685123199676633</v>
      </c>
      <c r="AJ50" s="0" t="n">
        <f aca="false">W50/9.80665</f>
        <v>0.048187096194742</v>
      </c>
      <c r="AK50" s="0" t="n">
        <f aca="false">X50/9.80665</f>
        <v>0.0329607131471992</v>
      </c>
      <c r="AL50" s="0" t="n">
        <f aca="false">Y50/9.80665</f>
        <v>0.0270242567874741</v>
      </c>
      <c r="AM50" s="0" t="n">
        <f aca="false">Z50/9.80665</f>
        <v>0.0229215701116448</v>
      </c>
      <c r="AN50" s="0" t="n">
        <f aca="false">AA50/9.80665</f>
        <v>0.0143154955977652</v>
      </c>
      <c r="AO50" s="0" t="n">
        <f aca="false">AB50/9.80665</f>
        <v>0.00984149835438403</v>
      </c>
    </row>
    <row r="51" customFormat="false" ht="13.8" hidden="false" customHeight="false" outlineLevel="0" collapsed="false">
      <c r="H51" s="3" t="n">
        <v>6</v>
      </c>
      <c r="I51" s="3" t="n">
        <f aca="false">IF(M51,0,90)</f>
        <v>0</v>
      </c>
      <c r="J51" s="3" t="n">
        <v>0</v>
      </c>
      <c r="K51" s="3" t="n">
        <v>60</v>
      </c>
      <c r="L51" s="3" t="n">
        <f aca="false">IF(J51,2000,500)</f>
        <v>500</v>
      </c>
      <c r="M51" s="3" t="n">
        <v>1</v>
      </c>
      <c r="N51" s="3" t="s">
        <v>21</v>
      </c>
      <c r="O51" s="3" t="n">
        <v>5</v>
      </c>
      <c r="P51" s="3" t="n">
        <f aca="false">10^(1.017+0.1046*H51+(-1.007*LOG10(SQRT(K51^2+15^2)))-(0.0735*J51)-(0.3068*M51))</f>
        <v>0.341936191518238</v>
      </c>
      <c r="Q51" s="3" t="n">
        <f aca="false">10^(1.028+0.1245*H51+(-1.055*LOG10(SQRT(K51^2+15^2)))-(0.0775*J51)-(0.3246*M51))</f>
        <v>0.363548130489704</v>
      </c>
      <c r="R51" s="3" t="n">
        <f aca="false">10^(1.382+0.1041*H51+(-1.062*LOG10(SQRT(K51^2+15^2)))-(0.1358*J51)-(0.3326*M51))</f>
        <v>0.591047936762352</v>
      </c>
      <c r="S51" s="3" t="n">
        <f aca="false">10^(1.382+0.1041*H51+(-1.062*LOG10(SQRT(K51^2+15^2)))-(0.1358*J51)-(0.3326*M51))</f>
        <v>0.591047936762352</v>
      </c>
      <c r="T51" s="3" t="n">
        <f aca="false">10^(1.368+0.0684*H51+(-0.9139*LOG10(SQRT(K51^2+15^2)))-(0.0972*J51)-(0.3011*M51))</f>
        <v>0.692176042893031</v>
      </c>
      <c r="U51" s="3" t="n">
        <f aca="false">10^(0.9747+0.1009*H51+(-0.8886*LOG10(SQRT(K51^2+15^2)))-(0.0552*J51)-(0.2639*M51))</f>
        <v>0.530196493832064</v>
      </c>
      <c r="V51" s="3" t="n">
        <f aca="false">10^(0.5295+0.1513*H51+(-0.8601*LOG10(SQRT(K51^2+15^2)))-(0.0693*J51)-(0.2533*M51))</f>
        <v>0.439834558373104</v>
      </c>
      <c r="W51" s="3" t="n">
        <f aca="false">10^(-0.579+0.3147*H51+(-0.9064*LOG10(SQRT(K51^2+15^2)))-(0.0111*J51)-(0.2394*M51))</f>
        <v>0.279351772692756</v>
      </c>
      <c r="X51" s="3" t="n">
        <f aca="false">10^(-1.612+0.4673*H51+(-0.9278*LOG10(SQRT(K51^2+15^2)))-(0.0203*J51)-(0.2355*M51))</f>
        <v>0.196932446058682</v>
      </c>
      <c r="Y51" s="3" t="n">
        <f aca="false">10^(-1.716+0.4763*H51+(-0.9482*LOG10(SQRT(K51^2+15^2)))-(0.02*J51)-(0.2921*M51))</f>
        <v>0.141636254826349</v>
      </c>
      <c r="Z51" s="3" t="n">
        <f aca="false">10^(-2.138+0.5222*H51+(-0.9333*LOG10(SQRT(K51^2+15^2)))+(0.0284*J51)-(0.3197*M51))</f>
        <v>0.100847477289665</v>
      </c>
      <c r="AA51" s="3" t="n">
        <f aca="false">10^(-2.69+0.5707*H51+(-0.9082*LOG10(SQRT(K51^2+15^2)))+(0.04*J51)-(0.277*M51))</f>
        <v>0.0676592319259758</v>
      </c>
      <c r="AB51" s="3" t="n">
        <f aca="false">10^(-2.942+0.5671*H51+(-0.827*LOG10(SQRT(K51^2+15^2)))+(0.0054*J51)-(0.271*M51))</f>
        <v>0.0510718864521415</v>
      </c>
      <c r="AC51" s="0" t="n">
        <f aca="false">P51/9.80665</f>
        <v>0.0348677878295073</v>
      </c>
      <c r="AD51" s="0" t="n">
        <f aca="false">Q51/9.80665</f>
        <v>0.0370715922858166</v>
      </c>
      <c r="AE51" s="0" t="n">
        <f aca="false">R51/9.80665</f>
        <v>0.0602701163763724</v>
      </c>
      <c r="AF51" s="0" t="n">
        <f aca="false">S51/9.80665</f>
        <v>0.0602701163763724</v>
      </c>
      <c r="AG51" s="0" t="n">
        <f aca="false">T51/9.80665</f>
        <v>0.070582313317293</v>
      </c>
      <c r="AH51" s="0" t="n">
        <f aca="false">U51/9.80665</f>
        <v>0.0540649960824608</v>
      </c>
      <c r="AI51" s="0" t="n">
        <f aca="false">V51/9.80665</f>
        <v>0.0448506430201041</v>
      </c>
      <c r="AJ51" s="0" t="n">
        <f aca="false">W51/9.80665</f>
        <v>0.0284859531738928</v>
      </c>
      <c r="AK51" s="0" t="n">
        <f aca="false">X51/9.80665</f>
        <v>0.0200815208107439</v>
      </c>
      <c r="AL51" s="0" t="n">
        <f aca="false">Y51/9.80665</f>
        <v>0.0144428785391902</v>
      </c>
      <c r="AM51" s="0" t="n">
        <f aca="false">Z51/9.80665</f>
        <v>0.0102835807630195</v>
      </c>
      <c r="AN51" s="0" t="n">
        <f aca="false">AA51/9.80665</f>
        <v>0.00689932157525514</v>
      </c>
      <c r="AO51" s="0" t="n">
        <f aca="false">AB51/9.80665</f>
        <v>0.00520788306426165</v>
      </c>
    </row>
    <row r="52" customFormat="false" ht="13.8" hidden="false" customHeight="false" outlineLevel="0" collapsed="false">
      <c r="H52" s="3" t="n">
        <v>6</v>
      </c>
      <c r="I52" s="3" t="n">
        <f aca="false">IF(M52,0,90)</f>
        <v>90</v>
      </c>
      <c r="J52" s="3" t="n">
        <v>0</v>
      </c>
      <c r="K52" s="3" t="n">
        <v>60</v>
      </c>
      <c r="L52" s="3" t="n">
        <f aca="false">IF(J52,2000,500)</f>
        <v>500</v>
      </c>
      <c r="M52" s="3" t="n">
        <v>0</v>
      </c>
      <c r="N52" s="3" t="s">
        <v>21</v>
      </c>
      <c r="O52" s="3" t="n">
        <v>5</v>
      </c>
      <c r="P52" s="3" t="n">
        <f aca="false">10^(1.017+0.1046*H52+(-1.007*LOG10(SQRT(K52^2+15^2)))-(0.0735*J52)-(0.3068*M52))</f>
        <v>0.693018886231539</v>
      </c>
      <c r="Q52" s="3" t="n">
        <f aca="false">10^(1.028+0.1245*H52+(-1.055*LOG10(SQRT(K52^2+15^2)))-(0.0775*J52)-(0.3246*M52))</f>
        <v>0.767647633944506</v>
      </c>
      <c r="R52" s="3" t="n">
        <f aca="false">10^(1.382+0.1041*H52+(-1.062*LOG10(SQRT(K52^2+15^2)))-(0.1358*J52)-(0.3326*M52))</f>
        <v>1.27122582100005</v>
      </c>
      <c r="S52" s="3" t="n">
        <f aca="false">10^(1.382+0.1041*H52+(-1.062*LOG10(SQRT(K52^2+15^2)))-(0.1358*J52)-(0.3326*M52))</f>
        <v>1.27122582100005</v>
      </c>
      <c r="T52" s="3" t="n">
        <f aca="false">10^(1.368+0.0684*H52+(-0.9139*LOG10(SQRT(K52^2+15^2)))-(0.0972*J52)-(0.3011*M52))</f>
        <v>1.38457524878628</v>
      </c>
      <c r="U52" s="3" t="n">
        <f aca="false">10^(0.9747+0.1009*H52+(-0.8886*LOG10(SQRT(K52^2+15^2)))-(0.0552*J52)-(0.2639*M52))</f>
        <v>0.97350200750137</v>
      </c>
      <c r="V52" s="3" t="n">
        <f aca="false">10^(0.5295+0.1513*H52+(-0.8601*LOG10(SQRT(K52^2+15^2)))-(0.0693*J52)-(0.2533*M52))</f>
        <v>0.788114557289914</v>
      </c>
      <c r="W52" s="3" t="n">
        <f aca="false">10^(-0.579+0.3147*H52+(-0.9064*LOG10(SQRT(K52^2+15^2)))-(0.0111*J52)-(0.2394*M52))</f>
        <v>0.484787520521205</v>
      </c>
      <c r="X52" s="3" t="n">
        <f aca="false">10^(-1.612+0.4673*H52+(-0.9278*LOG10(SQRT(K52^2+15^2)))-(0.0203*J52)-(0.2355*M52))</f>
        <v>0.338701621055409</v>
      </c>
      <c r="Y52" s="3" t="n">
        <f aca="false">10^(-1.716+0.4763*H52+(-0.9482*LOG10(SQRT(K52^2+15^2)))-(0.02*J52)-(0.2921*M52))</f>
        <v>0.277507314406453</v>
      </c>
      <c r="Z52" s="3" t="n">
        <f aca="false">10^(-2.138+0.5222*H52+(-0.9333*LOG10(SQRT(K52^2+15^2)))+(0.0284*J52)-(0.3197*M52))</f>
        <v>0.210554747793769</v>
      </c>
      <c r="AA52" s="3" t="n">
        <f aca="false">10^(-2.69+0.5707*H52+(-0.9082*LOG10(SQRT(K52^2+15^2)))+(0.04*J52)-(0.277*M52))</f>
        <v>0.128034515777541</v>
      </c>
      <c r="AB52" s="3" t="n">
        <f aca="false">10^(-2.942+0.5671*H52+(-0.827*LOG10(SQRT(K52^2+15^2)))+(0.0054*J52)-(0.271*M52))</f>
        <v>0.0953195316468912</v>
      </c>
      <c r="AC52" s="0" t="n">
        <f aca="false">P52/9.80665</f>
        <v>0.0706682594190207</v>
      </c>
      <c r="AD52" s="0" t="n">
        <f aca="false">Q52/9.80665</f>
        <v>0.0782782738187359</v>
      </c>
      <c r="AE52" s="0" t="n">
        <f aca="false">R52/9.80665</f>
        <v>0.129628958002993</v>
      </c>
      <c r="AF52" s="0" t="n">
        <f aca="false">S52/9.80665</f>
        <v>0.129628958002993</v>
      </c>
      <c r="AG52" s="0" t="n">
        <f aca="false">T52/9.80665</f>
        <v>0.141187382927532</v>
      </c>
      <c r="AH52" s="0" t="n">
        <f aca="false">U52/9.80665</f>
        <v>0.0992695780415708</v>
      </c>
      <c r="AI52" s="0" t="n">
        <f aca="false">V52/9.80665</f>
        <v>0.0803653191752448</v>
      </c>
      <c r="AJ52" s="0" t="n">
        <f aca="false">W52/9.80665</f>
        <v>0.0494345694524843</v>
      </c>
      <c r="AK52" s="0" t="n">
        <f aca="false">X52/9.80665</f>
        <v>0.0345379534352107</v>
      </c>
      <c r="AL52" s="0" t="n">
        <f aca="false">Y52/9.80665</f>
        <v>0.0282978707720224</v>
      </c>
      <c r="AM52" s="0" t="n">
        <f aca="false">Z52/9.80665</f>
        <v>0.0214706090044785</v>
      </c>
      <c r="AN52" s="0" t="n">
        <f aca="false">AA52/9.80665</f>
        <v>0.0130558871559137</v>
      </c>
      <c r="AO52" s="0" t="n">
        <f aca="false">AB52/9.80665</f>
        <v>0.00971988718337976</v>
      </c>
    </row>
    <row r="53" customFormat="false" ht="13.8" hidden="false" customHeight="false" outlineLevel="0" collapsed="false">
      <c r="H53" s="3" t="n">
        <v>7</v>
      </c>
      <c r="I53" s="3" t="n">
        <f aca="false">IF(M53,0,90)</f>
        <v>0</v>
      </c>
      <c r="J53" s="3" t="n">
        <v>1</v>
      </c>
      <c r="K53" s="3" t="n">
        <v>60</v>
      </c>
      <c r="L53" s="3" t="n">
        <f aca="false">IF(J53,2000,500)</f>
        <v>2000</v>
      </c>
      <c r="M53" s="3" t="n">
        <v>1</v>
      </c>
      <c r="N53" s="3" t="s">
        <v>21</v>
      </c>
      <c r="O53" s="3" t="n">
        <v>5</v>
      </c>
      <c r="P53" s="3" t="n">
        <f aca="false">10^(1.017+0.1046*H53+(-1.007*LOG10(SQRT(K53^2+15^2)))-(0.0735*J53)-(0.3068*M53))</f>
        <v>0.3673204183021</v>
      </c>
      <c r="Q53" s="3" t="n">
        <f aca="false">10^(1.028+0.1245*H53+(-1.055*LOG10(SQRT(K53^2+15^2)))-(0.0775*J53)-(0.3246*M53))</f>
        <v>0.40509969450217</v>
      </c>
      <c r="R53" s="3" t="n">
        <f aca="false">10^(1.382+0.1041*H53+(-1.062*LOG10(SQRT(K53^2+15^2)))-(0.1358*J53)-(0.3326*M53))</f>
        <v>0.549443077000498</v>
      </c>
      <c r="S53" s="3" t="n">
        <f aca="false">10^(1.382+0.1041*H53+(-1.062*LOG10(SQRT(K53^2+15^2)))-(0.1358*J53)-(0.3326*M53))</f>
        <v>0.549443077000498</v>
      </c>
      <c r="T53" s="3" t="n">
        <f aca="false">10^(1.368+0.0684*H53+(-0.9139*LOG10(SQRT(K53^2+15^2)))-(0.0972*J53)-(0.3011*M53))</f>
        <v>0.64776363553234</v>
      </c>
      <c r="U53" s="3" t="n">
        <f aca="false">10^(0.9747+0.1009*H53+(-0.8886*LOG10(SQRT(K53^2+15^2)))-(0.0552*J53)-(0.2639*M53))</f>
        <v>0.589029236338735</v>
      </c>
      <c r="V53" s="3" t="n">
        <f aca="false">10^(0.5295+0.1513*H53+(-0.8601*LOG10(SQRT(K53^2+15^2)))-(0.0693*J53)-(0.2533*M53))</f>
        <v>0.531238264761115</v>
      </c>
      <c r="W53" s="3" t="n">
        <f aca="false">10^(-0.579+0.3147*H53+(-0.9064*LOG10(SQRT(K53^2+15^2)))-(0.0111*J53)-(0.2394*M53))</f>
        <v>0.562019561313069</v>
      </c>
      <c r="X53" s="3" t="n">
        <f aca="false">10^(-1.612+0.4673*H53+(-0.9278*LOG10(SQRT(K53^2+15^2)))-(0.0203*J53)-(0.2355*M53))</f>
        <v>0.551210237748152</v>
      </c>
      <c r="Y53" s="3" t="n">
        <f aca="false">10^(-1.716+0.4763*H53+(-0.9482*LOG10(SQRT(K53^2+15^2)))-(0.02*J53)-(0.2921*M53))</f>
        <v>0.405018102375131</v>
      </c>
      <c r="Z53" s="3" t="n">
        <f aca="false">10^(-2.138+0.5222*H53+(-0.9333*LOG10(SQRT(K53^2+15^2)))+(0.0284*J53)-(0.3197*M53))</f>
        <v>0.358315040853472</v>
      </c>
      <c r="AA53" s="3" t="n">
        <f aca="false">10^(-2.69+0.5707*H53+(-0.9082*LOG10(SQRT(K53^2+15^2)))+(0.04*J53)-(0.277*M53))</f>
        <v>0.276074988868747</v>
      </c>
      <c r="AB53" s="3" t="n">
        <f aca="false">10^(-2.942+0.5671*H53+(-0.827*LOG10(SQRT(K53^2+15^2)))+(0.0054*J53)-(0.271*M53))</f>
        <v>0.190845489329374</v>
      </c>
      <c r="AC53" s="0" t="n">
        <f aca="false">P53/9.80665</f>
        <v>0.0374562585900486</v>
      </c>
      <c r="AD53" s="0" t="n">
        <f aca="false">Q53/9.80665</f>
        <v>0.0413086726356268</v>
      </c>
      <c r="AE53" s="0" t="n">
        <f aca="false">R53/9.80665</f>
        <v>0.0560276013725888</v>
      </c>
      <c r="AF53" s="0" t="n">
        <f aca="false">S53/9.80665</f>
        <v>0.0560276013725888</v>
      </c>
      <c r="AG53" s="0" t="n">
        <f aca="false">T53/9.80665</f>
        <v>0.0660535081329852</v>
      </c>
      <c r="AH53" s="0" t="n">
        <f aca="false">U53/9.80665</f>
        <v>0.0600642662212616</v>
      </c>
      <c r="AI53" s="0" t="n">
        <f aca="false">V53/9.80665</f>
        <v>0.054171227153117</v>
      </c>
      <c r="AJ53" s="0" t="n">
        <f aca="false">W53/9.80665</f>
        <v>0.0573100458681679</v>
      </c>
      <c r="AK53" s="0" t="n">
        <f aca="false">X53/9.80665</f>
        <v>0.0562078016191209</v>
      </c>
      <c r="AL53" s="0" t="n">
        <f aca="false">Y53/9.80665</f>
        <v>0.0413003525541475</v>
      </c>
      <c r="AM53" s="0" t="n">
        <f aca="false">Z53/9.80665</f>
        <v>0.0365379656512134</v>
      </c>
      <c r="AN53" s="0" t="n">
        <f aca="false">AA53/9.80665</f>
        <v>0.0281518142147162</v>
      </c>
      <c r="AO53" s="0" t="n">
        <f aca="false">AB53/9.80665</f>
        <v>0.0194608239642869</v>
      </c>
    </row>
    <row r="54" customFormat="false" ht="13.8" hidden="false" customHeight="false" outlineLevel="0" collapsed="false">
      <c r="H54" s="3" t="n">
        <v>7</v>
      </c>
      <c r="I54" s="3" t="n">
        <f aca="false">IF(M54,0,90)</f>
        <v>90</v>
      </c>
      <c r="J54" s="3" t="n">
        <v>1</v>
      </c>
      <c r="K54" s="3" t="n">
        <v>60</v>
      </c>
      <c r="L54" s="3" t="n">
        <f aca="false">IF(J54,2000,500)</f>
        <v>2000</v>
      </c>
      <c r="M54" s="3" t="n">
        <v>0</v>
      </c>
      <c r="N54" s="3" t="s">
        <v>21</v>
      </c>
      <c r="O54" s="3" t="n">
        <v>5</v>
      </c>
      <c r="P54" s="3" t="n">
        <f aca="false">10^(1.017+0.1046*H54+(-1.007*LOG10(SQRT(K54^2+15^2)))-(0.0735*J54)-(0.3068*M54))</f>
        <v>0.744466346342418</v>
      </c>
      <c r="Q54" s="3" t="n">
        <f aca="false">10^(1.028+0.1245*H54+(-1.055*LOG10(SQRT(K54^2+15^2)))-(0.0775*J54)-(0.3246*M54))</f>
        <v>0.855385562228988</v>
      </c>
      <c r="R54" s="3" t="n">
        <f aca="false">10^(1.382+0.1041*H54+(-1.062*LOG10(SQRT(K54^2+15^2)))-(0.1358*J54)-(0.3326*M54))</f>
        <v>1.18174209435333</v>
      </c>
      <c r="S54" s="3" t="n">
        <f aca="false">10^(1.382+0.1041*H54+(-1.062*LOG10(SQRT(K54^2+15^2)))-(0.1358*J54)-(0.3326*M54))</f>
        <v>1.18174209435333</v>
      </c>
      <c r="T54" s="3" t="n">
        <f aca="false">10^(1.368+0.0684*H54+(-0.9139*LOG10(SQRT(K54^2+15^2)))-(0.0972*J54)-(0.3011*M54))</f>
        <v>1.29573611515546</v>
      </c>
      <c r="U54" s="3" t="n">
        <f aca="false">10^(0.9747+0.1009*H54+(-0.8886*LOG10(SQRT(K54^2+15^2)))-(0.0552*J54)-(0.2639*M54))</f>
        <v>1.08152571871663</v>
      </c>
      <c r="V54" s="3" t="n">
        <f aca="false">10^(0.5295+0.1513*H54+(-0.8601*LOG10(SQRT(K54^2+15^2)))-(0.0693*J54)-(0.2533*M54))</f>
        <v>0.951895665943813</v>
      </c>
      <c r="W54" s="3" t="n">
        <f aca="false">10^(-0.579+0.3147*H54+(-0.9064*LOG10(SQRT(K54^2+15^2)))-(0.0111*J54)-(0.2394*M54))</f>
        <v>0.97532966047451</v>
      </c>
      <c r="X54" s="3" t="n">
        <f aca="false">10^(-1.612+0.4673*H54+(-0.9278*LOG10(SQRT(K54^2+15^2)))-(0.0203*J54)-(0.2355*M54))</f>
        <v>0.948019510263968</v>
      </c>
      <c r="Y54" s="3" t="n">
        <f aca="false">10^(-1.716+0.4763*H54+(-0.9482*LOG10(SQRT(K54^2+15^2)))-(0.02*J54)-(0.2921*M54))</f>
        <v>0.79355025317438</v>
      </c>
      <c r="Z54" s="3" t="n">
        <f aca="false">10^(-2.138+0.5222*H54+(-0.9333*LOG10(SQRT(K54^2+15^2)))+(0.0284*J54)-(0.3197*M54))</f>
        <v>0.748109274373967</v>
      </c>
      <c r="AA54" s="3" t="n">
        <f aca="false">10^(-2.69+0.5707*H54+(-0.9082*LOG10(SQRT(K54^2+15^2)))+(0.04*J54)-(0.277*M54))</f>
        <v>0.522428743453256</v>
      </c>
      <c r="AB54" s="3" t="n">
        <f aca="false">10^(-2.942+0.5671*H54+(-0.827*LOG10(SQRT(K54^2+15^2)))+(0.0054*J54)-(0.271*M54))</f>
        <v>0.356190145371748</v>
      </c>
      <c r="AC54" s="0" t="n">
        <f aca="false">P54/9.80665</f>
        <v>0.0759144403381805</v>
      </c>
      <c r="AD54" s="0" t="n">
        <f aca="false">Q54/9.80665</f>
        <v>0.087225052615214</v>
      </c>
      <c r="AE54" s="0" t="n">
        <f aca="false">R54/9.80665</f>
        <v>0.120504157317058</v>
      </c>
      <c r="AF54" s="0" t="n">
        <f aca="false">S54/9.80665</f>
        <v>0.120504157317058</v>
      </c>
      <c r="AG54" s="0" t="n">
        <f aca="false">T54/9.80665</f>
        <v>0.132128312436506</v>
      </c>
      <c r="AH54" s="0" t="n">
        <f aca="false">U54/9.80665</f>
        <v>0.110284931012795</v>
      </c>
      <c r="AI54" s="0" t="n">
        <f aca="false">V54/9.80665</f>
        <v>0.0970663443626328</v>
      </c>
      <c r="AJ54" s="0" t="n">
        <f aca="false">W54/9.80665</f>
        <v>0.0994559467784115</v>
      </c>
      <c r="AK54" s="0" t="n">
        <f aca="false">X54/9.80665</f>
        <v>0.0966710864835564</v>
      </c>
      <c r="AL54" s="0" t="n">
        <f aca="false">Y54/9.80665</f>
        <v>0.0809196058974655</v>
      </c>
      <c r="AM54" s="0" t="n">
        <f aca="false">Z54/9.80665</f>
        <v>0.0762859156158288</v>
      </c>
      <c r="AN54" s="0" t="n">
        <f aca="false">AA54/9.80665</f>
        <v>0.0532729059824972</v>
      </c>
      <c r="AO54" s="0" t="n">
        <f aca="false">AB54/9.80665</f>
        <v>0.0363212866138537</v>
      </c>
    </row>
    <row r="55" customFormat="false" ht="13.8" hidden="false" customHeight="false" outlineLevel="0" collapsed="false">
      <c r="H55" s="3" t="n">
        <v>7</v>
      </c>
      <c r="I55" s="3" t="n">
        <f aca="false">IF(M55,0,90)</f>
        <v>0</v>
      </c>
      <c r="J55" s="3" t="n">
        <v>0</v>
      </c>
      <c r="K55" s="3" t="n">
        <v>60</v>
      </c>
      <c r="L55" s="3" t="n">
        <f aca="false">IF(J55,2000,500)</f>
        <v>500</v>
      </c>
      <c r="M55" s="3" t="n">
        <v>1</v>
      </c>
      <c r="N55" s="3" t="s">
        <v>21</v>
      </c>
      <c r="O55" s="3" t="n">
        <v>5</v>
      </c>
      <c r="P55" s="3" t="n">
        <f aca="false">10^(1.017+0.1046*H55+(-1.007*LOG10(SQRT(K55^2+15^2)))-(0.0735*J55)-(0.3068*M55))</f>
        <v>0.435055907524233</v>
      </c>
      <c r="Q55" s="3" t="n">
        <f aca="false">10^(1.028+0.1245*H55+(-1.055*LOG10(SQRT(K55^2+15^2)))-(0.0775*J55)-(0.3246*M55))</f>
        <v>0.48424139906946</v>
      </c>
      <c r="R55" s="3" t="n">
        <f aca="false">10^(1.382+0.1041*H55+(-1.062*LOG10(SQRT(K55^2+15^2)))-(0.1358*J55)-(0.3326*M55))</f>
        <v>0.751143140576106</v>
      </c>
      <c r="S55" s="3" t="n">
        <f aca="false">10^(1.382+0.1041*H55+(-1.062*LOG10(SQRT(K55^2+15^2)))-(0.1358*J55)-(0.3326*M55))</f>
        <v>0.751143140576106</v>
      </c>
      <c r="T55" s="3" t="n">
        <f aca="false">10^(1.368+0.0684*H55+(-0.9139*LOG10(SQRT(K55^2+15^2)))-(0.0972*J55)-(0.3011*M55))</f>
        <v>0.810245380654418</v>
      </c>
      <c r="U55" s="3" t="n">
        <f aca="false">10^(0.9747+0.1009*H55+(-0.8886*LOG10(SQRT(K55^2+15^2)))-(0.0552*J55)-(0.2639*M55))</f>
        <v>0.66886250564469</v>
      </c>
      <c r="V55" s="3" t="n">
        <f aca="false">10^(0.5295+0.1513*H55+(-0.8601*LOG10(SQRT(K55^2+15^2)))-(0.0693*J55)-(0.2533*M55))</f>
        <v>0.623145336864679</v>
      </c>
      <c r="W55" s="3" t="n">
        <f aca="false">10^(-0.579+0.3147*H55+(-0.9064*LOG10(SQRT(K55^2+15^2)))-(0.0111*J55)-(0.2394*M55))</f>
        <v>0.576569190330611</v>
      </c>
      <c r="X55" s="3" t="n">
        <f aca="false">10^(-1.612+0.4673*H55+(-0.9278*LOG10(SQRT(K55^2+15^2)))-(0.0203*J55)-(0.2355*M55))</f>
        <v>0.577586820993126</v>
      </c>
      <c r="Y55" s="3" t="n">
        <f aca="false">10^(-1.716+0.4763*H55+(-0.9482*LOG10(SQRT(K55^2+15^2)))-(0.02*J55)-(0.2921*M55))</f>
        <v>0.424106017474401</v>
      </c>
      <c r="Z55" s="3" t="n">
        <f aca="false">10^(-2.138+0.5222*H55+(-0.9333*LOG10(SQRT(K55^2+15^2)))+(0.0284*J55)-(0.3197*M55))</f>
        <v>0.335633296720814</v>
      </c>
      <c r="AA55" s="3" t="n">
        <f aca="false">10^(-2.69+0.5707*H55+(-0.9082*LOG10(SQRT(K55^2+15^2)))+(0.04*J55)-(0.277*M55))</f>
        <v>0.251783382323359</v>
      </c>
      <c r="AB55" s="3" t="n">
        <f aca="false">10^(-2.942+0.5671*H55+(-0.827*LOG10(SQRT(K55^2+15^2)))+(0.0054*J55)-(0.271*M55))</f>
        <v>0.188487215964639</v>
      </c>
      <c r="AC55" s="0" t="n">
        <f aca="false">P55/9.80665</f>
        <v>0.0443633562454286</v>
      </c>
      <c r="AD55" s="0" t="n">
        <f aca="false">Q55/9.80665</f>
        <v>0.0493788805626244</v>
      </c>
      <c r="AE55" s="0" t="n">
        <f aca="false">R55/9.80665</f>
        <v>0.0765952838712614</v>
      </c>
      <c r="AF55" s="0" t="n">
        <f aca="false">S55/9.80665</f>
        <v>0.0765952838712614</v>
      </c>
      <c r="AG55" s="0" t="n">
        <f aca="false">T55/9.80665</f>
        <v>0.0826220351143784</v>
      </c>
      <c r="AH55" s="0" t="n">
        <f aca="false">U55/9.80665</f>
        <v>0.0682049941258931</v>
      </c>
      <c r="AI55" s="0" t="n">
        <f aca="false">V55/9.80665</f>
        <v>0.0635431403042505</v>
      </c>
      <c r="AJ55" s="0" t="n">
        <f aca="false">W55/9.80665</f>
        <v>0.0587936951283681</v>
      </c>
      <c r="AK55" s="0" t="n">
        <f aca="false">X55/9.80665</f>
        <v>0.0588974645769071</v>
      </c>
      <c r="AL55" s="0" t="n">
        <f aca="false">Y55/9.80665</f>
        <v>0.0432467782040147</v>
      </c>
      <c r="AM55" s="0" t="n">
        <f aca="false">Z55/9.80665</f>
        <v>0.0342250714281445</v>
      </c>
      <c r="AN55" s="0" t="n">
        <f aca="false">AA55/9.80665</f>
        <v>0.025674759711355</v>
      </c>
      <c r="AO55" s="0" t="n">
        <f aca="false">AB55/9.80665</f>
        <v>0.0192203470058215</v>
      </c>
    </row>
    <row r="56" customFormat="false" ht="13.8" hidden="false" customHeight="false" outlineLevel="0" collapsed="false">
      <c r="H56" s="3" t="n">
        <v>7</v>
      </c>
      <c r="I56" s="3" t="n">
        <f aca="false">IF(M56,0,90)</f>
        <v>90</v>
      </c>
      <c r="J56" s="3" t="n">
        <v>0</v>
      </c>
      <c r="K56" s="3" t="n">
        <v>60</v>
      </c>
      <c r="L56" s="3" t="n">
        <f aca="false">IF(J56,2000,500)</f>
        <v>500</v>
      </c>
      <c r="M56" s="3" t="n">
        <v>0</v>
      </c>
      <c r="N56" s="3" t="s">
        <v>21</v>
      </c>
      <c r="O56" s="3" t="n">
        <v>5</v>
      </c>
      <c r="P56" s="3" t="n">
        <f aca="false">10^(1.017+0.1046*H56+(-1.007*LOG10(SQRT(K56^2+15^2)))-(0.0735*J56)-(0.3068*M56))</f>
        <v>0.881749191690385</v>
      </c>
      <c r="Q56" s="3" t="n">
        <f aca="false">10^(1.028+0.1245*H56+(-1.055*LOG10(SQRT(K56^2+15^2)))-(0.0775*J56)-(0.3246*M56))</f>
        <v>1.02249670147644</v>
      </c>
      <c r="R56" s="3" t="n">
        <f aca="false">10^(1.382+0.1041*H56+(-1.062*LOG10(SQRT(K56^2+15^2)))-(0.1358*J56)-(0.3326*M56))</f>
        <v>1.61555856331726</v>
      </c>
      <c r="S56" s="3" t="n">
        <f aca="false">10^(1.382+0.1041*H56+(-1.062*LOG10(SQRT(K56^2+15^2)))-(0.1358*J56)-(0.3326*M56))</f>
        <v>1.61555856331726</v>
      </c>
      <c r="T56" s="3" t="n">
        <f aca="false">10^(1.368+0.0684*H56+(-0.9139*LOG10(SQRT(K56^2+15^2)))-(0.0972*J56)-(0.3011*M56))</f>
        <v>1.62075199079217</v>
      </c>
      <c r="U56" s="3" t="n">
        <f aca="false">10^(0.9747+0.1009*H56+(-0.8886*LOG10(SQRT(K56^2+15^2)))-(0.0552*J56)-(0.2639*M56))</f>
        <v>1.22810882297865</v>
      </c>
      <c r="V56" s="3" t="n">
        <f aca="false">10^(0.5295+0.1513*H56+(-0.8601*LOG10(SQRT(K56^2+15^2)))-(0.0693*J56)-(0.2533*M56))</f>
        <v>1.11657872702622</v>
      </c>
      <c r="W56" s="3" t="n">
        <f aca="false">10^(-0.579+0.3147*H56+(-0.9064*LOG10(SQRT(K56^2+15^2)))-(0.0111*J56)-(0.2394*M56))</f>
        <v>1.00057911032739</v>
      </c>
      <c r="X56" s="3" t="n">
        <f aca="false">10^(-1.612+0.4673*H56+(-0.9278*LOG10(SQRT(K56^2+15^2)))-(0.0203*J56)-(0.2355*M56))</f>
        <v>0.993384261892115</v>
      </c>
      <c r="Y56" s="3" t="n">
        <f aca="false">10^(-1.716+0.4763*H56+(-0.9482*LOG10(SQRT(K56^2+15^2)))-(0.02*J56)-(0.2921*M56))</f>
        <v>0.830949124411912</v>
      </c>
      <c r="Z56" s="3" t="n">
        <f aca="false">10^(-2.138+0.5222*H56+(-0.9333*LOG10(SQRT(K56^2+15^2)))+(0.0284*J56)-(0.3197*M56))</f>
        <v>0.700753117891667</v>
      </c>
      <c r="AA56" s="3" t="n">
        <f aca="false">10^(-2.69+0.5707*H56+(-0.9082*LOG10(SQRT(K56^2+15^2)))+(0.04*J56)-(0.277*M56))</f>
        <v>0.476460676820457</v>
      </c>
      <c r="AB56" s="3" t="n">
        <f aca="false">10^(-2.942+0.5671*H56+(-0.827*LOG10(SQRT(K56^2+15^2)))+(0.0054*J56)-(0.271*M56))</f>
        <v>0.35178871185837</v>
      </c>
      <c r="AC56" s="0" t="n">
        <f aca="false">P56/9.80665</f>
        <v>0.0899133946546868</v>
      </c>
      <c r="AD56" s="0" t="n">
        <f aca="false">Q56/9.80665</f>
        <v>0.104265646421198</v>
      </c>
      <c r="AE56" s="0" t="n">
        <f aca="false">R56/9.80665</f>
        <v>0.164741126002994</v>
      </c>
      <c r="AF56" s="0" t="n">
        <f aca="false">S56/9.80665</f>
        <v>0.164741126002994</v>
      </c>
      <c r="AG56" s="0" t="n">
        <f aca="false">T56/9.80665</f>
        <v>0.165270708222703</v>
      </c>
      <c r="AH56" s="0" t="n">
        <f aca="false">U56/9.80665</f>
        <v>0.125232247809257</v>
      </c>
      <c r="AI56" s="0" t="n">
        <f aca="false">V56/9.80665</f>
        <v>0.113859343101489</v>
      </c>
      <c r="AJ56" s="0" t="n">
        <f aca="false">W56/9.80665</f>
        <v>0.102030674116787</v>
      </c>
      <c r="AK56" s="0" t="n">
        <f aca="false">X56/9.80665</f>
        <v>0.10129700375685</v>
      </c>
      <c r="AL56" s="0" t="n">
        <f aca="false">Y56/9.80665</f>
        <v>0.0847332294322641</v>
      </c>
      <c r="AM56" s="0" t="n">
        <f aca="false">Z56/9.80665</f>
        <v>0.0714569315608966</v>
      </c>
      <c r="AN56" s="0" t="n">
        <f aca="false">AA56/9.80665</f>
        <v>0.0485854677000257</v>
      </c>
      <c r="AO56" s="0" t="n">
        <f aca="false">AB56/9.80665</f>
        <v>0.0358724653024601</v>
      </c>
    </row>
    <row r="57" customFormat="false" ht="13.8" hidden="false" customHeight="false" outlineLevel="0" collapsed="false">
      <c r="H57" s="3" t="n">
        <v>5</v>
      </c>
      <c r="I57" s="3" t="n">
        <f aca="false">IF(M57,0,90)</f>
        <v>0</v>
      </c>
      <c r="J57" s="3" t="n">
        <v>1</v>
      </c>
      <c r="K57" s="3" t="n">
        <v>90</v>
      </c>
      <c r="L57" s="3" t="n">
        <f aca="false">IF(J57,2000,500)</f>
        <v>2000</v>
      </c>
      <c r="M57" s="3" t="n">
        <v>1</v>
      </c>
      <c r="N57" s="3" t="s">
        <v>21</v>
      </c>
      <c r="O57" s="3" t="n">
        <v>5</v>
      </c>
      <c r="P57" s="3" t="n">
        <f aca="false">10^(1.017+0.1046*H57+(-1.007*LOG10(SQRT(K57^2+15^2)))-(0.0735*J57)-(0.3068*M57))</f>
        <v>0.153386286786117</v>
      </c>
      <c r="Q57" s="3" t="n">
        <f aca="false">10^(1.028+0.1245*H57+(-1.055*LOG10(SQRT(K57^2+15^2)))-(0.0775*J57)-(0.3246*M57))</f>
        <v>0.151494655635406</v>
      </c>
      <c r="R57" s="3" t="n">
        <f aca="false">10^(1.382+0.1041*H57+(-1.062*LOG10(SQRT(K57^2+15^2)))-(0.1358*J57)-(0.3326*M57))</f>
        <v>0.225100244852114</v>
      </c>
      <c r="S57" s="3" t="n">
        <f aca="false">10^(1.382+0.1041*H57+(-1.062*LOG10(SQRT(K57^2+15^2)))-(0.1358*J57)-(0.3326*M57))</f>
        <v>0.225100244852114</v>
      </c>
      <c r="T57" s="3" t="n">
        <f aca="false">10^(1.368+0.0684*H57+(-0.9139*LOG10(SQRT(K57^2+15^2)))-(0.0972*J57)-(0.3011*M57))</f>
        <v>0.331344999289653</v>
      </c>
      <c r="U57" s="3" t="n">
        <f aca="false">10^(0.9747+0.1009*H57+(-0.8886*LOG10(SQRT(K57^2+15^2)))-(0.0552*J57)-(0.2639*M57))</f>
        <v>0.261983102675747</v>
      </c>
      <c r="V57" s="3" t="n">
        <f aca="false">10^(0.5295+0.1513*H57+(-0.8601*LOG10(SQRT(K57^2+15^2)))-(0.0693*J57)-(0.2533*M57))</f>
        <v>0.189425637123441</v>
      </c>
      <c r="W57" s="3" t="n">
        <f aca="false">10^(-0.579+0.3147*H57+(-0.9064*LOG10(SQRT(K57^2+15^2)))-(0.0111*J57)-(0.2394*M57))</f>
        <v>0.0927431540405937</v>
      </c>
      <c r="X57" s="3" t="n">
        <f aca="false">10^(-1.612+0.4673*H57+(-0.9278*LOG10(SQRT(K57^2+15^2)))-(0.0203*J57)-(0.2355*M57))</f>
        <v>0.0446718306340386</v>
      </c>
      <c r="Y57" s="3" t="n">
        <f aca="false">10^(-1.716+0.4763*H57+(-0.9482*LOG10(SQRT(K57^2+15^2)))-(0.02*J57)-(0.2921*M57))</f>
        <v>0.0312425037615562</v>
      </c>
      <c r="Z57" s="3" t="n">
        <f aca="false">10^(-2.138+0.5222*H57+(-0.9333*LOG10(SQRT(K57^2+15^2)))+(0.0284*J57)-(0.3197*M57))</f>
        <v>0.0225036359460033</v>
      </c>
      <c r="AA57" s="3" t="n">
        <f aca="false">10^(-2.69+0.5707*H57+(-0.9082*LOG10(SQRT(K57^2+15^2)))+(0.04*J57)-(0.277*M57))</f>
        <v>0.0140040455800397</v>
      </c>
      <c r="AB57" s="3" t="n">
        <f aca="false">10^(-2.942+0.5671*H57+(-0.827*LOG10(SQRT(K57^2+15^2)))+(0.0054*J57)-(0.271*M57))</f>
        <v>0.0101583019033961</v>
      </c>
      <c r="AC57" s="0" t="n">
        <f aca="false">P57/9.80665</f>
        <v>0.0156410483484286</v>
      </c>
      <c r="AD57" s="0" t="n">
        <f aca="false">Q57/9.80665</f>
        <v>0.0154481556530931</v>
      </c>
      <c r="AE57" s="0" t="n">
        <f aca="false">R57/9.80665</f>
        <v>0.0229538369221002</v>
      </c>
      <c r="AF57" s="0" t="n">
        <f aca="false">S57/9.80665</f>
        <v>0.0229538369221002</v>
      </c>
      <c r="AG57" s="0" t="n">
        <f aca="false">T57/9.80665</f>
        <v>0.0337877867864819</v>
      </c>
      <c r="AH57" s="0" t="n">
        <f aca="false">U57/9.80665</f>
        <v>0.0267148417324721</v>
      </c>
      <c r="AI57" s="0" t="n">
        <f aca="false">V57/9.80665</f>
        <v>0.0193160393328446</v>
      </c>
      <c r="AJ57" s="0" t="n">
        <f aca="false">W57/9.80665</f>
        <v>0.00945716978179029</v>
      </c>
      <c r="AK57" s="0" t="n">
        <f aca="false">X57/9.80665</f>
        <v>0.00455525899609332</v>
      </c>
      <c r="AL57" s="0" t="n">
        <f aca="false">Y57/9.80665</f>
        <v>0.00318584876196828</v>
      </c>
      <c r="AM57" s="0" t="n">
        <f aca="false">Z57/9.80665</f>
        <v>0.00229473224250924</v>
      </c>
      <c r="AN57" s="0" t="n">
        <f aca="false">AA57/9.80665</f>
        <v>0.00142801523252484</v>
      </c>
      <c r="AO57" s="0" t="n">
        <f aca="false">AB57/9.80665</f>
        <v>0.00103585851472176</v>
      </c>
    </row>
    <row r="58" customFormat="false" ht="13.8" hidden="false" customHeight="false" outlineLevel="0" collapsed="false">
      <c r="H58" s="3" t="n">
        <v>5</v>
      </c>
      <c r="I58" s="3" t="n">
        <f aca="false">IF(M58,0,90)</f>
        <v>90</v>
      </c>
      <c r="J58" s="3" t="n">
        <v>1</v>
      </c>
      <c r="K58" s="3" t="n">
        <v>90</v>
      </c>
      <c r="L58" s="3" t="n">
        <f aca="false">IF(J58,2000,500)</f>
        <v>2000</v>
      </c>
      <c r="M58" s="3" t="n">
        <v>0</v>
      </c>
      <c r="N58" s="3" t="s">
        <v>21</v>
      </c>
      <c r="O58" s="3" t="n">
        <v>5</v>
      </c>
      <c r="P58" s="3" t="n">
        <f aca="false">10^(1.017+0.1046*H58+(-1.007*LOG10(SQRT(K58^2+15^2)))-(0.0735*J58)-(0.3068*M58))</f>
        <v>0.310875526687372</v>
      </c>
      <c r="Q58" s="3" t="n">
        <f aca="false">10^(1.028+0.1245*H58+(-1.055*LOG10(SQRT(K58^2+15^2)))-(0.0775*J58)-(0.3246*M58))</f>
        <v>0.319887531252346</v>
      </c>
      <c r="R58" s="3" t="n">
        <f aca="false">10^(1.382+0.1041*H58+(-1.062*LOG10(SQRT(K58^2+15^2)))-(0.1358*J58)-(0.3326*M58))</f>
        <v>0.484145575631199</v>
      </c>
      <c r="S58" s="3" t="n">
        <f aca="false">10^(1.382+0.1041*H58+(-1.062*LOG10(SQRT(K58^2+15^2)))-(0.1358*J58)-(0.3326*M58))</f>
        <v>0.484145575631199</v>
      </c>
      <c r="T58" s="3" t="n">
        <f aca="false">10^(1.368+0.0684*H58+(-0.9139*LOG10(SQRT(K58^2+15^2)))-(0.0972*J58)-(0.3011*M58))</f>
        <v>0.662796826813118</v>
      </c>
      <c r="U58" s="3" t="n">
        <f aca="false">10^(0.9747+0.1009*H58+(-0.8886*LOG10(SQRT(K58^2+15^2)))-(0.0552*J58)-(0.2639*M58))</f>
        <v>0.481031239084466</v>
      </c>
      <c r="V58" s="3" t="n">
        <f aca="false">10^(0.5295+0.1513*H58+(-0.8601*LOG10(SQRT(K58^2+15^2)))-(0.0693*J58)-(0.2533*M58))</f>
        <v>0.339421037521706</v>
      </c>
      <c r="W58" s="3" t="n">
        <f aca="false">10^(-0.579+0.3147*H58+(-0.9064*LOG10(SQRT(K58^2+15^2)))-(0.0111*J58)-(0.2394*M58))</f>
        <v>0.160946620310534</v>
      </c>
      <c r="X58" s="3" t="n">
        <f aca="false">10^(-1.612+0.4673*H58+(-0.9278*LOG10(SQRT(K58^2+15^2)))-(0.0203*J58)-(0.2355*M58))</f>
        <v>0.0768305160174216</v>
      </c>
      <c r="Y58" s="3" t="n">
        <f aca="false">10^(-1.716+0.4763*H58+(-0.9482*LOG10(SQRT(K58^2+15^2)))-(0.02*J58)-(0.2921*M58))</f>
        <v>0.0612133053421437</v>
      </c>
      <c r="Z58" s="3" t="n">
        <f aca="false">10^(-2.138+0.5222*H58+(-0.9333*LOG10(SQRT(K58^2+15^2)))+(0.0284*J58)-(0.3197*M58))</f>
        <v>0.0469842927001911</v>
      </c>
      <c r="AA58" s="3" t="n">
        <f aca="false">10^(-2.69+0.5707*H58+(-0.9082*LOG10(SQRT(K58^2+15^2)))+(0.04*J58)-(0.277*M58))</f>
        <v>0.0265004662886015</v>
      </c>
      <c r="AB58" s="3" t="n">
        <f aca="false">10^(-2.942+0.5671*H58+(-0.827*LOG10(SQRT(K58^2+15^2)))+(0.0054*J58)-(0.271*M58))</f>
        <v>0.0189592483658657</v>
      </c>
      <c r="AC58" s="0" t="n">
        <f aca="false">P58/9.80665</f>
        <v>0.0317004814781166</v>
      </c>
      <c r="AD58" s="0" t="n">
        <f aca="false">Q58/9.80665</f>
        <v>0.0326194501947501</v>
      </c>
      <c r="AE58" s="0" t="n">
        <f aca="false">R58/9.80665</f>
        <v>0.0493691092912665</v>
      </c>
      <c r="AF58" s="0" t="n">
        <f aca="false">S58/9.80665</f>
        <v>0.0493691092912665</v>
      </c>
      <c r="AG58" s="0" t="n">
        <f aca="false">T58/9.80665</f>
        <v>0.067586467021166</v>
      </c>
      <c r="AH58" s="0" t="n">
        <f aca="false">U58/9.80665</f>
        <v>0.0490515353443293</v>
      </c>
      <c r="AI58" s="0" t="n">
        <f aca="false">V58/9.80665</f>
        <v>0.0346113134986674</v>
      </c>
      <c r="AJ58" s="0" t="n">
        <f aca="false">W58/9.80665</f>
        <v>0.0164119878154654</v>
      </c>
      <c r="AK58" s="0" t="n">
        <f aca="false">X58/9.80665</f>
        <v>0.00783453228344252</v>
      </c>
      <c r="AL58" s="0" t="n">
        <f aca="false">Y58/9.80665</f>
        <v>0.00624201999073523</v>
      </c>
      <c r="AM58" s="0" t="n">
        <f aca="false">Z58/9.80665</f>
        <v>0.00479106450216854</v>
      </c>
      <c r="AN58" s="0" t="n">
        <f aca="false">AA58/9.80665</f>
        <v>0.0027022955125962</v>
      </c>
      <c r="AO58" s="0" t="n">
        <f aca="false">AB58/9.80665</f>
        <v>0.00193330529445486</v>
      </c>
    </row>
    <row r="59" customFormat="false" ht="13.8" hidden="false" customHeight="false" outlineLevel="0" collapsed="false">
      <c r="H59" s="3" t="n">
        <v>5</v>
      </c>
      <c r="I59" s="3" t="n">
        <f aca="false">IF(M59,0,90)</f>
        <v>0</v>
      </c>
      <c r="J59" s="3" t="n">
        <v>0</v>
      </c>
      <c r="K59" s="3" t="n">
        <v>90</v>
      </c>
      <c r="L59" s="3" t="n">
        <f aca="false">IF(J59,2000,500)</f>
        <v>500</v>
      </c>
      <c r="M59" s="3" t="n">
        <v>1</v>
      </c>
      <c r="N59" s="3" t="s">
        <v>21</v>
      </c>
      <c r="O59" s="3" t="n">
        <v>5</v>
      </c>
      <c r="P59" s="3" t="n">
        <f aca="false">10^(1.017+0.1046*H59+(-1.007*LOG10(SQRT(K59^2+15^2)))-(0.0735*J59)-(0.3068*M59))</f>
        <v>0.181671387906957</v>
      </c>
      <c r="Q59" s="3" t="n">
        <f aca="false">10^(1.028+0.1245*H59+(-1.055*LOG10(SQRT(K59^2+15^2)))-(0.0775*J59)-(0.3246*M59))</f>
        <v>0.181091185681065</v>
      </c>
      <c r="R59" s="3" t="n">
        <f aca="false">10^(1.382+0.1041*H59+(-1.062*LOG10(SQRT(K59^2+15^2)))-(0.1358*J59)-(0.3326*M59))</f>
        <v>0.307734343993771</v>
      </c>
      <c r="S59" s="3" t="n">
        <f aca="false">10^(1.382+0.1041*H59+(-1.062*LOG10(SQRT(K59^2+15^2)))-(0.1358*J59)-(0.3326*M59))</f>
        <v>0.307734343993771</v>
      </c>
      <c r="T59" s="3" t="n">
        <f aca="false">10^(1.368+0.0684*H59+(-0.9139*LOG10(SQRT(K59^2+15^2)))-(0.0972*J59)-(0.3011*M59))</f>
        <v>0.414457898453577</v>
      </c>
      <c r="U59" s="3" t="n">
        <f aca="false">10^(0.9747+0.1009*H59+(-0.8886*LOG10(SQRT(K59^2+15^2)))-(0.0552*J59)-(0.2639*M59))</f>
        <v>0.297490623014678</v>
      </c>
      <c r="V59" s="3" t="n">
        <f aca="false">10^(0.5295+0.1513*H59+(-0.8601*LOG10(SQRT(K59^2+15^2)))-(0.0693*J59)-(0.2533*M59))</f>
        <v>0.222197289401155</v>
      </c>
      <c r="W59" s="3" t="n">
        <f aca="false">10^(-0.579+0.3147*H59+(-0.9064*LOG10(SQRT(K59^2+15^2)))-(0.0111*J59)-(0.2394*M59))</f>
        <v>0.0951440998049277</v>
      </c>
      <c r="X59" s="3" t="n">
        <f aca="false">10^(-1.612+0.4673*H59+(-0.9278*LOG10(SQRT(K59^2+15^2)))-(0.0203*J59)-(0.2355*M59))</f>
        <v>0.0468094728234103</v>
      </c>
      <c r="Y59" s="3" t="n">
        <f aca="false">10^(-1.716+0.4763*H59+(-0.9482*LOG10(SQRT(K59^2+15^2)))-(0.02*J59)-(0.2921*M59))</f>
        <v>0.0327149176013131</v>
      </c>
      <c r="Z59" s="3" t="n">
        <f aca="false">10^(-2.138+0.5222*H59+(-0.9333*LOG10(SQRT(K59^2+15^2)))+(0.0284*J59)-(0.3197*M59))</f>
        <v>0.0210791305404642</v>
      </c>
      <c r="AA59" s="3" t="n">
        <f aca="false">10^(-2.69+0.5707*H59+(-0.9082*LOG10(SQRT(K59^2+15^2)))+(0.04*J59)-(0.277*M59))</f>
        <v>0.0127718413638304</v>
      </c>
      <c r="AB59" s="3" t="n">
        <f aca="false">10^(-2.942+0.5671*H59+(-0.827*LOG10(SQRT(K59^2+15^2)))+(0.0054*J59)-(0.271*M59))</f>
        <v>0.0100327759981526</v>
      </c>
      <c r="AC59" s="0" t="n">
        <f aca="false">P59/9.80665</f>
        <v>0.0185253259682926</v>
      </c>
      <c r="AD59" s="0" t="n">
        <f aca="false">Q59/9.80665</f>
        <v>0.0184661618066378</v>
      </c>
      <c r="AE59" s="0" t="n">
        <f aca="false">R59/9.80665</f>
        <v>0.0313801699860575</v>
      </c>
      <c r="AF59" s="0" t="n">
        <f aca="false">S59/9.80665</f>
        <v>0.0313801699860575</v>
      </c>
      <c r="AG59" s="0" t="n">
        <f aca="false">T59/9.80665</f>
        <v>0.0422629438649873</v>
      </c>
      <c r="AH59" s="0" t="n">
        <f aca="false">U59/9.80665</f>
        <v>0.0303356011496972</v>
      </c>
      <c r="AI59" s="0" t="n">
        <f aca="false">V59/9.80665</f>
        <v>0.0226578178482106</v>
      </c>
      <c r="AJ59" s="0" t="n">
        <f aca="false">W59/9.80665</f>
        <v>0.00970199811402749</v>
      </c>
      <c r="AK59" s="0" t="n">
        <f aca="false">X59/9.80665</f>
        <v>0.00477323783589812</v>
      </c>
      <c r="AL59" s="0" t="n">
        <f aca="false">Y59/9.80665</f>
        <v>0.0033359931884296</v>
      </c>
      <c r="AM59" s="0" t="n">
        <f aca="false">Z59/9.80665</f>
        <v>0.00214947311675895</v>
      </c>
      <c r="AN59" s="0" t="n">
        <f aca="false">AA59/9.80665</f>
        <v>0.001302365370828</v>
      </c>
      <c r="AO59" s="0" t="n">
        <f aca="false">AB59/9.80665</f>
        <v>0.0010230584346492</v>
      </c>
    </row>
    <row r="60" customFormat="false" ht="13.8" hidden="false" customHeight="false" outlineLevel="0" collapsed="false">
      <c r="H60" s="3" t="n">
        <v>5</v>
      </c>
      <c r="I60" s="3" t="n">
        <f aca="false">IF(M60,0,90)</f>
        <v>90</v>
      </c>
      <c r="J60" s="3" t="n">
        <v>0</v>
      </c>
      <c r="K60" s="3" t="n">
        <v>90</v>
      </c>
      <c r="L60" s="3" t="n">
        <f aca="false">IF(J60,2000,500)</f>
        <v>500</v>
      </c>
      <c r="M60" s="3" t="n">
        <v>0</v>
      </c>
      <c r="N60" s="3" t="s">
        <v>21</v>
      </c>
      <c r="O60" s="3" t="n">
        <v>5</v>
      </c>
      <c r="P60" s="3" t="n">
        <f aca="false">10^(1.017+0.1046*H60+(-1.007*LOG10(SQRT(K60^2+15^2)))-(0.0735*J60)-(0.3068*M60))</f>
        <v>0.368202331401067</v>
      </c>
      <c r="Q60" s="3" t="n">
        <f aca="false">10^(1.028+0.1245*H60+(-1.055*LOG10(SQRT(K60^2+15^2)))-(0.0775*J60)-(0.3246*M60))</f>
        <v>0.382381887176866</v>
      </c>
      <c r="R60" s="3" t="n">
        <f aca="false">10^(1.382+0.1041*H60+(-1.062*LOG10(SQRT(K60^2+15^2)))-(0.1358*J60)-(0.3326*M60))</f>
        <v>0.661874984686203</v>
      </c>
      <c r="S60" s="3" t="n">
        <f aca="false">10^(1.382+0.1041*H60+(-1.062*LOG10(SQRT(K60^2+15^2)))-(0.1358*J60)-(0.3326*M60))</f>
        <v>0.661874984686203</v>
      </c>
      <c r="T60" s="3" t="n">
        <f aca="false">10^(1.368+0.0684*H60+(-0.9139*LOG10(SQRT(K60^2+15^2)))-(0.0972*J60)-(0.3011*M60))</f>
        <v>0.829049421393344</v>
      </c>
      <c r="U60" s="3" t="n">
        <f aca="false">10^(0.9747+0.1009*H60+(-0.8886*LOG10(SQRT(K60^2+15^2)))-(0.0552*J60)-(0.2639*M60))</f>
        <v>0.546227148022886</v>
      </c>
      <c r="V60" s="3" t="n">
        <f aca="false">10^(0.5295+0.1513*H60+(-0.8601*LOG10(SQRT(K60^2+15^2)))-(0.0693*J60)-(0.2533*M60))</f>
        <v>0.398142699416678</v>
      </c>
      <c r="W60" s="3" t="n">
        <f aca="false">10^(-0.579+0.3147*H60+(-0.9064*LOG10(SQRT(K60^2+15^2)))-(0.0111*J60)-(0.2394*M60))</f>
        <v>0.165113225493589</v>
      </c>
      <c r="X60" s="3" t="n">
        <f aca="false">10^(-1.612+0.4673*H60+(-0.9278*LOG10(SQRT(K60^2+15^2)))-(0.0203*J60)-(0.2355*M60))</f>
        <v>0.0805070197590189</v>
      </c>
      <c r="Y60" s="3" t="n">
        <f aca="false">10^(-1.716+0.4763*H60+(-0.9482*LOG10(SQRT(K60^2+15^2)))-(0.02*J60)-(0.2921*M60))</f>
        <v>0.0640981995443153</v>
      </c>
      <c r="Z60" s="3" t="n">
        <f aca="false">10^(-2.138+0.5222*H60+(-0.9333*LOG10(SQRT(K60^2+15^2)))+(0.0284*J60)-(0.3197*M60))</f>
        <v>0.0440101342536428</v>
      </c>
      <c r="AA60" s="3" t="n">
        <f aca="false">10^(-2.69+0.5707*H60+(-0.9082*LOG10(SQRT(K60^2+15^2)))+(0.04*J60)-(0.277*M60))</f>
        <v>0.0241687125031904</v>
      </c>
      <c r="AB60" s="3" t="n">
        <f aca="false">10^(-2.942+0.5671*H60+(-0.827*LOG10(SQRT(K60^2+15^2)))+(0.0054*J60)-(0.271*M60))</f>
        <v>0.0187249693656455</v>
      </c>
      <c r="AC60" s="0" t="n">
        <f aca="false">P60/9.80665</f>
        <v>0.037546188698594</v>
      </c>
      <c r="AD60" s="0" t="n">
        <f aca="false">Q60/9.80665</f>
        <v>0.0389921009903347</v>
      </c>
      <c r="AE60" s="0" t="n">
        <f aca="false">R60/9.80665</f>
        <v>0.067492465284904</v>
      </c>
      <c r="AF60" s="0" t="n">
        <f aca="false">S60/9.80665</f>
        <v>0.067492465284904</v>
      </c>
      <c r="AG60" s="0" t="n">
        <f aca="false">T60/9.80665</f>
        <v>0.0845395136354763</v>
      </c>
      <c r="AH60" s="0" t="n">
        <f aca="false">U60/9.80665</f>
        <v>0.0556996678807632</v>
      </c>
      <c r="AI60" s="0" t="n">
        <f aca="false">V60/9.80665</f>
        <v>0.0405992565673985</v>
      </c>
      <c r="AJ60" s="0" t="n">
        <f aca="false">W60/9.80665</f>
        <v>0.0168368633012894</v>
      </c>
      <c r="AK60" s="0" t="n">
        <f aca="false">X60/9.80665</f>
        <v>0.0082094313306806</v>
      </c>
      <c r="AL60" s="0" t="n">
        <f aca="false">Y60/9.80665</f>
        <v>0.00653619732980327</v>
      </c>
      <c r="AM60" s="0" t="n">
        <f aca="false">Z60/9.80665</f>
        <v>0.00448778474337748</v>
      </c>
      <c r="AN60" s="0" t="n">
        <f aca="false">AA60/9.80665</f>
        <v>0.00246452279863057</v>
      </c>
      <c r="AO60" s="0" t="n">
        <f aca="false">AB60/9.80665</f>
        <v>0.00190941548496638</v>
      </c>
    </row>
    <row r="61" customFormat="false" ht="13.8" hidden="false" customHeight="false" outlineLevel="0" collapsed="false">
      <c r="H61" s="3" t="n">
        <v>6</v>
      </c>
      <c r="I61" s="3" t="n">
        <f aca="false">IF(M61,0,90)</f>
        <v>0</v>
      </c>
      <c r="J61" s="3" t="n">
        <v>1</v>
      </c>
      <c r="K61" s="3" t="n">
        <v>90</v>
      </c>
      <c r="L61" s="3" t="n">
        <f aca="false">IF(J61,2000,500)</f>
        <v>2000</v>
      </c>
      <c r="M61" s="3" t="n">
        <v>1</v>
      </c>
      <c r="N61" s="3" t="s">
        <v>21</v>
      </c>
      <c r="O61" s="3" t="n">
        <v>5</v>
      </c>
      <c r="P61" s="3" t="n">
        <f aca="false">10^(1.017+0.1046*H61+(-1.007*LOG10(SQRT(K61^2+15^2)))-(0.0735*J61)-(0.3068*M61))</f>
        <v>0.195158078772563</v>
      </c>
      <c r="Q61" s="3" t="n">
        <f aca="false">10^(1.028+0.1245*H61+(-1.055*LOG10(SQRT(K61^2+15^2)))-(0.0775*J61)-(0.3246*M61))</f>
        <v>0.201788918286055</v>
      </c>
      <c r="R61" s="3" t="n">
        <f aca="false">10^(1.382+0.1041*H61+(-1.062*LOG10(SQRT(K61^2+15^2)))-(0.1358*J61)-(0.3326*M61))</f>
        <v>0.286072405207721</v>
      </c>
      <c r="S61" s="3" t="n">
        <f aca="false">10^(1.382+0.1041*H61+(-1.062*LOG10(SQRT(K61^2+15^2)))-(0.1358*J61)-(0.3326*M61))</f>
        <v>0.286072405207721</v>
      </c>
      <c r="T61" s="3" t="n">
        <f aca="false">10^(1.368+0.0684*H61+(-0.9139*LOG10(SQRT(K61^2+15^2)))-(0.0972*J61)-(0.3011*M61))</f>
        <v>0.38786484714969</v>
      </c>
      <c r="U61" s="3" t="n">
        <f aca="false">10^(0.9747+0.1009*H61+(-0.8886*LOG10(SQRT(K61^2+15^2)))-(0.0552*J61)-(0.2639*M61))</f>
        <v>0.330501383035877</v>
      </c>
      <c r="V61" s="3" t="n">
        <f aca="false">10^(0.5295+0.1513*H61+(-0.8601*LOG10(SQRT(K61^2+15^2)))-(0.0693*J61)-(0.2533*M61))</f>
        <v>0.26837296026194</v>
      </c>
      <c r="W61" s="3" t="n">
        <f aca="false">10^(-0.579+0.3147*H61+(-0.9064*LOG10(SQRT(K61^2+15^2)))-(0.0111*J61)-(0.2394*M61))</f>
        <v>0.191417597670677</v>
      </c>
      <c r="X61" s="3" t="n">
        <f aca="false">10^(-1.612+0.4673*H61+(-0.9278*LOG10(SQRT(K61^2+15^2)))-(0.0203*J61)-(0.2355*M61))</f>
        <v>0.131018840014658</v>
      </c>
      <c r="Y61" s="3" t="n">
        <f aca="false">10^(-1.716+0.4763*H61+(-0.9482*LOG10(SQRT(K61^2+15^2)))-(0.02*J61)-(0.2921*M61))</f>
        <v>0.0935504392041976</v>
      </c>
      <c r="Z61" s="3" t="n">
        <f aca="false">10^(-2.138+0.5222*H61+(-0.9333*LOG10(SQRT(K61^2+15^2)))+(0.0284*J61)-(0.3197*M61))</f>
        <v>0.0748949772840386</v>
      </c>
      <c r="AA61" s="3" t="n">
        <f aca="false">10^(-2.69+0.5707*H61+(-0.9082*LOG10(SQRT(K61^2+15^2)))+(0.04*J61)-(0.277*M61))</f>
        <v>0.0521138928418605</v>
      </c>
      <c r="AB61" s="3" t="n">
        <f aca="false">10^(-2.942+0.5671*H61+(-0.827*LOG10(SQRT(K61^2+15^2)))+(0.0054*J61)-(0.271*M61))</f>
        <v>0.0374904899292035</v>
      </c>
      <c r="AC61" s="0" t="n">
        <f aca="false">P61/9.80665</f>
        <v>0.0199005857018006</v>
      </c>
      <c r="AD61" s="0" t="n">
        <f aca="false">Q61/9.80665</f>
        <v>0.0205767431575569</v>
      </c>
      <c r="AE61" s="0" t="n">
        <f aca="false">R61/9.80665</f>
        <v>0.0291712669675905</v>
      </c>
      <c r="AF61" s="0" t="n">
        <f aca="false">S61/9.80665</f>
        <v>0.0291712669675905</v>
      </c>
      <c r="AG61" s="0" t="n">
        <f aca="false">T61/9.80665</f>
        <v>0.0395512073082745</v>
      </c>
      <c r="AH61" s="0" t="n">
        <f aca="false">U61/9.80665</f>
        <v>0.0337017618693313</v>
      </c>
      <c r="AI61" s="0" t="n">
        <f aca="false">V61/9.80665</f>
        <v>0.0273664258703982</v>
      </c>
      <c r="AJ61" s="0" t="n">
        <f aca="false">W61/9.80665</f>
        <v>0.0195191627794075</v>
      </c>
      <c r="AK61" s="0" t="n">
        <f aca="false">X61/9.80665</f>
        <v>0.0133602035368508</v>
      </c>
      <c r="AL61" s="0" t="n">
        <f aca="false">Y61/9.80665</f>
        <v>0.00953948995877262</v>
      </c>
      <c r="AM61" s="0" t="n">
        <f aca="false">Z61/9.80665</f>
        <v>0.00763716226071478</v>
      </c>
      <c r="AN61" s="0" t="n">
        <f aca="false">AA61/9.80665</f>
        <v>0.00531413814522395</v>
      </c>
      <c r="AO61" s="0" t="n">
        <f aca="false">AB61/9.80665</f>
        <v>0.00382296604132945</v>
      </c>
    </row>
    <row r="62" customFormat="false" ht="13.8" hidden="false" customHeight="false" outlineLevel="0" collapsed="false">
      <c r="H62" s="3" t="n">
        <v>6</v>
      </c>
      <c r="I62" s="3" t="n">
        <f aca="false">IF(M62,0,90)</f>
        <v>90</v>
      </c>
      <c r="J62" s="3" t="n">
        <v>1</v>
      </c>
      <c r="K62" s="3" t="n">
        <v>90</v>
      </c>
      <c r="L62" s="3" t="n">
        <f aca="false">IF(J62,2000,500)</f>
        <v>2000</v>
      </c>
      <c r="M62" s="3" t="n">
        <v>0</v>
      </c>
      <c r="N62" s="3" t="s">
        <v>21</v>
      </c>
      <c r="O62" s="3" t="n">
        <v>5</v>
      </c>
      <c r="P62" s="3" t="n">
        <f aca="false">10^(1.017+0.1046*H62+(-1.007*LOG10(SQRT(K62^2+15^2)))-(0.0735*J62)-(0.3068*M62))</f>
        <v>0.395536470677554</v>
      </c>
      <c r="Q62" s="3" t="n">
        <f aca="false">10^(1.028+0.1245*H62+(-1.055*LOG10(SQRT(K62^2+15^2)))-(0.0775*J62)-(0.3246*M62))</f>
        <v>0.426086046625671</v>
      </c>
      <c r="R62" s="3" t="n">
        <f aca="false">10^(1.382+0.1041*H62+(-1.062*LOG10(SQRT(K62^2+15^2)))-(0.1358*J62)-(0.3326*M62))</f>
        <v>0.615284489728058</v>
      </c>
      <c r="S62" s="3" t="n">
        <f aca="false">10^(1.382+0.1041*H62+(-1.062*LOG10(SQRT(K62^2+15^2)))-(0.1358*J62)-(0.3326*M62))</f>
        <v>0.615284489728058</v>
      </c>
      <c r="T62" s="3" t="n">
        <f aca="false">10^(1.368+0.0684*H62+(-0.9139*LOG10(SQRT(K62^2+15^2)))-(0.0972*J62)-(0.3011*M62))</f>
        <v>0.775854744976672</v>
      </c>
      <c r="U62" s="3" t="n">
        <f aca="false">10^(0.9747+0.1009*H62+(-0.8886*LOG10(SQRT(K62^2+15^2)))-(0.0552*J62)-(0.2639*M62))</f>
        <v>0.606838716608556</v>
      </c>
      <c r="V62" s="3" t="n">
        <f aca="false">10^(0.5295+0.1513*H62+(-0.8601*LOG10(SQRT(K62^2+15^2)))-(0.0693*J62)-(0.2533*M62))</f>
        <v>0.480882260702224</v>
      </c>
      <c r="W62" s="3" t="n">
        <f aca="false">10^(-0.579+0.3147*H62+(-0.9064*LOG10(SQRT(K62^2+15^2)))-(0.0111*J62)-(0.2394*M62))</f>
        <v>0.332186410218185</v>
      </c>
      <c r="X62" s="3" t="n">
        <f aca="false">10^(-1.612+0.4673*H62+(-0.9278*LOG10(SQRT(K62^2+15^2)))-(0.0203*J62)-(0.2355*M62))</f>
        <v>0.225337644404929</v>
      </c>
      <c r="Y62" s="3" t="n">
        <f aca="false">10^(-1.716+0.4763*H62+(-0.9482*LOG10(SQRT(K62^2+15^2)))-(0.02*J62)-(0.2921*M62))</f>
        <v>0.183292979448871</v>
      </c>
      <c r="Z62" s="3" t="n">
        <f aca="false">10^(-2.138+0.5222*H62+(-0.9333*LOG10(SQRT(K62^2+15^2)))+(0.0284*J62)-(0.3197*M62))</f>
        <v>0.156369732559258</v>
      </c>
      <c r="AA62" s="3" t="n">
        <f aca="false">10^(-2.69+0.5707*H62+(-0.9082*LOG10(SQRT(K62^2+15^2)))+(0.04*J62)-(0.277*M62))</f>
        <v>0.0986173925620428</v>
      </c>
      <c r="AB62" s="3" t="n">
        <f aca="false">10^(-2.942+0.5671*H62+(-0.827*LOG10(SQRT(K62^2+15^2)))+(0.0054*J62)-(0.271*M62))</f>
        <v>0.0699714890033071</v>
      </c>
      <c r="AC62" s="0" t="n">
        <f aca="false">P62/9.80665</f>
        <v>0.0403334951973971</v>
      </c>
      <c r="AD62" s="0" t="n">
        <f aca="false">Q62/9.80665</f>
        <v>0.0434486849867866</v>
      </c>
      <c r="AE62" s="0" t="n">
        <f aca="false">R62/9.80665</f>
        <v>0.0627415569769552</v>
      </c>
      <c r="AF62" s="0" t="n">
        <f aca="false">S62/9.80665</f>
        <v>0.0627415569769552</v>
      </c>
      <c r="AG62" s="0" t="n">
        <f aca="false">T62/9.80665</f>
        <v>0.0791151662368569</v>
      </c>
      <c r="AH62" s="0" t="n">
        <f aca="false">U62/9.80665</f>
        <v>0.0618803277988463</v>
      </c>
      <c r="AI62" s="0" t="n">
        <f aca="false">V62/9.80665</f>
        <v>0.0490363437771537</v>
      </c>
      <c r="AJ62" s="0" t="n">
        <f aca="false">W62/9.80665</f>
        <v>0.0338735868230421</v>
      </c>
      <c r="AK62" s="0" t="n">
        <f aca="false">X62/9.80665</f>
        <v>0.0229780449393961</v>
      </c>
      <c r="AL62" s="0" t="n">
        <f aca="false">Y62/9.80665</f>
        <v>0.0186906822869044</v>
      </c>
      <c r="AM62" s="0" t="n">
        <f aca="false">Z62/9.80665</f>
        <v>0.0159452751509698</v>
      </c>
      <c r="AN62" s="0" t="n">
        <f aca="false">AA62/9.80665</f>
        <v>0.0100561754077124</v>
      </c>
      <c r="AO62" s="0" t="n">
        <f aca="false">AB62/9.80665</f>
        <v>0.00713510617828791</v>
      </c>
    </row>
    <row r="63" customFormat="false" ht="13.8" hidden="false" customHeight="false" outlineLevel="0" collapsed="false">
      <c r="H63" s="3" t="n">
        <v>6</v>
      </c>
      <c r="I63" s="3" t="n">
        <f aca="false">IF(M63,0,90)</f>
        <v>0</v>
      </c>
      <c r="J63" s="3" t="n">
        <v>0</v>
      </c>
      <c r="K63" s="3" t="n">
        <v>90</v>
      </c>
      <c r="L63" s="3" t="n">
        <f aca="false">IF(J63,2000,500)</f>
        <v>500</v>
      </c>
      <c r="M63" s="3" t="n">
        <v>1</v>
      </c>
      <c r="N63" s="3" t="s">
        <v>21</v>
      </c>
      <c r="O63" s="3" t="n">
        <v>5</v>
      </c>
      <c r="P63" s="3" t="n">
        <f aca="false">10^(1.017+0.1046*H63+(-1.007*LOG10(SQRT(K63^2+15^2)))-(0.0735*J63)-(0.3068*M63))</f>
        <v>0.231146080753</v>
      </c>
      <c r="Q63" s="3" t="n">
        <f aca="false">10^(1.028+0.1245*H63+(-1.055*LOG10(SQRT(K63^2+15^2)))-(0.0775*J63)-(0.3246*M63))</f>
        <v>0.241211112804305</v>
      </c>
      <c r="R63" s="3" t="n">
        <f aca="false">10^(1.382+0.1041*H63+(-1.062*LOG10(SQRT(K63^2+15^2)))-(0.1358*J63)-(0.3326*M63))</f>
        <v>0.391089330041178</v>
      </c>
      <c r="S63" s="3" t="n">
        <f aca="false">10^(1.382+0.1041*H63+(-1.062*LOG10(SQRT(K63^2+15^2)))-(0.1358*J63)-(0.3326*M63))</f>
        <v>0.391089330041178</v>
      </c>
      <c r="T63" s="3" t="n">
        <f aca="false">10^(1.368+0.0684*H63+(-0.9139*LOG10(SQRT(K63^2+15^2)))-(0.0972*J63)-(0.3011*M63))</f>
        <v>0.4851548983033</v>
      </c>
      <c r="U63" s="3" t="n">
        <f aca="false">10^(0.9747+0.1009*H63+(-0.8886*LOG10(SQRT(K63^2+15^2)))-(0.0552*J63)-(0.2639*M63))</f>
        <v>0.375295434485508</v>
      </c>
      <c r="V63" s="3" t="n">
        <f aca="false">10^(0.5295+0.1513*H63+(-0.8601*LOG10(SQRT(K63^2+15^2)))-(0.0693*J63)-(0.2533*M63))</f>
        <v>0.314802923322926</v>
      </c>
      <c r="W63" s="3" t="n">
        <f aca="false">10^(-0.579+0.3147*H63+(-0.9064*LOG10(SQRT(K63^2+15^2)))-(0.0111*J63)-(0.2394*M63))</f>
        <v>0.196373039127253</v>
      </c>
      <c r="X63" s="3" t="n">
        <f aca="false">10^(-1.612+0.4673*H63+(-0.9278*LOG10(SQRT(K63^2+15^2)))-(0.0203*J63)-(0.2355*M63))</f>
        <v>0.137288370410945</v>
      </c>
      <c r="Y63" s="3" t="n">
        <f aca="false">10^(-1.716+0.4763*H63+(-0.9482*LOG10(SQRT(K63^2+15^2)))-(0.02*J63)-(0.2921*M63))</f>
        <v>0.0979593355734153</v>
      </c>
      <c r="Z63" s="3" t="n">
        <f aca="false">10^(-2.138+0.5222*H63+(-0.9333*LOG10(SQRT(K63^2+15^2)))+(0.0284*J63)-(0.3197*M63))</f>
        <v>0.0701540411862082</v>
      </c>
      <c r="AA63" s="3" t="n">
        <f aca="false">10^(-2.69+0.5707*H63+(-0.9082*LOG10(SQRT(K63^2+15^2)))+(0.04*J63)-(0.277*M63))</f>
        <v>0.0475284351528091</v>
      </c>
      <c r="AB63" s="3" t="n">
        <f aca="false">10^(-2.942+0.5671*H63+(-0.827*LOG10(SQRT(K63^2+15^2)))+(0.0054*J63)-(0.271*M63))</f>
        <v>0.0370272207990732</v>
      </c>
      <c r="AC63" s="0" t="n">
        <f aca="false">P63/9.80665</f>
        <v>0.023570340611014</v>
      </c>
      <c r="AD63" s="0" t="n">
        <f aca="false">Q63/9.80665</f>
        <v>0.0245966882476998</v>
      </c>
      <c r="AE63" s="0" t="n">
        <f aca="false">R63/9.80665</f>
        <v>0.0398800130565665</v>
      </c>
      <c r="AF63" s="0" t="n">
        <f aca="false">S63/9.80665</f>
        <v>0.0398800130565665</v>
      </c>
      <c r="AG63" s="0" t="n">
        <f aca="false">T63/9.80665</f>
        <v>0.0494720315605533</v>
      </c>
      <c r="AH63" s="0" t="n">
        <f aca="false">U63/9.80665</f>
        <v>0.0382694839201468</v>
      </c>
      <c r="AI63" s="0" t="n">
        <f aca="false">V63/9.80665</f>
        <v>0.0321009644805235</v>
      </c>
      <c r="AJ63" s="0" t="n">
        <f aca="false">W63/9.80665</f>
        <v>0.0200244771789809</v>
      </c>
      <c r="AK63" s="0" t="n">
        <f aca="false">X63/9.80665</f>
        <v>0.013999517716136</v>
      </c>
      <c r="AL63" s="0" t="n">
        <f aca="false">Y63/9.80665</f>
        <v>0.00998907226967571</v>
      </c>
      <c r="AM63" s="0" t="n">
        <f aca="false">Z63/9.80665</f>
        <v>0.00715372132034978</v>
      </c>
      <c r="AN63" s="0" t="n">
        <f aca="false">AA63/9.80665</f>
        <v>0.00484655159027895</v>
      </c>
      <c r="AO63" s="0" t="n">
        <f aca="false">AB63/9.80665</f>
        <v>0.00377572573703285</v>
      </c>
    </row>
    <row r="64" customFormat="false" ht="13.8" hidden="false" customHeight="false" outlineLevel="0" collapsed="false">
      <c r="H64" s="3" t="n">
        <v>6</v>
      </c>
      <c r="I64" s="3" t="n">
        <f aca="false">IF(M64,0,90)</f>
        <v>90</v>
      </c>
      <c r="J64" s="3" t="n">
        <v>0</v>
      </c>
      <c r="K64" s="3" t="n">
        <v>90</v>
      </c>
      <c r="L64" s="3" t="n">
        <f aca="false">IF(J64,2000,500)</f>
        <v>500</v>
      </c>
      <c r="M64" s="3" t="n">
        <v>0</v>
      </c>
      <c r="N64" s="3" t="s">
        <v>21</v>
      </c>
      <c r="O64" s="3" t="n">
        <v>5</v>
      </c>
      <c r="P64" s="3" t="n">
        <f aca="false">10^(1.017+0.1046*H64+(-1.007*LOG10(SQRT(K64^2+15^2)))-(0.0735*J64)-(0.3068*M64))</f>
        <v>0.468475123177142</v>
      </c>
      <c r="Q64" s="3" t="n">
        <f aca="false">10^(1.028+0.1245*H64+(-1.055*LOG10(SQRT(K64^2+15^2)))-(0.0775*J64)-(0.3246*M64))</f>
        <v>0.509327718934839</v>
      </c>
      <c r="R64" s="3" t="n">
        <f aca="false">10^(1.382+0.1041*H64+(-1.062*LOG10(SQRT(K64^2+15^2)))-(0.1358*J64)-(0.3326*M64))</f>
        <v>0.841154877198828</v>
      </c>
      <c r="S64" s="3" t="n">
        <f aca="false">10^(1.382+0.1041*H64+(-1.062*LOG10(SQRT(K64^2+15^2)))-(0.1358*J64)-(0.3326*M64))</f>
        <v>0.841154877198828</v>
      </c>
      <c r="T64" s="3" t="n">
        <f aca="false">10^(1.368+0.0684*H64+(-0.9139*LOG10(SQRT(K64^2+15^2)))-(0.0972*J64)-(0.3011*M64))</f>
        <v>0.970466214361575</v>
      </c>
      <c r="U64" s="3" t="n">
        <f aca="false">10^(0.9747+0.1009*H64+(-0.8886*LOG10(SQRT(K64^2+15^2)))-(0.0552*J64)-(0.2639*M64))</f>
        <v>0.689085769385459</v>
      </c>
      <c r="V64" s="3" t="n">
        <f aca="false">10^(0.5295+0.1513*H64+(-0.8601*LOG10(SQRT(K64^2+15^2)))-(0.0693*J64)-(0.2533*M64))</f>
        <v>0.564077473734475</v>
      </c>
      <c r="W64" s="3" t="n">
        <f aca="false">10^(-0.579+0.3147*H64+(-0.9064*LOG10(SQRT(K64^2+15^2)))-(0.0111*J64)-(0.2394*M64))</f>
        <v>0.340786091378841</v>
      </c>
      <c r="X64" s="3" t="n">
        <f aca="false">10^(-1.612+0.4673*H64+(-0.9278*LOG10(SQRT(K64^2+15^2)))-(0.0203*J64)-(0.2355*M64))</f>
        <v>0.236120530369011</v>
      </c>
      <c r="Y64" s="3" t="n">
        <f aca="false">10^(-1.716+0.4763*H64+(-0.9482*LOG10(SQRT(K64^2+15^2)))-(0.02*J64)-(0.2921*M64))</f>
        <v>0.191931311438219</v>
      </c>
      <c r="Z64" s="3" t="n">
        <f aca="false">10^(-2.138+0.5222*H64+(-0.9333*LOG10(SQRT(K64^2+15^2)))+(0.0284*J64)-(0.3197*M64))</f>
        <v>0.146471353033929</v>
      </c>
      <c r="AA64" s="3" t="n">
        <f aca="false">10^(-2.69+0.5707*H64+(-0.9082*LOG10(SQRT(K64^2+15^2)))+(0.04*J64)-(0.277*M64))</f>
        <v>0.0899401309655999</v>
      </c>
      <c r="AB64" s="3" t="n">
        <f aca="false">10^(-2.942+0.5671*H64+(-0.827*LOG10(SQRT(K64^2+15^2)))+(0.0054*J64)-(0.271*M64))</f>
        <v>0.0691068529074413</v>
      </c>
      <c r="AC64" s="0" t="n">
        <f aca="false">P64/9.80665</f>
        <v>0.0477711678480564</v>
      </c>
      <c r="AD64" s="0" t="n">
        <f aca="false">Q64/9.80665</f>
        <v>0.051936973271692</v>
      </c>
      <c r="AE64" s="0" t="n">
        <f aca="false">R64/9.80665</f>
        <v>0.0857739265905103</v>
      </c>
      <c r="AF64" s="0" t="n">
        <f aca="false">S64/9.80665</f>
        <v>0.0857739265905103</v>
      </c>
      <c r="AG64" s="0" t="n">
        <f aca="false">T64/9.80665</f>
        <v>0.0989600132931812</v>
      </c>
      <c r="AH64" s="0" t="n">
        <f aca="false">U64/9.80665</f>
        <v>0.0702671931174722</v>
      </c>
      <c r="AI64" s="0" t="n">
        <f aca="false">V64/9.80665</f>
        <v>0.0575198945342675</v>
      </c>
      <c r="AJ64" s="0" t="n">
        <f aca="false">W64/9.80665</f>
        <v>0.0347505102536382</v>
      </c>
      <c r="AK64" s="0" t="n">
        <f aca="false">X64/9.80665</f>
        <v>0.0240775933034227</v>
      </c>
      <c r="AL64" s="0" t="n">
        <f aca="false">Y64/9.80665</f>
        <v>0.0195715470051668</v>
      </c>
      <c r="AM64" s="0" t="n">
        <f aca="false">Z64/9.80665</f>
        <v>0.0149359213425511</v>
      </c>
      <c r="AN64" s="0" t="n">
        <f aca="false">AA64/9.80665</f>
        <v>0.00917134097429804</v>
      </c>
      <c r="AO64" s="0" t="n">
        <f aca="false">AB64/9.80665</f>
        <v>0.00704693783375988</v>
      </c>
    </row>
    <row r="65" customFormat="false" ht="13.8" hidden="false" customHeight="false" outlineLevel="0" collapsed="false">
      <c r="H65" s="3" t="n">
        <v>7</v>
      </c>
      <c r="I65" s="3" t="n">
        <f aca="false">IF(M65,0,90)</f>
        <v>0</v>
      </c>
      <c r="J65" s="3" t="n">
        <v>1</v>
      </c>
      <c r="K65" s="3" t="n">
        <v>90</v>
      </c>
      <c r="L65" s="3" t="n">
        <f aca="false">IF(J65,2000,500)</f>
        <v>2000</v>
      </c>
      <c r="M65" s="3" t="n">
        <v>1</v>
      </c>
      <c r="N65" s="3" t="s">
        <v>21</v>
      </c>
      <c r="O65" s="3" t="n">
        <v>5</v>
      </c>
      <c r="P65" s="3" t="n">
        <f aca="false">10^(1.017+0.1046*H65+(-1.007*LOG10(SQRT(K65^2+15^2)))-(0.0735*J65)-(0.3068*M65))</f>
        <v>0.248305611330862</v>
      </c>
      <c r="Q65" s="3" t="n">
        <f aca="false">10^(1.028+0.1245*H65+(-1.055*LOG10(SQRT(K65^2+15^2)))-(0.0775*J65)-(0.3246*M65))</f>
        <v>0.268780224439415</v>
      </c>
      <c r="R65" s="3" t="n">
        <f aca="false">10^(1.382+0.1041*H65+(-1.062*LOG10(SQRT(K65^2+15^2)))-(0.1358*J65)-(0.3326*M65))</f>
        <v>0.363559893393702</v>
      </c>
      <c r="S65" s="3" t="n">
        <f aca="false">10^(1.382+0.1041*H65+(-1.062*LOG10(SQRT(K65^2+15^2)))-(0.1358*J65)-(0.3326*M65))</f>
        <v>0.363559893393702</v>
      </c>
      <c r="T65" s="3" t="n">
        <f aca="false">10^(1.368+0.0684*H65+(-0.9139*LOG10(SQRT(K65^2+15^2)))-(0.0972*J65)-(0.3011*M65))</f>
        <v>0.454025683130779</v>
      </c>
      <c r="U65" s="3" t="n">
        <f aca="false">10^(0.9747+0.1009*H65+(-0.8886*LOG10(SQRT(K65^2+15^2)))-(0.0552*J65)-(0.2639*M65))</f>
        <v>0.416939730360479</v>
      </c>
      <c r="V65" s="3" t="n">
        <f aca="false">10^(0.5295+0.1513*H65+(-0.8601*LOG10(SQRT(K65^2+15^2)))-(0.0693*J65)-(0.2533*M65))</f>
        <v>0.380223326121489</v>
      </c>
      <c r="W65" s="3" t="n">
        <f aca="false">10^(-0.579+0.3147*H65+(-0.9064*LOG10(SQRT(K65^2+15^2)))-(0.0111*J65)-(0.2394*M65))</f>
        <v>0.395077103825642</v>
      </c>
      <c r="X65" s="3" t="n">
        <f aca="false">10^(-1.612+0.4673*H65+(-0.9278*LOG10(SQRT(K65^2+15^2)))-(0.0203*J65)-(0.2355*M65))</f>
        <v>0.384267584183278</v>
      </c>
      <c r="Y65" s="3" t="n">
        <f aca="false">10^(-1.716+0.4763*H65+(-0.9482*LOG10(SQRT(K65^2+15^2)))-(0.02*J65)-(0.2921*M65))</f>
        <v>0.280121104956612</v>
      </c>
      <c r="Z65" s="3" t="n">
        <f aca="false">10^(-2.138+0.5222*H65+(-0.9333*LOG10(SQRT(K65^2+15^2)))+(0.0284*J65)-(0.3197*M65))</f>
        <v>0.249260058944958</v>
      </c>
      <c r="AA65" s="3" t="n">
        <f aca="false">10^(-2.69+0.5707*H65+(-0.9082*LOG10(SQRT(K65^2+15^2)))+(0.04*J65)-(0.277*M65))</f>
        <v>0.193933803743391</v>
      </c>
      <c r="AB65" s="3" t="n">
        <f aca="false">10^(-2.942+0.5671*H65+(-0.827*LOG10(SQRT(K65^2+15^2)))+(0.0054*J65)-(0.271*M65))</f>
        <v>0.13836336510749</v>
      </c>
      <c r="AC65" s="0" t="n">
        <f aca="false">P65/9.80665</f>
        <v>0.0253201257647476</v>
      </c>
      <c r="AD65" s="0" t="n">
        <f aca="false">Q65/9.80665</f>
        <v>0.0274079552588718</v>
      </c>
      <c r="AE65" s="0" t="n">
        <f aca="false">R65/9.80665</f>
        <v>0.0370727917682085</v>
      </c>
      <c r="AF65" s="0" t="n">
        <f aca="false">S65/9.80665</f>
        <v>0.0370727917682085</v>
      </c>
      <c r="AG65" s="0" t="n">
        <f aca="false">T65/9.80665</f>
        <v>0.0462977350196835</v>
      </c>
      <c r="AH65" s="0" t="n">
        <f aca="false">U65/9.80665</f>
        <v>0.0425160202883227</v>
      </c>
      <c r="AI65" s="0" t="n">
        <f aca="false">V65/9.80665</f>
        <v>0.0387719890198476</v>
      </c>
      <c r="AJ65" s="0" t="n">
        <f aca="false">W65/9.80665</f>
        <v>0.0402866528147371</v>
      </c>
      <c r="AK65" s="0" t="n">
        <f aca="false">X65/9.80665</f>
        <v>0.0391843885713549</v>
      </c>
      <c r="AL65" s="0" t="n">
        <f aca="false">Y65/9.80665</f>
        <v>0.028564403232155</v>
      </c>
      <c r="AM65" s="0" t="n">
        <f aca="false">Z65/9.80665</f>
        <v>0.0254174523354008</v>
      </c>
      <c r="AN65" s="0" t="n">
        <f aca="false">AA65/9.80665</f>
        <v>0.0197757443921615</v>
      </c>
      <c r="AO65" s="0" t="n">
        <f aca="false">AB65/9.80665</f>
        <v>0.0141091366682292</v>
      </c>
    </row>
    <row r="66" customFormat="false" ht="13.8" hidden="false" customHeight="false" outlineLevel="0" collapsed="false">
      <c r="H66" s="3" t="n">
        <v>7</v>
      </c>
      <c r="I66" s="3" t="n">
        <f aca="false">IF(M66,0,90)</f>
        <v>90</v>
      </c>
      <c r="J66" s="3" t="n">
        <v>1</v>
      </c>
      <c r="K66" s="3" t="n">
        <v>90</v>
      </c>
      <c r="L66" s="3" t="n">
        <f aca="false">IF(J66,2000,500)</f>
        <v>2000</v>
      </c>
      <c r="M66" s="3" t="n">
        <v>0</v>
      </c>
      <c r="N66" s="3" t="s">
        <v>21</v>
      </c>
      <c r="O66" s="3" t="n">
        <v>5</v>
      </c>
      <c r="P66" s="3" t="n">
        <f aca="false">10^(1.017+0.1046*H66+(-1.007*LOG10(SQRT(K66^2+15^2)))-(0.0735*J66)-(0.3068*M66))</f>
        <v>0.50325318722624</v>
      </c>
      <c r="Q66" s="3" t="n">
        <f aca="false">10^(1.028+0.1245*H66+(-1.055*LOG10(SQRT(K66^2+15^2)))-(0.0775*J66)-(0.3246*M66))</f>
        <v>0.567541093015836</v>
      </c>
      <c r="R66" s="3" t="n">
        <f aca="false">10^(1.382+0.1041*H66+(-1.062*LOG10(SQRT(K66^2+15^2)))-(0.1358*J66)-(0.3326*M66))</f>
        <v>0.781944568648292</v>
      </c>
      <c r="S66" s="3" t="n">
        <f aca="false">10^(1.382+0.1041*H66+(-1.062*LOG10(SQRT(K66^2+15^2)))-(0.1358*J66)-(0.3326*M66))</f>
        <v>0.781944568648292</v>
      </c>
      <c r="T66" s="3" t="n">
        <f aca="false">10^(1.368+0.0684*H66+(-0.9139*LOG10(SQRT(K66^2+15^2)))-(0.0972*J66)-(0.3011*M66))</f>
        <v>0.908197747712729</v>
      </c>
      <c r="U66" s="3" t="n">
        <f aca="false">10^(0.9747+0.1009*H66+(-0.8886*LOG10(SQRT(K66^2+15^2)))-(0.0552*J66)-(0.2639*M66))</f>
        <v>0.765549507088159</v>
      </c>
      <c r="V66" s="3" t="n">
        <f aca="false">10^(0.5295+0.1513*H66+(-0.8601*LOG10(SQRT(K66^2+15^2)))-(0.0693*J66)-(0.2533*M66))</f>
        <v>0.68130057684858</v>
      </c>
      <c r="W66" s="3" t="n">
        <f aca="false">10^(-0.579+0.3147*H66+(-0.9064*LOG10(SQRT(K66^2+15^2)))-(0.0111*J66)-(0.2394*M66))</f>
        <v>0.685617448323779</v>
      </c>
      <c r="X66" s="3" t="n">
        <f aca="false">10^(-1.612+0.4673*H66+(-0.9278*LOG10(SQRT(K66^2+15^2)))-(0.0203*J66)-(0.2355*M66))</f>
        <v>0.660896953685019</v>
      </c>
      <c r="Y66" s="3" t="n">
        <f aca="false">10^(-1.716+0.4763*H66+(-0.9482*LOG10(SQRT(K66^2+15^2)))-(0.02*J66)-(0.2921*M66))</f>
        <v>0.548840094934621</v>
      </c>
      <c r="Z66" s="3" t="n">
        <f aca="false">10^(-2.138+0.5222*H66+(-0.9333*LOG10(SQRT(K66^2+15^2)))+(0.0284*J66)-(0.3197*M66))</f>
        <v>0.520418460200729</v>
      </c>
      <c r="AA66" s="3" t="n">
        <f aca="false">10^(-2.69+0.5707*H66+(-0.9082*LOG10(SQRT(K66^2+15^2)))+(0.04*J66)-(0.277*M66))</f>
        <v>0.366989395953352</v>
      </c>
      <c r="AB66" s="3" t="n">
        <f aca="false">10^(-2.942+0.5671*H66+(-0.827*LOG10(SQRT(K66^2+15^2)))+(0.0054*J66)-(0.271*M66))</f>
        <v>0.258238574592161</v>
      </c>
      <c r="AC66" s="0" t="n">
        <f aca="false">P66/9.80665</f>
        <v>0.0513175434247414</v>
      </c>
      <c r="AD66" s="0" t="n">
        <f aca="false">Q66/9.80665</f>
        <v>0.0578730854079462</v>
      </c>
      <c r="AE66" s="0" t="n">
        <f aca="false">R66/9.80665</f>
        <v>0.0797361554300696</v>
      </c>
      <c r="AF66" s="0" t="n">
        <f aca="false">S66/9.80665</f>
        <v>0.0797361554300696</v>
      </c>
      <c r="AG66" s="0" t="n">
        <f aca="false">T66/9.80665</f>
        <v>0.0926103967932708</v>
      </c>
      <c r="AH66" s="0" t="n">
        <f aca="false">U66/9.80665</f>
        <v>0.0780643244215057</v>
      </c>
      <c r="AI66" s="0" t="n">
        <f aca="false">V66/9.80665</f>
        <v>0.0694733244123712</v>
      </c>
      <c r="AJ66" s="0" t="n">
        <f aca="false">W66/9.80665</f>
        <v>0.0699135227956314</v>
      </c>
      <c r="AK66" s="0" t="n">
        <f aca="false">X66/9.80665</f>
        <v>0.0673927338780337</v>
      </c>
      <c r="AL66" s="0" t="n">
        <f aca="false">Y66/9.80665</f>
        <v>0.0559661143137179</v>
      </c>
      <c r="AM66" s="0" t="n">
        <f aca="false">Z66/9.80665</f>
        <v>0.0530679141399692</v>
      </c>
      <c r="AN66" s="0" t="n">
        <f aca="false">AA66/9.80665</f>
        <v>0.037422503704461</v>
      </c>
      <c r="AO66" s="0" t="n">
        <f aca="false">AB66/9.80665</f>
        <v>0.0263330061327937</v>
      </c>
    </row>
    <row r="67" customFormat="false" ht="13.8" hidden="false" customHeight="false" outlineLevel="0" collapsed="false">
      <c r="H67" s="3" t="n">
        <v>7</v>
      </c>
      <c r="I67" s="3" t="n">
        <f aca="false">IF(M67,0,90)</f>
        <v>0</v>
      </c>
      <c r="J67" s="3" t="n">
        <v>0</v>
      </c>
      <c r="K67" s="3" t="n">
        <v>90</v>
      </c>
      <c r="L67" s="3" t="n">
        <f aca="false">IF(J67,2000,500)</f>
        <v>500</v>
      </c>
      <c r="M67" s="3" t="n">
        <v>1</v>
      </c>
      <c r="N67" s="3" t="s">
        <v>21</v>
      </c>
      <c r="O67" s="3" t="n">
        <v>5</v>
      </c>
      <c r="P67" s="3" t="n">
        <f aca="false">10^(1.017+0.1046*H67+(-1.007*LOG10(SQRT(K67^2+15^2)))-(0.0735*J67)-(0.3068*M67))</f>
        <v>0.294094250410174</v>
      </c>
      <c r="Q67" s="3" t="n">
        <f aca="false">10^(1.028+0.1245*H67+(-1.055*LOG10(SQRT(K67^2+15^2)))-(0.0775*J67)-(0.3246*M67))</f>
        <v>0.321290076717272</v>
      </c>
      <c r="R67" s="3" t="n">
        <f aca="false">10^(1.382+0.1041*H67+(-1.062*LOG10(SQRT(K67^2+15^2)))-(0.1358*J67)-(0.3326*M67))</f>
        <v>0.49702240603718</v>
      </c>
      <c r="S67" s="3" t="n">
        <f aca="false">10^(1.382+0.1041*H67+(-1.062*LOG10(SQRT(K67^2+15^2)))-(0.1358*J67)-(0.3326*M67))</f>
        <v>0.49702240603718</v>
      </c>
      <c r="T67" s="3" t="n">
        <f aca="false">10^(1.368+0.0684*H67+(-0.9139*LOG10(SQRT(K67^2+15^2)))-(0.0972*J67)-(0.3011*M67))</f>
        <v>0.567911182838874</v>
      </c>
      <c r="U67" s="3" t="n">
        <f aca="false">10^(0.9747+0.1009*H67+(-0.8886*LOG10(SQRT(K67^2+15^2)))-(0.0552*J67)-(0.2639*M67))</f>
        <v>0.473449084607674</v>
      </c>
      <c r="V67" s="3" t="n">
        <f aca="false">10^(0.5295+0.1513*H67+(-0.8601*LOG10(SQRT(K67^2+15^2)))-(0.0693*J67)-(0.2533*M67))</f>
        <v>0.446004003017982</v>
      </c>
      <c r="W67" s="3" t="n">
        <f aca="false">10^(-0.579+0.3147*H67+(-0.9064*LOG10(SQRT(K67^2+15^2)))-(0.0111*J67)-(0.2394*M67))</f>
        <v>0.405304906716627</v>
      </c>
      <c r="X67" s="3" t="n">
        <f aca="false">10^(-1.612+0.4673*H67+(-0.9278*LOG10(SQRT(K67^2+15^2)))-(0.0203*J67)-(0.2355*M67))</f>
        <v>0.402655606082076</v>
      </c>
      <c r="Y67" s="3" t="n">
        <f aca="false">10^(-1.716+0.4763*H67+(-0.9482*LOG10(SQRT(K67^2+15^2)))-(0.02*J67)-(0.2921*M67))</f>
        <v>0.293322805911631</v>
      </c>
      <c r="Z67" s="3" t="n">
        <f aca="false">10^(-2.138+0.5222*H67+(-0.9333*LOG10(SQRT(K67^2+15^2)))+(0.0284*J67)-(0.3197*M67))</f>
        <v>0.233481617532021</v>
      </c>
      <c r="AA67" s="3" t="n">
        <f aca="false">10^(-2.69+0.5707*H67+(-0.9082*LOG10(SQRT(K67^2+15^2)))+(0.04*J67)-(0.277*M67))</f>
        <v>0.176869731131494</v>
      </c>
      <c r="AB67" s="3" t="n">
        <f aca="false">10^(-2.942+0.5671*H67+(-0.827*LOG10(SQRT(K67^2+15^2)))+(0.0054*J67)-(0.271*M67))</f>
        <v>0.136653612156373</v>
      </c>
      <c r="AC67" s="0" t="n">
        <f aca="false">P67/9.80665</f>
        <v>0.0299892675286845</v>
      </c>
      <c r="AD67" s="0" t="n">
        <f aca="false">Q67/9.80665</f>
        <v>0.0327624700297525</v>
      </c>
      <c r="AE67" s="0" t="n">
        <f aca="false">R67/9.80665</f>
        <v>0.0506821805649412</v>
      </c>
      <c r="AF67" s="0" t="n">
        <f aca="false">S67/9.80665</f>
        <v>0.0506821805649412</v>
      </c>
      <c r="AG67" s="0" t="n">
        <f aca="false">T67/9.80665</f>
        <v>0.0579108240672273</v>
      </c>
      <c r="AH67" s="0" t="n">
        <f aca="false">U67/9.80665</f>
        <v>0.0482783707594004</v>
      </c>
      <c r="AI67" s="0" t="n">
        <f aca="false">V67/9.80665</f>
        <v>0.0454797512930493</v>
      </c>
      <c r="AJ67" s="0" t="n">
        <f aca="false">W67/9.80665</f>
        <v>0.0413295984578451</v>
      </c>
      <c r="AK67" s="0" t="n">
        <f aca="false">X67/9.80665</f>
        <v>0.0410594449768347</v>
      </c>
      <c r="AL67" s="0" t="n">
        <f aca="false">Y67/9.80665</f>
        <v>0.0299106020824268</v>
      </c>
      <c r="AM67" s="0" t="n">
        <f aca="false">Z67/9.80665</f>
        <v>0.0238084990829713</v>
      </c>
      <c r="AN67" s="0" t="n">
        <f aca="false">AA67/9.80665</f>
        <v>0.0180356932419831</v>
      </c>
      <c r="AO67" s="0" t="n">
        <f aca="false">AB67/9.80665</f>
        <v>0.0139347903877852</v>
      </c>
    </row>
    <row r="68" customFormat="false" ht="13.8" hidden="false" customHeight="false" outlineLevel="0" collapsed="false">
      <c r="H68" s="3" t="n">
        <v>7</v>
      </c>
      <c r="I68" s="3" t="n">
        <f aca="false">IF(M68,0,90)</f>
        <v>90</v>
      </c>
      <c r="J68" s="3" t="n">
        <v>0</v>
      </c>
      <c r="K68" s="3" t="n">
        <v>90</v>
      </c>
      <c r="L68" s="3" t="n">
        <f aca="false">IF(J68,2000,500)</f>
        <v>500</v>
      </c>
      <c r="M68" s="3" t="n">
        <v>0</v>
      </c>
      <c r="N68" s="3" t="s">
        <v>21</v>
      </c>
      <c r="O68" s="3" t="n">
        <v>5</v>
      </c>
      <c r="P68" s="3" t="n">
        <f aca="false">10^(1.017+0.1046*H68+(-1.007*LOG10(SQRT(K68^2+15^2)))-(0.0735*J68)-(0.3068*M68))</f>
        <v>0.596055272656002</v>
      </c>
      <c r="Q68" s="3" t="n">
        <f aca="false">10^(1.028+0.1245*H68+(-1.055*LOG10(SQRT(K68^2+15^2)))-(0.0775*J68)-(0.3246*M68))</f>
        <v>0.678417921912125</v>
      </c>
      <c r="R68" s="3" t="n">
        <f aca="false">10^(1.382+0.1041*H68+(-1.062*LOG10(SQRT(K68^2+15^2)))-(0.1358*J68)-(0.3326*M68))</f>
        <v>1.06899572246385</v>
      </c>
      <c r="S68" s="3" t="n">
        <f aca="false">10^(1.382+0.1041*H68+(-1.062*LOG10(SQRT(K68^2+15^2)))-(0.1358*J68)-(0.3326*M68))</f>
        <v>1.06899572246385</v>
      </c>
      <c r="T68" s="3" t="n">
        <f aca="false">10^(1.368+0.0684*H68+(-0.9139*LOG10(SQRT(K68^2+15^2)))-(0.0972*J68)-(0.3011*M68))</f>
        <v>1.13600546470974</v>
      </c>
      <c r="U68" s="3" t="n">
        <f aca="false">10^(0.9747+0.1009*H68+(-0.8886*LOG10(SQRT(K68^2+15^2)))-(0.0552*J68)-(0.2639*M68))</f>
        <v>0.869307209076424</v>
      </c>
      <c r="V68" s="3" t="n">
        <f aca="false">10^(0.5295+0.1513*H68+(-0.8601*LOG10(SQRT(K68^2+15^2)))-(0.0693*J68)-(0.2533*M68))</f>
        <v>0.799169234650891</v>
      </c>
      <c r="W68" s="3" t="n">
        <f aca="false">10^(-0.579+0.3147*H68+(-0.9064*LOG10(SQRT(K68^2+15^2)))-(0.0111*J68)-(0.2394*M68))</f>
        <v>0.703366794089892</v>
      </c>
      <c r="X68" s="3" t="n">
        <f aca="false">10^(-1.612+0.4673*H68+(-0.9278*LOG10(SQRT(K68^2+15^2)))-(0.0203*J68)-(0.2355*M68))</f>
        <v>0.692522279779175</v>
      </c>
      <c r="Y68" s="3" t="n">
        <f aca="false">10^(-1.716+0.4763*H68+(-0.9482*LOG10(SQRT(K68^2+15^2)))-(0.02*J68)-(0.2921*M68))</f>
        <v>0.574706131721008</v>
      </c>
      <c r="Z68" s="3" t="n">
        <f aca="false">10^(-2.138+0.5222*H68+(-0.9333*LOG10(SQRT(K68^2+15^2)))+(0.0284*J68)-(0.3197*M68))</f>
        <v>0.487475387735591</v>
      </c>
      <c r="AA68" s="3" t="n">
        <f aca="false">10^(-2.69+0.5707*H68+(-0.9082*LOG10(SQRT(K68^2+15^2)))+(0.04*J68)-(0.277*M68))</f>
        <v>0.334698307038135</v>
      </c>
      <c r="AB68" s="3" t="n">
        <f aca="false">10^(-2.942+0.5671*H68+(-0.827*LOG10(SQRT(K68^2+15^2)))+(0.0054*J68)-(0.271*M68))</f>
        <v>0.255047526407853</v>
      </c>
      <c r="AC68" s="0" t="n">
        <f aca="false">P68/9.80665</f>
        <v>0.0607807225358305</v>
      </c>
      <c r="AD68" s="0" t="n">
        <f aca="false">Q68/9.80665</f>
        <v>0.0691793754148588</v>
      </c>
      <c r="AE68" s="0" t="n">
        <f aca="false">R68/9.80665</f>
        <v>0.109007226980044</v>
      </c>
      <c r="AF68" s="0" t="n">
        <f aca="false">S68/9.80665</f>
        <v>0.109007226980044</v>
      </c>
      <c r="AG68" s="0" t="n">
        <f aca="false">T68/9.80665</f>
        <v>0.115840319039605</v>
      </c>
      <c r="AH68" s="0" t="n">
        <f aca="false">U68/9.80665</f>
        <v>0.0886446655153823</v>
      </c>
      <c r="AI68" s="0" t="n">
        <f aca="false">V68/9.80665</f>
        <v>0.0814925825486676</v>
      </c>
      <c r="AJ68" s="0" t="n">
        <f aca="false">W68/9.80665</f>
        <v>0.0717234523603771</v>
      </c>
      <c r="AK68" s="0" t="n">
        <f aca="false">X68/9.80665</f>
        <v>0.0706176196539262</v>
      </c>
      <c r="AL68" s="0" t="n">
        <f aca="false">Y68/9.80665</f>
        <v>0.0586037160213741</v>
      </c>
      <c r="AM68" s="0" t="n">
        <f aca="false">Z68/9.80665</f>
        <v>0.0497086556301684</v>
      </c>
      <c r="AN68" s="0" t="n">
        <f aca="false">AA68/9.80665</f>
        <v>0.0341297290143051</v>
      </c>
      <c r="AO68" s="0" t="n">
        <f aca="false">AB68/9.80665</f>
        <v>0.0260076097758004</v>
      </c>
    </row>
  </sheetData>
  <mergeCells count="1">
    <mergeCell ref="N6:S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9:L68 A1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9:L68 A1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2015-12-16T10:18:29Z</dcterms:created>
  <dc:creator>Chhavi</dc:creator>
  <dc:language>en-CA</dc:language>
  <cp:lastModifiedBy>nick </cp:lastModifiedBy>
  <dcterms:modified xsi:type="dcterms:W3CDTF">2015-12-21T17:26:44Z</dcterms:modified>
  <cp:revision>2</cp:revision>
</cp:coreProperties>
</file>