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toronto-my.sharepoint.com/personal/nipun_gupta_utoronto_ca/Documents/projects/2025 flow reactor/NMR for HC/"/>
    </mc:Choice>
  </mc:AlternateContent>
  <xr:revisionPtr revIDLastSave="0" documentId="8_{45EC6161-375E-4D19-A0AE-813760C1E7DB}" xr6:coauthVersionLast="47" xr6:coauthVersionMax="47" xr10:uidLastSave="{00000000-0000-0000-0000-000000000000}"/>
  <bookViews>
    <workbookView xWindow="28680" yWindow="-1425" windowWidth="38640" windowHeight="21120" xr2:uid="{6A595852-D9B3-4B1F-9287-67F5457FEA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1" l="1"/>
  <c r="P5" i="1"/>
  <c r="P4" i="1"/>
  <c r="M5" i="1"/>
  <c r="M6" i="1"/>
  <c r="M4" i="1"/>
  <c r="G6" i="1"/>
  <c r="K6" i="1" s="1"/>
  <c r="G5" i="1"/>
  <c r="K5" i="1" s="1"/>
  <c r="G4" i="1"/>
  <c r="K4" i="1" s="1"/>
  <c r="L6" i="1" l="1"/>
  <c r="L4" i="1"/>
  <c r="L5" i="1"/>
</calcChain>
</file>

<file path=xl/sharedStrings.xml><?xml version="1.0" encoding="utf-8"?>
<sst xmlns="http://schemas.openxmlformats.org/spreadsheetml/2006/main" count="30" uniqueCount="24">
  <si>
    <t>mM</t>
  </si>
  <si>
    <t>protons ferrocene</t>
  </si>
  <si>
    <t>volume of standard added</t>
  </si>
  <si>
    <t>volume of NMR tube</t>
  </si>
  <si>
    <t>conc of ferrocene in stock</t>
  </si>
  <si>
    <t>conc of ferrocene in NMR tube</t>
  </si>
  <si>
    <t>conc of product in NMR tube</t>
  </si>
  <si>
    <t>protons product</t>
  </si>
  <si>
    <t>NMR integral for ferrocene</t>
  </si>
  <si>
    <t>NMR integral for COOH</t>
  </si>
  <si>
    <t>sample name</t>
  </si>
  <si>
    <t>HCW_8_1</t>
  </si>
  <si>
    <t>HCW_8_2</t>
  </si>
  <si>
    <t>HCW_8_3</t>
  </si>
  <si>
    <t>uL</t>
  </si>
  <si>
    <t>product in NMR tube</t>
  </si>
  <si>
    <t>umol</t>
  </si>
  <si>
    <t>product in original fraction</t>
  </si>
  <si>
    <t>volume of fraction added to NMR</t>
  </si>
  <si>
    <t>ul</t>
  </si>
  <si>
    <t>reactant in original fraction (nadic anhydride)</t>
  </si>
  <si>
    <t>volume of the original fraction</t>
  </si>
  <si>
    <t>conversion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</si>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</sst>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DF2CE-60ED-45B2-9616-6B23047F1BEB}">
  <dimension ref="A2:P6"/>
  <sheetViews>
    <sheetView tabSelected="1" workbookViewId="0">
      <selection activeCell="H32" sqref="H32"/>
    </sheetView>
  </sheetViews>
  <sheetFormatPr defaultRowHeight="14.4" x14ac:dyDescent="0.3"/>
  <cols>
    <col min="1" max="1" width="12.77734375" bestFit="1" customWidth="1"/>
    <col min="2" max="2" width="23.21875" bestFit="1" customWidth="1"/>
    <col min="3" max="3" width="16.21875" bestFit="1" customWidth="1"/>
    <col min="4" max="4" width="23.77734375" bestFit="1" customWidth="1"/>
    <col min="5" max="5" width="29.44140625" bestFit="1" customWidth="1"/>
    <col min="6" max="6" width="18.21875" bestFit="1" customWidth="1"/>
    <col min="7" max="7" width="26.88671875" bestFit="1" customWidth="1"/>
    <col min="8" max="8" width="14.88671875" bestFit="1" customWidth="1"/>
    <col min="9" max="9" width="23.5546875" bestFit="1" customWidth="1"/>
    <col min="10" max="10" width="20.5546875" bestFit="1" customWidth="1"/>
    <col min="11" max="11" width="25.5546875" bestFit="1" customWidth="1"/>
    <col min="12" max="14" width="25.5546875" customWidth="1"/>
    <col min="15" max="15" width="41.109375" bestFit="1" customWidth="1"/>
    <col min="16" max="16" width="23.88671875" bestFit="1" customWidth="1"/>
  </cols>
  <sheetData>
    <row r="2" spans="1:16" x14ac:dyDescent="0.3">
      <c r="A2" t="s">
        <v>10</v>
      </c>
      <c r="B2" t="s">
        <v>4</v>
      </c>
      <c r="C2" t="s">
        <v>1</v>
      </c>
      <c r="D2" t="s">
        <v>2</v>
      </c>
      <c r="E2" t="s">
        <v>18</v>
      </c>
      <c r="F2" t="s">
        <v>3</v>
      </c>
      <c r="G2" t="s">
        <v>5</v>
      </c>
      <c r="H2" t="s">
        <v>7</v>
      </c>
      <c r="I2" t="s">
        <v>8</v>
      </c>
      <c r="J2" t="s">
        <v>9</v>
      </c>
      <c r="K2" t="s">
        <v>6</v>
      </c>
      <c r="L2" t="s">
        <v>15</v>
      </c>
      <c r="M2" t="s">
        <v>17</v>
      </c>
      <c r="N2" t="s">
        <v>21</v>
      </c>
      <c r="O2" t="s">
        <v>20</v>
      </c>
      <c r="P2" t="s">
        <v>22</v>
      </c>
    </row>
    <row r="3" spans="1:16" x14ac:dyDescent="0.3">
      <c r="B3" t="s">
        <v>0</v>
      </c>
      <c r="D3" t="s">
        <v>14</v>
      </c>
      <c r="E3" t="s">
        <v>19</v>
      </c>
      <c r="F3" t="s">
        <v>14</v>
      </c>
      <c r="G3" t="s">
        <v>0</v>
      </c>
      <c r="K3" t="s">
        <v>0</v>
      </c>
      <c r="L3" t="s">
        <v>16</v>
      </c>
      <c r="M3" t="s">
        <v>16</v>
      </c>
      <c r="N3" t="s">
        <v>14</v>
      </c>
      <c r="O3" t="s">
        <v>16</v>
      </c>
      <c r="P3" t="s">
        <v>23</v>
      </c>
    </row>
    <row r="4" spans="1:16" x14ac:dyDescent="0.3">
      <c r="A4" t="s">
        <v>11</v>
      </c>
      <c r="B4">
        <v>20</v>
      </c>
      <c r="C4">
        <v>10</v>
      </c>
      <c r="D4">
        <v>50</v>
      </c>
      <c r="E4">
        <v>200</v>
      </c>
      <c r="F4">
        <v>350</v>
      </c>
      <c r="G4">
        <f>B4*D4/F4</f>
        <v>2.8571428571428572</v>
      </c>
      <c r="H4">
        <v>1</v>
      </c>
      <c r="I4">
        <v>1</v>
      </c>
      <c r="J4">
        <v>5.51</v>
      </c>
      <c r="K4">
        <f>(G4*J4*C4)/(H4*I4)</f>
        <v>157.42857142857142</v>
      </c>
      <c r="L4">
        <f>K4*F4/1000</f>
        <v>55.099999999999994</v>
      </c>
      <c r="M4">
        <f>L4*N4/E4</f>
        <v>275.49999999999994</v>
      </c>
      <c r="N4">
        <v>1000</v>
      </c>
      <c r="O4">
        <v>500</v>
      </c>
      <c r="P4">
        <f>M4/O4*100</f>
        <v>55.099999999999994</v>
      </c>
    </row>
    <row r="5" spans="1:16" x14ac:dyDescent="0.3">
      <c r="A5" t="s">
        <v>12</v>
      </c>
      <c r="B5">
        <v>20</v>
      </c>
      <c r="C5">
        <v>10</v>
      </c>
      <c r="D5">
        <v>50</v>
      </c>
      <c r="E5">
        <v>200</v>
      </c>
      <c r="F5">
        <v>350</v>
      </c>
      <c r="G5">
        <f>B5*D5/F5</f>
        <v>2.8571428571428572</v>
      </c>
      <c r="H5">
        <v>1</v>
      </c>
      <c r="I5">
        <v>1</v>
      </c>
      <c r="J5">
        <v>5.57</v>
      </c>
      <c r="K5">
        <f t="shared" ref="K5:K6" si="0">(G5*J5*C5)/(H5*I5)</f>
        <v>159.14285714285714</v>
      </c>
      <c r="L5">
        <f t="shared" ref="L5:L6" si="1">K5*F5/1000</f>
        <v>55.7</v>
      </c>
      <c r="M5">
        <f t="shared" ref="M5:M6" si="2">L5*N5/E5</f>
        <v>278.5</v>
      </c>
      <c r="N5">
        <v>1000</v>
      </c>
      <c r="O5">
        <v>500</v>
      </c>
      <c r="P5">
        <f>M5/O5*100</f>
        <v>55.7</v>
      </c>
    </row>
    <row r="6" spans="1:16" x14ac:dyDescent="0.3">
      <c r="A6" t="s">
        <v>13</v>
      </c>
      <c r="B6">
        <v>20</v>
      </c>
      <c r="C6">
        <v>10</v>
      </c>
      <c r="D6">
        <v>50</v>
      </c>
      <c r="E6">
        <v>200</v>
      </c>
      <c r="F6">
        <v>350</v>
      </c>
      <c r="G6">
        <f>B6*D6/F6</f>
        <v>2.8571428571428572</v>
      </c>
      <c r="H6">
        <v>1</v>
      </c>
      <c r="I6">
        <v>1</v>
      </c>
      <c r="J6">
        <v>5.44</v>
      </c>
      <c r="K6">
        <f t="shared" si="0"/>
        <v>155.42857142857144</v>
      </c>
      <c r="L6">
        <f t="shared" si="1"/>
        <v>54.400000000000006</v>
      </c>
      <c r="M6">
        <f t="shared" si="2"/>
        <v>272.00000000000006</v>
      </c>
      <c r="N6">
        <v>1000</v>
      </c>
      <c r="O6">
        <v>500</v>
      </c>
      <c r="P6">
        <f>M6/O6*100</f>
        <v>54.400000000000013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Gupta</dc:creator>
  <cp:lastModifiedBy>Nipun Gupta</cp:lastModifiedBy>
  <dcterms:created xsi:type="dcterms:W3CDTF">2025-10-30T15:22:19Z</dcterms:created>
  <dcterms:modified xsi:type="dcterms:W3CDTF">2025-10-30T15:40:53Z</dcterms:modified>
</cp:coreProperties>
</file>