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tonic\OneDrive\Desktop\GB\Excel\"/>
    </mc:Choice>
  </mc:AlternateContent>
  <xr:revisionPtr revIDLastSave="0" documentId="13_ncr:1_{C6F01A67-BC85-4391-9055-6356FE9E15BC}" xr6:coauthVersionLast="47" xr6:coauthVersionMax="47" xr10:uidLastSave="{00000000-0000-0000-0000-000000000000}"/>
  <bookViews>
    <workbookView xWindow="-110" yWindow="-110" windowWidth="19420" windowHeight="10300" activeTab="2" xr2:uid="{183F9942-1CD5-4F6B-A42E-D43856D36E13}"/>
  </bookViews>
  <sheets>
    <sheet name="Scenario Summary" sheetId="2" r:id="rId1"/>
    <sheet name="HW1" sheetId="1" r:id="rId2"/>
    <sheet name="HW2" sheetId="3" r:id="rId3"/>
  </sheets>
  <definedNames>
    <definedName name="Income">'HW1'!$B$18</definedName>
    <definedName name="solver_adj" localSheetId="2" hidden="1">'HW2'!$D$11:$F$11</definedName>
    <definedName name="solver_cvg" localSheetId="2" hidden="1">"""0.0001"""</definedName>
    <definedName name="solver_drv" localSheetId="2" hidden="1">1</definedName>
    <definedName name="solver_eng" localSheetId="2" hidden="1">1</definedName>
    <definedName name="solver_est" localSheetId="2" hidden="1">1</definedName>
    <definedName name="solver_itr" localSheetId="2" hidden="1">2147483647</definedName>
    <definedName name="solver_lhs1" localSheetId="2" hidden="1">'HW2'!$D$11</definedName>
    <definedName name="solver_lhs2" localSheetId="2" hidden="1">'HW2'!$E$11</definedName>
    <definedName name="solver_lhs3" localSheetId="2" hidden="1">'HW2'!$F$11</definedName>
    <definedName name="solver_lhs4" localSheetId="2" hidden="1">'HW2'!$H$14</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1</definedName>
    <definedName name="solver_nod" localSheetId="2" hidden="1">2147483647</definedName>
    <definedName name="solver_num" localSheetId="2" hidden="1">4</definedName>
    <definedName name="solver_nwt" localSheetId="2" hidden="1">1</definedName>
    <definedName name="solver_opt" localSheetId="2" hidden="1">'HW2'!$G$14</definedName>
    <definedName name="solver_pre" localSheetId="2" hidden="1">"""0.000001"""</definedName>
    <definedName name="solver_rbv" localSheetId="2" hidden="1">1</definedName>
    <definedName name="solver_rel1" localSheetId="2" hidden="1">1</definedName>
    <definedName name="solver_rel2" localSheetId="2" hidden="1">1</definedName>
    <definedName name="solver_rel3" localSheetId="2" hidden="1">1</definedName>
    <definedName name="solver_rel4" localSheetId="2" hidden="1">2</definedName>
    <definedName name="solver_rhs1" localSheetId="2" hidden="1">'HW2'!$D$9</definedName>
    <definedName name="solver_rhs2" localSheetId="2" hidden="1">'HW2'!$E$9</definedName>
    <definedName name="solver_rhs3" localSheetId="2" hidden="1">'HW2'!$F$9</definedName>
    <definedName name="solver_rhs4" localSheetId="2" hidden="1">0</definedName>
    <definedName name="solver_rlx" localSheetId="2" hidden="1">2</definedName>
    <definedName name="solver_rsd" localSheetId="2" hidden="1">0</definedName>
    <definedName name="solver_scl" localSheetId="2" hidden="1">1</definedName>
    <definedName name="solver_sho" localSheetId="2" hidden="1">2</definedName>
    <definedName name="solver_ssz" localSheetId="2" hidden="1">100</definedName>
    <definedName name="solver_tim" localSheetId="2" hidden="1">2147483647</definedName>
    <definedName name="solver_tol" localSheetId="2" hidden="1">1</definedName>
    <definedName name="solver_typ" localSheetId="2" hidden="1">1</definedName>
    <definedName name="solver_val" localSheetId="2" hidden="1">0</definedName>
    <definedName name="solver_ver" localSheetId="2" hidden="1">3</definedName>
    <definedName name="Utilisation">'HW1'!$A$10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 i="3" l="1"/>
  <c r="F13" i="3"/>
  <c r="E13" i="3"/>
  <c r="D13" i="3"/>
  <c r="E12" i="3"/>
  <c r="D12" i="3"/>
  <c r="F14" i="3"/>
  <c r="E14" i="3"/>
  <c r="D14" i="3"/>
  <c r="G11" i="3"/>
  <c r="B18" i="1"/>
  <c r="F5" i="1" s="1"/>
  <c r="F7" i="1"/>
  <c r="F8" i="1" s="1"/>
  <c r="F9" i="1" s="1"/>
  <c r="F10" i="1" s="1"/>
  <c r="F11" i="1" s="1"/>
  <c r="F12" i="1" s="1"/>
  <c r="F13" i="1" s="1"/>
  <c r="F14" i="1" s="1"/>
  <c r="F15" i="1" s="1"/>
  <c r="F16" i="1" s="1"/>
  <c r="F17" i="1" s="1"/>
  <c r="F18" i="1" s="1"/>
  <c r="F19" i="1" s="1"/>
  <c r="F20" i="1" s="1"/>
  <c r="F21" i="1" s="1"/>
  <c r="F22" i="1" s="1"/>
  <c r="F23" i="1" s="1"/>
  <c r="F24" i="1" s="1"/>
  <c r="F25" i="1" s="1"/>
  <c r="F26" i="1" s="1"/>
  <c r="H5" i="1"/>
  <c r="I5" i="1" s="1"/>
  <c r="J5" i="1" s="1"/>
  <c r="K5" i="1" s="1"/>
  <c r="G13" i="3" l="1"/>
  <c r="H13" i="3" s="1"/>
  <c r="G12" i="3"/>
  <c r="H12" i="3" s="1"/>
  <c r="G14" i="3"/>
  <c r="H14" i="3" l="1"/>
</calcChain>
</file>

<file path=xl/sharedStrings.xml><?xml version="1.0" encoding="utf-8"?>
<sst xmlns="http://schemas.openxmlformats.org/spreadsheetml/2006/main" count="53" uniqueCount="41">
  <si>
    <t>Постоянные затраты</t>
  </si>
  <si>
    <t>Таблица данных</t>
  </si>
  <si>
    <t>Прибыль</t>
  </si>
  <si>
    <t>Процент занятых мест в Ужин</t>
  </si>
  <si>
    <t>Обед</t>
  </si>
  <si>
    <t>Коэффициент прибыльности (Обед)</t>
  </si>
  <si>
    <t>Годы работы</t>
  </si>
  <si>
    <t>Заполняемость</t>
  </si>
  <si>
    <t>Вместимость</t>
  </si>
  <si>
    <t>Дней работы в год</t>
  </si>
  <si>
    <t>Средний чек</t>
  </si>
  <si>
    <t>$B$10</t>
  </si>
  <si>
    <t>Income</t>
  </si>
  <si>
    <t>Optimistic</t>
  </si>
  <si>
    <t>Created by Anton Tselykovskiy on 10/11/2023</t>
  </si>
  <si>
    <t>Realistic</t>
  </si>
  <si>
    <t>Pessimistic</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</si>
  <si>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</si>
  <si>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</si>
  <si>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</si>
  <si>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</si>
  <si>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</si>
  <si>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</si>
  <si>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</si>
  <si>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Мышь</t>
  </si>
  <si>
    <t>Клавиатура</t>
  </si>
  <si>
    <t>Джойстик</t>
  </si>
  <si>
    <t>Прибыль/единица</t>
  </si>
  <si>
    <t>Рабочее время/единица</t>
  </si>
  <si>
    <t>Машинное время/единица</t>
  </si>
  <si>
    <t>Ежемесячный спрос</t>
  </si>
  <si>
    <t>руб</t>
  </si>
  <si>
    <t>часа</t>
  </si>
  <si>
    <t>ед</t>
  </si>
  <si>
    <t>Рабочее время лимит</t>
  </si>
  <si>
    <t>Машинное время лимит</t>
  </si>
  <si>
    <t>Производство</t>
  </si>
  <si>
    <t>Рабочее время расход</t>
  </si>
  <si>
    <t>Машинное время расход</t>
  </si>
  <si>
    <t>Всего</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</si>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</sst>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 &quot;₽&quot;"/>
    <numFmt numFmtId="166" formatCode="_(* #,##0_);_(* \(#,##0\);_(* &quot;-&quot;??_);_(@_)"/>
    <numFmt numFmtId="175" formatCode="#,##0.000"/>
  </numFmts>
  <fonts count="12" x14ac:knownFonts="1">
    <font>
      <sz val="11"/>
      <color theme="1"/>
      <name val="Calibri"/>
      <family val="2"/>
      <charset val="204"/>
      <scheme val="minor"/>
    </font>
    <font>
      <sz val="11"/>
      <color theme="1"/>
      <name val="Calibri"/>
      <family val="2"/>
      <scheme val="minor"/>
    </font>
    <font>
      <b/>
      <sz val="11"/>
      <color rgb="FF3F3F3F"/>
      <name val="Calibri"/>
      <family val="2"/>
      <charset val="204"/>
      <scheme val="minor"/>
    </font>
    <font>
      <b/>
      <sz val="11"/>
      <color theme="0"/>
      <name val="Calibri"/>
      <family val="2"/>
      <charset val="204"/>
      <scheme val="minor"/>
    </font>
    <font>
      <b/>
      <i/>
      <sz val="14"/>
      <color theme="1"/>
      <name val="Calibri"/>
      <family val="2"/>
      <charset val="204"/>
      <scheme val="minor"/>
    </font>
    <font>
      <b/>
      <sz val="12"/>
      <color indexed="9"/>
      <name val="Calibri"/>
      <family val="2"/>
      <charset val="204"/>
      <scheme val="minor"/>
    </font>
    <font>
      <b/>
      <sz val="11"/>
      <color indexed="8"/>
      <name val="Calibri"/>
      <family val="2"/>
      <charset val="204"/>
      <scheme val="minor"/>
    </font>
    <font>
      <b/>
      <sz val="11"/>
      <color indexed="18"/>
      <name val="Calibri"/>
      <family val="2"/>
      <charset val="204"/>
      <scheme val="minor"/>
    </font>
    <font>
      <sz val="10"/>
      <color indexed="9"/>
      <name val="Calibri"/>
      <family val="2"/>
      <charset val="204"/>
      <scheme val="minor"/>
    </font>
    <font>
      <sz val="8"/>
      <color theme="1"/>
      <name val="Calibri"/>
      <family val="2"/>
      <charset val="204"/>
      <scheme val="minor"/>
    </font>
    <font>
      <sz val="18"/>
      <name val="Arial"/>
      <family val="2"/>
      <charset val="204"/>
    </font>
    <font>
      <sz val="10"/>
      <color rgb="FF000000"/>
      <name val="Arial"/>
      <family val="2"/>
      <charset val="204"/>
    </font>
  </fonts>
  <fills count="15">
    <fill>
      <patternFill patternType="none"/>
    </fill>
    <fill>
      <patternFill patternType="gray125"/>
    </fill>
    <fill>
      <patternFill patternType="solid">
        <fgColor rgb="FFF2F2F2"/>
      </patternFill>
    </fill>
    <fill>
      <patternFill patternType="solid">
        <fgColor rgb="FFA5A5A5"/>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rgb="FFFFFF00"/>
        <bgColor indexed="64"/>
      </patternFill>
    </fill>
  </fills>
  <borders count="21">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double">
        <color rgb="FF3F3F3F"/>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top style="medium">
        <color indexed="64"/>
      </top>
      <bottom/>
      <diagonal/>
    </border>
    <border>
      <left/>
      <right/>
      <top/>
      <bottom style="medium">
        <color indexed="64"/>
      </bottom>
      <diagonal/>
    </border>
    <border>
      <left style="thin">
        <color rgb="FF9E9E9E"/>
      </left>
      <right style="thin">
        <color rgb="FF9E9E9E"/>
      </right>
      <top style="thin">
        <color rgb="FF9E9E9E"/>
      </top>
      <bottom style="thin">
        <color rgb="FF9E9E9E"/>
      </bottom>
      <diagonal/>
    </border>
    <border>
      <left style="thin">
        <color rgb="FF9E9E9E"/>
      </left>
      <right style="thin">
        <color rgb="FF9E9E9E"/>
      </right>
      <top/>
      <bottom/>
      <diagonal/>
    </border>
  </borders>
  <cellStyleXfs count="4">
    <xf numFmtId="0" fontId="0" fillId="0" borderId="0"/>
    <xf numFmtId="43" fontId="1" fillId="0" borderId="0" applyFont="0" applyFill="0" applyBorder="0" applyAlignment="0" applyProtection="0"/>
    <xf numFmtId="0" fontId="2" fillId="2" borderId="1" applyNumberFormat="0" applyAlignment="0" applyProtection="0"/>
    <xf numFmtId="0" fontId="3" fillId="3" borderId="2" applyNumberFormat="0" applyAlignment="0" applyProtection="0"/>
  </cellStyleXfs>
  <cellXfs count="56">
    <xf numFmtId="0" fontId="0" fillId="0" borderId="0" xfId="0"/>
    <xf numFmtId="0" fontId="0" fillId="4" borderId="3" xfId="0" applyFill="1" applyBorder="1"/>
    <xf numFmtId="0" fontId="0" fillId="5" borderId="4" xfId="0" applyFill="1" applyBorder="1"/>
    <xf numFmtId="0" fontId="0" fillId="4" borderId="5" xfId="0" applyFill="1" applyBorder="1"/>
    <xf numFmtId="0" fontId="0" fillId="5" borderId="6" xfId="0" applyFill="1" applyBorder="1"/>
    <xf numFmtId="164" fontId="0" fillId="5" borderId="4" xfId="0" applyNumberFormat="1" applyFill="1" applyBorder="1"/>
    <xf numFmtId="0" fontId="0" fillId="6" borderId="3" xfId="0" applyFill="1" applyBorder="1" applyAlignment="1">
      <alignment horizontal="center"/>
    </xf>
    <xf numFmtId="0" fontId="0" fillId="6" borderId="7" xfId="0" applyFill="1" applyBorder="1" applyAlignment="1">
      <alignment horizontal="center"/>
    </xf>
    <xf numFmtId="10" fontId="2" fillId="2" borderId="9" xfId="2" applyNumberFormat="1" applyBorder="1" applyAlignment="1">
      <alignment horizontal="center"/>
    </xf>
    <xf numFmtId="10" fontId="2" fillId="2" borderId="10" xfId="2" applyNumberFormat="1" applyBorder="1" applyAlignment="1">
      <alignment horizontal="center"/>
    </xf>
    <xf numFmtId="0" fontId="0" fillId="7" borderId="5" xfId="0" applyFill="1" applyBorder="1" applyAlignment="1">
      <alignment horizontal="center"/>
    </xf>
    <xf numFmtId="0" fontId="0" fillId="7" borderId="11" xfId="0" applyFill="1" applyBorder="1" applyAlignment="1">
      <alignment horizontal="center"/>
    </xf>
    <xf numFmtId="0" fontId="3" fillId="3" borderId="2" xfId="3"/>
    <xf numFmtId="164" fontId="3" fillId="3" borderId="12" xfId="3" applyNumberFormat="1" applyBorder="1"/>
    <xf numFmtId="0" fontId="0" fillId="8" borderId="13" xfId="0" applyFill="1" applyBorder="1" applyAlignment="1">
      <alignment horizontal="center" textRotation="90"/>
    </xf>
    <xf numFmtId="10" fontId="0" fillId="0" borderId="13" xfId="0" applyNumberFormat="1" applyBorder="1"/>
    <xf numFmtId="3" fontId="0" fillId="0" borderId="9" xfId="0" applyNumberFormat="1" applyBorder="1"/>
    <xf numFmtId="3" fontId="0" fillId="0" borderId="14" xfId="0" applyNumberFormat="1" applyBorder="1"/>
    <xf numFmtId="0" fontId="0" fillId="9" borderId="3" xfId="0" applyFill="1" applyBorder="1" applyAlignment="1">
      <alignment horizontal="center"/>
    </xf>
    <xf numFmtId="0" fontId="0" fillId="9" borderId="8" xfId="0" applyFill="1" applyBorder="1" applyAlignment="1">
      <alignment horizontal="center"/>
    </xf>
    <xf numFmtId="0" fontId="0" fillId="8" borderId="15" xfId="0" applyFill="1" applyBorder="1" applyAlignment="1">
      <alignment horizontal="center" textRotation="90"/>
    </xf>
    <xf numFmtId="10" fontId="0" fillId="0" borderId="15" xfId="0" applyNumberFormat="1" applyBorder="1"/>
    <xf numFmtId="3" fontId="0" fillId="0" borderId="0" xfId="0" applyNumberFormat="1"/>
    <xf numFmtId="0" fontId="0" fillId="7" borderId="15" xfId="0" applyFill="1" applyBorder="1"/>
    <xf numFmtId="164" fontId="0" fillId="10" borderId="15" xfId="0" applyNumberFormat="1" applyFill="1" applyBorder="1"/>
    <xf numFmtId="10" fontId="0" fillId="10" borderId="15" xfId="0" applyNumberFormat="1" applyFill="1" applyBorder="1"/>
    <xf numFmtId="0" fontId="4" fillId="7" borderId="6" xfId="0" applyFont="1" applyFill="1" applyBorder="1"/>
    <xf numFmtId="10" fontId="4" fillId="10" borderId="6" xfId="0" applyNumberFormat="1" applyFont="1" applyFill="1" applyBorder="1"/>
    <xf numFmtId="0" fontId="0" fillId="8" borderId="6" xfId="0" applyFill="1" applyBorder="1" applyAlignment="1">
      <alignment horizontal="center" textRotation="90"/>
    </xf>
    <xf numFmtId="0" fontId="2" fillId="2" borderId="1" xfId="2"/>
    <xf numFmtId="164" fontId="3" fillId="3" borderId="2" xfId="3" applyNumberFormat="1"/>
    <xf numFmtId="10" fontId="0" fillId="0" borderId="0" xfId="0" applyNumberFormat="1"/>
    <xf numFmtId="166" fontId="0" fillId="0" borderId="3" xfId="1" applyNumberFormat="1" applyFont="1" applyBorder="1"/>
    <xf numFmtId="166" fontId="0" fillId="0" borderId="7" xfId="0" applyNumberFormat="1" applyBorder="1"/>
    <xf numFmtId="0" fontId="0" fillId="4" borderId="16" xfId="0" applyFill="1" applyBorder="1"/>
    <xf numFmtId="0" fontId="0" fillId="0" borderId="0" xfId="0" applyFill="1" applyBorder="1" applyAlignment="1"/>
    <xf numFmtId="10" fontId="0" fillId="0" borderId="0" xfId="0" applyNumberFormat="1" applyFill="1" applyBorder="1" applyAlignment="1"/>
    <xf numFmtId="164" fontId="0" fillId="0" borderId="18" xfId="0" applyNumberFormat="1" applyFill="1" applyBorder="1" applyAlignment="1"/>
    <xf numFmtId="0" fontId="5" fillId="11" borderId="11" xfId="0" applyFont="1" applyFill="1" applyBorder="1" applyAlignment="1">
      <alignment horizontal="left"/>
    </xf>
    <xf numFmtId="0" fontId="5" fillId="11" borderId="17" xfId="0" applyFont="1" applyFill="1" applyBorder="1" applyAlignment="1">
      <alignment horizontal="left"/>
    </xf>
    <xf numFmtId="0" fontId="0" fillId="0" borderId="7" xfId="0" applyFill="1" applyBorder="1" applyAlignment="1"/>
    <xf numFmtId="0" fontId="6" fillId="12" borderId="0" xfId="0" applyFont="1" applyFill="1" applyBorder="1" applyAlignment="1">
      <alignment horizontal="left"/>
    </xf>
    <xf numFmtId="0" fontId="7" fillId="12" borderId="7" xfId="0" applyFont="1" applyFill="1" applyBorder="1" applyAlignment="1">
      <alignment horizontal="left"/>
    </xf>
    <xf numFmtId="0" fontId="6" fillId="12" borderId="18" xfId="0" applyFont="1" applyFill="1" applyBorder="1" applyAlignment="1">
      <alignment horizontal="left"/>
    </xf>
    <xf numFmtId="0" fontId="8" fillId="11" borderId="17" xfId="0" applyFont="1" applyFill="1" applyBorder="1" applyAlignment="1">
      <alignment horizontal="right"/>
    </xf>
    <xf numFmtId="0" fontId="8" fillId="11" borderId="11" xfId="0" applyFont="1" applyFill="1" applyBorder="1" applyAlignment="1">
      <alignment horizontal="right"/>
    </xf>
    <xf numFmtId="10" fontId="0" fillId="13" borderId="0" xfId="0" applyNumberFormat="1" applyFill="1" applyBorder="1" applyAlignment="1"/>
    <xf numFmtId="0" fontId="9" fillId="0" borderId="0" xfId="0" applyFont="1" applyFill="1" applyBorder="1" applyAlignment="1">
      <alignment vertical="top" wrapText="1"/>
    </xf>
    <xf numFmtId="0" fontId="10" fillId="0" borderId="19" xfId="0" applyFont="1" applyBorder="1" applyAlignment="1">
      <alignment vertical="top" wrapText="1"/>
    </xf>
    <xf numFmtId="0" fontId="11" fillId="0" borderId="19" xfId="0" applyFont="1" applyBorder="1" applyAlignment="1">
      <alignment horizontal="left" vertical="center" wrapText="1" readingOrder="1"/>
    </xf>
    <xf numFmtId="3" fontId="11" fillId="0" borderId="19" xfId="0" applyNumberFormat="1" applyFont="1" applyBorder="1" applyAlignment="1">
      <alignment horizontal="left" vertical="center" wrapText="1" readingOrder="1"/>
    </xf>
    <xf numFmtId="175" fontId="11" fillId="0" borderId="19" xfId="0" applyNumberFormat="1" applyFont="1" applyBorder="1" applyAlignment="1">
      <alignment horizontal="left" vertical="center" wrapText="1" readingOrder="1"/>
    </xf>
    <xf numFmtId="0" fontId="11" fillId="0" borderId="20" xfId="0" applyFont="1" applyFill="1" applyBorder="1" applyAlignment="1">
      <alignment horizontal="left" vertical="center" wrapText="1" readingOrder="1"/>
    </xf>
    <xf numFmtId="0" fontId="11" fillId="0" borderId="20" xfId="0" applyFont="1" applyBorder="1" applyAlignment="1">
      <alignment horizontal="left" vertical="center" wrapText="1" readingOrder="1"/>
    </xf>
    <xf numFmtId="3" fontId="11" fillId="0" borderId="0" xfId="0" applyNumberFormat="1" applyFont="1" applyBorder="1" applyAlignment="1">
      <alignment horizontal="left" vertical="center" wrapText="1" readingOrder="1"/>
    </xf>
    <xf numFmtId="0" fontId="0" fillId="14" borderId="0" xfId="0" applyFill="1"/>
  </cellXfs>
  <cellStyles count="4">
    <cellStyle name="Check Cell" xfId="3" builtinId="23"/>
    <cellStyle name="Comma" xfId="1" builtinId="3"/>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11636-8303-4E70-BFE1-4921EFE99DA4}">
  <sheetPr>
    <outlinePr summaryBelow="0"/>
  </sheetPr>
  <dimension ref="B1:G11"/>
  <sheetViews>
    <sheetView showGridLines="0" workbookViewId="0">
      <selection activeCell="E18" sqref="E18"/>
    </sheetView>
  </sheetViews>
  <sheetFormatPr defaultRowHeight="14.5" outlineLevelRow="1" outlineLevelCol="1" x14ac:dyDescent="0.35"/>
  <cols>
    <col min="3" max="3" width="7" bestFit="1" customWidth="1"/>
    <col min="4" max="7" width="16.1796875" bestFit="1" customWidth="1" outlineLevel="1"/>
  </cols>
  <sheetData>
    <row r="1" spans="2:7" ht="15" thickBot="1" x14ac:dyDescent="0.4"/>
    <row r="2" spans="2:7" ht="15.5" x14ac:dyDescent="0.35">
      <c r="B2" s="39" t="s">
        <v>17</v>
      </c>
      <c r="C2" s="39"/>
      <c r="D2" s="44"/>
      <c r="E2" s="44"/>
      <c r="F2" s="44"/>
      <c r="G2" s="44"/>
    </row>
    <row r="3" spans="2:7" ht="15.5" collapsed="1" x14ac:dyDescent="0.35">
      <c r="B3" s="38"/>
      <c r="C3" s="38"/>
      <c r="D3" s="45" t="s">
        <v>19</v>
      </c>
      <c r="E3" s="45" t="s">
        <v>13</v>
      </c>
      <c r="F3" s="45" t="s">
        <v>15</v>
      </c>
      <c r="G3" s="45" t="s">
        <v>16</v>
      </c>
    </row>
    <row r="4" spans="2:7" ht="31.5" hidden="1" outlineLevel="1" x14ac:dyDescent="0.35">
      <c r="B4" s="41"/>
      <c r="C4" s="41"/>
      <c r="D4" s="35"/>
      <c r="E4" s="47" t="s">
        <v>14</v>
      </c>
      <c r="F4" s="47" t="s">
        <v>14</v>
      </c>
      <c r="G4" s="47" t="s">
        <v>14</v>
      </c>
    </row>
    <row r="5" spans="2:7" x14ac:dyDescent="0.35">
      <c r="B5" s="42" t="s">
        <v>18</v>
      </c>
      <c r="C5" s="42"/>
      <c r="D5" s="40"/>
      <c r="E5" s="40"/>
      <c r="F5" s="40"/>
      <c r="G5" s="40"/>
    </row>
    <row r="6" spans="2:7" outlineLevel="1" x14ac:dyDescent="0.35">
      <c r="B6" s="41"/>
      <c r="C6" s="41" t="s">
        <v>11</v>
      </c>
      <c r="D6" s="36">
        <v>0.5</v>
      </c>
      <c r="E6" s="46">
        <v>0.9</v>
      </c>
      <c r="F6" s="46">
        <v>0.75</v>
      </c>
      <c r="G6" s="46">
        <v>0.5</v>
      </c>
    </row>
    <row r="7" spans="2:7" x14ac:dyDescent="0.35">
      <c r="B7" s="42" t="s">
        <v>20</v>
      </c>
      <c r="C7" s="42"/>
      <c r="D7" s="40"/>
      <c r="E7" s="40"/>
      <c r="F7" s="40"/>
      <c r="G7" s="40"/>
    </row>
    <row r="8" spans="2:7" ht="15" outlineLevel="1" thickBot="1" x14ac:dyDescent="0.4">
      <c r="B8" s="43"/>
      <c r="C8" s="43" t="s">
        <v>12</v>
      </c>
      <c r="D8" s="37">
        <v>716500000</v>
      </c>
      <c r="E8" s="37">
        <v>1329700000</v>
      </c>
      <c r="F8" s="37">
        <v>1099750000</v>
      </c>
      <c r="G8" s="37">
        <v>716500000</v>
      </c>
    </row>
    <row r="9" spans="2:7" x14ac:dyDescent="0.35">
      <c r="B9" t="s">
        <v>21</v>
      </c>
    </row>
    <row r="10" spans="2:7" x14ac:dyDescent="0.35">
      <c r="B10" t="s">
        <v>22</v>
      </c>
    </row>
    <row r="11" spans="2:7" x14ac:dyDescent="0.35">
      <c r="B1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11A9-35C4-4BCD-BBB1-3C14E6497598}">
  <dimension ref="A1:K33"/>
  <sheetViews>
    <sheetView zoomScale="42" workbookViewId="0">
      <selection activeCell="G6" sqref="G6 H6 I6 J6 K6 G7 H7 I7 J7 K7 G8 H8 I8 J8 K8 G9 H9 I9 J9 K9 G10 H10 I10 J10 K10 G11 H11 I11 J11 K11 G12 H12 I12 J12 K12 G13 H13 I13 J13 K13 G14 H14 I14 J14 K14 G15 H15 I15 J15 K15 G16 H16 I16 J16 K16 G17 H17 I17 J17 K17 G18 H18 I18 J18 K18 G19 H19 I19 J19 K19 G20 H20 I20 J20 K20 G21 H21 I21 J21 K21 G22 H22 I22 J22 K22 G23 H23 I23 J23 K23 G24 H24 I24 J24 K24 G25 H25 I25 J25 K25 G26 H26 I26 J26 K26"/>
    </sheetView>
  </sheetViews>
  <sheetFormatPr defaultRowHeight="14.5" x14ac:dyDescent="0.35"/>
  <cols>
    <col min="1" max="1" width="39" bestFit="1" customWidth="1"/>
    <col min="2" max="2" width="23.81640625" customWidth="1"/>
    <col min="4" max="4" width="11.26953125" customWidth="1"/>
    <col min="5" max="5" width="4" customWidth="1"/>
    <col min="6" max="6" width="16.7265625" customWidth="1"/>
    <col min="7" max="11" width="14.7265625" customWidth="1"/>
  </cols>
  <sheetData>
    <row r="1" spans="1:11" x14ac:dyDescent="0.35">
      <c r="A1" s="1" t="s">
        <v>9</v>
      </c>
      <c r="B1" s="2">
        <v>365</v>
      </c>
    </row>
    <row r="2" spans="1:11" x14ac:dyDescent="0.35">
      <c r="A2" s="3" t="s">
        <v>8</v>
      </c>
      <c r="B2" s="4">
        <v>2000</v>
      </c>
    </row>
    <row r="3" spans="1:11" x14ac:dyDescent="0.35">
      <c r="A3" s="1" t="s">
        <v>0</v>
      </c>
      <c r="B3" s="5">
        <v>50000000</v>
      </c>
      <c r="E3" s="6" t="s">
        <v>1</v>
      </c>
      <c r="F3" s="7"/>
      <c r="G3" s="7"/>
      <c r="H3" s="7"/>
      <c r="I3" s="7"/>
      <c r="J3" s="7"/>
      <c r="K3" s="7"/>
    </row>
    <row r="4" spans="1:11" ht="15" thickBot="1" x14ac:dyDescent="0.4">
      <c r="A4" s="34" t="s">
        <v>6</v>
      </c>
      <c r="B4" s="2">
        <v>3</v>
      </c>
      <c r="E4" s="8" t="s">
        <v>2</v>
      </c>
      <c r="F4" s="9"/>
      <c r="G4" s="10" t="s">
        <v>6</v>
      </c>
      <c r="H4" s="11"/>
      <c r="I4" s="11"/>
      <c r="J4" s="11"/>
      <c r="K4" s="11"/>
    </row>
    <row r="5" spans="1:11" ht="15.5" thickTop="1" thickBot="1" x14ac:dyDescent="0.4">
      <c r="E5" s="12"/>
      <c r="F5" s="13">
        <f>B18</f>
        <v>716500000</v>
      </c>
      <c r="G5" s="32">
        <v>1</v>
      </c>
      <c r="H5" s="33">
        <f>G5+1</f>
        <v>2</v>
      </c>
      <c r="I5" s="33">
        <f t="shared" ref="I5:K5" si="0">H5+1</f>
        <v>3</v>
      </c>
      <c r="J5" s="33">
        <f t="shared" si="0"/>
        <v>4</v>
      </c>
      <c r="K5" s="33">
        <f t="shared" si="0"/>
        <v>5</v>
      </c>
    </row>
    <row r="6" spans="1:11" ht="15" thickTop="1" x14ac:dyDescent="0.35">
      <c r="E6" s="14" t="s">
        <v>3</v>
      </c>
      <c r="F6" s="15">
        <v>0.7</v>
      </c>
      <c r="G6" s="16">
        <f t="dataTable" ref="G6:K26" dt2D="1" dtr="1" r1="B10" r2="B4"/>
        <v>307700000</v>
      </c>
      <c r="H6" s="17">
        <v>665400000</v>
      </c>
      <c r="I6" s="17">
        <v>1023099999.9999999</v>
      </c>
      <c r="J6" s="17">
        <v>1380800000</v>
      </c>
      <c r="K6" s="17">
        <v>1738500000</v>
      </c>
    </row>
    <row r="7" spans="1:11" x14ac:dyDescent="0.35">
      <c r="A7" s="18" t="s">
        <v>4</v>
      </c>
      <c r="B7" s="19"/>
      <c r="E7" s="20"/>
      <c r="F7" s="21">
        <f>F6+1%</f>
        <v>0.71</v>
      </c>
      <c r="G7" s="16">
        <v>312810000</v>
      </c>
      <c r="H7" s="17">
        <v>675620000</v>
      </c>
      <c r="I7" s="17">
        <v>1038430000</v>
      </c>
      <c r="J7" s="17">
        <v>1401240000</v>
      </c>
      <c r="K7" s="17">
        <v>1764050000</v>
      </c>
    </row>
    <row r="8" spans="1:11" x14ac:dyDescent="0.35">
      <c r="A8" s="23" t="s">
        <v>10</v>
      </c>
      <c r="B8" s="24">
        <v>3500</v>
      </c>
      <c r="E8" s="20"/>
      <c r="F8" s="21">
        <f t="shared" ref="F8:F26" si="1">F7+1%</f>
        <v>0.72</v>
      </c>
      <c r="G8" s="16">
        <v>317920000</v>
      </c>
      <c r="H8" s="17">
        <v>685840000</v>
      </c>
      <c r="I8" s="17">
        <v>1053760000</v>
      </c>
      <c r="J8" s="17">
        <v>1421680000</v>
      </c>
      <c r="K8" s="17">
        <v>1789600000</v>
      </c>
    </row>
    <row r="9" spans="1:11" x14ac:dyDescent="0.35">
      <c r="A9" s="23" t="s">
        <v>5</v>
      </c>
      <c r="B9" s="25">
        <v>0.2</v>
      </c>
      <c r="E9" s="20"/>
      <c r="F9" s="21">
        <f t="shared" si="1"/>
        <v>0.73</v>
      </c>
      <c r="G9" s="16">
        <v>323030000</v>
      </c>
      <c r="H9" s="17">
        <v>696060000</v>
      </c>
      <c r="I9" s="17">
        <v>1069090000</v>
      </c>
      <c r="J9" s="17">
        <v>1442120000</v>
      </c>
      <c r="K9" s="17">
        <v>1815150000</v>
      </c>
    </row>
    <row r="10" spans="1:11" ht="18.5" x14ac:dyDescent="0.45">
      <c r="A10" s="26" t="s">
        <v>7</v>
      </c>
      <c r="B10" s="27">
        <v>0.5</v>
      </c>
      <c r="E10" s="20"/>
      <c r="F10" s="21">
        <f t="shared" si="1"/>
        <v>0.74</v>
      </c>
      <c r="G10" s="16">
        <v>328140000</v>
      </c>
      <c r="H10" s="17">
        <v>706280000</v>
      </c>
      <c r="I10" s="17">
        <v>1084420000</v>
      </c>
      <c r="J10" s="17">
        <v>1462560000</v>
      </c>
      <c r="K10" s="17">
        <v>1840700000</v>
      </c>
    </row>
    <row r="11" spans="1:11" x14ac:dyDescent="0.35">
      <c r="E11" s="20"/>
      <c r="F11" s="21">
        <f t="shared" si="1"/>
        <v>0.75</v>
      </c>
      <c r="G11" s="16">
        <v>333250000</v>
      </c>
      <c r="H11" s="17">
        <v>716500000</v>
      </c>
      <c r="I11" s="17">
        <v>1099750000</v>
      </c>
      <c r="J11" s="17">
        <v>1483000000</v>
      </c>
      <c r="K11" s="17">
        <v>1866250000</v>
      </c>
    </row>
    <row r="12" spans="1:11" x14ac:dyDescent="0.35">
      <c r="E12" s="20"/>
      <c r="F12" s="21">
        <f t="shared" si="1"/>
        <v>0.76</v>
      </c>
      <c r="G12" s="16">
        <v>338360000</v>
      </c>
      <c r="H12" s="17">
        <v>726720000</v>
      </c>
      <c r="I12" s="17">
        <v>1115080000</v>
      </c>
      <c r="J12" s="17">
        <v>1503440000</v>
      </c>
      <c r="K12" s="17">
        <v>1891800000</v>
      </c>
    </row>
    <row r="13" spans="1:11" x14ac:dyDescent="0.35">
      <c r="E13" s="20"/>
      <c r="F13" s="21">
        <f t="shared" si="1"/>
        <v>0.77</v>
      </c>
      <c r="G13" s="16">
        <v>343470000</v>
      </c>
      <c r="H13" s="17">
        <v>736940000</v>
      </c>
      <c r="I13" s="17">
        <v>1130410000</v>
      </c>
      <c r="J13" s="17">
        <v>1523880000</v>
      </c>
      <c r="K13" s="17">
        <v>1917350000</v>
      </c>
    </row>
    <row r="14" spans="1:11" x14ac:dyDescent="0.35">
      <c r="E14" s="20"/>
      <c r="F14" s="21">
        <f t="shared" si="1"/>
        <v>0.78</v>
      </c>
      <c r="G14" s="16">
        <v>348580000</v>
      </c>
      <c r="H14" s="17">
        <v>747160000</v>
      </c>
      <c r="I14" s="17">
        <v>1145740000</v>
      </c>
      <c r="J14" s="17">
        <v>1544320000</v>
      </c>
      <c r="K14" s="17">
        <v>1942900000</v>
      </c>
    </row>
    <row r="15" spans="1:11" x14ac:dyDescent="0.35">
      <c r="E15" s="28"/>
      <c r="F15" s="21">
        <f t="shared" si="1"/>
        <v>0.79</v>
      </c>
      <c r="G15" s="16">
        <v>353690000</v>
      </c>
      <c r="H15" s="17">
        <v>757380000</v>
      </c>
      <c r="I15" s="17">
        <v>1161070000</v>
      </c>
      <c r="J15" s="17">
        <v>1564760000</v>
      </c>
      <c r="K15" s="17">
        <v>1968450000</v>
      </c>
    </row>
    <row r="16" spans="1:11" x14ac:dyDescent="0.35">
      <c r="F16" s="21">
        <f t="shared" si="1"/>
        <v>0.8</v>
      </c>
      <c r="G16" s="16">
        <v>358800000</v>
      </c>
      <c r="H16" s="17">
        <v>767600000</v>
      </c>
      <c r="I16" s="17">
        <v>1176400000</v>
      </c>
      <c r="J16" s="17">
        <v>1585200000</v>
      </c>
      <c r="K16" s="17">
        <v>1994000000</v>
      </c>
    </row>
    <row r="17" spans="1:11" ht="15" thickBot="1" x14ac:dyDescent="0.4">
      <c r="F17" s="21">
        <f t="shared" si="1"/>
        <v>0.81</v>
      </c>
      <c r="G17" s="16">
        <v>363910000</v>
      </c>
      <c r="H17" s="17">
        <v>777820000</v>
      </c>
      <c r="I17" s="17">
        <v>1191730000</v>
      </c>
      <c r="J17" s="17">
        <v>1605640000</v>
      </c>
      <c r="K17" s="17">
        <v>2019550000.0000002</v>
      </c>
    </row>
    <row r="18" spans="1:11" ht="15.5" thickTop="1" thickBot="1" x14ac:dyDescent="0.4">
      <c r="A18" s="29" t="s">
        <v>2</v>
      </c>
      <c r="B18" s="30">
        <f>(B1*B2*B8*B10*B9)*B4-B3</f>
        <v>716500000</v>
      </c>
      <c r="F18" s="21">
        <f t="shared" si="1"/>
        <v>0.82000000000000006</v>
      </c>
      <c r="G18" s="16">
        <v>369020000.00000006</v>
      </c>
      <c r="H18" s="17">
        <v>788040000.00000012</v>
      </c>
      <c r="I18" s="17">
        <v>1207060000</v>
      </c>
      <c r="J18" s="17">
        <v>1626080000.0000002</v>
      </c>
      <c r="K18" s="17">
        <v>2045100000.0000002</v>
      </c>
    </row>
    <row r="19" spans="1:11" ht="15" thickTop="1" x14ac:dyDescent="0.35">
      <c r="F19" s="21">
        <f t="shared" si="1"/>
        <v>0.83000000000000007</v>
      </c>
      <c r="G19" s="16">
        <v>374130000.00000006</v>
      </c>
      <c r="H19" s="17">
        <v>798260000.00000012</v>
      </c>
      <c r="I19" s="17">
        <v>1222390000</v>
      </c>
      <c r="J19" s="17">
        <v>1646520000.0000002</v>
      </c>
      <c r="K19" s="17">
        <v>2070650000.0000002</v>
      </c>
    </row>
    <row r="20" spans="1:11" x14ac:dyDescent="0.35">
      <c r="F20" s="21">
        <f t="shared" si="1"/>
        <v>0.84000000000000008</v>
      </c>
      <c r="G20" s="16">
        <v>379240000.00000006</v>
      </c>
      <c r="H20" s="17">
        <v>808480000.00000012</v>
      </c>
      <c r="I20" s="17">
        <v>1237720000.0000002</v>
      </c>
      <c r="J20" s="17">
        <v>1666960000.0000002</v>
      </c>
      <c r="K20" s="17">
        <v>2096200000.0000002</v>
      </c>
    </row>
    <row r="21" spans="1:11" x14ac:dyDescent="0.35">
      <c r="F21" s="21">
        <f t="shared" si="1"/>
        <v>0.85000000000000009</v>
      </c>
      <c r="G21" s="16">
        <v>384350000.00000006</v>
      </c>
      <c r="H21" s="17">
        <v>818700000.00000012</v>
      </c>
      <c r="I21" s="17">
        <v>1253050000.0000002</v>
      </c>
      <c r="J21" s="17">
        <v>1687400000.0000002</v>
      </c>
      <c r="K21" s="17">
        <v>2121750000</v>
      </c>
    </row>
    <row r="22" spans="1:11" x14ac:dyDescent="0.35">
      <c r="F22" s="21">
        <f t="shared" si="1"/>
        <v>0.8600000000000001</v>
      </c>
      <c r="G22" s="16">
        <v>389460000.00000006</v>
      </c>
      <c r="H22" s="17">
        <v>828920000.00000012</v>
      </c>
      <c r="I22" s="17">
        <v>1268380000.0000002</v>
      </c>
      <c r="J22" s="17">
        <v>1707840000.0000002</v>
      </c>
      <c r="K22" s="17">
        <v>2147300000.0000005</v>
      </c>
    </row>
    <row r="23" spans="1:11" x14ac:dyDescent="0.35">
      <c r="F23" s="21">
        <f t="shared" si="1"/>
        <v>0.87000000000000011</v>
      </c>
      <c r="G23" s="16">
        <v>394570000.00000006</v>
      </c>
      <c r="H23" s="17">
        <v>839140000.00000012</v>
      </c>
      <c r="I23" s="17">
        <v>1283710000.0000002</v>
      </c>
      <c r="J23" s="17">
        <v>1728280000.0000002</v>
      </c>
      <c r="K23" s="17">
        <v>2172850000.0000005</v>
      </c>
    </row>
    <row r="24" spans="1:11" x14ac:dyDescent="0.35">
      <c r="F24" s="21">
        <f t="shared" si="1"/>
        <v>0.88000000000000012</v>
      </c>
      <c r="G24" s="16">
        <v>399680000.00000006</v>
      </c>
      <c r="H24" s="17">
        <v>849360000.00000012</v>
      </c>
      <c r="I24" s="17">
        <v>1299040000.0000002</v>
      </c>
      <c r="J24" s="17">
        <v>1748720000.0000002</v>
      </c>
      <c r="K24" s="17">
        <v>2198400000.0000005</v>
      </c>
    </row>
    <row r="25" spans="1:11" x14ac:dyDescent="0.35">
      <c r="F25" s="21">
        <f t="shared" si="1"/>
        <v>0.89000000000000012</v>
      </c>
      <c r="G25" s="16">
        <v>404790000.00000006</v>
      </c>
      <c r="H25" s="17">
        <v>859580000.00000012</v>
      </c>
      <c r="I25" s="17">
        <v>1314370000.0000002</v>
      </c>
      <c r="J25" s="17">
        <v>1769160000.0000002</v>
      </c>
      <c r="K25" s="17">
        <v>2223950000.0000005</v>
      </c>
    </row>
    <row r="26" spans="1:11" x14ac:dyDescent="0.35">
      <c r="F26" s="21">
        <f t="shared" si="1"/>
        <v>0.90000000000000013</v>
      </c>
      <c r="G26" s="16">
        <v>409900000.00000006</v>
      </c>
      <c r="H26" s="17">
        <v>869800000.00000012</v>
      </c>
      <c r="I26" s="17">
        <v>1329700000.0000002</v>
      </c>
      <c r="J26" s="17">
        <v>1789600000.0000002</v>
      </c>
      <c r="K26" s="17">
        <v>2249500000.0000005</v>
      </c>
    </row>
    <row r="27" spans="1:11" x14ac:dyDescent="0.35">
      <c r="B27" s="31"/>
    </row>
    <row r="28" spans="1:11" x14ac:dyDescent="0.35">
      <c r="B28" s="31"/>
    </row>
    <row r="31" spans="1:11" x14ac:dyDescent="0.35">
      <c r="F31">
        <v>50</v>
      </c>
    </row>
    <row r="32" spans="1:11" x14ac:dyDescent="0.35">
      <c r="F32">
        <v>75</v>
      </c>
    </row>
    <row r="33" spans="6:6" x14ac:dyDescent="0.35">
      <c r="F33">
        <v>90</v>
      </c>
    </row>
  </sheetData>
  <scenarios current="2" show="2" sqref="B18">
    <scenario name="Optimistic" locked="1" count="1" user="Anton Tselykovskiy" comment="Created by Anton Tselykovskiy on 10/11/2023">
      <inputCells r="B10" val="0,9" numFmtId="10"/>
    </scenario>
    <scenario name="Realistic" locked="1" count="1" user="Anton Tselykovskiy" comment="Created by Anton Tselykovskiy on 10/11/2023">
      <inputCells r="B10" val="0,75" numFmtId="10"/>
    </scenario>
    <scenario name="Pessimistic" locked="1" count="1" user="Anton Tselykovskiy" comment="Created by Anton Tselykovskiy on 10/11/2023">
      <inputCells r="B10" val="0,5" numFmtId="10"/>
    </scenario>
  </scenarios>
  <mergeCells count="5">
    <mergeCell ref="E3:K3"/>
    <mergeCell ref="E4:F4"/>
    <mergeCell ref="G4:K4"/>
    <mergeCell ref="E6:E15"/>
    <mergeCell ref="A7:B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A7E3C-8B8D-4020-B7B5-1C3E4EB112D8}">
  <dimension ref="B2:H14"/>
  <sheetViews>
    <sheetView tabSelected="1" workbookViewId="0">
      <selection activeCell="G13" sqref="G13"/>
    </sheetView>
  </sheetViews>
  <sheetFormatPr defaultRowHeight="14.5" x14ac:dyDescent="0.35"/>
  <cols>
    <col min="2" max="3" width="32.36328125" customWidth="1"/>
    <col min="4" max="6" width="15.81640625" customWidth="1"/>
    <col min="7" max="7" width="9.7265625" bestFit="1" customWidth="1"/>
  </cols>
  <sheetData>
    <row r="2" spans="2:8" x14ac:dyDescent="0.35">
      <c r="B2" s="49" t="s">
        <v>34</v>
      </c>
      <c r="C2" s="49" t="s">
        <v>32</v>
      </c>
      <c r="D2">
        <v>15000</v>
      </c>
    </row>
    <row r="3" spans="2:8" x14ac:dyDescent="0.35">
      <c r="B3" s="49" t="s">
        <v>35</v>
      </c>
      <c r="C3" s="49" t="s">
        <v>32</v>
      </c>
      <c r="D3">
        <v>3000</v>
      </c>
    </row>
    <row r="4" spans="2:8" x14ac:dyDescent="0.35">
      <c r="B4" s="49"/>
      <c r="C4" s="49"/>
    </row>
    <row r="5" spans="2:8" ht="22.5" x14ac:dyDescent="0.35">
      <c r="B5" s="48"/>
      <c r="C5" s="48"/>
      <c r="D5" s="49" t="s">
        <v>24</v>
      </c>
      <c r="E5" s="49" t="s">
        <v>25</v>
      </c>
      <c r="F5" s="49" t="s">
        <v>26</v>
      </c>
      <c r="G5" s="52" t="s">
        <v>39</v>
      </c>
    </row>
    <row r="6" spans="2:8" x14ac:dyDescent="0.35">
      <c r="B6" s="49" t="s">
        <v>27</v>
      </c>
      <c r="C6" s="49" t="s">
        <v>31</v>
      </c>
      <c r="D6" s="50">
        <v>800</v>
      </c>
      <c r="E6" s="50">
        <v>1100</v>
      </c>
      <c r="F6" s="50">
        <v>900</v>
      </c>
    </row>
    <row r="7" spans="2:8" x14ac:dyDescent="0.35">
      <c r="B7" s="49" t="s">
        <v>28</v>
      </c>
      <c r="C7" s="49" t="s">
        <v>32</v>
      </c>
      <c r="D7" s="51">
        <v>0.2</v>
      </c>
      <c r="E7" s="51">
        <v>0.3</v>
      </c>
      <c r="F7" s="51">
        <v>0.24</v>
      </c>
    </row>
    <row r="8" spans="2:8" x14ac:dyDescent="0.35">
      <c r="B8" s="49" t="s">
        <v>29</v>
      </c>
      <c r="C8" s="49" t="s">
        <v>32</v>
      </c>
      <c r="D8" s="51">
        <v>0.04</v>
      </c>
      <c r="E8" s="51">
        <v>5.5E-2</v>
      </c>
      <c r="F8" s="51">
        <v>0.04</v>
      </c>
    </row>
    <row r="9" spans="2:8" x14ac:dyDescent="0.35">
      <c r="B9" s="49" t="s">
        <v>30</v>
      </c>
      <c r="C9" s="49" t="s">
        <v>33</v>
      </c>
      <c r="D9" s="50">
        <v>15000</v>
      </c>
      <c r="E9" s="50">
        <v>29000</v>
      </c>
      <c r="F9" s="50">
        <v>11000</v>
      </c>
    </row>
    <row r="10" spans="2:8" x14ac:dyDescent="0.35">
      <c r="B10" s="53"/>
      <c r="C10" s="49"/>
      <c r="D10" s="54"/>
      <c r="E10" s="54"/>
      <c r="F10" s="54"/>
    </row>
    <row r="11" spans="2:8" x14ac:dyDescent="0.35">
      <c r="B11" s="52" t="s">
        <v>36</v>
      </c>
      <c r="C11" s="49" t="s">
        <v>33</v>
      </c>
      <c r="D11" s="22">
        <v>15000</v>
      </c>
      <c r="E11" s="22">
        <v>29000.000000000004</v>
      </c>
      <c r="F11" s="22">
        <v>11000</v>
      </c>
      <c r="G11" s="22">
        <f>SUM(D11:F11)</f>
        <v>55000</v>
      </c>
      <c r="H11" t="s">
        <v>40</v>
      </c>
    </row>
    <row r="12" spans="2:8" x14ac:dyDescent="0.35">
      <c r="B12" s="52" t="s">
        <v>37</v>
      </c>
      <c r="C12" s="49" t="s">
        <v>32</v>
      </c>
      <c r="D12" s="22">
        <f>D11*D7</f>
        <v>3000</v>
      </c>
      <c r="E12" s="22">
        <f t="shared" ref="E12:F12" si="0">E11*E7</f>
        <v>8700</v>
      </c>
      <c r="F12" s="22">
        <f t="shared" si="0"/>
        <v>2640</v>
      </c>
      <c r="G12" s="22">
        <f>SUM(D12:F12)</f>
        <v>14340</v>
      </c>
      <c r="H12">
        <f>IF(G12&lt;=D2,0,1)</f>
        <v>0</v>
      </c>
    </row>
    <row r="13" spans="2:8" x14ac:dyDescent="0.35">
      <c r="B13" s="52" t="s">
        <v>38</v>
      </c>
      <c r="C13" s="49" t="s">
        <v>32</v>
      </c>
      <c r="D13" s="22">
        <f>D11*D8</f>
        <v>600</v>
      </c>
      <c r="E13" s="22">
        <f t="shared" ref="E13:F13" si="1">E11*E8</f>
        <v>1595.0000000000002</v>
      </c>
      <c r="F13" s="22">
        <f t="shared" si="1"/>
        <v>440</v>
      </c>
      <c r="G13" s="22">
        <f>SUM(D13:F13)</f>
        <v>2635</v>
      </c>
      <c r="H13">
        <f>IF(G13&lt;=D3,0,1)</f>
        <v>0</v>
      </c>
    </row>
    <row r="14" spans="2:8" x14ac:dyDescent="0.35">
      <c r="B14" s="52" t="s">
        <v>2</v>
      </c>
      <c r="C14" s="49" t="s">
        <v>31</v>
      </c>
      <c r="D14" s="22">
        <f>D11*D6</f>
        <v>12000000</v>
      </c>
      <c r="E14" s="22">
        <f t="shared" ref="E14:F14" si="2">E11*E6</f>
        <v>31900000.000000004</v>
      </c>
      <c r="F14" s="22">
        <f t="shared" si="2"/>
        <v>9900000</v>
      </c>
      <c r="G14" s="22">
        <f>SUM(D14:F14)</f>
        <v>53800000</v>
      </c>
      <c r="H14" s="55">
        <f>IF(SUM(H12:H13)=0,0,1)</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Scenario Summary</vt:lpstr>
      <vt:lpstr>HW1</vt:lpstr>
      <vt:lpstr>HW2</vt:lpstr>
      <vt:lpstr>Income</vt:lpstr>
      <vt:lpstr>Utilisation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Tselykovskiy</dc:creator>
  <cp:lastModifiedBy>Anton Tselykovskiy</cp:lastModifiedBy>
  <dcterms:created xsi:type="dcterms:W3CDTF">2023-10-11T09:12:33Z</dcterms:created>
  <dcterms:modified xsi:type="dcterms:W3CDTF">2023-10-11T09:59:13Z</dcterms:modified>
</cp:coreProperties>
</file>