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aR\Downloads\фин матматик\3\"/>
    </mc:Choice>
  </mc:AlternateContent>
  <bookViews>
    <workbookView xWindow="0" yWindow="0" windowWidth="20490" windowHeight="7095" firstSheet="2" activeTab="1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3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3" l="1" a="1"/>
  <c r="B5" i="13" s="1"/>
  <c r="B7" i="13" a="1"/>
  <c r="B7" i="13" s="1"/>
  <c r="N2" i="13"/>
  <c r="B6" i="13" a="1"/>
  <c r="B6" i="13" s="1"/>
  <c r="B14" i="11"/>
  <c r="B6" i="11"/>
  <c r="C5" i="10"/>
  <c r="D3" i="10"/>
  <c r="E3" i="10"/>
  <c r="F3" i="10"/>
  <c r="G3" i="10"/>
  <c r="H3" i="10"/>
  <c r="I3" i="10"/>
  <c r="J3" i="10"/>
  <c r="K3" i="10"/>
  <c r="L3" i="10"/>
  <c r="M3" i="10"/>
  <c r="N3" i="10"/>
  <c r="C3" i="10"/>
  <c r="H5" i="9"/>
  <c r="H4" i="9"/>
  <c r="H3" i="9"/>
  <c r="I2" i="9"/>
  <c r="J2" i="9"/>
  <c r="K2" i="9"/>
  <c r="L2" i="9"/>
  <c r="H2" i="9"/>
  <c r="B7" i="8"/>
  <c r="B3" i="8"/>
  <c r="A7" i="8"/>
  <c r="A3" i="8"/>
  <c r="A7" i="7"/>
  <c r="A6" i="7"/>
  <c r="H4" i="7"/>
  <c r="H3" i="7"/>
  <c r="D1" i="6"/>
  <c r="B8" i="6"/>
  <c r="C9" i="6"/>
  <c r="B9" i="6"/>
  <c r="B7" i="6"/>
  <c r="B6" i="6"/>
  <c r="B10" i="5"/>
  <c r="B6" i="5"/>
  <c r="D5" i="4"/>
  <c r="A2" i="4"/>
  <c r="B10" i="3"/>
  <c r="B7" i="3"/>
  <c r="G1" i="2"/>
  <c r="G4" i="2"/>
  <c r="E4" i="2"/>
  <c r="E1" i="2"/>
  <c r="B1" i="2"/>
  <c r="A1" i="2"/>
  <c r="A4" i="1"/>
  <c r="C2" i="1"/>
  <c r="C5" i="13" l="1"/>
  <c r="C7" i="13"/>
  <c r="C6" i="13"/>
</calcChain>
</file>

<file path=xl/sharedStrings.xml><?xml version="1.0" encoding="utf-8"?>
<sst xmlns="http://schemas.openxmlformats.org/spreadsheetml/2006/main" count="49" uniqueCount="33">
  <si>
    <t xml:space="preserve"> Ожидаемый результат = ожидаемый выигрыш - цена билета</t>
  </si>
  <si>
    <t>P(A/B) = P(B/A) * P(A)/P(B)</t>
  </si>
  <si>
    <t>A - принадлежность водителя 3 категории</t>
  </si>
  <si>
    <t>В - событие попадания в ДТП</t>
  </si>
  <si>
    <t>P(A)</t>
  </si>
  <si>
    <t>P(B)</t>
  </si>
  <si>
    <t>P(B/A)</t>
  </si>
  <si>
    <t>P(A/B)</t>
  </si>
  <si>
    <t>ожидаемая доходность</t>
  </si>
  <si>
    <t xml:space="preserve">При таких условиях вкладывать не следует. </t>
  </si>
  <si>
    <t>A- состояние негативное</t>
  </si>
  <si>
    <t>B - акция упала</t>
  </si>
  <si>
    <t>А</t>
  </si>
  <si>
    <t>вероятность того, что у произвольно взятого человека есть заболевание</t>
  </si>
  <si>
    <t>В</t>
  </si>
  <si>
    <t>положительный тест</t>
  </si>
  <si>
    <t>вероятность того, что тест положительный, при условии что заболевание есть</t>
  </si>
  <si>
    <t>вероятность болезни</t>
  </si>
  <si>
    <t>вероятность положительного теста</t>
  </si>
  <si>
    <t>(1+i1)*(1+i2)*(1+i3)…..</t>
  </si>
  <si>
    <t>(1+i)^n</t>
  </si>
  <si>
    <t>(1+in)</t>
  </si>
  <si>
    <t>i=[(1+i1)*(1+i2)*(1+i3)…..]^(1/n)-1</t>
  </si>
  <si>
    <t>=</t>
  </si>
  <si>
    <t>период</t>
  </si>
  <si>
    <t>цена</t>
  </si>
  <si>
    <t>доходность</t>
  </si>
  <si>
    <t>-</t>
  </si>
  <si>
    <t>месяц</t>
  </si>
  <si>
    <t>цена акции</t>
  </si>
  <si>
    <t>цена ресурса</t>
  </si>
  <si>
    <t>y = a * x + b</t>
  </si>
  <si>
    <t>y = 0.055 * x + 7.82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</si>
</sst>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%"/>
  </numFmts>
  <fonts count="2" x14ac:knownFonts="1">
    <font>
      <sz val="11"/>
      <color theme="1"/>
      <name val="Calibri"/>
      <family val="2"/>
      <charset val="204"/>
      <scheme val="minor"/>
    </font>
    <font>
      <i/>
      <sz val="13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  <xf numFmtId="170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activeCell="A6" sqref="A6:XFD6"/>
    </sheetView>
  </sheetViews>
  <sheetFormatPr defaultRowHeight="15" x14ac:dyDescent="0.25"/>
  <sheetData>
    <row r="1" spans="1:3" x14ac:dyDescent="0.25">
      <c r="A1">
        <v>5</v>
      </c>
      <c r="B1">
        <v>2</v>
      </c>
      <c r="C1">
        <v>0</v>
      </c>
    </row>
    <row r="2" spans="1:3" x14ac:dyDescent="0.25">
      <c r="A2">
        <v>0.2</v>
      </c>
      <c r="B2">
        <v>0.5</v>
      </c>
      <c r="C2">
        <f>1-B2-A2</f>
        <v>0.3</v>
      </c>
    </row>
    <row r="4" spans="1:3" x14ac:dyDescent="0.25">
      <c r="A4">
        <f>A1*A2+B1*B2+C1*C2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120" zoomScaleNormal="120" workbookViewId="0">
      <selection activeCell="G2" sqref="G2"/>
    </sheetView>
  </sheetViews>
  <sheetFormatPr defaultRowHeight="15" x14ac:dyDescent="0.25"/>
  <sheetData>
    <row r="1" spans="1:17" x14ac:dyDescent="0.25">
      <c r="A1">
        <f>500/200000</f>
        <v>2.5000000000000001E-3</v>
      </c>
      <c r="B1">
        <f>10000/200000</f>
        <v>0.05</v>
      </c>
      <c r="E1">
        <f>A1*A2+B1*B2</f>
        <v>0.5</v>
      </c>
      <c r="G1">
        <f>E1-1</f>
        <v>-0.5</v>
      </c>
    </row>
    <row r="2" spans="1:17" x14ac:dyDescent="0.25">
      <c r="A2">
        <v>100</v>
      </c>
      <c r="B2">
        <v>5</v>
      </c>
      <c r="K2" s="1" t="s">
        <v>0</v>
      </c>
      <c r="L2" s="1"/>
      <c r="M2" s="1"/>
      <c r="N2" s="1"/>
      <c r="O2" s="1"/>
      <c r="P2" s="1"/>
      <c r="Q2" s="1"/>
    </row>
    <row r="4" spans="1:17" x14ac:dyDescent="0.25">
      <c r="A4">
        <v>0.15</v>
      </c>
      <c r="E4">
        <f>A4*A5</f>
        <v>3.75</v>
      </c>
      <c r="G4">
        <f>E4-4.5</f>
        <v>-0.75</v>
      </c>
    </row>
    <row r="5" spans="1:17" x14ac:dyDescent="0.25">
      <c r="A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40" zoomScaleNormal="140" workbookViewId="0"/>
  </sheetViews>
  <sheetFormatPr defaultRowHeight="15" x14ac:dyDescent="0.25"/>
  <sheetData>
    <row r="1" spans="1:2" x14ac:dyDescent="0.25">
      <c r="A1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4</v>
      </c>
      <c r="B6" s="2">
        <v>0.2</v>
      </c>
    </row>
    <row r="7" spans="1:2" x14ac:dyDescent="0.25">
      <c r="A7" t="s">
        <v>5</v>
      </c>
      <c r="B7">
        <f>0.3*0.01+0.5*0.03+0.2*0.1</f>
        <v>3.8000000000000006E-2</v>
      </c>
    </row>
    <row r="8" spans="1:2" x14ac:dyDescent="0.25">
      <c r="A8" t="s">
        <v>6</v>
      </c>
      <c r="B8">
        <v>0.1</v>
      </c>
    </row>
    <row r="10" spans="1:2" x14ac:dyDescent="0.25">
      <c r="A10" t="s">
        <v>7</v>
      </c>
      <c r="B10" s="3">
        <f>B8*B6/B7</f>
        <v>0.52631578947368418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s="2">
        <v>0.05</v>
      </c>
      <c r="B1" s="2">
        <v>0.02</v>
      </c>
      <c r="C1" s="2">
        <v>0.01</v>
      </c>
      <c r="D1" s="2">
        <v>0</v>
      </c>
      <c r="E1" s="2">
        <v>-0.01</v>
      </c>
      <c r="F1" s="2">
        <v>-0.02</v>
      </c>
    </row>
    <row r="2" spans="1:6" x14ac:dyDescent="0.25">
      <c r="A2">
        <f>1/100</f>
        <v>0.01</v>
      </c>
      <c r="B2">
        <v>0.05</v>
      </c>
      <c r="C2">
        <v>0.1</v>
      </c>
      <c r="D2">
        <v>0.2</v>
      </c>
      <c r="E2">
        <v>0.6</v>
      </c>
      <c r="F2">
        <v>0.04</v>
      </c>
    </row>
    <row r="5" spans="1:6" x14ac:dyDescent="0.25">
      <c r="A5" t="s">
        <v>8</v>
      </c>
      <c r="D5" s="3">
        <f>A1*A2+B1*B2+C1*C2+D1*D2+E1*E2+F1*F2</f>
        <v>-4.3E-3</v>
      </c>
    </row>
    <row r="7" spans="1:6" ht="16.5" x14ac:dyDescent="0.25">
      <c r="B7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50" zoomScaleNormal="150" workbookViewId="0"/>
  </sheetViews>
  <sheetFormatPr defaultRowHeight="15" x14ac:dyDescent="0.25"/>
  <sheetData>
    <row r="1" spans="1:2" x14ac:dyDescent="0.25">
      <c r="A1" t="s">
        <v>1</v>
      </c>
    </row>
    <row r="3" spans="1:2" x14ac:dyDescent="0.25">
      <c r="A3" t="s">
        <v>10</v>
      </c>
    </row>
    <row r="4" spans="1:2" x14ac:dyDescent="0.25">
      <c r="A4" t="s">
        <v>11</v>
      </c>
    </row>
    <row r="6" spans="1:2" x14ac:dyDescent="0.25">
      <c r="A6" t="s">
        <v>6</v>
      </c>
      <c r="B6">
        <f>0.3</f>
        <v>0.3</v>
      </c>
    </row>
    <row r="7" spans="1:2" x14ac:dyDescent="0.25">
      <c r="A7" t="s">
        <v>4</v>
      </c>
      <c r="B7">
        <v>0.2</v>
      </c>
    </row>
    <row r="8" spans="1:2" x14ac:dyDescent="0.25">
      <c r="A8" t="s">
        <v>5</v>
      </c>
      <c r="B8">
        <v>0.24</v>
      </c>
    </row>
    <row r="10" spans="1:2" x14ac:dyDescent="0.25">
      <c r="B10" s="2">
        <f>B6*B7/B8</f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80" zoomScaleNormal="180"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D1" s="3">
        <f>B6*B7/B8</f>
        <v>3.289473684210527E-3</v>
      </c>
    </row>
    <row r="3" spans="1:4" x14ac:dyDescent="0.25">
      <c r="A3" t="s">
        <v>12</v>
      </c>
      <c r="B3" t="s">
        <v>13</v>
      </c>
    </row>
    <row r="4" spans="1:4" x14ac:dyDescent="0.25">
      <c r="A4" t="s">
        <v>14</v>
      </c>
      <c r="B4" t="s">
        <v>15</v>
      </c>
    </row>
    <row r="6" spans="1:4" x14ac:dyDescent="0.25">
      <c r="A6" t="s">
        <v>6</v>
      </c>
      <c r="B6">
        <f>99/100</f>
        <v>0.99</v>
      </c>
      <c r="C6" t="s">
        <v>16</v>
      </c>
    </row>
    <row r="7" spans="1:4" x14ac:dyDescent="0.25">
      <c r="A7" t="s">
        <v>4</v>
      </c>
      <c r="B7">
        <f>1/10000</f>
        <v>1E-4</v>
      </c>
      <c r="C7" t="s">
        <v>17</v>
      </c>
    </row>
    <row r="8" spans="1:4" x14ac:dyDescent="0.25">
      <c r="A8" t="s">
        <v>5</v>
      </c>
      <c r="B8">
        <f>B9*B10+C9*C10</f>
        <v>3.0095999999999998E-2</v>
      </c>
      <c r="C8" t="s">
        <v>18</v>
      </c>
    </row>
    <row r="9" spans="1:4" x14ac:dyDescent="0.25">
      <c r="B9">
        <f>1/10000</f>
        <v>1E-4</v>
      </c>
      <c r="C9">
        <f>9999/10000</f>
        <v>0.99990000000000001</v>
      </c>
    </row>
    <row r="10" spans="1:4" x14ac:dyDescent="0.25">
      <c r="B10">
        <v>0.99</v>
      </c>
      <c r="C10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40" zoomScaleNormal="140" workbookViewId="0">
      <selection sqref="A1:L1"/>
    </sheetView>
  </sheetViews>
  <sheetFormatPr defaultRowHeight="15" x14ac:dyDescent="0.25"/>
  <sheetData>
    <row r="1" spans="1:12" x14ac:dyDescent="0.25">
      <c r="A1" s="2">
        <v>0.12</v>
      </c>
      <c r="B1" s="2">
        <v>0.25</v>
      </c>
      <c r="C1" s="2">
        <v>0.34</v>
      </c>
      <c r="D1" s="2">
        <v>0.15</v>
      </c>
      <c r="E1" s="2">
        <v>0.19</v>
      </c>
      <c r="F1" s="2">
        <v>0.44</v>
      </c>
      <c r="G1" s="2">
        <v>0.54</v>
      </c>
      <c r="H1" s="6">
        <v>0.33</v>
      </c>
      <c r="I1" s="6">
        <v>0.22</v>
      </c>
      <c r="J1" s="6">
        <v>0.28000000000000003</v>
      </c>
      <c r="K1" s="6">
        <v>0.17</v>
      </c>
      <c r="L1" s="6">
        <v>0.24</v>
      </c>
    </row>
    <row r="3" spans="1:12" x14ac:dyDescent="0.25">
      <c r="H3" s="2">
        <f>SUM(H1:L1)/COUNT(H1:L1)</f>
        <v>0.248</v>
      </c>
    </row>
    <row r="4" spans="1:12" x14ac:dyDescent="0.25">
      <c r="H4" s="2">
        <f>AVERAGE(H1:L1)</f>
        <v>0.248</v>
      </c>
    </row>
    <row r="6" spans="1:12" x14ac:dyDescent="0.25">
      <c r="A6" s="2">
        <f>SUM(A1:L1)/COUNT(A1:L1)</f>
        <v>0.27250000000000002</v>
      </c>
    </row>
    <row r="7" spans="1:12" x14ac:dyDescent="0.25">
      <c r="A7" s="2">
        <f>AVERAGE(A1:L1)</f>
        <v>0.27250000000000002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60" zoomScaleNormal="160" workbookViewId="0">
      <selection sqref="A1:L1"/>
    </sheetView>
  </sheetViews>
  <sheetFormatPr defaultRowHeight="15" x14ac:dyDescent="0.25"/>
  <sheetData>
    <row r="1" spans="1:12" x14ac:dyDescent="0.25">
      <c r="A1" s="2">
        <v>0.12</v>
      </c>
      <c r="B1" s="2">
        <v>0.25</v>
      </c>
      <c r="C1" s="2">
        <v>0.34</v>
      </c>
      <c r="D1" s="2">
        <v>0.15</v>
      </c>
      <c r="E1" s="2">
        <v>0.19</v>
      </c>
      <c r="F1" s="2">
        <v>0.44</v>
      </c>
      <c r="G1" s="2">
        <v>0.54</v>
      </c>
      <c r="H1" s="6">
        <v>0.33</v>
      </c>
      <c r="I1" s="6">
        <v>0.22</v>
      </c>
      <c r="J1" s="6">
        <v>0.28000000000000003</v>
      </c>
      <c r="K1" s="6">
        <v>0.17</v>
      </c>
      <c r="L1" s="6">
        <v>0.24</v>
      </c>
    </row>
    <row r="3" spans="1:12" x14ac:dyDescent="0.25">
      <c r="A3" s="5">
        <f>AVERAGE(A1:L1)</f>
        <v>0.27250000000000002</v>
      </c>
      <c r="B3" s="2">
        <f>MEDIAN(A1:L1)</f>
        <v>0.245</v>
      </c>
    </row>
    <row r="5" spans="1:12" x14ac:dyDescent="0.25">
      <c r="A5" s="2">
        <v>0.12</v>
      </c>
      <c r="B5" s="2">
        <v>0.25</v>
      </c>
      <c r="C5" s="2">
        <v>0.34</v>
      </c>
      <c r="D5" s="2">
        <v>0.15</v>
      </c>
      <c r="E5" s="2">
        <v>0.19</v>
      </c>
      <c r="F5" s="2">
        <v>0.44</v>
      </c>
      <c r="G5" s="2">
        <v>0.54</v>
      </c>
      <c r="H5" s="6">
        <v>0.33</v>
      </c>
      <c r="I5" s="6">
        <v>0.22</v>
      </c>
      <c r="J5" s="6">
        <v>0.28000000000000003</v>
      </c>
      <c r="K5" s="6">
        <v>0.17</v>
      </c>
      <c r="L5" s="6">
        <v>-0.24</v>
      </c>
    </row>
    <row r="7" spans="1:12" x14ac:dyDescent="0.25">
      <c r="A7" s="5">
        <f>AVERAGE(A5:L5)</f>
        <v>0.23250000000000001</v>
      </c>
      <c r="B7" s="2">
        <f>MEDIAN(A1:L1)</f>
        <v>0.245</v>
      </c>
    </row>
    <row r="9" spans="1:12" x14ac:dyDescent="0.25">
      <c r="A9" s="6">
        <v>-0.24</v>
      </c>
      <c r="B9" s="2">
        <v>0.25</v>
      </c>
      <c r="C9" s="2">
        <v>0.34</v>
      </c>
      <c r="D9" s="2">
        <v>0.15</v>
      </c>
      <c r="E9" s="2">
        <v>0.19</v>
      </c>
      <c r="F9" s="2">
        <v>0.44</v>
      </c>
      <c r="G9" s="2">
        <v>0.54</v>
      </c>
      <c r="H9" s="6">
        <v>0.33</v>
      </c>
      <c r="I9" s="6">
        <v>0.22</v>
      </c>
      <c r="J9" s="6">
        <v>0.28000000000000003</v>
      </c>
      <c r="K9" s="6">
        <v>0.17</v>
      </c>
      <c r="L9" s="6">
        <v>-0.24</v>
      </c>
    </row>
    <row r="10" spans="1:12" x14ac:dyDescent="0.25">
      <c r="A10" s="2">
        <v>0.15</v>
      </c>
    </row>
    <row r="11" spans="1:12" x14ac:dyDescent="0.25">
      <c r="A11" s="6">
        <v>0.17</v>
      </c>
    </row>
    <row r="12" spans="1:12" x14ac:dyDescent="0.25">
      <c r="A12" s="2">
        <v>0.19</v>
      </c>
    </row>
    <row r="13" spans="1:12" x14ac:dyDescent="0.25">
      <c r="A13" s="6">
        <v>0.22</v>
      </c>
    </row>
    <row r="14" spans="1:12" x14ac:dyDescent="0.25">
      <c r="A14" s="7">
        <v>0.25</v>
      </c>
    </row>
    <row r="15" spans="1:12" x14ac:dyDescent="0.25">
      <c r="A15" s="6">
        <v>0.28000000000000003</v>
      </c>
    </row>
    <row r="16" spans="1:12" x14ac:dyDescent="0.25">
      <c r="A16" s="6">
        <v>0.33</v>
      </c>
    </row>
    <row r="17" spans="1:1" x14ac:dyDescent="0.25">
      <c r="A17" s="2">
        <v>0.34</v>
      </c>
    </row>
    <row r="18" spans="1:1" x14ac:dyDescent="0.25">
      <c r="A18" s="2">
        <v>0.44</v>
      </c>
    </row>
    <row r="19" spans="1:1" x14ac:dyDescent="0.25">
      <c r="A19" s="2">
        <v>0.54</v>
      </c>
    </row>
  </sheetData>
  <sortState ref="A9:A20">
    <sortCondition ref="A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60" zoomScaleNormal="160" workbookViewId="0">
      <selection activeCell="H4" sqref="H4"/>
    </sheetView>
  </sheetViews>
  <sheetFormatPr defaultRowHeight="15" x14ac:dyDescent="0.25"/>
  <sheetData>
    <row r="1" spans="1:12" x14ac:dyDescent="0.25">
      <c r="A1" s="2">
        <v>0.12</v>
      </c>
      <c r="B1" s="2">
        <v>0.25</v>
      </c>
      <c r="C1" s="2">
        <v>0.34</v>
      </c>
      <c r="D1" s="2">
        <v>0.15</v>
      </c>
      <c r="E1" s="2">
        <v>0.19</v>
      </c>
      <c r="F1" s="2">
        <v>0.44</v>
      </c>
      <c r="G1" s="2">
        <v>0.54</v>
      </c>
      <c r="H1" s="8">
        <v>0.33</v>
      </c>
      <c r="I1" s="8">
        <v>0.22</v>
      </c>
      <c r="J1" s="8">
        <v>0.28000000000000003</v>
      </c>
      <c r="K1" s="8">
        <v>0.17</v>
      </c>
      <c r="L1" s="8">
        <v>0.24</v>
      </c>
    </row>
    <row r="2" spans="1:12" x14ac:dyDescent="0.25">
      <c r="A2" s="2"/>
      <c r="B2" s="2"/>
      <c r="C2" s="2"/>
      <c r="D2" s="2"/>
      <c r="E2" s="2"/>
      <c r="F2" s="2"/>
      <c r="G2" s="2"/>
      <c r="H2" s="9">
        <f>1+H1</f>
        <v>1.33</v>
      </c>
      <c r="I2" s="9">
        <f t="shared" ref="I2:L2" si="0">1+I1</f>
        <v>1.22</v>
      </c>
      <c r="J2" s="9">
        <f t="shared" si="0"/>
        <v>1.28</v>
      </c>
      <c r="K2" s="9">
        <f t="shared" si="0"/>
        <v>1.17</v>
      </c>
      <c r="L2" s="9">
        <f t="shared" si="0"/>
        <v>1.24</v>
      </c>
    </row>
    <row r="3" spans="1:12" x14ac:dyDescent="0.25">
      <c r="A3" t="s">
        <v>19</v>
      </c>
      <c r="C3" t="s">
        <v>21</v>
      </c>
      <c r="H3">
        <f>H2*I2*J2*K2*L2</f>
        <v>3.0132071423999998</v>
      </c>
    </row>
    <row r="4" spans="1:12" x14ac:dyDescent="0.25">
      <c r="A4" t="s">
        <v>23</v>
      </c>
      <c r="H4" s="5">
        <f>H3^(1/5)-1</f>
        <v>0.24682584961921772</v>
      </c>
    </row>
    <row r="5" spans="1:12" x14ac:dyDescent="0.25">
      <c r="A5" t="s">
        <v>20</v>
      </c>
      <c r="H5">
        <f>(1+H4)^5</f>
        <v>3.0132071423999993</v>
      </c>
    </row>
    <row r="7" spans="1:12" x14ac:dyDescent="0.25">
      <c r="A7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zoomScale="160" zoomScaleNormal="160" workbookViewId="0">
      <selection activeCell="D7" sqref="D7"/>
    </sheetView>
  </sheetViews>
  <sheetFormatPr defaultRowHeight="15" x14ac:dyDescent="0.25"/>
  <cols>
    <col min="1" max="1" width="11.5703125" bestFit="1" customWidth="1"/>
  </cols>
  <sheetData>
    <row r="1" spans="1:14" x14ac:dyDescent="0.25">
      <c r="A1" t="s">
        <v>24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t="s">
        <v>25</v>
      </c>
      <c r="B2">
        <v>2.5099999999999998</v>
      </c>
      <c r="C2">
        <v>2.57</v>
      </c>
      <c r="D2">
        <v>2.6</v>
      </c>
      <c r="E2">
        <v>2.61</v>
      </c>
      <c r="F2">
        <v>2.59</v>
      </c>
      <c r="G2">
        <v>2.61</v>
      </c>
      <c r="H2">
        <v>2.64</v>
      </c>
      <c r="I2">
        <v>2.6</v>
      </c>
      <c r="J2">
        <v>2.62</v>
      </c>
      <c r="K2">
        <v>2.63</v>
      </c>
      <c r="L2">
        <v>2.65</v>
      </c>
      <c r="M2">
        <v>2.61</v>
      </c>
      <c r="N2">
        <v>2.65</v>
      </c>
    </row>
    <row r="3" spans="1:14" x14ac:dyDescent="0.25">
      <c r="A3" t="s">
        <v>26</v>
      </c>
      <c r="B3" s="10" t="s">
        <v>27</v>
      </c>
      <c r="C3" s="3">
        <f>LN(C2/B2)</f>
        <v>2.3623145763435893E-2</v>
      </c>
      <c r="D3" s="3">
        <f t="shared" ref="D3:N3" si="0">LN(D2/C2)</f>
        <v>1.160554612030811E-2</v>
      </c>
      <c r="E3" s="3">
        <f t="shared" si="0"/>
        <v>3.8387763071656669E-3</v>
      </c>
      <c r="F3" s="3">
        <f t="shared" si="0"/>
        <v>-7.6923456231556137E-3</v>
      </c>
      <c r="G3" s="3">
        <f t="shared" si="0"/>
        <v>7.6923456231556449E-3</v>
      </c>
      <c r="H3" s="3">
        <f t="shared" si="0"/>
        <v>1.142869582362285E-2</v>
      </c>
      <c r="I3" s="3">
        <f t="shared" si="0"/>
        <v>-1.5267472130788421E-2</v>
      </c>
      <c r="J3" s="3">
        <f t="shared" si="0"/>
        <v>7.6628727455690972E-3</v>
      </c>
      <c r="K3" s="3">
        <f t="shared" si="0"/>
        <v>3.8095284166676487E-3</v>
      </c>
      <c r="L3" s="3">
        <f t="shared" si="0"/>
        <v>7.5757938084577226E-3</v>
      </c>
      <c r="M3" s="3">
        <f t="shared" si="0"/>
        <v>-1.5209418663528795E-2</v>
      </c>
      <c r="N3" s="3">
        <f t="shared" si="0"/>
        <v>1.5209418663528708E-2</v>
      </c>
    </row>
    <row r="5" spans="1:14" x14ac:dyDescent="0.25">
      <c r="C5" s="3">
        <f>AVERAGE(C3:N3)</f>
        <v>4.5230739045365427E-3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40" zoomScaleNormal="140" workbookViewId="0">
      <selection sqref="A1:M3"/>
    </sheetView>
  </sheetViews>
  <sheetFormatPr defaultRowHeight="15" x14ac:dyDescent="0.25"/>
  <cols>
    <col min="1" max="1" width="12.5703125" customWidth="1"/>
  </cols>
  <sheetData>
    <row r="1" spans="1:13" x14ac:dyDescent="0.25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29</v>
      </c>
      <c r="B2">
        <v>12.1</v>
      </c>
      <c r="C2">
        <v>15.2</v>
      </c>
      <c r="D2">
        <v>15.3</v>
      </c>
      <c r="E2">
        <v>15.7</v>
      </c>
      <c r="F2">
        <v>15.2</v>
      </c>
      <c r="G2">
        <v>16.100000000000001</v>
      </c>
      <c r="H2">
        <v>16.5</v>
      </c>
      <c r="I2">
        <v>17.100000000000001</v>
      </c>
      <c r="J2">
        <v>17.2</v>
      </c>
      <c r="K2">
        <v>17</v>
      </c>
      <c r="L2">
        <v>16.8</v>
      </c>
      <c r="M2">
        <v>16.899999999999999</v>
      </c>
    </row>
    <row r="3" spans="1:13" x14ac:dyDescent="0.25">
      <c r="A3" t="s">
        <v>30</v>
      </c>
      <c r="B3">
        <v>115</v>
      </c>
      <c r="C3">
        <v>119</v>
      </c>
      <c r="D3">
        <v>121</v>
      </c>
      <c r="E3">
        <v>130</v>
      </c>
      <c r="F3">
        <v>131</v>
      </c>
      <c r="G3">
        <v>150</v>
      </c>
      <c r="H3">
        <v>155</v>
      </c>
      <c r="I3">
        <v>172</v>
      </c>
      <c r="J3">
        <v>174</v>
      </c>
      <c r="K3">
        <v>168</v>
      </c>
      <c r="L3">
        <v>161</v>
      </c>
      <c r="M3">
        <v>159</v>
      </c>
    </row>
    <row r="6" spans="1:13" x14ac:dyDescent="0.25">
      <c r="B6">
        <f>CORREL(B2:M2,B3:M3)</f>
        <v>0.84745070179502613</v>
      </c>
    </row>
    <row r="9" spans="1:13" x14ac:dyDescent="0.25">
      <c r="A9" t="s">
        <v>28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</row>
    <row r="10" spans="1:13" x14ac:dyDescent="0.25">
      <c r="A10" t="s">
        <v>29</v>
      </c>
      <c r="B10" t="s">
        <v>27</v>
      </c>
      <c r="C10">
        <v>15.2</v>
      </c>
      <c r="D10">
        <v>15.3</v>
      </c>
      <c r="E10">
        <v>15.7</v>
      </c>
      <c r="F10">
        <v>15.2</v>
      </c>
      <c r="G10">
        <v>16.100000000000001</v>
      </c>
      <c r="H10">
        <v>16.5</v>
      </c>
      <c r="I10">
        <v>17.100000000000001</v>
      </c>
      <c r="J10">
        <v>17.2</v>
      </c>
      <c r="K10">
        <v>17</v>
      </c>
      <c r="L10">
        <v>16.8</v>
      </c>
      <c r="M10">
        <v>16.899999999999999</v>
      </c>
    </row>
    <row r="11" spans="1:13" x14ac:dyDescent="0.25">
      <c r="A11" t="s">
        <v>30</v>
      </c>
      <c r="B11">
        <v>115</v>
      </c>
      <c r="C11">
        <v>119</v>
      </c>
      <c r="D11">
        <v>121</v>
      </c>
      <c r="E11">
        <v>130</v>
      </c>
      <c r="F11">
        <v>131</v>
      </c>
      <c r="G11">
        <v>150</v>
      </c>
      <c r="H11">
        <v>155</v>
      </c>
      <c r="I11">
        <v>172</v>
      </c>
      <c r="J11">
        <v>174</v>
      </c>
      <c r="K11">
        <v>168</v>
      </c>
      <c r="L11">
        <v>161</v>
      </c>
      <c r="M11" t="s">
        <v>27</v>
      </c>
    </row>
    <row r="14" spans="1:13" x14ac:dyDescent="0.25">
      <c r="B14">
        <f>CORREL(C10:M10,B11:L11)</f>
        <v>0.93090163437304796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40" zoomScaleNormal="140" workbookViewId="0">
      <selection activeCell="E5" sqref="E5:F5"/>
    </sheetView>
  </sheetViews>
  <sheetFormatPr defaultRowHeight="15" x14ac:dyDescent="0.25"/>
  <cols>
    <col min="1" max="1" width="13.140625" bestFit="1" customWidth="1"/>
  </cols>
  <sheetData>
    <row r="1" spans="1:14" x14ac:dyDescent="0.25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 t="s">
        <v>29</v>
      </c>
      <c r="B2">
        <v>12.1</v>
      </c>
      <c r="C2">
        <v>15.2</v>
      </c>
      <c r="D2">
        <v>15.3</v>
      </c>
      <c r="E2">
        <v>15.7</v>
      </c>
      <c r="F2">
        <v>15.2</v>
      </c>
      <c r="G2">
        <v>16.100000000000001</v>
      </c>
      <c r="H2">
        <v>16.5</v>
      </c>
      <c r="I2">
        <v>17.100000000000001</v>
      </c>
      <c r="J2">
        <v>17.2</v>
      </c>
      <c r="K2">
        <v>17</v>
      </c>
      <c r="L2">
        <v>16.8</v>
      </c>
      <c r="M2">
        <v>16.899999999999999</v>
      </c>
      <c r="N2">
        <f>B6*N3+C6</f>
        <v>16.963997896850053</v>
      </c>
    </row>
    <row r="3" spans="1:14" x14ac:dyDescent="0.25">
      <c r="A3" t="s">
        <v>30</v>
      </c>
      <c r="B3">
        <v>115</v>
      </c>
      <c r="C3">
        <v>119</v>
      </c>
      <c r="D3">
        <v>121</v>
      </c>
      <c r="E3">
        <v>130</v>
      </c>
      <c r="F3">
        <v>131</v>
      </c>
      <c r="G3">
        <v>150</v>
      </c>
      <c r="H3">
        <v>155</v>
      </c>
      <c r="I3">
        <v>172</v>
      </c>
      <c r="J3">
        <v>174</v>
      </c>
      <c r="K3">
        <v>168</v>
      </c>
      <c r="L3">
        <v>161</v>
      </c>
      <c r="M3">
        <v>159</v>
      </c>
      <c r="N3">
        <v>165</v>
      </c>
    </row>
    <row r="5" spans="1:14" x14ac:dyDescent="0.25">
      <c r="B5">
        <f t="array" ref="B5:C5">LINEST(B2:N2,B3:N3)</f>
        <v>5.5413221165336257E-2</v>
      </c>
      <c r="C5">
        <v>7.8208164045695732</v>
      </c>
    </row>
    <row r="6" spans="1:14" x14ac:dyDescent="0.25">
      <c r="B6">
        <f t="array" ref="B6:C6">LINEST(B2:M2,B3:M3)</f>
        <v>5.5413221165336278E-2</v>
      </c>
      <c r="C6">
        <v>7.8208164045695678</v>
      </c>
    </row>
    <row r="7" spans="1:14" x14ac:dyDescent="0.25">
      <c r="B7">
        <f t="array" ref="B7:C7">LINEST(B2:N2,B3:N3)</f>
        <v>5.5413221165336257E-2</v>
      </c>
      <c r="C7">
        <v>7.8208164045695732</v>
      </c>
    </row>
    <row r="9" spans="1:14" x14ac:dyDescent="0.25">
      <c r="A9" t="s">
        <v>31</v>
      </c>
    </row>
    <row r="11" spans="1:14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AyDaR</dc:creator>
  <cp:lastModifiedBy>AyDaR</cp:lastModifiedBy>
  <dcterms:created xsi:type="dcterms:W3CDTF">2023-07-18T07:14:11Z</dcterms:created>
  <dcterms:modified xsi:type="dcterms:W3CDTF">2023-07-18T09:11:59Z</dcterms:modified>
</cp:coreProperties>
</file>