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0515e52b4f949f/Desktop/GB/Finance/Seminars/"/>
    </mc:Choice>
  </mc:AlternateContent>
  <xr:revisionPtr revIDLastSave="9" documentId="8_{433D22DC-C65E-44AD-9DA0-5DF952271062}" xr6:coauthVersionLast="47" xr6:coauthVersionMax="47" xr10:uidLastSave="{65A22AB4-1D26-4980-B8C1-858F08ACC419}"/>
  <bookViews>
    <workbookView xWindow="-110" yWindow="-110" windowWidth="19420" windowHeight="10300" activeTab="3" xr2:uid="{5C83E234-8456-4E3A-9485-396D05F9FE1C}"/>
  </bookViews>
  <sheets>
    <sheet name="task1,3" sheetId="1" r:id="rId1"/>
    <sheet name="task2,3" sheetId="3" r:id="rId2"/>
    <sheet name="task4" sheetId="4" r:id="rId3"/>
    <sheet name="task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5" l="1"/>
  <c r="D10" i="5"/>
  <c r="E10" i="5"/>
  <c r="F10" i="5"/>
  <c r="G10" i="5"/>
  <c r="H10" i="5"/>
  <c r="C11" i="5"/>
  <c r="C13" i="5" s="1"/>
  <c r="D11" i="5"/>
  <c r="E11" i="5"/>
  <c r="E12" i="5" s="1"/>
  <c r="F11" i="5"/>
  <c r="F13" i="5" s="1"/>
  <c r="G11" i="5"/>
  <c r="G13" i="5" s="1"/>
  <c r="H11" i="5"/>
  <c r="H13" i="5" s="1"/>
  <c r="D12" i="5"/>
  <c r="D13" i="5"/>
  <c r="E13" i="5"/>
  <c r="E8" i="5"/>
  <c r="C8" i="5"/>
  <c r="E6" i="5"/>
  <c r="C6" i="5"/>
  <c r="D22" i="3"/>
  <c r="D22" i="1"/>
  <c r="E8" i="4"/>
  <c r="C8" i="4"/>
  <c r="E6" i="4"/>
  <c r="C6" i="4"/>
  <c r="E21" i="3"/>
  <c r="G12" i="3"/>
  <c r="E12" i="3"/>
  <c r="C12" i="3"/>
  <c r="I10" i="3"/>
  <c r="C6" i="3"/>
  <c r="H10" i="3"/>
  <c r="G10" i="3"/>
  <c r="F10" i="3"/>
  <c r="E10" i="3"/>
  <c r="D10" i="3"/>
  <c r="C10" i="3"/>
  <c r="D7" i="3"/>
  <c r="D12" i="3" s="1"/>
  <c r="H10" i="1"/>
  <c r="G10" i="1"/>
  <c r="F10" i="1"/>
  <c r="E10" i="1"/>
  <c r="D10" i="1"/>
  <c r="C10" i="1"/>
  <c r="C7" i="1"/>
  <c r="C6" i="1"/>
  <c r="G15" i="5" l="1"/>
  <c r="H15" i="5"/>
  <c r="D15" i="5"/>
  <c r="E15" i="5"/>
  <c r="C15" i="5"/>
  <c r="B13" i="5"/>
  <c r="F15" i="5"/>
  <c r="H12" i="5"/>
  <c r="G12" i="5"/>
  <c r="F12" i="5"/>
  <c r="C12" i="5"/>
  <c r="D13" i="3"/>
  <c r="D11" i="3" s="1"/>
  <c r="E13" i="3"/>
  <c r="E11" i="3" s="1"/>
  <c r="C13" i="3"/>
  <c r="C11" i="3" s="1"/>
  <c r="C12" i="1"/>
  <c r="D7" i="1"/>
  <c r="C8" i="1"/>
  <c r="B12" i="5" l="1"/>
  <c r="E14" i="5"/>
  <c r="F14" i="5"/>
  <c r="G14" i="5"/>
  <c r="D14" i="5"/>
  <c r="H14" i="5"/>
  <c r="C14" i="5"/>
  <c r="C13" i="1"/>
  <c r="C11" i="1" s="1"/>
  <c r="D12" i="1"/>
  <c r="D13" i="1" s="1"/>
  <c r="D11" i="1" s="1"/>
  <c r="F7" i="3"/>
  <c r="F12" i="3" s="1"/>
  <c r="E7" i="1"/>
  <c r="G13" i="3" l="1"/>
  <c r="G11" i="3" s="1"/>
  <c r="F13" i="3"/>
  <c r="F11" i="3" s="1"/>
  <c r="E12" i="1"/>
  <c r="E13" i="1" s="1"/>
  <c r="E11" i="1" s="1"/>
  <c r="F7" i="1"/>
  <c r="F12" i="1" l="1"/>
  <c r="F13" i="1" s="1"/>
  <c r="F11" i="1" s="1"/>
  <c r="H7" i="3"/>
  <c r="H12" i="3" s="1"/>
  <c r="G7" i="1"/>
  <c r="H13" i="3" l="1"/>
  <c r="H11" i="3" s="1"/>
  <c r="I7" i="3"/>
  <c r="I12" i="3" s="1"/>
  <c r="I13" i="3" s="1"/>
  <c r="I11" i="3" s="1"/>
  <c r="G12" i="1"/>
  <c r="G13" i="1" s="1"/>
  <c r="G11" i="1" s="1"/>
  <c r="H7" i="1"/>
  <c r="B11" i="3" l="1"/>
  <c r="C8" i="3" s="1"/>
  <c r="H12" i="1"/>
  <c r="H13" i="1" s="1"/>
  <c r="H11" i="1" s="1"/>
  <c r="B11" i="1" s="1"/>
</calcChain>
</file>

<file path=xl/sharedStrings.xml><?xml version="1.0" encoding="utf-8"?>
<sst xmlns="http://schemas.openxmlformats.org/spreadsheetml/2006/main" count="41" uniqueCount="18">
  <si>
    <t>IRR</t>
  </si>
  <si>
    <t>NPV</t>
  </si>
  <si>
    <t>если по концу периода</t>
  </si>
  <si>
    <t>Total</t>
  </si>
  <si>
    <t>Result</t>
  </si>
  <si>
    <t>Не инвестируем, NPV отрицательное, IRR меньше целевого уровня ставки</t>
  </si>
  <si>
    <t>Rate</t>
  </si>
  <si>
    <t>NPV отрицательное</t>
  </si>
  <si>
    <t>денежный поток</t>
  </si>
  <si>
    <t>Квартал</t>
  </si>
  <si>
    <t>денежный поток А</t>
  </si>
  <si>
    <t>денежный поток Б</t>
  </si>
  <si>
    <t>NPV Б</t>
  </si>
  <si>
    <t>NPV А</t>
  </si>
  <si>
    <t>Выбираем Б, на конец 4 периода уже окупается и обеспечивает положительную ликвидность</t>
  </si>
  <si>
    <t>Выбираем Б, NPV Б больше NPV A, аналогично по IRR</t>
  </si>
  <si>
    <t>PV А</t>
  </si>
  <si>
    <t>PV 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</si>
</sst>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#,##0.0_);[Red]\(#,##0.0\)"/>
  </numFmts>
  <fonts count="2" x14ac:knownFonts="1">
    <font>
      <sz val="11"/>
      <color theme="1"/>
      <name val="Calibri"/>
      <family val="2"/>
      <scheme val="minor"/>
    </font>
    <font>
      <sz val="8"/>
      <color rgb="FF2C2D3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40" fontId="0" fillId="2" borderId="0" xfId="0" applyNumberFormat="1" applyFill="1"/>
    <xf numFmtId="164" fontId="0" fillId="2" borderId="0" xfId="0" applyNumberFormat="1" applyFill="1"/>
    <xf numFmtId="40" fontId="0" fillId="0" borderId="0" xfId="0" applyNumberFormat="1"/>
    <xf numFmtId="40" fontId="0" fillId="0" borderId="0" xfId="0" applyNumberFormat="1" applyFill="1"/>
    <xf numFmtId="8" fontId="0" fillId="2" borderId="0" xfId="0" applyNumberFormat="1" applyFill="1"/>
    <xf numFmtId="8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A9288-F100-44E4-95BE-074BB5C94415}">
  <dimension ref="B3:I22"/>
  <sheetViews>
    <sheetView workbookViewId="0">
      <selection activeCell="C22" sqref="C22:D22"/>
    </sheetView>
  </sheetViews>
  <sheetFormatPr defaultRowHeight="14.5" x14ac:dyDescent="0.35"/>
  <cols>
    <col min="2" max="2" width="11.453125" bestFit="1" customWidth="1"/>
  </cols>
  <sheetData>
    <row r="3" spans="2:9" x14ac:dyDescent="0.35">
      <c r="B3" s="1" t="s">
        <v>9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</row>
    <row r="4" spans="2:9" x14ac:dyDescent="0.35">
      <c r="B4" s="1" t="s">
        <v>8</v>
      </c>
      <c r="C4">
        <v>-1200</v>
      </c>
      <c r="D4">
        <v>100</v>
      </c>
      <c r="E4">
        <v>200</v>
      </c>
      <c r="F4">
        <v>300</v>
      </c>
      <c r="G4">
        <v>400</v>
      </c>
      <c r="H4">
        <v>500</v>
      </c>
    </row>
    <row r="6" spans="2:9" x14ac:dyDescent="0.35">
      <c r="B6" t="s">
        <v>0</v>
      </c>
      <c r="C6" s="3">
        <f>IRR(C4:H4)</f>
        <v>6.3617768884409953E-2</v>
      </c>
      <c r="D6" s="3"/>
      <c r="E6" s="3"/>
      <c r="F6" s="3"/>
      <c r="G6" s="3"/>
      <c r="H6" s="3"/>
    </row>
    <row r="7" spans="2:9" x14ac:dyDescent="0.35">
      <c r="B7" t="s">
        <v>6</v>
      </c>
      <c r="C7" s="2">
        <f>15%</f>
        <v>0.15</v>
      </c>
      <c r="D7" s="2">
        <f>C7</f>
        <v>0.15</v>
      </c>
      <c r="E7" s="2">
        <f t="shared" ref="E7:H7" si="0">D7</f>
        <v>0.15</v>
      </c>
      <c r="F7" s="2">
        <f t="shared" si="0"/>
        <v>0.15</v>
      </c>
      <c r="G7" s="2">
        <f t="shared" si="0"/>
        <v>0.15</v>
      </c>
      <c r="H7" s="2">
        <f t="shared" si="0"/>
        <v>0.15</v>
      </c>
    </row>
    <row r="8" spans="2:9" x14ac:dyDescent="0.35">
      <c r="B8" t="s">
        <v>1</v>
      </c>
      <c r="C8" s="5">
        <f>NPV(C7,C4:H4)</f>
        <v>-249.80018190048472</v>
      </c>
    </row>
    <row r="10" spans="2:9" x14ac:dyDescent="0.35">
      <c r="B10" t="s">
        <v>3</v>
      </c>
      <c r="C10">
        <f>C3</f>
        <v>0</v>
      </c>
      <c r="D10">
        <f t="shared" ref="D10:H10" si="1">D3</f>
        <v>1</v>
      </c>
      <c r="E10">
        <f t="shared" si="1"/>
        <v>2</v>
      </c>
      <c r="F10">
        <f t="shared" si="1"/>
        <v>3</v>
      </c>
      <c r="G10">
        <f t="shared" si="1"/>
        <v>4</v>
      </c>
      <c r="H10">
        <f t="shared" si="1"/>
        <v>5</v>
      </c>
    </row>
    <row r="11" spans="2:9" x14ac:dyDescent="0.35">
      <c r="B11" s="6">
        <f>SUM(C11:H11)</f>
        <v>-249.8001819004846</v>
      </c>
      <c r="C11" s="4">
        <f>C13*C4</f>
        <v>-1043.4782608695652</v>
      </c>
      <c r="D11" s="4">
        <f>D13*D4</f>
        <v>75.61436672967865</v>
      </c>
      <c r="E11" s="4">
        <f>E13*E4</f>
        <v>131.50324648639767</v>
      </c>
      <c r="F11" s="4">
        <f>F13*F4</f>
        <v>171.52597367791003</v>
      </c>
      <c r="G11" s="4">
        <f>G13*G4</f>
        <v>198.870694119316</v>
      </c>
      <c r="H11" s="4">
        <f>H13*H4</f>
        <v>216.16379795577828</v>
      </c>
      <c r="I11" t="s">
        <v>2</v>
      </c>
    </row>
    <row r="12" spans="2:9" x14ac:dyDescent="0.35">
      <c r="C12" s="7">
        <f t="shared" ref="C12:H12" si="2">1/(1+C$7)</f>
        <v>0.86956521739130443</v>
      </c>
      <c r="D12" s="7">
        <f t="shared" si="2"/>
        <v>0.86956521739130443</v>
      </c>
      <c r="E12" s="7">
        <f t="shared" si="2"/>
        <v>0.86956521739130443</v>
      </c>
      <c r="F12" s="7">
        <f t="shared" si="2"/>
        <v>0.86956521739130443</v>
      </c>
      <c r="G12" s="7">
        <f t="shared" si="2"/>
        <v>0.86956521739130443</v>
      </c>
      <c r="H12" s="7">
        <f t="shared" si="2"/>
        <v>0.86956521739130443</v>
      </c>
    </row>
    <row r="13" spans="2:9" x14ac:dyDescent="0.35">
      <c r="C13" s="7">
        <f>PRODUCT($C$12:C$12)</f>
        <v>0.86956521739130443</v>
      </c>
      <c r="D13" s="7">
        <f>PRODUCT($C$12:D$12)</f>
        <v>0.7561436672967865</v>
      </c>
      <c r="E13" s="7">
        <f>PRODUCT($C$12:E$12)</f>
        <v>0.65751623243198831</v>
      </c>
      <c r="F13" s="7">
        <f>PRODUCT($C$12:F$12)</f>
        <v>0.57175324559303342</v>
      </c>
      <c r="G13" s="7">
        <f>PRODUCT($C$12:G$12)</f>
        <v>0.49717673529828998</v>
      </c>
      <c r="H13" s="7">
        <f>PRODUCT($C$12:H$12)</f>
        <v>0.43232759591155656</v>
      </c>
    </row>
    <row r="21" spans="2:4" x14ac:dyDescent="0.35">
      <c r="B21" t="s">
        <v>4</v>
      </c>
      <c r="C21" t="s">
        <v>5</v>
      </c>
    </row>
    <row r="22" spans="2:4" x14ac:dyDescent="0.35">
      <c r="C22" t="s">
        <v>0</v>
      </c>
      <c r="D22" s="3">
        <f>C6</f>
        <v>6.3617768884409953E-2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C481F-1623-443B-A4B5-EEACF18CE625}">
  <dimension ref="B3:J22"/>
  <sheetViews>
    <sheetView workbookViewId="0">
      <selection activeCell="D22" sqref="D22"/>
    </sheetView>
  </sheetViews>
  <sheetFormatPr defaultRowHeight="14.5" x14ac:dyDescent="0.35"/>
  <cols>
    <col min="2" max="2" width="11.453125" bestFit="1" customWidth="1"/>
  </cols>
  <sheetData>
    <row r="3" spans="2:10" x14ac:dyDescent="0.35">
      <c r="B3" s="1" t="s">
        <v>9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</row>
    <row r="4" spans="2:10" x14ac:dyDescent="0.35">
      <c r="B4" s="1" t="s">
        <v>8</v>
      </c>
      <c r="C4">
        <v>-1500</v>
      </c>
      <c r="D4">
        <v>100</v>
      </c>
      <c r="E4">
        <v>200</v>
      </c>
      <c r="F4">
        <v>300</v>
      </c>
      <c r="G4">
        <v>400</v>
      </c>
      <c r="H4">
        <v>500</v>
      </c>
      <c r="I4">
        <v>600</v>
      </c>
    </row>
    <row r="6" spans="2:10" x14ac:dyDescent="0.35">
      <c r="B6" t="s">
        <v>0</v>
      </c>
      <c r="C6" s="3">
        <f>IRR(C4:I4)</f>
        <v>8.2523831241376966E-2</v>
      </c>
      <c r="D6" s="3"/>
      <c r="E6" s="3"/>
      <c r="F6" s="3"/>
      <c r="G6" s="3"/>
      <c r="H6" s="3"/>
    </row>
    <row r="7" spans="2:10" x14ac:dyDescent="0.35">
      <c r="B7" t="s">
        <v>6</v>
      </c>
      <c r="C7" s="2">
        <v>0.2</v>
      </c>
      <c r="D7" s="2">
        <f>C7</f>
        <v>0.2</v>
      </c>
      <c r="E7" s="2">
        <v>0.15</v>
      </c>
      <c r="F7" s="2">
        <f t="shared" ref="F7:I7" si="0">E7</f>
        <v>0.15</v>
      </c>
      <c r="G7" s="2">
        <v>0.1</v>
      </c>
      <c r="H7" s="2">
        <f t="shared" si="0"/>
        <v>0.1</v>
      </c>
      <c r="I7" s="2">
        <f t="shared" si="0"/>
        <v>0.1</v>
      </c>
    </row>
    <row r="8" spans="2:10" x14ac:dyDescent="0.35">
      <c r="B8" t="s">
        <v>1</v>
      </c>
      <c r="C8" s="5">
        <f>B11</f>
        <v>-257.61479485760441</v>
      </c>
    </row>
    <row r="10" spans="2:10" x14ac:dyDescent="0.35">
      <c r="B10" t="s">
        <v>3</v>
      </c>
      <c r="C10">
        <f>C3</f>
        <v>0</v>
      </c>
      <c r="D10">
        <f t="shared" ref="D10:H10" si="1">D3</f>
        <v>1</v>
      </c>
      <c r="E10">
        <f t="shared" si="1"/>
        <v>2</v>
      </c>
      <c r="F10">
        <f t="shared" si="1"/>
        <v>3</v>
      </c>
      <c r="G10">
        <f t="shared" si="1"/>
        <v>4</v>
      </c>
      <c r="H10">
        <f t="shared" si="1"/>
        <v>5</v>
      </c>
      <c r="I10">
        <f t="shared" ref="I10" si="2">I3</f>
        <v>6</v>
      </c>
    </row>
    <row r="11" spans="2:10" x14ac:dyDescent="0.35">
      <c r="B11" s="6">
        <f>SUM(C11:I11)</f>
        <v>-257.61479485760441</v>
      </c>
      <c r="C11" s="4">
        <f>C13*C4</f>
        <v>-1250</v>
      </c>
      <c r="D11" s="4">
        <f>D13*D4</f>
        <v>69.444444444444457</v>
      </c>
      <c r="E11" s="4">
        <f>E13*E4</f>
        <v>120.77294685990341</v>
      </c>
      <c r="F11" s="4">
        <f>F13*F4</f>
        <v>157.52993068683054</v>
      </c>
      <c r="G11" s="4">
        <f>G13*G4</f>
        <v>190.94537052949156</v>
      </c>
      <c r="H11" s="4">
        <f>H13*H4</f>
        <v>216.98337560169492</v>
      </c>
      <c r="I11" s="4">
        <f>I13*I4</f>
        <v>236.70913702003082</v>
      </c>
      <c r="J11" t="s">
        <v>2</v>
      </c>
    </row>
    <row r="12" spans="2:10" x14ac:dyDescent="0.35">
      <c r="C12" s="7">
        <f t="shared" ref="C12:I12" si="3">1/(1+C$7)</f>
        <v>0.83333333333333337</v>
      </c>
      <c r="D12" s="7">
        <f t="shared" si="3"/>
        <v>0.83333333333333337</v>
      </c>
      <c r="E12" s="7">
        <f t="shared" si="3"/>
        <v>0.86956521739130443</v>
      </c>
      <c r="F12" s="7">
        <f t="shared" si="3"/>
        <v>0.86956521739130443</v>
      </c>
      <c r="G12" s="7">
        <f t="shared" si="3"/>
        <v>0.90909090909090906</v>
      </c>
      <c r="H12" s="7">
        <f t="shared" si="3"/>
        <v>0.90909090909090906</v>
      </c>
      <c r="I12" s="7">
        <f t="shared" si="3"/>
        <v>0.90909090909090906</v>
      </c>
    </row>
    <row r="13" spans="2:10" x14ac:dyDescent="0.35">
      <c r="C13" s="7">
        <f>PRODUCT($C$12:C$12)</f>
        <v>0.83333333333333337</v>
      </c>
      <c r="D13" s="7">
        <f>PRODUCT($C$12:D$12)</f>
        <v>0.69444444444444453</v>
      </c>
      <c r="E13" s="7">
        <f>PRODUCT($C$12:E$12)</f>
        <v>0.60386473429951704</v>
      </c>
      <c r="F13" s="7">
        <f>PRODUCT($C$12:F$12)</f>
        <v>0.52509976895610178</v>
      </c>
      <c r="G13" s="7">
        <f>PRODUCT($C$12:G$12)</f>
        <v>0.47736342632372886</v>
      </c>
      <c r="H13" s="7">
        <f>PRODUCT($C$12:H$12)</f>
        <v>0.43396675120338984</v>
      </c>
      <c r="I13" s="7">
        <f>PRODUCT($C$12:I$12)</f>
        <v>0.39451522836671804</v>
      </c>
    </row>
    <row r="21" spans="2:5" x14ac:dyDescent="0.35">
      <c r="B21" t="s">
        <v>4</v>
      </c>
      <c r="C21" t="s">
        <v>7</v>
      </c>
      <c r="E21" s="7">
        <f>C8</f>
        <v>-257.61479485760441</v>
      </c>
    </row>
    <row r="22" spans="2:5" x14ac:dyDescent="0.35">
      <c r="C22" t="s">
        <v>0</v>
      </c>
      <c r="D22" s="3">
        <f>C6</f>
        <v>8.2523831241376966E-2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563AB-07FE-47E3-AD1E-92E1B751F2C5}">
  <dimension ref="B3:I17"/>
  <sheetViews>
    <sheetView workbookViewId="0">
      <selection activeCell="C18" sqref="C18"/>
    </sheetView>
  </sheetViews>
  <sheetFormatPr defaultRowHeight="14.5" x14ac:dyDescent="0.35"/>
  <cols>
    <col min="2" max="2" width="12.90625" bestFit="1" customWidth="1"/>
  </cols>
  <sheetData>
    <row r="3" spans="2:9" x14ac:dyDescent="0.35">
      <c r="B3" s="1" t="s">
        <v>9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</row>
    <row r="4" spans="2:9" x14ac:dyDescent="0.35">
      <c r="B4" s="1" t="s">
        <v>10</v>
      </c>
      <c r="C4">
        <v>-1000</v>
      </c>
      <c r="D4">
        <v>100</v>
      </c>
      <c r="E4">
        <v>250</v>
      </c>
      <c r="F4">
        <v>450</v>
      </c>
      <c r="G4">
        <v>500</v>
      </c>
      <c r="H4">
        <v>550</v>
      </c>
    </row>
    <row r="5" spans="2:9" x14ac:dyDescent="0.35">
      <c r="B5" s="1" t="s">
        <v>11</v>
      </c>
      <c r="C5">
        <v>-1000</v>
      </c>
      <c r="D5">
        <v>200</v>
      </c>
      <c r="E5">
        <v>300</v>
      </c>
      <c r="F5">
        <v>400</v>
      </c>
      <c r="G5">
        <v>450</v>
      </c>
      <c r="H5">
        <v>500</v>
      </c>
    </row>
    <row r="6" spans="2:9" x14ac:dyDescent="0.35">
      <c r="B6" t="s">
        <v>0</v>
      </c>
      <c r="C6" s="3">
        <f>IRR(C4:H4)</f>
        <v>0.19262130953646639</v>
      </c>
      <c r="D6" s="3"/>
      <c r="E6" s="3">
        <f>IRR(C5:H5)</f>
        <v>0.20947900669431885</v>
      </c>
      <c r="F6" s="3"/>
      <c r="G6" s="3"/>
      <c r="H6" s="3"/>
    </row>
    <row r="7" spans="2:9" x14ac:dyDescent="0.35">
      <c r="B7" t="s">
        <v>6</v>
      </c>
      <c r="C7" s="2">
        <v>0.1</v>
      </c>
      <c r="D7" s="2"/>
      <c r="E7" s="2"/>
      <c r="F7" s="2"/>
      <c r="G7" s="2"/>
      <c r="H7" s="2"/>
      <c r="I7" s="2"/>
    </row>
    <row r="8" spans="2:9" x14ac:dyDescent="0.35">
      <c r="B8" t="s">
        <v>1</v>
      </c>
      <c r="C8" s="8">
        <f>NPV(C7,C4:H4)</f>
        <v>289.65979720709544</v>
      </c>
      <c r="E8" s="9">
        <f>NPV(C7,C5:H5)</f>
        <v>316.44972992744778</v>
      </c>
    </row>
    <row r="10" spans="2:9" x14ac:dyDescent="0.35">
      <c r="B10" s="1"/>
    </row>
    <row r="11" spans="2:9" x14ac:dyDescent="0.35">
      <c r="C11" s="8"/>
      <c r="D11" s="8"/>
      <c r="E11" s="8"/>
      <c r="F11" s="8"/>
      <c r="G11" s="8"/>
      <c r="H11" s="8"/>
    </row>
    <row r="12" spans="2:9" x14ac:dyDescent="0.35">
      <c r="B12" s="8"/>
      <c r="C12" s="8"/>
      <c r="D12" s="8"/>
      <c r="E12" s="8"/>
      <c r="F12" s="8"/>
      <c r="G12" s="8"/>
      <c r="H12" s="8"/>
    </row>
    <row r="13" spans="2:9" x14ac:dyDescent="0.35">
      <c r="B13" s="8"/>
      <c r="C13" s="8"/>
      <c r="D13" s="8"/>
      <c r="E13" s="8"/>
      <c r="F13" s="8"/>
      <c r="G13" s="8"/>
      <c r="H13" s="8"/>
    </row>
    <row r="14" spans="2:9" x14ac:dyDescent="0.35">
      <c r="C14" s="7"/>
      <c r="D14" s="7"/>
      <c r="E14" s="7"/>
      <c r="F14" s="7"/>
      <c r="G14" s="7"/>
      <c r="H14" s="7"/>
    </row>
    <row r="15" spans="2:9" x14ac:dyDescent="0.35">
      <c r="C15" s="7"/>
      <c r="D15" s="7"/>
      <c r="E15" s="7"/>
      <c r="F15" s="7"/>
      <c r="G15" s="7"/>
      <c r="H15" s="7"/>
    </row>
    <row r="17" spans="2:3" x14ac:dyDescent="0.35">
      <c r="B17" t="s">
        <v>4</v>
      </c>
      <c r="C17" t="s">
        <v>15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06D3E-BEAC-4C6C-969E-588E699D204E}">
  <dimension ref="A3:I17"/>
  <sheetViews>
    <sheetView tabSelected="1" workbookViewId="0">
      <selection activeCell="A16" sqref="A16"/>
    </sheetView>
  </sheetViews>
  <sheetFormatPr defaultRowHeight="14.5" x14ac:dyDescent="0.35"/>
  <cols>
    <col min="2" max="2" width="12.90625" bestFit="1" customWidth="1"/>
  </cols>
  <sheetData>
    <row r="3" spans="1:9" x14ac:dyDescent="0.35">
      <c r="B3" s="1" t="s">
        <v>9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</row>
    <row r="4" spans="1:9" x14ac:dyDescent="0.35">
      <c r="B4" s="1" t="s">
        <v>10</v>
      </c>
      <c r="C4">
        <v>-1000</v>
      </c>
      <c r="D4">
        <v>100</v>
      </c>
      <c r="E4">
        <v>250</v>
      </c>
      <c r="F4">
        <v>450</v>
      </c>
      <c r="G4">
        <v>500</v>
      </c>
      <c r="H4">
        <v>550</v>
      </c>
    </row>
    <row r="5" spans="1:9" x14ac:dyDescent="0.35">
      <c r="B5" s="1" t="s">
        <v>11</v>
      </c>
      <c r="C5">
        <v>-1000</v>
      </c>
      <c r="D5">
        <v>200</v>
      </c>
      <c r="E5">
        <v>300</v>
      </c>
      <c r="F5">
        <v>400</v>
      </c>
      <c r="G5">
        <v>450</v>
      </c>
      <c r="H5">
        <v>500</v>
      </c>
    </row>
    <row r="6" spans="1:9" x14ac:dyDescent="0.35">
      <c r="B6" t="s">
        <v>0</v>
      </c>
      <c r="C6" s="3">
        <f>IRR(C4:H4)</f>
        <v>0.19262130953646639</v>
      </c>
      <c r="D6" s="3"/>
      <c r="E6" s="3">
        <f>IRR(C5:H5)</f>
        <v>0.20947900669431885</v>
      </c>
      <c r="F6" s="3"/>
      <c r="G6" s="3"/>
      <c r="H6" s="3"/>
    </row>
    <row r="7" spans="1:9" x14ac:dyDescent="0.35">
      <c r="B7" t="s">
        <v>6</v>
      </c>
      <c r="C7" s="2">
        <v>0.1</v>
      </c>
      <c r="D7" s="2"/>
      <c r="E7" s="2"/>
      <c r="F7" s="2"/>
      <c r="G7" s="2"/>
      <c r="H7" s="2"/>
      <c r="I7" s="2"/>
    </row>
    <row r="8" spans="1:9" x14ac:dyDescent="0.35">
      <c r="B8" t="s">
        <v>1</v>
      </c>
      <c r="C8" s="8">
        <f>NPV(C7,C4:H4)</f>
        <v>289.65979720709544</v>
      </c>
      <c r="E8" s="10">
        <f>NPV(C7,C5:H5)</f>
        <v>316.44972992744778</v>
      </c>
    </row>
    <row r="10" spans="1:9" x14ac:dyDescent="0.35">
      <c r="B10" s="1" t="s">
        <v>9</v>
      </c>
      <c r="C10">
        <f>C3</f>
        <v>0</v>
      </c>
      <c r="D10">
        <f t="shared" ref="D10:H10" si="0">D3</f>
        <v>1</v>
      </c>
      <c r="E10">
        <f t="shared" si="0"/>
        <v>2</v>
      </c>
      <c r="F10">
        <f t="shared" si="0"/>
        <v>3</v>
      </c>
      <c r="G10">
        <f t="shared" si="0"/>
        <v>4</v>
      </c>
      <c r="H10">
        <f t="shared" si="0"/>
        <v>5</v>
      </c>
    </row>
    <row r="11" spans="1:9" x14ac:dyDescent="0.35">
      <c r="C11" s="8">
        <f>1/(1+$C$7)^(C3+1)</f>
        <v>0.90909090909090906</v>
      </c>
      <c r="D11" s="8">
        <f>1/(1+$C$7)^(D3+1)</f>
        <v>0.82644628099173545</v>
      </c>
      <c r="E11" s="8">
        <f>1/(1+$C$7)^(E3+1)</f>
        <v>0.75131480090157754</v>
      </c>
      <c r="F11" s="8">
        <f>1/(1+$C$7)^(F3+1)</f>
        <v>0.68301345536507052</v>
      </c>
      <c r="G11" s="8">
        <f>1/(1+$C$7)^(G3+1)</f>
        <v>0.62092132305915493</v>
      </c>
      <c r="H11" s="8">
        <f>1/(1+$C$7)^(H3+1)</f>
        <v>0.56447393005377722</v>
      </c>
    </row>
    <row r="12" spans="1:9" x14ac:dyDescent="0.35">
      <c r="A12" t="s">
        <v>13</v>
      </c>
      <c r="B12" s="8">
        <f>SUM(C12:H12)</f>
        <v>289.65979720709566</v>
      </c>
      <c r="C12" s="8">
        <f t="shared" ref="C12:G13" si="1">C4*C$11</f>
        <v>-909.09090909090901</v>
      </c>
      <c r="D12" s="8">
        <f t="shared" si="1"/>
        <v>82.644628099173545</v>
      </c>
      <c r="E12" s="8">
        <f t="shared" si="1"/>
        <v>187.82870022539439</v>
      </c>
      <c r="F12" s="8">
        <f t="shared" si="1"/>
        <v>307.35605491428174</v>
      </c>
      <c r="G12" s="8">
        <f t="shared" si="1"/>
        <v>310.46066152957746</v>
      </c>
      <c r="H12" s="8">
        <f>H4*H$11</f>
        <v>310.46066152957746</v>
      </c>
    </row>
    <row r="13" spans="1:9" x14ac:dyDescent="0.35">
      <c r="A13" t="s">
        <v>12</v>
      </c>
      <c r="B13" s="8">
        <f>SUM(C13:H13)</f>
        <v>316.44972992744789</v>
      </c>
      <c r="C13" s="8">
        <f t="shared" si="1"/>
        <v>-909.09090909090901</v>
      </c>
      <c r="D13" s="8">
        <f t="shared" si="1"/>
        <v>165.28925619834709</v>
      </c>
      <c r="E13" s="8">
        <f t="shared" si="1"/>
        <v>225.39444027047327</v>
      </c>
      <c r="F13" s="8">
        <f t="shared" si="1"/>
        <v>273.20538214602823</v>
      </c>
      <c r="G13" s="8">
        <f t="shared" si="1"/>
        <v>279.41459537661973</v>
      </c>
      <c r="H13" s="8">
        <f>H5*H$11</f>
        <v>282.23696502688858</v>
      </c>
    </row>
    <row r="14" spans="1:9" x14ac:dyDescent="0.35">
      <c r="A14" t="s">
        <v>16</v>
      </c>
      <c r="C14" s="7">
        <f>SUM($C12:C12)</f>
        <v>-909.09090909090901</v>
      </c>
      <c r="D14" s="7">
        <f>SUM($C12:D12)</f>
        <v>-826.44628099173542</v>
      </c>
      <c r="E14" s="7">
        <f>SUM($C12:E12)</f>
        <v>-638.61758076634101</v>
      </c>
      <c r="F14" s="7">
        <f>SUM($C12:F12)</f>
        <v>-331.26152585205926</v>
      </c>
      <c r="G14" s="7">
        <f>SUM($C12:G12)</f>
        <v>-20.8008643224818</v>
      </c>
      <c r="H14" s="7">
        <f>SUM($C12:H12)</f>
        <v>289.65979720709566</v>
      </c>
    </row>
    <row r="15" spans="1:9" x14ac:dyDescent="0.35">
      <c r="A15" t="s">
        <v>17</v>
      </c>
      <c r="C15" s="7">
        <f>SUM($C13:C13)</f>
        <v>-909.09090909090901</v>
      </c>
      <c r="D15" s="7">
        <f>SUM($C13:D13)</f>
        <v>-743.80165289256195</v>
      </c>
      <c r="E15" s="7">
        <f>SUM($C13:E13)</f>
        <v>-518.40721262208865</v>
      </c>
      <c r="F15" s="7">
        <f>SUM($C13:F13)</f>
        <v>-245.20183047606042</v>
      </c>
      <c r="G15" s="5">
        <f>SUM($C13:G13)</f>
        <v>34.212764900559307</v>
      </c>
      <c r="H15" s="7">
        <f>SUM($C13:H13)</f>
        <v>316.44972992744789</v>
      </c>
    </row>
    <row r="17" spans="2:3" x14ac:dyDescent="0.35">
      <c r="B17" t="s">
        <v>4</v>
      </c>
      <c r="C17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task1,3</vt:lpstr>
      <vt:lpstr>task2,3</vt:lpstr>
      <vt:lpstr>task4</vt:lpstr>
      <vt:lpstr>task5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Tselykovskiy</dc:creator>
  <cp:lastModifiedBy>Anton Tselykovskiy</cp:lastModifiedBy>
  <dcterms:created xsi:type="dcterms:W3CDTF">2023-10-05T12:28:39Z</dcterms:created>
  <dcterms:modified xsi:type="dcterms:W3CDTF">2023-10-05T13:10:16Z</dcterms:modified>
</cp:coreProperties>
</file>