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antonioalvarezfolgado/Downloads/"/>
    </mc:Choice>
  </mc:AlternateContent>
  <xr:revisionPtr revIDLastSave="0" documentId="8_{6610C09A-6214-AC46-9051-B8242874505E}" xr6:coauthVersionLast="47" xr6:coauthVersionMax="47" xr10:uidLastSave="{00000000-0000-0000-0000-000000000000}"/>
  <bookViews>
    <workbookView xWindow="11980" yWindow="5900" windowWidth="27640" windowHeight="16940" xr2:uid="{9265AA78-8720-834D-BE95-F7643A86454F}"/>
  </bookViews>
  <sheets>
    <sheet name="Inversione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4" i="1" l="1"/>
  <c r="G43" i="1"/>
  <c r="I38" i="1" a="1"/>
  <c r="I38" i="1" s="1"/>
  <c r="J38" i="1" s="1"/>
  <c r="I37" i="1" a="1"/>
  <c r="I37" i="1" s="1"/>
  <c r="J37" i="1" s="1"/>
  <c r="E37" i="1" a="1"/>
  <c r="E37" i="1" s="1"/>
  <c r="I36" i="1" a="1"/>
  <c r="I36" i="1" s="1"/>
  <c r="J36" i="1" s="1"/>
  <c r="E36" i="1" a="1"/>
  <c r="E36" i="1" s="1"/>
  <c r="I35" i="1" a="1"/>
  <c r="I35" i="1" s="1"/>
  <c r="J35" i="1" s="1"/>
  <c r="E35" i="1" a="1"/>
  <c r="E35" i="1" s="1"/>
  <c r="I34" i="1" a="1"/>
  <c r="I34" i="1" s="1"/>
  <c r="J34" i="1" s="1"/>
  <c r="E34" i="1" a="1"/>
  <c r="E34" i="1" s="1"/>
  <c r="I33" i="1" a="1"/>
  <c r="I33" i="1" s="1"/>
  <c r="J33" i="1" s="1"/>
  <c r="E33" i="1" a="1"/>
  <c r="E33" i="1" s="1"/>
  <c r="I32" i="1" a="1"/>
  <c r="I32" i="1" s="1"/>
  <c r="J32" i="1" s="1"/>
  <c r="E32" i="1" a="1"/>
  <c r="E32" i="1" s="1"/>
  <c r="I31" i="1" a="1"/>
  <c r="I31" i="1" s="1"/>
  <c r="J31" i="1" s="1"/>
  <c r="E31" i="1" a="1"/>
  <c r="E31" i="1" s="1"/>
  <c r="I30" i="1" a="1"/>
  <c r="I30" i="1" s="1"/>
  <c r="J30" i="1" s="1"/>
  <c r="E30" i="1" a="1"/>
  <c r="E30" i="1" s="1"/>
  <c r="I29" i="1" a="1"/>
  <c r="I29" i="1" s="1"/>
  <c r="J29" i="1" s="1"/>
  <c r="E29" i="1" a="1"/>
  <c r="E29" i="1" s="1"/>
  <c r="I28" i="1" a="1"/>
  <c r="I28" i="1" s="1"/>
  <c r="J28" i="1" s="1"/>
  <c r="E28" i="1" a="1"/>
  <c r="E28" i="1" s="1"/>
  <c r="I27" i="1" a="1"/>
  <c r="I27" i="1" s="1"/>
  <c r="J27" i="1" s="1"/>
  <c r="E27" i="1" a="1"/>
  <c r="E27" i="1" s="1"/>
  <c r="I26" i="1" a="1"/>
  <c r="I26" i="1" s="1"/>
  <c r="J26" i="1" s="1"/>
  <c r="E26" i="1" a="1"/>
  <c r="E26" i="1" s="1"/>
  <c r="I25" i="1" a="1"/>
  <c r="I25" i="1" s="1"/>
  <c r="J25" i="1" s="1"/>
  <c r="E25" i="1" a="1"/>
  <c r="E25" i="1" s="1"/>
  <c r="I24" i="1" a="1"/>
  <c r="I24" i="1" s="1"/>
  <c r="J24" i="1" s="1"/>
  <c r="E24" i="1" a="1"/>
  <c r="E24" i="1" s="1"/>
  <c r="I23" i="1" a="1"/>
  <c r="I23" i="1" s="1"/>
  <c r="J23" i="1" s="1"/>
  <c r="E23" i="1" a="1"/>
  <c r="E23" i="1" s="1"/>
  <c r="I22" i="1" a="1"/>
  <c r="I22" i="1" s="1"/>
  <c r="J22" i="1" s="1"/>
  <c r="E22" i="1" a="1"/>
  <c r="E22" i="1" s="1"/>
  <c r="I21" i="1" a="1"/>
  <c r="I21" i="1" s="1"/>
  <c r="J21" i="1" s="1"/>
  <c r="E21" i="1" a="1"/>
  <c r="E21" i="1" s="1"/>
  <c r="I16" i="1" a="1"/>
  <c r="I16" i="1" s="1"/>
  <c r="J16" i="1" s="1"/>
  <c r="I15" i="1" a="1"/>
  <c r="I15" i="1" s="1"/>
  <c r="J15" i="1" s="1"/>
  <c r="I14" i="1" a="1"/>
  <c r="I14" i="1" s="1"/>
  <c r="J14" i="1" s="1"/>
  <c r="I13" i="1" a="1"/>
  <c r="I13" i="1" s="1"/>
  <c r="J13" i="1" s="1"/>
  <c r="I12" i="1" a="1"/>
  <c r="I12" i="1" s="1"/>
  <c r="J12" i="1" s="1"/>
  <c r="J11" i="1"/>
  <c r="J10" i="1"/>
  <c r="J41" i="1" l="1"/>
  <c r="J18" i="1"/>
  <c r="G45" i="1" l="1"/>
  <c r="M18" i="1"/>
  <c r="L12" i="1" l="1"/>
  <c r="L11" i="1"/>
  <c r="L14" i="1"/>
  <c r="L10" i="1"/>
  <c r="L16" i="1"/>
  <c r="L36" i="1"/>
  <c r="L35" i="1"/>
  <c r="L23" i="1"/>
  <c r="L37" i="1"/>
  <c r="L15" i="1"/>
  <c r="L27" i="1"/>
  <c r="L22" i="1"/>
  <c r="L29" i="1"/>
  <c r="L32" i="1"/>
  <c r="L25" i="1"/>
  <c r="L33" i="1"/>
  <c r="L28" i="1"/>
  <c r="L31" i="1"/>
  <c r="L38" i="1"/>
  <c r="L21" i="1"/>
  <c r="L13" i="1"/>
  <c r="L26" i="1"/>
  <c r="L30" i="1"/>
  <c r="L24" i="1"/>
  <c r="L34" i="1"/>
  <c r="M41" i="1"/>
  <c r="L40"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3">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futureMetadata>
  <cellMetadata count="1">
    <bk>
      <rc t="1" v="0"/>
    </bk>
  </cellMetadata>
  <valueMetadata count="2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valueMetadata>
</metadata>
</file>

<file path=xl/sharedStrings.xml><?xml version="1.0" encoding="utf-8"?>
<sst xmlns="http://schemas.openxmlformats.org/spreadsheetml/2006/main" count="52" uniqueCount="28">
  <si>
    <t>Symbol</t>
  </si>
  <si>
    <t>Title</t>
  </si>
  <si>
    <t>Shares</t>
  </si>
  <si>
    <t>Precio actual</t>
  </si>
  <si>
    <t>Total</t>
  </si>
  <si>
    <t>Dividend</t>
  </si>
  <si>
    <t>%</t>
  </si>
  <si>
    <t>ETFs y PP</t>
  </si>
  <si>
    <t>Novartis PPE</t>
  </si>
  <si>
    <t>SANTANDER PPE</t>
  </si>
  <si>
    <t>NO</t>
  </si>
  <si>
    <t>HDLV.DE</t>
  </si>
  <si>
    <t>0P0000RYC6.F</t>
  </si>
  <si>
    <t>CAIXABANK Tendencias PP</t>
  </si>
  <si>
    <t>IWDP.AS</t>
  </si>
  <si>
    <t>0P00000VSG.F</t>
  </si>
  <si>
    <t>EXSA.DE</t>
  </si>
  <si>
    <t>YES</t>
  </si>
  <si>
    <t>IWRD.AS</t>
  </si>
  <si>
    <t>Total ETFs, Fondos y Planes</t>
  </si>
  <si>
    <t>ACCIONES</t>
  </si>
  <si>
    <t>LOGISTA</t>
  </si>
  <si>
    <t>REDEIA</t>
  </si>
  <si>
    <t>PFE</t>
  </si>
  <si>
    <t>Total Acciones</t>
  </si>
  <si>
    <t>Total Posiciones</t>
  </si>
  <si>
    <t>Total Shares</t>
  </si>
  <si>
    <t>Total invertido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</si>
</sst>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quot;€&quot;"/>
    <numFmt numFmtId="167" formatCode="_([$€-2]\ * #,##0.00_);_([$€-2]\ * \(#,##0.00\);_([$€-2]\ * &quot;-&quot;??_);_(@_)"/>
  </numFmts>
  <fonts count="21" x14ac:knownFonts="1">
    <font>
      <sz val="10"/>
      <name val="Arial"/>
      <family val="2"/>
    </font>
    <font>
      <b/>
      <sz val="14"/>
      <name val="Arial"/>
      <family val="2"/>
      <charset val="1"/>
    </font>
    <font>
      <b/>
      <sz val="12"/>
      <name val="Arial"/>
      <family val="2"/>
    </font>
    <font>
      <b/>
      <sz val="12"/>
      <color theme="4" tint="-0.249977111117893"/>
      <name val="Arial"/>
      <family val="2"/>
    </font>
    <font>
      <b/>
      <sz val="9"/>
      <color theme="4" tint="-0.249977111117893"/>
      <name val="Arial"/>
      <family val="2"/>
    </font>
    <font>
      <b/>
      <sz val="14"/>
      <color theme="4" tint="-0.249977111117893"/>
      <name val="Arial"/>
      <family val="2"/>
    </font>
    <font>
      <b/>
      <sz val="10"/>
      <color theme="4" tint="-0.249977111117893"/>
      <name val="Arial"/>
      <family val="2"/>
    </font>
    <font>
      <b/>
      <sz val="10"/>
      <name val="Arial"/>
      <family val="2"/>
    </font>
    <font>
      <sz val="9"/>
      <name val="Arial"/>
      <family val="2"/>
    </font>
    <font>
      <sz val="9"/>
      <color rgb="FFFF0000"/>
      <name val="Arial"/>
      <family val="2"/>
    </font>
    <font>
      <b/>
      <sz val="10"/>
      <color rgb="FF232A31"/>
      <name val="Arial"/>
      <family val="2"/>
    </font>
    <font>
      <b/>
      <sz val="9"/>
      <color rgb="FF232A31"/>
      <name val="Arial"/>
      <family val="2"/>
    </font>
    <font>
      <sz val="10"/>
      <color rgb="FF232A31"/>
      <name val="Arial"/>
      <family val="2"/>
    </font>
    <font>
      <sz val="12"/>
      <name val="Arial"/>
      <family val="2"/>
    </font>
    <font>
      <b/>
      <sz val="11"/>
      <color rgb="FFFF0000"/>
      <name val="Arial"/>
      <family val="2"/>
    </font>
    <font>
      <sz val="10"/>
      <color rgb="FFFF0000"/>
      <name val="Arial"/>
      <family val="2"/>
    </font>
    <font>
      <sz val="9"/>
      <color theme="0" tint="-0.249977111117893"/>
      <name val="Arial"/>
      <family val="2"/>
    </font>
    <font>
      <sz val="10"/>
      <color theme="0" tint="-0.249977111117893"/>
      <name val="Arial"/>
      <family val="2"/>
    </font>
    <font>
      <b/>
      <sz val="10"/>
      <color theme="0" tint="-0.249977111117893"/>
      <name val="Arial"/>
      <family val="2"/>
    </font>
    <font>
      <b/>
      <sz val="12"/>
      <color rgb="FF00B050"/>
      <name val="Arial"/>
      <family val="2"/>
    </font>
    <font>
      <b/>
      <sz val="12"/>
      <color rgb="FFC00000"/>
      <name val="Arial"/>
      <family val="2"/>
    </font>
  </fonts>
  <fills count="3">
    <fill>
      <patternFill patternType="none"/>
    </fill>
    <fill>
      <patternFill patternType="gray125"/>
    </fill>
    <fill>
      <patternFill patternType="solid">
        <fgColor theme="7" tint="0.59999389629810485"/>
        <bgColor indexed="64"/>
      </patternFill>
    </fill>
  </fills>
  <borders count="3">
    <border>
      <left/>
      <right/>
      <top/>
      <bottom/>
      <diagonal/>
    </border>
    <border>
      <left/>
      <right/>
      <top/>
      <bottom style="medium">
        <color rgb="FF000000"/>
      </bottom>
      <diagonal/>
    </border>
    <border>
      <left/>
      <right/>
      <top style="thin">
        <color rgb="FF000000"/>
      </top>
      <bottom style="medium">
        <color rgb="FF000000"/>
      </bottom>
      <diagonal/>
    </border>
  </borders>
  <cellStyleXfs count="1">
    <xf numFmtId="0" fontId="0" fillId="0" borderId="0"/>
  </cellStyleXfs>
  <cellXfs count="41">
    <xf numFmtId="0" fontId="0" fillId="0" borderId="0" xfId="0"/>
    <xf numFmtId="0" fontId="1" fillId="0" borderId="0" xfId="0" applyFont="1"/>
    <xf numFmtId="17" fontId="1" fillId="0" borderId="0" xfId="0" applyNumberFormat="1" applyFont="1"/>
    <xf numFmtId="0" fontId="3" fillId="2" borderId="0" xfId="0" applyFont="1" applyFill="1" applyAlignment="1">
      <alignment horizontal="left"/>
    </xf>
    <xf numFmtId="0" fontId="3" fillId="2" borderId="0" xfId="0" applyFont="1" applyFill="1" applyAlignment="1">
      <alignment horizontal="left" wrapText="1"/>
    </xf>
    <xf numFmtId="0" fontId="4" fillId="2" borderId="0" xfId="0" applyFont="1" applyFill="1" applyAlignment="1">
      <alignment horizontal="center" wrapText="1"/>
    </xf>
    <xf numFmtId="0" fontId="5" fillId="2" borderId="0" xfId="0" applyFont="1" applyFill="1" applyAlignment="1">
      <alignment horizontal="center" wrapText="1"/>
    </xf>
    <xf numFmtId="0" fontId="6" fillId="2" borderId="0" xfId="0" applyFont="1" applyFill="1" applyAlignment="1">
      <alignment horizontal="center" textRotation="90" wrapText="1"/>
    </xf>
    <xf numFmtId="0" fontId="6" fillId="2" borderId="0" xfId="0" applyFont="1" applyFill="1" applyAlignment="1">
      <alignment horizontal="center" wrapText="1"/>
    </xf>
    <xf numFmtId="0" fontId="7" fillId="0" borderId="0" xfId="0" applyFont="1"/>
    <xf numFmtId="0" fontId="0" fillId="0" borderId="0" xfId="0" applyAlignment="1">
      <alignment horizontal="right"/>
    </xf>
    <xf numFmtId="0" fontId="0" fillId="0" borderId="1" xfId="0" applyBorder="1"/>
    <xf numFmtId="0" fontId="8" fillId="0" borderId="0" xfId="0" applyFont="1"/>
    <xf numFmtId="0" fontId="9" fillId="0" borderId="0" xfId="0" applyFont="1" applyAlignment="1">
      <alignment horizontal="left" vertical="center"/>
    </xf>
    <xf numFmtId="4" fontId="10" fillId="0" borderId="0" xfId="0" applyNumberFormat="1" applyFont="1" applyAlignment="1">
      <alignment vertical="center" wrapText="1"/>
    </xf>
    <xf numFmtId="164" fontId="10" fillId="0" borderId="0" xfId="0" applyNumberFormat="1" applyFont="1" applyAlignment="1">
      <alignment horizontal="right" vertical="center" wrapText="1"/>
    </xf>
    <xf numFmtId="164" fontId="11" fillId="0" borderId="0" xfId="0" applyNumberFormat="1" applyFont="1" applyAlignment="1">
      <alignment vertical="center" wrapText="1"/>
    </xf>
    <xf numFmtId="0" fontId="10" fillId="0" borderId="0" xfId="0" applyFont="1" applyAlignment="1">
      <alignment horizontal="center" vertical="center" wrapText="1"/>
    </xf>
    <xf numFmtId="10" fontId="0" fillId="0" borderId="0" xfId="0" applyNumberFormat="1"/>
    <xf numFmtId="0" fontId="9" fillId="0" borderId="0" xfId="0" applyFont="1" applyAlignment="1">
      <alignment vertical="center"/>
    </xf>
    <xf numFmtId="0" fontId="8" fillId="0" borderId="0" xfId="0" applyFont="1" applyAlignment="1">
      <alignment vertical="center"/>
    </xf>
    <xf numFmtId="0" fontId="12" fillId="0" borderId="0" xfId="0" applyFont="1" applyAlignment="1">
      <alignment horizontal="center" vertical="center" wrapText="1"/>
    </xf>
    <xf numFmtId="0" fontId="2" fillId="0" borderId="0" xfId="0" applyFont="1" applyAlignment="1">
      <alignment horizontal="right"/>
    </xf>
    <xf numFmtId="164" fontId="13" fillId="0" borderId="1" xfId="0" applyNumberFormat="1" applyFont="1" applyBorder="1"/>
    <xf numFmtId="10" fontId="0" fillId="0" borderId="1" xfId="0" applyNumberFormat="1" applyBorder="1"/>
    <xf numFmtId="10" fontId="14" fillId="0" borderId="0" xfId="0" applyNumberFormat="1" applyFont="1"/>
    <xf numFmtId="0" fontId="0" fillId="0" borderId="0" xfId="0" applyAlignment="1">
      <alignment vertical="center"/>
    </xf>
    <xf numFmtId="0" fontId="16" fillId="0" borderId="0" xfId="0" applyFont="1" applyAlignment="1">
      <alignment vertical="center"/>
    </xf>
    <xf numFmtId="0" fontId="17" fillId="0" borderId="0" xfId="0" applyFont="1"/>
    <xf numFmtId="4" fontId="18" fillId="0" borderId="0" xfId="0" applyNumberFormat="1" applyFont="1" applyAlignment="1">
      <alignment vertical="center" wrapText="1"/>
    </xf>
    <xf numFmtId="164" fontId="18" fillId="0" borderId="0" xfId="0" applyNumberFormat="1" applyFont="1" applyAlignment="1">
      <alignment horizontal="right" vertical="center" wrapText="1"/>
    </xf>
    <xf numFmtId="0" fontId="15" fillId="0" borderId="0" xfId="0" applyFont="1"/>
    <xf numFmtId="167" fontId="0" fillId="0" borderId="0" xfId="0" applyNumberFormat="1"/>
    <xf numFmtId="10" fontId="7" fillId="0" borderId="0" xfId="0" applyNumberFormat="1" applyFont="1"/>
    <xf numFmtId="0" fontId="3" fillId="0" borderId="2" xfId="0" applyFont="1" applyBorder="1"/>
    <xf numFmtId="0" fontId="5" fillId="0" borderId="2" xfId="0" applyFont="1" applyBorder="1" applyAlignment="1">
      <alignment horizontal="left"/>
    </xf>
    <xf numFmtId="0" fontId="19" fillId="0" borderId="2" xfId="0" applyFont="1" applyBorder="1"/>
    <xf numFmtId="4" fontId="19" fillId="0" borderId="2" xfId="0" applyNumberFormat="1" applyFont="1" applyBorder="1" applyAlignment="1">
      <alignment horizontal="left"/>
    </xf>
    <xf numFmtId="0" fontId="20" fillId="0" borderId="2" xfId="0" applyFont="1" applyBorder="1"/>
    <xf numFmtId="4" fontId="20" fillId="0" borderId="2" xfId="0" applyNumberFormat="1" applyFont="1" applyBorder="1" applyAlignment="1">
      <alignment horizontal="left"/>
    </xf>
    <xf numFmtId="0" fontId="0" fillId="0" borderId="0" xfId="0" applyFill="1" applyBorder="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9">
  <rv s="0">
    <v>https://www.bing.com/financeapi/forcetrigger?t=brlcyc&amp;q=BBVA+Futuro+Sostenible+ISR+Cartera%2c+FI&amp;form=skydnc</v>
    <v>Learn more on Bing</v>
  </rv>
  <rv s="1">
    <v>0</v>
    <v>BBVA Futuro Sostenible ISR Cartera, FI</v>
    <v>2</v>
    <v>3</v>
    <v>Finance</v>
    <v>4</v>
    <v>en</v>
    <v>brlcyc</v>
    <v>268435456</v>
    <v>1</v>
    <v>0</v>
    <v>Powered by Refinitiv</v>
    <v>-1.1471</v>
    <v>-1.276E-3</v>
    <v>ES</v>
    <v>EUR</v>
    <v>5.7999999999999996E-3</v>
    <v>Mutual Fund</v>
    <v>45013</v>
    <v>45019.249126043753</v>
    <v>0</v>
    <v>BBVA Futuro Sostenible ISR Cartera, FI</v>
    <v>20659854</v>
    <v>899.30579999999998</v>
    <v>898.15869999999995</v>
    <v>2.6496</v>
    <v>1.918E-3</v>
    <v>-2.1429999999999999E-3</v>
    <v>-4.0328999999999997E-2</v>
    <v>1.0882000000000001E-2</v>
    <v>1.9257E-2</v>
    <v>0</v>
    <v>1.0882000000000001E-2</v>
    <v>1883</v>
    <v>BBVA Futuro Sostenible ISR Cartera, FI</v>
  </rv>
  <rv s="2">
    <v>1</v>
  </rv>
  <rv s="0">
    <v>https://www.bing.com/financeapi/forcetrigger?t=afs7ur&amp;q=XETR%3aHDLV&amp;form=skydnc</v>
    <v>Learn more on Bing</v>
  </rv>
  <rv s="3">
    <v>5</v>
    <v>INVS&amp;P500HighDivLowVUETFDis (XETR:HDLV)</v>
    <v>6</v>
    <v>7</v>
    <v>Finance</v>
    <v>8</v>
    <v>en</v>
    <v>afs7ur</v>
    <v>268435456</v>
    <v>1</v>
    <v>0</v>
    <v>Powered by Refinitiv</v>
    <v>35.28</v>
    <v>27.664999999999999</v>
    <v>9.5000000000000001E-2</v>
    <v>3.2569999999999999E-3</v>
    <v>EUR</v>
    <v>Xetra</v>
    <v>XETR</v>
    <v>3.0000000000000001E-3</v>
    <v>29.49</v>
    <v>ETF</v>
    <v>45019.650207835155</v>
    <v>3</v>
    <v>29.26</v>
    <v>195866000.05000001</v>
    <v>INVS&amp;P500HighDivLowVUETFDis</v>
    <v>29.49</v>
    <v>29.164999999999999</v>
    <v>29.26</v>
    <v>HDLV</v>
    <v>INVS&amp;P500HighDivLowVUETFDis (XETR:HDLV)</v>
    <v>13270</v>
  </rv>
  <rv s="2">
    <v>4</v>
  </rv>
  <rv s="0">
    <v>https://www.bing.com/financeapi/forcetrigger?t=ajfo3m&amp;q=XMIL%3aIWDP&amp;form=skydnc</v>
    <v>Learn more on Bing</v>
  </rv>
  <rv s="3">
    <v>5</v>
    <v>iShs DvlpMktsPropYld ETF USDD (XMIL:IWDP)</v>
    <v>6</v>
    <v>7</v>
    <v>Finance</v>
    <v>9</v>
    <v>en</v>
    <v>ajfo3m</v>
    <v>268435456</v>
    <v>1</v>
    <v>0</v>
    <v>Powered by Refinitiv</v>
    <v>27</v>
    <v>19.25</v>
    <v>0.29499999999999998</v>
    <v>1.4563999999999999E-2</v>
    <v>EUR</v>
    <v>Borsa Italiana</v>
    <v>XMIL</v>
    <v>5.8999999999999999E-3</v>
    <v>20.6</v>
    <v>ETF</v>
    <v>45019.666666666664</v>
    <v>6</v>
    <v>20.425000000000001</v>
    <v>1274178121.3399999</v>
    <v>iShs DvlpMktsPropYld ETF USDD</v>
    <v>20.58</v>
    <v>20.254999999999999</v>
    <v>20.55</v>
    <v>IWDP</v>
    <v>iShs DvlpMktsPropYld ETF USDD (XMIL:IWDP)</v>
    <v>4016</v>
  </rv>
  <rv s="2">
    <v>7</v>
  </rv>
  <rv s="0">
    <v>https://www.bing.com/financeapi/forcetrigger?t=aloecw&amp;q=XAMS%3aIWRD&amp;form=skydnc</v>
    <v>Learn more on Bing</v>
  </rv>
  <rv s="3">
    <v>5</v>
    <v>iShs MSCI World ETF USD D (XAMS:IWRD)</v>
    <v>6</v>
    <v>7</v>
    <v>Finance</v>
    <v>8</v>
    <v>en</v>
    <v>aloecw</v>
    <v>268435456</v>
    <v>1</v>
    <v>0</v>
    <v>Powered by Refinitiv</v>
    <v>59.72</v>
    <v>51.44</v>
    <v>0.34</v>
    <v>5.9589999999999999E-3</v>
    <v>EUR</v>
    <v>Euronext Amsterdam</v>
    <v>XAMS</v>
    <v>5.0000000000000001E-3</v>
    <v>57.4</v>
    <v>ETF</v>
    <v>45233.708333333336</v>
    <v>9</v>
    <v>57.08</v>
    <v>5843981359</v>
    <v>iShs MSCI World ETF USD D</v>
    <v>57.25</v>
    <v>57.06</v>
    <v>57.4</v>
    <v>IWRD</v>
    <v>iShs MSCI World ETF USD D (XAMS:IWRD)</v>
    <v>5810</v>
  </rv>
  <rv s="2">
    <v>10</v>
  </rv>
  <rv s="0">
    <v>https://www.bing.com/financeapi/forcetrigger?t=afrsw7&amp;q=XETR%3aEXSA&amp;form=skydnc</v>
    <v>Learn more on Bing</v>
  </rv>
  <rv s="4">
    <v>10</v>
    <v>iShares STOXXEurope600UCITSETF (XETR:EXSA)</v>
    <v>6</v>
    <v>11</v>
    <v>Finance</v>
    <v>8</v>
    <v>en</v>
    <v>afrsw7</v>
    <v>268435456</v>
    <v>1</v>
    <v>0</v>
    <v>Powered by Refinitiv</v>
    <v>46.19</v>
    <v>37.51</v>
    <v>1.0489999999999999</v>
    <v>-0.01</v>
    <v>-2.208E-4</v>
    <v>EUR</v>
    <v>Xetra</v>
    <v>XETR</v>
    <v>2E-3</v>
    <v>45.42</v>
    <v>ETF</v>
    <v>45019.65693287037</v>
    <v>12</v>
    <v>45.225000000000001</v>
    <v>5910948000</v>
    <v>iShares STOXXEurope600UCITSETF</v>
    <v>45.4</v>
    <v>45.29</v>
    <v>45.28</v>
    <v>EXSA</v>
    <v>iShares STOXXEurope600UCITSETF (XETR:EXSA)</v>
    <v>379731</v>
  </rv>
  <rv s="2">
    <v>13</v>
  </rv>
  <rv s="0">
    <v>https://www.bing.com/financeapi/forcetrigger?t=amfvar&amp;q=BMEX%3aENO&amp;form=skydnc</v>
    <v>Learn more on Bing</v>
  </rv>
  <rv s="5">
    <v>12</v>
    <v>Elecnor SA (BMEX:ENO)</v>
    <v>13</v>
    <v>14</v>
    <v>Finance</v>
    <v>8</v>
    <v>en</v>
    <v>amfvar</v>
    <v>268435456</v>
    <v>1</v>
    <v>0</v>
    <v>Powered by Refinitiv</v>
    <v>13.4</v>
    <v>9.5399999999999991</v>
    <v>0.58579999999999999</v>
    <v>0.15</v>
    <v>1.2987E-2</v>
    <v>EUR</v>
    <v>Elecnor SA is a Spain-based company primarily engaged in the construction sector. The Company’s activities are divided into two business segments: Infrastructure and Real estate. The Infrastructure division is responsible for the development, construction, engineering, promotion and administration of projects in the energy, telecommunications, transport and environmental sector, among others. The Real estate division focuses on operating concessions in the area related to energy generation, mainly from wind and solar sources, energy and gas transmission, as well as wastewater treatment. The Company is a parent of the Elecnor Group, a group, which comprises a number of entities with operations established in Europe, the Americas, Asia and Africa. The Company is a subsidiary of Cantiles XXI SL.</v>
    <v>22362</v>
    <v>Bolsas y Mercados Espanoles</v>
    <v>BMEX</v>
    <v>BMEX</v>
    <v>Paseo de la Castellana, 81 - Planta 20, MADRID, MADRID, 28046 ES</v>
    <v>11.7</v>
    <v>Construction &amp; Engineering</v>
    <v>Stock</v>
    <v>45019.668530092589</v>
    <v>15</v>
    <v>11.45</v>
    <v>1004850000</v>
    <v>Elecnor SA</v>
    <v>Elecnor SA</v>
    <v>11.55</v>
    <v>9.5668000000000006</v>
    <v>11.55</v>
    <v>11.7</v>
    <v>87000000</v>
    <v>ENO</v>
    <v>Elecnor SA (BMEX:ENO)</v>
    <v>7533</v>
    <v>12430</v>
  </rv>
  <rv s="2">
    <v>16</v>
  </rv>
  <rv s="0">
    <v>https://www.bing.com/financeapi/forcetrigger?t=amfyec&amp;q=BMEX%3aLOG&amp;form=skydnc</v>
    <v>Learn more on Bing</v>
  </rv>
  <rv s="6">
    <v>15</v>
    <v>Compania de Distribucion Integral Logista Holdings SA (BMEX:LOG)</v>
    <v>13</v>
    <v>16</v>
    <v>Finance</v>
    <v>8</v>
    <v>en</v>
    <v>amfyec</v>
    <v>268435456</v>
    <v>1</v>
    <v>0</v>
    <v>Powered by Refinitiv</v>
    <v>25.54</v>
    <v>16.21</v>
    <v>0.54549999999999998</v>
    <v>-0.14000000000000001</v>
    <v>-6.0870000000000004E-3</v>
    <v>EUR</v>
    <v>Compania de Distribucion Integral Logista Holdings SA is a Spain-based company principally engaged in the logistics services. The Company focuses on developing an integrated logistics process, which connects manufacturers with points of sale and end customers. It provides services in the transportation of high-value documents, tobacco, tickets, phone cards, lottery games, pharmaceutical products, books and newspapers, among others. The Company offers full truckload (FTL) transport, warehousing, parcel and express courier delivery, as well as management of loyalty campaigns and promotional materials, among others. The Company operates in Europe through numerous group entities, such as Logista, Integra2, Logesta, Logistadis, MidSid, Nacex and Terzia. It is a subsidiary of Altadis SA.</v>
    <v>5533</v>
    <v>Bolsas y Mercados Espanoles</v>
    <v>BMEX</v>
    <v>BMEX</v>
    <v>C/ Trigo, 39. Poligono Industrial Polvoranca, LEGANES, MADRID, 28914 ES</v>
    <v>23.02</v>
    <v>Freight &amp; Logistics Services</v>
    <v>Stock</v>
    <v>45019.668530092589</v>
    <v>18</v>
    <v>22.64</v>
    <v>3053250000</v>
    <v>Compania de Distribucion Integral Logista Holdings SA</v>
    <v>Compania de Distribucion Integral Logista Holdings SA</v>
    <v>23</v>
    <v>14.667400000000001</v>
    <v>23</v>
    <v>22.86</v>
    <v>132750000</v>
    <v>LOG</v>
    <v>Compania de Distribucion Integral Logista Holdings SA (BMEX:LOG)</v>
    <v>167845</v>
    <v>216150</v>
    <v>2014</v>
  </rv>
  <rv s="2">
    <v>19</v>
  </rv>
  <rv s="0">
    <v>https://www.bing.com/financeapi/forcetrigger?t=amfv7w&amp;q=BMEX%3aENG&amp;form=skydnc</v>
    <v>Learn more on Bing</v>
  </rv>
  <rv s="6">
    <v>15</v>
    <v>Enagas SA (BMEX:ENG)</v>
    <v>13</v>
    <v>16</v>
    <v>Finance</v>
    <v>8</v>
    <v>en</v>
    <v>amfv7w</v>
    <v>268435456</v>
    <v>1</v>
    <v>0</v>
    <v>Powered by Refinitiv</v>
    <v>22.3</v>
    <v>14.25</v>
    <v>0.63019999999999998</v>
    <v>3.5000000000000003E-2</v>
    <v>1.977E-3</v>
    <v>EUR</v>
    <v>Enagas SA is a Spain-based company primarily engaged in the gas transportation. The Company's activities are divided into three business segments: Infrastructure, Technical management and Unregulated activities. The Infrastructure division is structured into three areas: Gas transport, which offers gas transmission through pipelines network; Regasification, which transforms liquefied natural gas (LNG) into gas form and stores it in cryogenic tanks, and Storage, which operates underground natural gas storage facilities. The Technical management division focuses on coordinating the access, storage, transportation and distribution process, maintaining gas infrastructure and ensuring the continuity and security of gas supply. The Unregulated activities division includes deregulated operations and transactions. The Company is present in a number of countries, such as Spain, Greece, Albania, Italy, Mexico, Chile and Peru.</v>
    <v>1396</v>
    <v>Bolsas y Mercados Espanoles</v>
    <v>BMEX</v>
    <v>BMEX</v>
    <v>Paseo de los Olmos, 19, MADRID, MADRID, 28005 ES</v>
    <v>17.86</v>
    <v>Oil &amp; Gas Related Equipment and Services</v>
    <v>Stock</v>
    <v>45019.668530092589</v>
    <v>21</v>
    <v>17.57</v>
    <v>4637224000</v>
    <v>Enagas SA</v>
    <v>Enagas SA</v>
    <v>17.745000000000001</v>
    <v>12.3028</v>
    <v>17.7</v>
    <v>17.734999999999999</v>
    <v>261990100</v>
    <v>ENG</v>
    <v>Enagas SA (BMEX:ENG)</v>
    <v>599804</v>
    <v>682870</v>
    <v>1972</v>
  </rv>
  <rv s="2">
    <v>22</v>
  </rv>
  <rv s="0">
    <v>https://www.bing.com/financeapi/forcetrigger?t=boma1h&amp;q=BMEX%3aGRF.P&amp;form=skydnc</v>
    <v>Learn more on Bing</v>
  </rv>
  <rv s="6">
    <v>15</v>
    <v>Grifols SA (BMEX:GRF.P)</v>
    <v>13</v>
    <v>16</v>
    <v>Finance</v>
    <v>8</v>
    <v>en</v>
    <v>boma1h</v>
    <v>268435456</v>
    <v>1</v>
    <v>0</v>
    <v>Powered by Refinitiv</v>
    <v>12.57</v>
    <v>5.75</v>
    <v>0.2838</v>
    <v>0.04</v>
    <v>6.0879999999999997E-3</v>
    <v>EUR</v>
    <v>Grifols SA is a Spain-based global specialty pharmaceutical company developing, manufacturing and distributing a broad range of biological medicines based on plasma derived proteins. It organizes its business into five divisions: Bioscience, Diagnostic, Hospital, Bio Supplies and Others. Bioscience includes manufacturing activities of plasma derivatives for therapeutic use and the sale and distribution of end products. Diagnostic focuses on researching, developing, manufacturing and marketing in vitro diagnostics products, such as analytical instruments, reagents and software, among others, for laboratories. Hospital offers technology and services for hospitals, clinics and specialized centers for the manufacture of medicines, as well as physiological saline solution, enteral nutritional fluids and medical devices for interventional therapy. Bio Supplies provides, mostly, biological products for non-therapeutic use. Others provides manufacturing services to third party companies.</v>
    <v>23245</v>
    <v>Bolsas y Mercados Espanoles</v>
    <v>BMEX</v>
    <v>BMEX</v>
    <v>C/ Jesus y Maria, 6, BARCELONA, BARCELONA, 08022 ES</v>
    <v>6.6950000000000003</v>
    <v>Pharmaceuticals</v>
    <v>Stock</v>
    <v>45019.668530092589</v>
    <v>24</v>
    <v>6.55</v>
    <v>5598753000</v>
    <v>Grifols SA</v>
    <v>Grifols SA</v>
    <v>6.6950000000000003</v>
    <v>6.7557999999999998</v>
    <v>6.57</v>
    <v>6.61</v>
    <v>687554900</v>
    <v>GRF.P</v>
    <v>Grifols SA (BMEX:GRF.P)</v>
    <v>248701</v>
    <v>1795790</v>
    <v>1987</v>
  </rv>
  <rv s="2">
    <v>25</v>
  </rv>
  <rv s="0">
    <v>https://www.bing.com/financeapi/forcetrigger?t=amg26h&amp;q=BMEX%3aRED&amp;form=skydnc</v>
    <v>Learn more on Bing</v>
  </rv>
  <rv s="6">
    <v>15</v>
    <v>Red Electrica Corporacion SA (BMEX:RED)</v>
    <v>13</v>
    <v>16</v>
    <v>Finance</v>
    <v>8</v>
    <v>en</v>
    <v>amg26h</v>
    <v>268435456</v>
    <v>1</v>
    <v>0</v>
    <v>Powered by Refinitiv</v>
    <v>20.05</v>
    <v>14.505000000000001</v>
    <v>0.36749999999999999</v>
    <v>0.03</v>
    <v>1.8520000000000001E-3</v>
    <v>EUR</v>
    <v>Red Electrica Corporacion SA is a Spain-based company engaged in the energy sector. The Company, through Red Electrica de Espana SAU (REE), focuses on the management of the Spanish high-voltage transmission grid, as well as is responsible for its development, maintenance and improvement of the network’s installations. Its activities also include the coordination among generation, transmission and distribution process of electric energy. In addition, the Company manages and leases telecommunications infrastructure, in particular fiber optic cables. The Company is a parent of the Red Electrica Group and operates through its subsidiaries and affiliates in a number of countries, such as Spain, the Netherlands, Luxembourg, Peru, Chile and France.</v>
    <v>2420</v>
    <v>Bolsas y Mercados Espanoles</v>
    <v>BMEX</v>
    <v>BMEX</v>
    <v>Paseo Conde de los Gaitanes, 177, ALCOBENDAS, MADRID, 28109 ES</v>
    <v>16.305</v>
    <v>Electrical Utilities &amp; IPPs</v>
    <v>Stock</v>
    <v>45019.668530092589</v>
    <v>27</v>
    <v>16.05</v>
    <v>8765496000</v>
    <v>Red Electrica Corporacion SA</v>
    <v>Red Electrica Corporacion SA</v>
    <v>16.2</v>
    <v>13.142899999999999</v>
    <v>16.2</v>
    <v>16.23</v>
    <v>541080000</v>
    <v>RED</v>
    <v>Red Electrica Corporacion SA (BMEX:RED)</v>
    <v>1212940</v>
    <v>997600</v>
    <v>1984</v>
  </rv>
  <rv s="2">
    <v>28</v>
  </rv>
  <rv s="0">
    <v>https://www.bing.com/financeapi/forcetrigger?t=amfx6h&amp;q=BMEX%3aIBE&amp;form=skydnc</v>
    <v>Learn more on Bing</v>
  </rv>
  <rv s="7">
    <v>17</v>
    <v>Iberdrola SA (BMEX:IBE)</v>
    <v>13</v>
    <v>18</v>
    <v>Finance</v>
    <v>19</v>
    <v>en</v>
    <v>amfx6h</v>
    <v>268435456</v>
    <v>1</v>
    <v>0</v>
    <v>Powered by Refinitiv</v>
    <v>11.923</v>
    <v>8.7059999999999995</v>
    <v>0.48399999999999999</v>
    <v>0.16500000000000001</v>
    <v>1.4525E-2</v>
    <v>EUR</v>
    <v>IBERDROLA, S.A. is engaged in carrying out electricity and gas activities in Spain and abroad. The Company's segments include Network business, Deregulated business, Renewable business and Other businesses. The Company's Network business segment includes all the energy transmission and distribution activities, and any other regulated activity originated in Spain, the United Kingdom, the United States and Brazil. Its Deregulated business segment includes electricity generation and sales businesses, as well as gas trading and storage businesses carried on by the Company in Spain, Portugal, the United Kingdom and North America. Its Renewable business segment includes activities related to renewable energies in Spain, the United Kingdom, the United States and the rest of the world. Its Other businesses segment includes the engineering and construction businesses and the non-power businesses. The Company offers its customers power and natural gas, both in the wholesale and retail markets.</v>
    <v>40920</v>
    <v>Bolsas y Mercados Espanoles</v>
    <v>BMEX</v>
    <v>BMEX</v>
    <v>Plaza Euskadi numero 5, BILBAO, VIZCAYA ES</v>
    <v>11.535</v>
    <v>Electrical Utilities &amp; IPPs</v>
    <v>Stock</v>
    <v>45128.667442129627</v>
    <v>30</v>
    <v>11.385</v>
    <v>72802250000</v>
    <v>Iberdrola SA</v>
    <v>Iberdrola SA</v>
    <v>11.385</v>
    <v>16.1249</v>
    <v>11.36</v>
    <v>11.525</v>
    <v>11.385</v>
    <v>6408648000</v>
    <v>IBE</v>
    <v>Iberdrola SA (BMEX:IBE)</v>
    <v>7477420</v>
    <v>8532200</v>
  </rv>
  <rv s="2">
    <v>31</v>
  </rv>
  <rv s="0">
    <v>https://www.bing.com/financeapi/forcetrigger?t=amfq8m&amp;q=BMEX%3aACS&amp;form=skydnc</v>
    <v>Learn more on Bing</v>
  </rv>
  <rv s="6">
    <v>15</v>
    <v>ACS Actividades de Construccion y Servicios SA (BMEX:ACS)</v>
    <v>13</v>
    <v>16</v>
    <v>Finance</v>
    <v>8</v>
    <v>en</v>
    <v>amfq8m</v>
    <v>268435456</v>
    <v>1</v>
    <v>0</v>
    <v>Powered by Refinitiv</v>
    <v>34.49</v>
    <v>22.404</v>
    <v>1.1480999999999999</v>
    <v>0.67</v>
    <v>2.0457999999999997E-2</v>
    <v>EUR</v>
    <v>Acs Actividades de Construccion y Servicios SA, formerly ACS Actividades de Construccion y Servicios SA, is a Spain-based holding company primarily engaged in the construction and engineering sector, as well as communications. The Company's business is divided into three segments: Construction, which includes civil construction works, residence and non-residential building, concession activity, mining and real estate; Industrial Services, involved in engineering, installation and maintenance of industrial infrastructure in energy, communication and controlling system sectors; and Environment, which comprises such services as street cleaning, waste collection and transportation, waste recycling, commercial and industrial management of water circulation and urban gardening.</v>
    <v>132118</v>
    <v>Bolsas y Mercados Espanoles</v>
    <v>BMEX</v>
    <v>BMEX</v>
    <v>Avenida de Pio XII, 102 e, MADRID, MADRID, 28036 ES</v>
    <v>33.700000000000003</v>
    <v>Construction &amp; Engineering</v>
    <v>Stock</v>
    <v>45226.667766203704</v>
    <v>33</v>
    <v>32.700000000000003</v>
    <v>9296261000</v>
    <v>ACS Actividades de Construccion y Servicios SA</v>
    <v>ACS Actividades de Construccion y Servicios SA</v>
    <v>32.909999999999997</v>
    <v>12.3748</v>
    <v>32.75</v>
    <v>33.42</v>
    <v>278164600</v>
    <v>ACS</v>
    <v>ACS Actividades de Construccion y Servicios SA (BMEX:ACS)</v>
    <v>677222</v>
    <v>432040</v>
    <v>1942</v>
  </rv>
  <rv s="2">
    <v>34</v>
  </rv>
  <rv s="0">
    <v>https://www.bing.com/financeapi/forcetrigger?t=afl177&amp;q=XFRA%3aSOBA&amp;form=skydnc</v>
    <v>Learn more on Bing</v>
  </rv>
  <rv s="6">
    <v>15</v>
    <v>AT&amp;T INC. (XFRA:SOBA)</v>
    <v>13</v>
    <v>20</v>
    <v>Finance</v>
    <v>8</v>
    <v>en</v>
    <v>afl177</v>
    <v>268435456</v>
    <v>1</v>
    <v>0</v>
    <v>Powered by Refinitiv</v>
    <v>35.93</v>
    <v>15.071999999999999</v>
    <v>0.62460000000000004</v>
    <v>0.32400000000000001</v>
    <v>1.8454999999999999E-2</v>
    <v>EUR</v>
    <v>AT&amp;T Inc. is a holding company. The Company is a provider of telecommunications and technology services globally. The Company operates through two segments, namely Communications and Latin America. The Communications segment provides wireless and wireline telecom and broadband services to consumers located in the United States and globally. The business units of the Communication segment include Mobility, Business Wireline, and Consumer Wireline. Mobility provides nationwide wireless service and equipment. Business Wireline provides advanced ethernet-based fiber services, IP Voice, and managed professional services, as well as traditional voice and data services and related equipment to business customers. Consumer Wireline provides broadband services, including fiber connections. Consumer Wireline also provides legacy telephony voice communication services. The Latin America segment provides wireless services and equipment in Mexico.</v>
    <v>160700</v>
    <v>Deutsche Boerse AG</v>
    <v>XFRA</v>
    <v>XFRA</v>
    <v>208 S. Akard St, DALLAS, TX, 75202 US</v>
    <v>17.88</v>
    <v>Telecommunications Services</v>
    <v>Stock</v>
    <v>45019.745138888888</v>
    <v>36</v>
    <v>17.7</v>
    <v>137214000000</v>
    <v>AT&amp;T INC.</v>
    <v>AT&amp;T INC.</v>
    <v>17.864999999999998</v>
    <v>6.68</v>
    <v>17.556000000000001</v>
    <v>17.88</v>
    <v>7128000000</v>
    <v>SOBA</v>
    <v>AT&amp;T INC. (XFRA:SOBA)</v>
    <v>4613</v>
    <v>25200000</v>
    <v>1983</v>
  </rv>
  <rv s="2">
    <v>37</v>
  </rv>
  <rv s="0">
    <v>https://www.bing.com/financeapi/forcetrigger?t=afcx9c&amp;q=XFRA%3aINL&amp;form=skydnc</v>
    <v>Learn more on Bing</v>
  </rv>
  <rv s="8">
    <v>21</v>
    <v>INTEL CORPORATION (XFRA:INL)</v>
    <v>13</v>
    <v>22</v>
    <v>Finance</v>
    <v>8</v>
    <v>en</v>
    <v>afcx9c</v>
    <v>268435456</v>
    <v>1</v>
    <v>0</v>
    <v>Powered by Refinitiv</v>
    <v>0.87539999999999996</v>
    <v>-0.155</v>
    <v>-5.1380000000000002E-3</v>
    <v>EUR</v>
    <v>Intel Corporation is engaged in designing and manufacturing products and technologies. The Company's segments include Client Computing Group (CCG), Data Center and AI (DCAI), Network and Edge (NEX), Mobileye, Accelerated Computing Systems and Graphics (AXG), and Intel Foundry Services (IFS). The CCG segment is focused on long-term operating system, system architecture, hardware, and application integration that enable PC experiences. Its DCAI segment offers workload-optimized solutions to cloud service providers and enterprise customers, along with silicon devices for communications service providers. Its NEX segment helps networks and edge compute systems from inflexible fixed-function hardware to general-purpose compute, acceleration, and networking devices running cloud-native software on programmable hardware. The Mobileye segment provides driving assistance and self-driving solutions. AXG segment delivers products and technologies to its customers to solve computational problems.</v>
    <v>131900</v>
    <v>Deutsche Boerse AG</v>
    <v>XFRA</v>
    <v>XFRA</v>
    <v>RNB-4-151, 2200 MISSION COLLEGE BLVD, SANTA CLARA, CA, 95054 US</v>
    <v>30.6</v>
    <v>Semiconductors &amp; Semiconductor Equipment</v>
    <v>Stock</v>
    <v>45019.744444444441</v>
    <v>39</v>
    <v>30</v>
    <v>135155800000</v>
    <v>INTEL CORPORATION</v>
    <v>INTEL CORPORATION</v>
    <v>30.05</v>
    <v>16.61</v>
    <v>30.17</v>
    <v>30.015000000000001</v>
    <v>4137000000</v>
    <v>INL</v>
    <v>INTEL CORPORATION (XFRA:INL)</v>
    <v>8552</v>
    <v>51912830</v>
    <v>1989</v>
  </rv>
  <rv s="2">
    <v>40</v>
  </rv>
  <rv s="0">
    <v>https://www.bing.com/financeapi/forcetrigger?t=afsmec&amp;q=XETR%3aKHNZ&amp;form=skydnc</v>
    <v>Learn more on Bing</v>
  </rv>
  <rv s="6">
    <v>15</v>
    <v>THE KRAFT HEINZ COMPANY (XETR:KHNZ)</v>
    <v>13</v>
    <v>20</v>
    <v>Finance</v>
    <v>8</v>
    <v>en</v>
    <v>afsmec</v>
    <v>268435456</v>
    <v>1</v>
    <v>0</v>
    <v>Powered by Refinitiv</v>
    <v>42.75</v>
    <v>32.594999999999999</v>
    <v>0.69079999999999997</v>
    <v>0.115</v>
    <v>3.2320000000000001E-3</v>
    <v>EUR</v>
    <v>The Kraft Heinz Company (KHC) is a global food and beverage company. KHC manufactures and markets food and beverage products, including dairy products, meat products, soybean and vegetable oils, tomatoes, coffee beans, sugar and other sweeteners, other fruits and vegetables, corn products, wheat products and potatoes. The Company's geographic segments include North America and International. Its North America segment offers various brands, which include Kraft, Oscar Mayer, Heinz, Philadelphia, Lunchables, Velveeta, Capri Sun, Maxwell House, Ore-Ida, Kool-Aid and Jell-O. Its International segment offers various brands, such as International Heinz, ABC, Master, Kraft, Quero, Golden Circle, Wattie’s, Plasmon and Pudliszki. Its products are sold through its own sales organizations and through independent brokers, agents, and distributors to chain, wholesale, cooperative and independent grocery accounts, convenience stores, drug stores, value stores, bakeries, pharmacies and institutions.</v>
    <v>37000</v>
    <v>Xetra</v>
    <v>XETR</v>
    <v>XETR</v>
    <v>1 Ppg Pl, PITTSBURGH, PA, 15222-5415 US</v>
    <v>35.945</v>
    <v>Food &amp; Tobacco</v>
    <v>Stock</v>
    <v>45019.656597222223</v>
    <v>42</v>
    <v>35.414999999999999</v>
    <v>47448050000</v>
    <v>THE KRAFT HEINZ COMPANY</v>
    <v>THE KRAFT HEINZ COMPANY</v>
    <v>35.770000000000003</v>
    <v>19.899999999999999</v>
    <v>35.585000000000001</v>
    <v>35.700000000000003</v>
    <v>1226999000</v>
    <v>KHNZ</v>
    <v>THE KRAFT HEINZ COMPANY (XETR:KHNZ)</v>
    <v>3234</v>
    <v>5220680</v>
    <v>2013</v>
  </rv>
  <rv s="2">
    <v>43</v>
  </rv>
  <rv s="0">
    <v>https://www.bing.com/financeapi/forcetrigger?t=afeua2&amp;q=XFRA%3aLTP&amp;form=skydnc</v>
    <v>Learn more on Bing</v>
  </rv>
  <rv s="6">
    <v>15</v>
    <v>LTC PROPERTIES, INC. (XFRA:LTP)</v>
    <v>13</v>
    <v>20</v>
    <v>Finance</v>
    <v>8</v>
    <v>en</v>
    <v>afeua2</v>
    <v>268435456</v>
    <v>1</v>
    <v>0</v>
    <v>Powered by Refinitiv</v>
    <v>47.59</v>
    <v>23.01</v>
    <v>0.95040000000000002</v>
    <v>0</v>
    <v>0</v>
    <v>EUR</v>
    <v>LTC Properties Inc. is a real estate investment trust (REIT). The Company invests in seniors housing and health care properties through sale-leasebacks, mortgage financing, joint ventures, construction financing and structured finance solutions including preferred equity and mezzanine lending. It invests in various properties, including skilled nursing centers (SNF), which provides restorative, rehabilitative and nursing care; Assisted living facilities (ALF), which serves people who require assistance with activities of daily living; Independent living facilities (ILF), also known as retirement communities or senior apartments, offers a community and numerous levels of service, such as laundry, housekeeping, dining options/meal plans, exercise and wellness programs, transportation, social, cultural and recreational activities, on-site security, and others, and Memory care facilities (MC), which offers specialized options for people with Alzheimer’s disease and other forms of dementia.</v>
    <v>24</v>
    <v>Deutsche Boerse AG</v>
    <v>XFRA</v>
    <v>XFRA</v>
    <v>Suite 350, 2829 Townsgate Road, WESTLAKE VILLAGE, CA, 91361 US</v>
    <v>32.799999999999997</v>
    <v>Residential &amp; Commercial REIT</v>
    <v>Stock</v>
    <v>45019.745138888888</v>
    <v>45</v>
    <v>31.85</v>
    <v>1453419000</v>
    <v>LTC PROPERTIES, INC.</v>
    <v>LTC PROPERTIES, INC.</v>
    <v>32.25</v>
    <v>13.89</v>
    <v>32.299999999999997</v>
    <v>32.299999999999997</v>
    <v>41372590</v>
    <v>LTP</v>
    <v>LTC PROPERTIES, INC. (XFRA:LTP)</v>
    <v>675</v>
    <v>255970</v>
    <v>1992</v>
  </rv>
  <rv s="2">
    <v>46</v>
  </rv>
  <rv s="0">
    <v>https://www.bing.com/financeapi/forcetrigger?t=afs3ur&amp;q=XETR%3aGUI&amp;form=skydnc</v>
    <v>Learn more on Bing</v>
  </rv>
  <rv s="6">
    <v>15</v>
    <v>DIAGEO PLC (XETR:GUI)</v>
    <v>13</v>
    <v>23</v>
    <v>Finance</v>
    <v>8</v>
    <v>en</v>
    <v>afs3ur</v>
    <v>268435456</v>
    <v>1</v>
    <v>0</v>
    <v>Powered by Refinitiv</v>
    <v>43.32</v>
    <v>31.48</v>
    <v>0.53100000000000003</v>
    <v>0.16</v>
    <v>4.6760000000000005E-3</v>
    <v>EUR</v>
    <v>Diageo plc is a United Kingdom-based international manufacturer and distributor of premium drinks. The Company also owns various investments in associates and joint ventures. The Company has a portfolio of approximately 200 brands and sales in 180 countries. The Company’s segments include North America, Europe, Asia Pacific, Latin America and Caribbean, Africa, Supply Chain and Procurement (SC&amp;P), and Corporate and other. C&amp;P segment manufactures products and includes production sites in the United Kingdom, Ireland, Italy, Guatemala and Mexico, as well as comprises the global procurement function. The Company’s principal products include scotch whisky, other whisk(e)y, vodka, tequila, gin, rum, liqueurs, beer, wine, and no and low alcohol. The Company’s brands include Johnnie Walker, Tanqueray, Smirnoff, Guinness, Baileys, among others.</v>
    <v>30269</v>
    <v>Xetra</v>
    <v>XETR</v>
    <v>XETR</v>
    <v>16 Great Marlborough Street, LONDON, UNITED KINGDOM-NA, W1F 7HS GB</v>
    <v>34.42</v>
    <v>Beverages</v>
    <v>Stock</v>
    <v>45378.924317129633</v>
    <v>48</v>
    <v>34.1</v>
    <v>65288720000</v>
    <v>DIAGEO PLC</v>
    <v>DIAGEO PLC</v>
    <v>34.24</v>
    <v>18.350000000000001</v>
    <v>34.22</v>
    <v>34.380000000000003</v>
    <v>2228963000</v>
    <v>GUI</v>
    <v>DIAGEO PLC (XETR:GUI)</v>
    <v>13203</v>
    <v>4854850</v>
    <v>1886</v>
  </rv>
  <rv s="2">
    <v>49</v>
  </rv>
  <rv s="0">
    <v>https://www.bing.com/financeapi/forcetrigger?t=aloifr&amp;q=XAMS%3aSHELL&amp;form=skydnc</v>
    <v>Learn more on Bing</v>
  </rv>
  <rv s="6">
    <v>15</v>
    <v>SHELL PLC (XAMS:SHELL)</v>
    <v>13</v>
    <v>23</v>
    <v>Finance</v>
    <v>8</v>
    <v>en</v>
    <v>aloifr</v>
    <v>268435456</v>
    <v>1</v>
    <v>0</v>
    <v>Powered by Refinitiv</v>
    <v>29.44</v>
    <v>22.56</v>
    <v>1.2101</v>
    <v>1.075</v>
    <v>4.0580999999999999E-2</v>
    <v>EUR</v>
    <v>Shell plc (Shell) is an international energy and petrochemical company. The Company is engaged in the exploration, production, refining and marketing of oil and natural gas, and the manufacturing and marketing of chemicals. The Company’s segments include Integrated Gas, Upstream, Marketing, Chemicals and Products, Renewables and Energy Solutions, and Corporate. The Integrated Gas segment includes liquefied natural gas, conversion of natural gas into gas-to-liquid fuels and other products. The Upstream segment includes exploration and extraction of crude oil, natural gas and natural gas liquids. The Marketing segment comprises the Mobility, Lubricants, and Sectors and Decarbonisation businesses. The Chemicals and Products segment includes chemicals manufacturing plants with their own refineries which turn crude oil and other feedstocks into a range of oil products. The Renewables and Energy Solutions segment includes Shell’s Integrated Power activities.</v>
    <v>93000</v>
    <v>Euronext Amsterdam</v>
    <v>XAMS</v>
    <v>XAMS</v>
    <v>Shell Centre, LONDON, UNITED KINGDOM-NA, SE1 7NA GB</v>
    <v>28.09</v>
    <v>Oil &amp; Gas</v>
    <v>Stock</v>
    <v>45019.666666666664</v>
    <v>51</v>
    <v>27.25</v>
    <v>159005200000</v>
    <v>SHELL PLC</v>
    <v>SHELL PLC</v>
    <v>27.25</v>
    <v>4.9180999999999999</v>
    <v>26.49</v>
    <v>27.565000000000001</v>
    <v>6860036000</v>
    <v>SHELL</v>
    <v>SHELL PLC (XAMS:SHELL)</v>
    <v>13363569</v>
    <v>9077220</v>
    <v>2002</v>
  </rv>
  <rv s="2">
    <v>52</v>
  </rv>
  <rv s="0">
    <v>https://www.bing.com/financeapi/forcetrigger?t=bwxmnm&amp;q=XAMS%3aUNA&amp;form=skydnc</v>
    <v>Learn more on Bing</v>
  </rv>
  <rv s="6">
    <v>15</v>
    <v>UNILEVER PLC (XAMS:UNA)</v>
    <v>13</v>
    <v>23</v>
    <v>Finance</v>
    <v>8</v>
    <v>en</v>
    <v>bwxmnm</v>
    <v>268435456</v>
    <v>1</v>
    <v>0</v>
    <v>Powered by Refinitiv</v>
    <v>49.09</v>
    <v>40.270000000000003</v>
    <v>0.23930000000000001</v>
    <v>0.46</v>
    <v>9.6460000000000001E-3</v>
    <v>EUR</v>
    <v>Unilever PLC is a United Kingdom-based fast-moving consumer goods (FMCG) company. The Company operates through five segments: Beauty &amp; Wellbeing, Personal Care, Home Care, Nutrition and Ice Cream. Beauty &amp; Wellbeing segment sells hair care (shampoo, conditioner, styling), skin care (face, hand and body moisturizers) and includes Prestige Beauty and Health &amp; Wellbeing. Personal Care segment sells skin cleansing (soap, shower), deodorant and oral care (toothpaste, toothbrush, mouthwash) products. Home Care segment sells fabric care (washing powders and liquids, rinse conditioners) and a wide range of cleaning products. Nutrition sells scratch cooking aids (soups, bouillons, seasonings), dressings (mayonnaise, ketchup) and tea products. Ice Cream segment includes ice cream products. Its subsidiaries include Unilever de Argentina S.A., Unilever Australia Limited, Unilever Canada Inc, Wall's (China) Co. Limited and Unilever Bangladesh Limited.</v>
    <v>127000</v>
    <v>Euronext Amsterdam</v>
    <v>XAMS</v>
    <v>XAMS</v>
    <v>Unilever House, Blackfriars, LONDON, UNITED KINGDOM-NA, EC4P 4BQ GB</v>
    <v>48.15</v>
    <v>Personal &amp; Household Products &amp; Services</v>
    <v>Stock</v>
    <v>45019.666666666664</v>
    <v>54</v>
    <v>47.475000000000001</v>
    <v>105777300000</v>
    <v>UNILEVER PLC</v>
    <v>UNILEVER PLC</v>
    <v>47.77</v>
    <v>15.867000000000001</v>
    <v>47.69</v>
    <v>48.15</v>
    <v>2528699000</v>
    <v>UNA</v>
    <v>UNILEVER PLC (XAMS:UNA)</v>
    <v>1820185</v>
    <v>2890680</v>
    <v>1894</v>
  </rv>
  <rv s="2">
    <v>55</v>
  </rv>
  <rv s="0">
    <v>https://www.bing.com/financeapi/forcetrigger?t=af55oc&amp;q=XFRA%3aBAC&amp;form=skydnc</v>
    <v>Learn more on Bing</v>
  </rv>
  <rv s="6">
    <v>15</v>
    <v>VERIZON COMMUNICATIONS INC. (XFRA:BAC)</v>
    <v>13</v>
    <v>20</v>
    <v>Finance</v>
    <v>8</v>
    <v>en</v>
    <v>af55oc</v>
    <v>268435456</v>
    <v>1</v>
    <v>0</v>
    <v>Powered by Refinitiv</v>
    <v>56.32</v>
    <v>34</v>
    <v>0.33800000000000002</v>
    <v>0.42</v>
    <v>1.1712E-2</v>
    <v>EUR</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v>
    <v>117100</v>
    <v>Deutsche Boerse AG</v>
    <v>XFRA</v>
    <v>XFRA</v>
    <v>1095 Avenue Of The Americas, NEW YORK, NY, 10036 US</v>
    <v>36.28</v>
    <v>Telecommunications Services</v>
    <v>Stock</v>
    <v>45019.743750000001</v>
    <v>57</v>
    <v>35.895000000000003</v>
    <v>163333500000</v>
    <v>VERIZON COMMUNICATIONS INC.</v>
    <v>VERIZON COMMUNICATIONS INC.</v>
    <v>35.895000000000003</v>
    <v>7.59</v>
    <v>35.86</v>
    <v>36.28</v>
    <v>4199883000</v>
    <v>BAC</v>
    <v>VERIZON COMMUNICATIONS INC. (XFRA:BAC)</v>
    <v>3266</v>
    <v>15857130</v>
    <v>1983</v>
  </rv>
  <rv s="2">
    <v>58</v>
  </rv>
  <rv s="0">
    <v>https://www.bing.com/financeapi/forcetrigger?t=afnxvh&amp;q=XFRA%3aW8A&amp;form=skydnc</v>
    <v>Learn more on Bing</v>
  </rv>
  <rv s="6">
    <v>15</v>
    <v>WALGREENS BOOTS ALLIANCE, INC. (XFRA:W8A)</v>
    <v>13</v>
    <v>20</v>
    <v>Finance</v>
    <v>8</v>
    <v>en</v>
    <v>afnxvh</v>
    <v>268435456</v>
    <v>1</v>
    <v>0</v>
    <v>Powered by Refinitiv</v>
    <v>77.47</v>
    <v>28.305</v>
    <v>0.70530000000000004</v>
    <v>0.53</v>
    <v>1.627E-2</v>
    <v>EUR</v>
    <v>Walgreens Boots Alliance, Inc. is an integrated healthcare, pharmacy and retailing company. The Company operates through three segments: U.S. Retail Pharmacy, International, and U.S. Healthcare. The Company's U.S. Retail Pharmacy segment includes the Walgreens business, which includes the operations of retail drug stores, health and wellness services, and specialty and home delivery pharmacy services, and its equity method investment in AmerisourceBergen. Its International segment consists of pharmacy-led health and beauty retail businesses outside the United States and a pharmaceutical wholesaling and distribution business in Germany. Its portfolio of consumer brands include Walgreens, Boots, Duane Reade, the No7 Beauty Company, Benavides in Mexico and Ahumada in Chile. Its U.S. Healthcare segment is a consumer-centric, technology-enabled healthcare business that engages consumers through a personalized, omni-channel experience across the care journey.</v>
    <v>200000</v>
    <v>Deutsche Boerse AG</v>
    <v>XFRA</v>
    <v>XFRA</v>
    <v>108 Wilmot Rd, DEERFIELD, IL, 60015 US</v>
    <v>33.104999999999997</v>
    <v>Food &amp; Drug Retailing</v>
    <v>Stock</v>
    <v>45021.774305555555</v>
    <v>60</v>
    <v>32.594999999999999</v>
    <v>30931230000</v>
    <v>WALGREENS BOOTS ALLIANCE, INC.</v>
    <v>WALGREENS BOOTS ALLIANCE, INC.</v>
    <v>32.594999999999999</v>
    <v>7.09</v>
    <v>32.575000000000003</v>
    <v>33.104999999999997</v>
    <v>862795700</v>
    <v>W8A</v>
    <v>WALGREENS BOOTS ALLIANCE, INC. (XFRA:W8A)</v>
    <v>100</v>
    <v>8429240</v>
    <v>2014</v>
  </rv>
  <rv s="2">
    <v>61</v>
  </rv>
  <rv s="0">
    <v>https://www.bing.com/financeapi/forcetrigger?t=af7ckr&amp;q=XFRA%3aCTP2&amp;form=skydnc</v>
    <v>Learn more on Bing</v>
  </rv>
  <rv s="8">
    <v>21</v>
    <v>COMCAST CORPORATION (XFRA:CTP2)</v>
    <v>13</v>
    <v>22</v>
    <v>Finance</v>
    <v>8</v>
    <v>en</v>
    <v>af7ckr</v>
    <v>268435456</v>
    <v>1</v>
    <v>0</v>
    <v>Powered by Refinitiv</v>
    <v>0.99399999999999999</v>
    <v>0.11</v>
    <v>3.189E-3</v>
    <v>EUR</v>
    <v>Comcast Corporation is a media and technology company. The Company has three primary businesses: Comcast Cable, NBCUniversal and Sky. Its Comcast Cable business operates in the Cable Communications segment. Its NBCUniversal business operates in three business segments: Media, Studios and Theme Parks. Its Cable Communications segment consists of the operations of comcast cable, which provides broadband, video, voice, wireless, and other services under the XFINITY brand. Its Media segment consists of television and streaming platforms, including national, regional, and international cable networks. Its Studios segment consists of film and television studio production and distribution operations. Its Theme Parks segment consists of its Universal theme parks. The Sky segment includes a direct-to-consumer business, providing video, broadband, voice and wireless phone services, and a content business, operating entertainment networks, the Sky News broadcast network and Sky Sports networks.</v>
    <v>186000</v>
    <v>Deutsche Boerse AG</v>
    <v>XFRA</v>
    <v>XFRA</v>
    <v>1 Comcast Ctr, PHILADELPHIA, PA, 19103-2838 US</v>
    <v>34.6</v>
    <v>Telecommunications Services</v>
    <v>Stock</v>
    <v>45019.765972222223</v>
    <v>63</v>
    <v>34.6</v>
    <v>159830700000</v>
    <v>COMCAST CORPORATION</v>
    <v>COMCAST CORPORATION</v>
    <v>34.6</v>
    <v>30.97</v>
    <v>34.49</v>
    <v>34.6</v>
    <v>4216056000</v>
    <v>CTP2</v>
    <v>COMCAST CORPORATION (XFRA:CTP2)</v>
    <v>12</v>
    <v>16394050</v>
    <v>2001</v>
  </rv>
  <rv s="2">
    <v>64</v>
  </rv>
  <rv s="0">
    <v>https://www.bing.com/financeapi/forcetrigger?t=a1zqnm&amp;q=XNYS%3aPFE&amp;form=skydnc</v>
    <v>Learn more on Bing</v>
  </rv>
  <rv s="9">
    <v>24</v>
    <v>PFIZER INC. (XNYS:PFE)</v>
    <v>13</v>
    <v>25</v>
    <v>Finance</v>
    <v>26</v>
    <v>en</v>
    <v>a1zqnm</v>
    <v>268435456</v>
    <v>1</v>
    <v>Powered by Refinitiv</v>
    <v>31.54</v>
    <v>20.914999999999999</v>
    <v>0.55210000000000004</v>
    <v>0.11</v>
    <v>4.5970000000000004E-3</v>
    <v>USD</v>
    <v>Pfizer Inc. is a research-based, global biopharmaceutical company. The Company is engaged in the discovery, development, manufacture, marketing, sale and distribution of biopharmaceutical products worldwide. Its Biopharma segment includes the Pfizer U.S. Commercial Division, and the Pfizer International Commercial Division. Its product categories include oncology, primary care and specialty care. Its oncology products include Ibrance, Xtandi, Padcev, Adcetris, Inlyta, Lorbrena, Bosulif, Tukysa, Braftovi, Mektovi, Orgovyx, Elrexfio, Tivdak and Talzenna. Its primary care products include Eliquis, Nurtec ODT/Vydura, Zavzpret, the Prevnar family, Comirnaty, Abrysvo, FSME/IMMUN-TicoVac, Nimenrix, Trumenba, and Paxlovid. Its specialty care products include Xeljanz, Enbrel (outside the United States and Canada), Inflectra, Abrilada, Cibinqo, Litfulo, Eucrisa, Velsipity, the Vyndaqel family, Genotropin, BeneFIX, Xyntha, Somavert, Ngenla, Hympavzi, Sulperazon, Zavicefta, Octagam and others.</v>
    <v>81000</v>
    <v>New York Stock Exchange</v>
    <v>XNYS</v>
    <v>XNYS</v>
    <v>66 HUDSON BOULEVARD EAST, NEW YORK, NY, 10001-2192 US</v>
    <v>24.28</v>
    <v>Pharmaceuticals</v>
    <v>Stock</v>
    <v>45779.647246631248</v>
    <v>66</v>
    <v>23.97</v>
    <v>136341778200</v>
    <v>PFIZER INC.</v>
    <v>PFIZER INC.</v>
    <v>24.26</v>
    <v>17.4329</v>
    <v>23.93</v>
    <v>24.04</v>
    <v>5671455000</v>
    <v>PFE</v>
    <v>PFIZER INC. (XNYS:PFE)</v>
    <v>13044756</v>
    <v>55999054</v>
    <v>1942</v>
  </rv>
  <rv s="2">
    <v>67</v>
  </rv>
</rvData>
</file>

<file path=xl/richData/rdrichvaluestructure.xml><?xml version="1.0" encoding="utf-8"?>
<rvStructures xmlns="http://schemas.microsoft.com/office/spreadsheetml/2017/richdata" count="10">
  <s t="_hyperlink">
    <k n="Address" t="s"/>
    <k n="Text" t="s"/>
  </s>
  <s t="_linkedentitycore">
    <k n="_Display" t="spb"/>
    <k n="_DisplayString" t="s"/>
    <k n="_Flags" t="spb"/>
    <k n="_Format" t="spb"/>
    <k n="_Icon" t="s"/>
    <k n="_SubLabel" t="spb"/>
    <k n="%EntityCulture" t="s"/>
    <k n="%EntityId" t="s"/>
    <k n="%EntityServiceId"/>
    <k n="%IsRefreshable" t="b"/>
    <k n="%OutdatedReason" t="i"/>
    <k n="%ProviderInfo" t="s"/>
    <k n="Change"/>
    <k n="Change (%)"/>
    <k n="Country/region" t="s"/>
    <k n="Currency" t="s"/>
    <k n="Expense ratio"/>
    <k n="Instrument type" t="s"/>
    <k n="Last trade time"/>
    <k n="Last update time"/>
    <k n="LearnMoreOnLink" t="r"/>
    <k n="Name" t="s"/>
    <k n="Net assets"/>
    <k n="Previous close"/>
    <k n="Price"/>
    <k n="Rating"/>
    <k n="Return (1m)"/>
    <k n="Return (1w)"/>
    <k n="Return (1y)"/>
    <k n="Return (3m)"/>
    <k n="Return (3y)"/>
    <k n="Return (5y)"/>
    <k n="Return (YTD)"/>
    <k n="Ticker symbol" t="s"/>
    <k n="UniqueName" t="s"/>
  </s>
  <s t="_linkedentity">
    <k n="%cvi" t="r"/>
  </s>
  <s t="_linkedentitycore">
    <k n="_Display" t="spb"/>
    <k n="_DisplayString" t="s"/>
    <k n="_Flags" t="spb"/>
    <k n="_Format" t="spb"/>
    <k n="_Icon" t="s"/>
    <k n="_SubLabel" t="spb"/>
    <k n="%EntityCulture" t="s"/>
    <k n="%EntityId" t="s"/>
    <k n="%EntityServiceId"/>
    <k n="%IsRefreshable" t="b"/>
    <k n="%OutdatedReason" t="i"/>
    <k n="%ProviderInfo" t="s"/>
    <k n="52 week high"/>
    <k n="52 week low"/>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s>
  <s t="_linkedentitycore">
    <k n="_Display" t="spb"/>
    <k n="_DisplayString" t="s"/>
    <k n="_Flags" t="spb"/>
    <k n="_Format" t="spb"/>
    <k n="_Icon" t="s"/>
    <k n="_SubLabel" t="spb"/>
    <k n="%EntityCulture" t="s"/>
    <k n="%EntityId" t="s"/>
    <k n="%EntityServiceId"/>
    <k n="%IsRefreshable" t="b"/>
    <k n="%OutdatedReason" t="i"/>
    <k n="%ProviderInfo" t="s"/>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s>
  <s t="_linkedentitycore">
    <k n="_Display" t="spb"/>
    <k n="_DisplayString" t="s"/>
    <k n="_Flags" t="spb"/>
    <k n="_Format" t="spb"/>
    <k n="_Icon" t="s"/>
    <k n="_SubLabel" t="spb"/>
    <k n="%EntityCulture" t="s"/>
    <k n="%EntityId" t="s"/>
    <k n="%EntityServiceId"/>
    <k n="%IsRefreshable" t="b"/>
    <k n="%OutdatedReason" t="i"/>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_Display" t="spb"/>
    <k n="_DisplayString" t="s"/>
    <k n="_Flags" t="spb"/>
    <k n="_Format" t="spb"/>
    <k n="_Icon" t="s"/>
    <k n="_SubLabel" t="spb"/>
    <k n="%EntityCulture" t="s"/>
    <k n="%EntityId" t="s"/>
    <k n="%EntityServiceId"/>
    <k n="%IsRefreshable" t="b"/>
    <k n="%OutdatedReason" t="i"/>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OutdatedReason" t="i"/>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linkedentitycore">
    <k n="_Display" t="spb"/>
    <k n="_DisplayString" t="s"/>
    <k n="_Flags" t="spb"/>
    <k n="_Format" t="spb"/>
    <k n="_Icon" t="s"/>
    <k n="_SubLabel" t="spb"/>
    <k n="%EntityCulture" t="s"/>
    <k n="%EntityId" t="s"/>
    <k n="%EntityServiceId"/>
    <k n="%IsRefreshable" t="b"/>
    <k n="%OutdatedReason" t="i"/>
    <k n="%ProviderInfo" t="s"/>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8">
    <a count="35">
      <v t="s">%EntityServiceId</v>
      <v t="s">_Format</v>
      <v t="s">%IsRefreshable</v>
      <v t="s">%EntityCulture</v>
      <v t="s">%EntityId</v>
      <v t="s">_Icon</v>
      <v t="s">_Display</v>
      <v t="s">Name</v>
      <v t="s">Price</v>
      <v t="s">Ticker symbol</v>
      <v t="s">Country/region</v>
      <v t="s">_SubLabel</v>
      <v t="s">Change</v>
      <v t="s">Change (%)</v>
      <v t="s">Rating</v>
      <v t="s">Expense ratio</v>
      <v t="s">Previous close</v>
      <v t="s">Return (YTD)</v>
      <v t="s">Return (1w)</v>
      <v t="s">Return (1m)</v>
      <v t="s">Return (3m)</v>
      <v t="s">Return (1y)</v>
      <v t="s">Return (3y)</v>
      <v t="s">Return (5y)</v>
      <v t="s">Net assets</v>
      <v t="s">_Flags</v>
      <v t="s">Last update time</v>
      <v t="s">Last trade time</v>
      <v t="s">Instrument type</v>
      <v t="s">Currency</v>
      <v t="s">UniqueName</v>
      <v t="s">_DisplayString</v>
      <v t="s">LearnMoreOnLink</v>
      <v t="s">%ProviderInfo</v>
      <v t="s">%OutdatedReason</v>
    </a>
    <a count="33">
      <v t="s">%EntityServiceId</v>
      <v t="s">_Format</v>
      <v t="s">%IsRefreshable</v>
      <v t="s">%EntityCulture</v>
      <v t="s">%EntityId</v>
      <v t="s">_Icon</v>
      <v t="s">_Display</v>
      <v t="s">Name</v>
      <v t="s">_SubLabel</v>
      <v t="s">Price</v>
      <v t="s">Exchange</v>
      <v t="s">Last trade time</v>
      <v t="s">Ticker symbol</v>
      <v t="s">Exchange abbreviation</v>
      <v t="s">Change</v>
      <v t="s">Expense ratio</v>
      <v t="s">Change (%)</v>
      <v t="s">Currency</v>
      <v t="s">Previous close</v>
      <v t="s">Open</v>
      <v t="s">High</v>
      <v t="s">Low</v>
      <v t="s">52 week high</v>
      <v t="s">52 week low</v>
      <v t="s">Volume</v>
      <v t="s">Market cap</v>
      <v t="s">Instrument type</v>
      <v t="s">_Flags</v>
      <v t="s">UniqueName</v>
      <v t="s">_DisplayString</v>
      <v t="s">LearnMoreOnLink</v>
      <v t="s">%ProviderInfo</v>
      <v t="s">%OutdatedReason</v>
    </a>
    <a count="34">
      <v t="s">%EntityServiceId</v>
      <v t="s">_Format</v>
      <v t="s">%IsRefreshable</v>
      <v t="s">%EntityCulture</v>
      <v t="s">%EntityId</v>
      <v t="s">_Icon</v>
      <v t="s">_Display</v>
      <v t="s">Name</v>
      <v t="s">_SubLabel</v>
      <v t="s">Price</v>
      <v t="s">Exchange</v>
      <v t="s">Last trade time</v>
      <v t="s">Ticker symbol</v>
      <v t="s">Exchange abbreviation</v>
      <v t="s">Change</v>
      <v t="s">Expense ratio</v>
      <v t="s">Change (%)</v>
      <v t="s">Currency</v>
      <v t="s">Previous close</v>
      <v t="s">Open</v>
      <v t="s">High</v>
      <v t="s">Low</v>
      <v t="s">52 week high</v>
      <v t="s">52 week low</v>
      <v t="s">Volume</v>
      <v t="s">Market cap</v>
      <v t="s">Beta</v>
      <v t="s">Instrument type</v>
      <v t="s">_Flags</v>
      <v t="s">UniqueName</v>
      <v t="s">_DisplayString</v>
      <v t="s">LearnMoreOnLink</v>
      <v t="s">%ProviderInfo</v>
      <v t="s">%OutdatedReason</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v t="s">%OutdatedReason</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v t="s">%OutdatedReason</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v t="s">%OutdatedReason</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v t="s">%OutdatedReason</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27">
    <spb s="0">
      <v>0</v>
      <v>Name</v>
      <v>LearnMoreOnLink</v>
    </spb>
    <spb s="1">
      <v>0</v>
      <v>0</v>
      <v>0</v>
    </spb>
    <spb s="2">
      <v>1</v>
      <v>1</v>
      <v>1</v>
      <v>1</v>
    </spb>
    <spb s="3">
      <v>1</v>
      <v>2</v>
      <v>2</v>
      <v>3</v>
      <v>4</v>
      <v>5</v>
      <v>4</v>
      <v>4</v>
      <v>4</v>
      <v>4</v>
      <v>4</v>
      <v>4</v>
      <v>4</v>
      <v>4</v>
      <v>2</v>
      <v>6</v>
      <v>7</v>
      <v>8</v>
    </spb>
    <spb s="4">
      <v>from previous close</v>
      <v>from previous close</v>
      <v>GMT</v>
      <v>GMT</v>
    </spb>
    <spb s="0">
      <v>1</v>
      <v>Name</v>
      <v>LearnMoreOnLink</v>
    </spb>
    <spb s="5">
      <v>1</v>
      <v>1</v>
      <v>1</v>
    </spb>
    <spb s="6">
      <v>2</v>
      <v>2</v>
      <v>1</v>
      <v>2</v>
      <v>2</v>
      <v>2</v>
      <v>3</v>
      <v>4</v>
      <v>5</v>
      <v>2</v>
      <v>2</v>
      <v>4</v>
      <v>2</v>
      <v>7</v>
      <v>8</v>
    </spb>
    <spb s="7">
      <v>Delayed 15 minutes</v>
      <v>from previous close</v>
      <v>from previous close</v>
      <v>GMT</v>
    </spb>
    <spb s="8">
      <v>Delayed 15 minutes</v>
      <v>from previous close</v>
      <v>Borsa Italia</v>
      <v>from previous close</v>
      <v>GMT</v>
    </spb>
    <spb s="0">
      <v>2</v>
      <v>Name</v>
      <v>LearnMoreOnLink</v>
    </spb>
    <spb s="9">
      <v>2</v>
      <v>9</v>
      <v>2</v>
      <v>1</v>
      <v>2</v>
      <v>2</v>
      <v>2</v>
      <v>3</v>
      <v>4</v>
      <v>5</v>
      <v>2</v>
      <v>2</v>
      <v>4</v>
      <v>2</v>
      <v>7</v>
      <v>8</v>
    </spb>
    <spb s="0">
      <v>3</v>
      <v>Name</v>
      <v>LearnMoreOnLink</v>
    </spb>
    <spb s="10">
      <v>1</v>
      <v>1</v>
      <v>1</v>
      <v>1</v>
    </spb>
    <spb s="11">
      <v>2</v>
      <v>9</v>
      <v>9</v>
      <v>2</v>
      <v>1</v>
      <v>2</v>
      <v>2</v>
      <v>2</v>
      <v>3</v>
      <v>3</v>
      <v>4</v>
      <v>5</v>
      <v>2</v>
      <v>2</v>
      <v>2</v>
      <v>3</v>
      <v>7</v>
      <v>8</v>
      <v>3</v>
    </spb>
    <spb s="0">
      <v>4</v>
      <v>Name</v>
      <v>LearnMoreOnLink</v>
    </spb>
    <spb s="12">
      <v>2</v>
      <v>9</v>
      <v>9</v>
      <v>2</v>
      <v>1</v>
      <v>2</v>
      <v>2</v>
      <v>2</v>
      <v>3</v>
      <v>3</v>
      <v>4</v>
      <v>5</v>
      <v>2</v>
      <v>2</v>
      <v>2</v>
      <v>3</v>
      <v>7</v>
      <v>10</v>
      <v>8</v>
      <v>3</v>
    </spb>
    <spb s="0">
      <v>5</v>
      <v>Name</v>
      <v>LearnMoreOnLink</v>
    </spb>
    <spb s="13">
      <v>2</v>
      <v>9</v>
      <v>9</v>
      <v>2</v>
      <v>1</v>
      <v>2</v>
      <v>2</v>
      <v>2</v>
      <v>3</v>
      <v>3</v>
      <v>4</v>
      <v>5</v>
      <v>2</v>
      <v>2</v>
      <v>2</v>
      <v>3</v>
      <v>7</v>
      <v>8</v>
      <v>3</v>
      <v>2</v>
    </spb>
    <spb s="14">
      <v>at close</v>
      <v>from previous close</v>
      <v>from previous close</v>
      <v>GMT</v>
      <v>Delayed 15 minutes</v>
    </spb>
    <spb s="12">
      <v>2</v>
      <v>9</v>
      <v>9</v>
      <v>2</v>
      <v>1</v>
      <v>2</v>
      <v>2</v>
      <v>2</v>
      <v>3</v>
      <v>3</v>
      <v>4</v>
      <v>11</v>
      <v>2</v>
      <v>2</v>
      <v>2</v>
      <v>3</v>
      <v>7</v>
      <v>10</v>
      <v>8</v>
      <v>3</v>
    </spb>
    <spb s="0">
      <v>6</v>
      <v>Name</v>
      <v>LearnMoreOnLink</v>
    </spb>
    <spb s="15">
      <v>2</v>
      <v>9</v>
      <v>9</v>
      <v>2</v>
      <v>1</v>
      <v>2</v>
      <v>2</v>
      <v>2</v>
      <v>3</v>
      <v>3</v>
      <v>4</v>
      <v>11</v>
      <v>2</v>
      <v>3</v>
      <v>7</v>
      <v>10</v>
      <v>8</v>
      <v>3</v>
    </spb>
    <spb s="12">
      <v>2</v>
      <v>9</v>
      <v>9</v>
      <v>2</v>
      <v>1</v>
      <v>2</v>
      <v>2</v>
      <v>2</v>
      <v>3</v>
      <v>3</v>
      <v>4</v>
      <v>12</v>
      <v>2</v>
      <v>2</v>
      <v>2</v>
      <v>3</v>
      <v>7</v>
      <v>10</v>
      <v>8</v>
      <v>3</v>
    </spb>
    <spb s="0">
      <v>7</v>
      <v>Name</v>
      <v>LearnMoreOnLink</v>
    </spb>
    <spb s="12">
      <v>13</v>
      <v>9</v>
      <v>9</v>
      <v>13</v>
      <v>1</v>
      <v>13</v>
      <v>13</v>
      <v>13</v>
      <v>3</v>
      <v>3</v>
      <v>4</v>
      <v>11</v>
      <v>13</v>
      <v>13</v>
      <v>13</v>
      <v>3</v>
      <v>7</v>
      <v>10</v>
      <v>8</v>
      <v>3</v>
    </spb>
    <spb s="16">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17">
  <s>
    <k n="^Order" t="spba"/>
    <k n="TitleProperty" t="s"/>
    <k n="SubTitleProperty" t="s"/>
  </s>
  <s>
    <k n="ShowInCardView" t="b"/>
    <k n="ShowInDotNotation" t="b"/>
    <k n="ShowInAutoComplete" t="b"/>
  </s>
  <s>
    <k n="UniqueName" t="spb"/>
    <k n="`%ProviderInfo" t="spb"/>
    <k n="LearnMoreOnLink" t="spb"/>
    <k n="Last update time" t="spb"/>
  </s>
  <s>
    <k n="Name" t="i"/>
    <k n="Price" t="i"/>
    <k n="Change" t="i"/>
    <k n="Rating" t="i"/>
    <k n="Change (%)" t="i"/>
    <k n="Net assets" t="i"/>
    <k n="Return (1m)" t="i"/>
    <k n="Return (1w)" t="i"/>
    <k n="Return (1y)" t="i"/>
    <k n="Return (3m)" t="i"/>
    <k n="Return (3y)" t="i"/>
    <k n="Return (5y)" t="i"/>
    <k n="Return (YTD)" t="i"/>
    <k n="Expense ratio" t="i"/>
    <k n="Previous close" t="i"/>
    <k n="Last trade time" t="i"/>
    <k n="Last update time" t="i"/>
    <k n="`%EntityServiceId" t="i"/>
  </s>
  <s>
    <k n="Change" t="s"/>
    <k n="Change (%)" t="s"/>
    <k n="Last trade time" t="s"/>
    <k n="Last update time" t="s"/>
  </s>
  <s>
    <k n="UniqueName" t="spb"/>
    <k n="`%ProviderInfo" t="spb"/>
    <k n="LearnMoreOnLink" t="spb"/>
  </s>
  <s>
    <k n="Low" t="i"/>
    <k n="High" t="i"/>
    <k n="Name" t="i"/>
    <k n="Open" t="i"/>
    <k n="Price" t="i"/>
    <k n="Change" t="i"/>
    <k n="Volume" t="i"/>
    <k n="Change (%)" t="i"/>
    <k n="Market cap" t="i"/>
    <k n="52 week low" t="i"/>
    <k n="52 week high" t="i"/>
    <k n="Expense ratio" t="i"/>
    <k n="Previous close" t="i"/>
    <k n="Last trade time" t="i"/>
    <k n="`%EntityServiceId" t="i"/>
  </s>
  <s>
    <k n="Price" t="s"/>
    <k n="Change" t="s"/>
    <k n="Change (%)" t="s"/>
    <k n="Last trade time" t="s"/>
  </s>
  <s>
    <k n="Price" t="s"/>
    <k n="Change" t="s"/>
    <k n="Exchange" t="s"/>
    <k n="Change (%)" t="s"/>
    <k n="Last trade time" t="s"/>
  </s>
  <s>
    <k n="Low" t="i"/>
    <k n="Beta" t="i"/>
    <k n="High" t="i"/>
    <k n="Name" t="i"/>
    <k n="Open" t="i"/>
    <k n="Price" t="i"/>
    <k n="Change" t="i"/>
    <k n="Volume" t="i"/>
    <k n="Change (%)" t="i"/>
    <k n="Market cap" t="i"/>
    <k n="52 week low" t="i"/>
    <k n="52 week high" t="i"/>
    <k n="Expense ratio" t="i"/>
    <k n="Previous close" t="i"/>
    <k n="Last trade time" t="i"/>
    <k n="`%EntityServiceId" t="i"/>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k n="Price (Extended hours)" t="i"/>
  </s>
  <s>
    <k n="Price" t="s"/>
    <k n="Change" t="s"/>
    <k n="Change (%)" t="s"/>
    <k n="Last trade time" t="s"/>
    <k n="Price (Extended hours)" t="s"/>
  </s>
  <s>
    <k n="Low" t="i"/>
    <k n="P/E" t="i"/>
    <k n="Beta" t="i"/>
    <k n="High" t="i"/>
    <k n="Name" t="i"/>
    <k n="Open" t="i"/>
    <k n="Price" t="i"/>
    <k n="Change" t="i"/>
    <k n="Volume" t="i"/>
    <k n="Employees" t="i"/>
    <k n="Change (%)" t="i"/>
    <k n="Market cap"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0" formatCode="General"/>
    </x:dxf>
    <x:dxf>
      <x:numFmt numFmtId="3" formatCode="#,##0"/>
    </x:dxf>
    <x:dxf>
      <x:numFmt numFmtId="14" formatCode="0.00%"/>
    </x:dxf>
    <x:dxf>
      <x:numFmt numFmtId="165" formatCode="dd/mm/yyyy\ h:mm"/>
    </x:dxf>
    <x:dxf>
      <x:numFmt numFmtId="2" formatCode="0.00"/>
    </x:dxf>
    <x:dxf>
      <x:numFmt numFmtId="166" formatCode="dd/mm/yyyy"/>
    </x:dxf>
    <x:dxf>
      <x:numFmt numFmtId="4" formatCode="#,##0.00"/>
    </x:dxf>
    <x:dxf>
      <x:numFmt numFmtId="1" formatCode="0"/>
    </x:dxf>
  </dxfs>
  <richProperties>
    <rPr n="IsTitleField" t="b"/>
    <rPr n="NumberFormat" t="s"/>
  </richProperties>
  <richStyles>
    <rSty>
      <rpv i="0">1</rpv>
    </rSty>
    <rSty dxfid="0">
      <rpv i="1">_([$€-x-euro2] * #,##0.00_);_([$€-x-euro2] * (#,##0.00);_([$€-x-euro2] * "-"??_);_(@_)</rpv>
    </rSty>
    <rSty dxfid="1">
      <rpv i="1">#,##0</rpv>
    </rSty>
    <rSty dxfid="2"/>
    <rSty dxfid="0">
      <rpv i="1">_([$€-x-euro2] * #,##0_);_([$€-x-euro2] * (#,##0);_([$€-x-euro2] * "-"_);_(@_)</rpv>
    </rSty>
    <rSty dxfid="5"/>
    <rSty dxfid="3"/>
    <rSty dxfid="4">
      <rpv i="1">0.00</rpv>
    </rSty>
    <rSty dxfid="6">
      <rpv i="1">#,##0.00</rpv>
    </rSty>
    <rSty dxfid="7">
      <rpv i="1">0</rpv>
    </rSty>
    <rSty dxfid="0">
      <rpv i="1">_([$$-en-US]* #,##0_);_([$$-en-US]* (#,##0);_([$$-en-US]* "-"_);_(@_)</rpv>
    </rSty>
    <rSty dxfid="0">
      <rpv i="1">_-[$£-en-GB]* #,##0_-;-[$£-en-GB]* #,##0_-;_-[$£-en-GB]* "-"_-;_-@_-</rpv>
    </rSty>
    <rSty dxfid="0">
      <rpv i="1">_([$$-en-US]* #,##0.00_);_([$$-en-US]* (#,##0.00);_([$$-en-US]* "-"??_);_(@_)</rpv>
    </rSty>
  </richStyles>
</richStyleSheet>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FD7A6-4733-F94D-982E-541D0202E7AE}">
  <dimension ref="B2:AE99"/>
  <sheetViews>
    <sheetView showGridLines="0" tabSelected="1" zoomScaleNormal="100" workbookViewId="0">
      <selection activeCell="C5" sqref="C5"/>
    </sheetView>
  </sheetViews>
  <sheetFormatPr baseColWidth="10" defaultColWidth="5.33203125" defaultRowHeight="13" x14ac:dyDescent="0.15"/>
  <cols>
    <col min="3" max="3" width="3.1640625" bestFit="1" customWidth="1"/>
    <col min="4" max="4" width="4" customWidth="1"/>
    <col min="5" max="5" width="13.83203125" customWidth="1"/>
    <col min="6" max="6" width="28.83203125" bestFit="1" customWidth="1"/>
    <col min="7" max="7" width="15.5" bestFit="1" customWidth="1"/>
    <col min="8" max="8" width="9.33203125" bestFit="1" customWidth="1"/>
    <col min="9" max="9" width="10.1640625" customWidth="1"/>
    <col min="10" max="10" width="14.5" bestFit="1" customWidth="1"/>
    <col min="11" max="11" width="4.83203125" bestFit="1" customWidth="1"/>
    <col min="12" max="12" width="12.5" bestFit="1" customWidth="1"/>
    <col min="13" max="13" width="11" bestFit="1" customWidth="1"/>
    <col min="14" max="14" width="7.83203125" bestFit="1" customWidth="1"/>
    <col min="15" max="15" width="2.1640625" bestFit="1" customWidth="1"/>
    <col min="16" max="16" width="11" bestFit="1" customWidth="1"/>
  </cols>
  <sheetData>
    <row r="2" spans="2:31" s="1" customFormat="1" ht="18" x14ac:dyDescent="0.2">
      <c r="D2"/>
      <c r="E2"/>
      <c r="F2"/>
      <c r="G2"/>
      <c r="H2"/>
      <c r="I2"/>
      <c r="J2"/>
      <c r="K2"/>
      <c r="L2"/>
      <c r="M2"/>
      <c r="V2" s="2"/>
      <c r="AE2" s="2"/>
    </row>
    <row r="7" spans="2:31" ht="14" customHeight="1" x14ac:dyDescent="0.15">
      <c r="B7" s="40"/>
      <c r="C7" s="40"/>
    </row>
    <row r="8" spans="2:31" ht="51.75" customHeight="1" x14ac:dyDescent="0.2">
      <c r="B8" s="40"/>
      <c r="C8" s="40"/>
      <c r="E8" s="3" t="s">
        <v>0</v>
      </c>
      <c r="F8" s="4" t="s">
        <v>1</v>
      </c>
      <c r="G8" s="4"/>
      <c r="H8" s="3" t="s">
        <v>2</v>
      </c>
      <c r="I8" s="5" t="s">
        <v>3</v>
      </c>
      <c r="J8" s="6" t="s">
        <v>4</v>
      </c>
      <c r="K8" s="7" t="s">
        <v>5</v>
      </c>
      <c r="L8" s="8" t="s">
        <v>6</v>
      </c>
      <c r="M8" t="s">
        <v>6</v>
      </c>
    </row>
    <row r="9" spans="2:31" ht="14" customHeight="1" x14ac:dyDescent="0.15">
      <c r="B9" s="40"/>
      <c r="C9" s="40"/>
      <c r="D9" s="9" t="s">
        <v>7</v>
      </c>
      <c r="I9" s="10"/>
    </row>
    <row r="10" spans="2:31" ht="14" x14ac:dyDescent="0.15">
      <c r="B10" s="40"/>
      <c r="C10" s="40"/>
      <c r="E10" s="12" t="s">
        <v>8</v>
      </c>
      <c r="F10" s="13" t="s">
        <v>9</v>
      </c>
      <c r="H10" s="14">
        <v>47</v>
      </c>
      <c r="I10" s="15">
        <v>120</v>
      </c>
      <c r="J10" s="16">
        <f>H10*I10</f>
        <v>5640</v>
      </c>
      <c r="K10" s="17" t="s">
        <v>10</v>
      </c>
      <c r="L10" s="18">
        <f ca="1">J10/$G$45</f>
        <v>0.12379453724953372</v>
      </c>
    </row>
    <row r="11" spans="2:31" ht="17" customHeight="1" x14ac:dyDescent="0.15">
      <c r="B11" s="40"/>
      <c r="C11" s="40"/>
      <c r="E11" s="12" t="s">
        <v>12</v>
      </c>
      <c r="F11" s="19" t="s">
        <v>13</v>
      </c>
      <c r="H11" s="14">
        <v>607.4</v>
      </c>
      <c r="I11" s="15">
        <v>30</v>
      </c>
      <c r="J11" s="16">
        <f>H11*I11</f>
        <v>18222</v>
      </c>
      <c r="K11" s="17" t="s">
        <v>10</v>
      </c>
      <c r="L11" s="18">
        <f t="shared" ref="L11:L16" ca="1" si="0">J11/$G$45</f>
        <v>0.39996171236897221</v>
      </c>
    </row>
    <row r="12" spans="2:31" ht="17" customHeight="1" x14ac:dyDescent="0.15">
      <c r="B12" s="40"/>
      <c r="C12" s="40"/>
      <c r="E12" s="12" t="s">
        <v>15</v>
      </c>
      <c r="F12" s="19" t="e" vm="1">
        <v>#VALUE!</v>
      </c>
      <c r="H12" s="14">
        <v>7</v>
      </c>
      <c r="I12" s="15" cm="1">
        <f t="array" aca="1" ref="I12" ca="1">_FV(F12,"Price")</f>
        <v>898.15869999999995</v>
      </c>
      <c r="J12" s="16">
        <f t="shared" ref="J12:J16" ca="1" si="1">H12*I12</f>
        <v>6287.1108999999997</v>
      </c>
      <c r="K12" s="17" t="s">
        <v>10</v>
      </c>
      <c r="L12" s="18">
        <f t="shared" ca="1" si="0"/>
        <v>0.13799822420248217</v>
      </c>
    </row>
    <row r="13" spans="2:31" ht="17" customHeight="1" x14ac:dyDescent="0.15">
      <c r="B13" s="40"/>
      <c r="C13" s="40"/>
      <c r="E13" s="12" t="s">
        <v>11</v>
      </c>
      <c r="F13" s="20" t="e" vm="2">
        <v>#VALUE!</v>
      </c>
      <c r="H13" s="14">
        <v>45</v>
      </c>
      <c r="I13" s="15" cm="1">
        <f t="array" aca="1" ref="I13" ca="1">_FV(F13,"Price")</f>
        <v>29.26</v>
      </c>
      <c r="J13" s="16">
        <f t="shared" ca="1" si="1"/>
        <v>1316.7</v>
      </c>
      <c r="K13" s="21" t="s">
        <v>17</v>
      </c>
      <c r="L13" s="18">
        <f t="shared" ca="1" si="0"/>
        <v>2.8900756595117209E-2</v>
      </c>
    </row>
    <row r="14" spans="2:31" ht="17" customHeight="1" x14ac:dyDescent="0.15">
      <c r="B14" s="40"/>
      <c r="C14" s="40"/>
      <c r="E14" s="12" t="s">
        <v>14</v>
      </c>
      <c r="F14" s="20" t="e" vm="3">
        <v>#VALUE!</v>
      </c>
      <c r="H14" s="14">
        <v>50</v>
      </c>
      <c r="I14" s="15" cm="1">
        <f t="array" aca="1" ref="I14" ca="1">_FV(F14,"Price")</f>
        <v>20.55</v>
      </c>
      <c r="J14" s="16">
        <f t="shared" ca="1" si="1"/>
        <v>1027.5</v>
      </c>
      <c r="K14" s="21" t="s">
        <v>17</v>
      </c>
      <c r="L14" s="18">
        <f t="shared" ca="1" si="0"/>
        <v>2.255299415317303E-2</v>
      </c>
    </row>
    <row r="15" spans="2:31" ht="17" customHeight="1" x14ac:dyDescent="0.15">
      <c r="B15" s="40"/>
      <c r="C15" s="40"/>
      <c r="E15" s="12" t="s">
        <v>18</v>
      </c>
      <c r="F15" s="20" t="e" vm="4">
        <v>#VALUE!</v>
      </c>
      <c r="H15" s="14">
        <v>25</v>
      </c>
      <c r="I15" s="15" cm="1">
        <f t="array" aca="1" ref="I15" ca="1">_FV(F15,"Price")</f>
        <v>57.4</v>
      </c>
      <c r="J15" s="16">
        <f t="shared" ca="1" si="1"/>
        <v>1435</v>
      </c>
      <c r="K15" s="21" t="s">
        <v>17</v>
      </c>
      <c r="L15" s="18">
        <f t="shared" ca="1" si="0"/>
        <v>3.1497368963312213E-2</v>
      </c>
    </row>
    <row r="16" spans="2:31" ht="17" customHeight="1" x14ac:dyDescent="0.15">
      <c r="B16" s="40"/>
      <c r="C16" s="40"/>
      <c r="E16" s="12" t="s">
        <v>16</v>
      </c>
      <c r="F16" s="20" t="e" vm="5">
        <v>#VALUE!</v>
      </c>
      <c r="H16" s="14">
        <v>30</v>
      </c>
      <c r="I16" s="15" cm="1">
        <f t="array" aca="1" ref="I16" ca="1">_FV(F16,"Price")</f>
        <v>45.28</v>
      </c>
      <c r="J16" s="16">
        <f t="shared" ca="1" si="1"/>
        <v>1358.4</v>
      </c>
      <c r="K16" s="21" t="s">
        <v>17</v>
      </c>
      <c r="L16" s="18">
        <f t="shared" ca="1" si="0"/>
        <v>2.981604599286642E-2</v>
      </c>
    </row>
    <row r="17" spans="2:13" ht="17" customHeight="1" x14ac:dyDescent="0.15">
      <c r="B17" s="40"/>
      <c r="C17" s="40"/>
      <c r="E17" s="12"/>
      <c r="F17" s="20"/>
      <c r="H17" s="14"/>
      <c r="I17" s="15"/>
      <c r="J17" s="16"/>
      <c r="K17" s="21"/>
      <c r="L17" s="18"/>
    </row>
    <row r="18" spans="2:13" ht="17" customHeight="1" thickBot="1" x14ac:dyDescent="0.25">
      <c r="B18" s="40"/>
      <c r="C18" s="40"/>
      <c r="I18" s="22" t="s">
        <v>19</v>
      </c>
      <c r="J18" s="23">
        <f ca="1">SUM(J10:J17)</f>
        <v>35286.710899999998</v>
      </c>
      <c r="L18" s="24"/>
      <c r="M18" s="25">
        <f ca="1">J18/$G$45</f>
        <v>0.77452163952545694</v>
      </c>
    </row>
    <row r="19" spans="2:13" ht="17" customHeight="1" x14ac:dyDescent="0.15">
      <c r="B19" s="40"/>
      <c r="C19" s="40"/>
      <c r="D19" s="9" t="s">
        <v>20</v>
      </c>
      <c r="I19" s="10"/>
      <c r="L19" s="18"/>
    </row>
    <row r="20" spans="2:13" ht="17" customHeight="1" x14ac:dyDescent="0.15">
      <c r="B20" s="40"/>
      <c r="C20" s="40"/>
    </row>
    <row r="21" spans="2:13" ht="17" customHeight="1" x14ac:dyDescent="0.15">
      <c r="B21" s="40"/>
      <c r="C21" s="40"/>
      <c r="E21" s="12" t="str" cm="1">
        <f t="array" aca="1" ref="E21" ca="1">_FV(F21,"Ticker symbol",TRUE)</f>
        <v>ENO</v>
      </c>
      <c r="F21" s="19" t="e" vm="6">
        <v>#VALUE!</v>
      </c>
      <c r="H21" s="14">
        <v>40</v>
      </c>
      <c r="I21" s="15" cm="1">
        <f t="array" aca="1" ref="I21" ca="1">_FV(F21,"Price")</f>
        <v>11.7</v>
      </c>
      <c r="J21" s="16">
        <f t="shared" ref="J21:J34" ca="1" si="2">H21*I21</f>
        <v>468</v>
      </c>
      <c r="K21" s="21" t="s">
        <v>17</v>
      </c>
      <c r="L21" s="18">
        <f t="shared" ref="L21:L38" ca="1" si="3">J21/$G$45</f>
        <v>1.027231266538684E-2</v>
      </c>
    </row>
    <row r="22" spans="2:13" ht="17" customHeight="1" x14ac:dyDescent="0.15">
      <c r="B22" s="40"/>
      <c r="C22" s="40"/>
      <c r="E22" s="12" t="str" cm="1">
        <f t="array" aca="1" ref="E22" ca="1">_FV(F22,"Ticker symbol",TRUE)</f>
        <v>LOG</v>
      </c>
      <c r="F22" s="19" t="e" vm="7">
        <v>#VALUE!</v>
      </c>
      <c r="H22" s="14">
        <v>35</v>
      </c>
      <c r="I22" s="15" cm="1">
        <f t="array" aca="1" ref="I22" ca="1">_FV(F22,"Price")</f>
        <v>22.86</v>
      </c>
      <c r="J22" s="16">
        <f t="shared" ca="1" si="2"/>
        <v>800.1</v>
      </c>
      <c r="K22" s="21" t="s">
        <v>17</v>
      </c>
      <c r="L22" s="18">
        <f t="shared" ca="1" si="3"/>
        <v>1.7561703768324811E-2</v>
      </c>
      <c r="M22" t="s">
        <v>21</v>
      </c>
    </row>
    <row r="23" spans="2:13" ht="17" customHeight="1" x14ac:dyDescent="0.15">
      <c r="B23" s="40"/>
      <c r="C23" s="40"/>
      <c r="E23" s="12" t="str" cm="1">
        <f t="array" aca="1" ref="E23" ca="1">_FV(F23,"Ticker symbol",TRUE)</f>
        <v>ENG</v>
      </c>
      <c r="F23" s="19" t="e" vm="8">
        <v>#VALUE!</v>
      </c>
      <c r="H23" s="14">
        <v>30</v>
      </c>
      <c r="I23" s="15" cm="1">
        <f t="array" aca="1" ref="I23" ca="1">_FV(F23,"Price")</f>
        <v>17.734999999999999</v>
      </c>
      <c r="J23" s="16">
        <f t="shared" ca="1" si="2"/>
        <v>532.04999999999995</v>
      </c>
      <c r="K23" s="21" t="s">
        <v>17</v>
      </c>
      <c r="L23" s="18">
        <f t="shared" ca="1" si="3"/>
        <v>1.1678170841066385E-2</v>
      </c>
    </row>
    <row r="24" spans="2:13" ht="17" customHeight="1" x14ac:dyDescent="0.15">
      <c r="B24" s="40"/>
      <c r="C24" s="40"/>
      <c r="E24" s="12" t="str" cm="1">
        <f t="array" aca="1" ref="E24" ca="1">_FV(F24,"Ticker symbol",TRUE)</f>
        <v>GRF.P</v>
      </c>
      <c r="F24" s="27" t="e" vm="9">
        <v>#VALUE!</v>
      </c>
      <c r="G24" s="28"/>
      <c r="H24" s="29">
        <v>0</v>
      </c>
      <c r="I24" s="30" cm="1">
        <f t="array" aca="1" ref="I24" ca="1">_FV(F24,"Price")</f>
        <v>6.61</v>
      </c>
      <c r="J24" s="16">
        <f t="shared" ca="1" si="2"/>
        <v>0</v>
      </c>
      <c r="K24" s="21" t="s">
        <v>10</v>
      </c>
      <c r="L24" s="18">
        <f t="shared" ca="1" si="3"/>
        <v>0</v>
      </c>
    </row>
    <row r="25" spans="2:13" ht="17" customHeight="1" x14ac:dyDescent="0.15">
      <c r="B25" s="40"/>
      <c r="C25" s="40"/>
      <c r="E25" s="12" t="str" cm="1">
        <f t="array" aca="1" ref="E25" ca="1">_FV(F25,"Ticker symbol",TRUE)</f>
        <v>RED</v>
      </c>
      <c r="F25" s="19" t="e" vm="10">
        <v>#VALUE!</v>
      </c>
      <c r="H25" s="14">
        <v>30</v>
      </c>
      <c r="I25" s="15" cm="1">
        <f t="array" aca="1" ref="I25" ca="1">_FV(F25,"Price")</f>
        <v>16.23</v>
      </c>
      <c r="J25" s="16">
        <f ca="1">H25*I25</f>
        <v>486.90000000000003</v>
      </c>
      <c r="K25" s="21" t="s">
        <v>17</v>
      </c>
      <c r="L25" s="18">
        <f ca="1">J25/$G$45</f>
        <v>1.0687156061489003E-2</v>
      </c>
      <c r="M25" t="s">
        <v>22</v>
      </c>
    </row>
    <row r="26" spans="2:13" ht="17" customHeight="1" x14ac:dyDescent="0.15">
      <c r="B26" s="40"/>
      <c r="C26" s="40"/>
      <c r="E26" s="12" t="str" cm="1">
        <f t="array" aca="1" ref="E26" ca="1">_FV(F26,"Ticker symbol",TRUE)</f>
        <v>IBE</v>
      </c>
      <c r="F26" s="31" t="e" vm="11">
        <v>#VALUE!</v>
      </c>
      <c r="H26" s="14">
        <v>40</v>
      </c>
      <c r="I26" s="15" cm="1">
        <f t="array" aca="1" ref="I26" ca="1">_FV(F26,"Price")</f>
        <v>11.525</v>
      </c>
      <c r="J26" s="16">
        <f ca="1">H26*I26</f>
        <v>461</v>
      </c>
      <c r="K26" s="21" t="s">
        <v>17</v>
      </c>
      <c r="L26" s="18">
        <f ca="1">J26/$G$45</f>
        <v>1.0118666963126782E-2</v>
      </c>
    </row>
    <row r="27" spans="2:13" ht="17" customHeight="1" x14ac:dyDescent="0.15">
      <c r="B27" s="40"/>
      <c r="C27" s="40"/>
      <c r="E27" s="12" t="str" cm="1">
        <f t="array" aca="1" ref="E27" ca="1">_FV(F27,"Ticker symbol",TRUE)</f>
        <v>ACS</v>
      </c>
      <c r="F27" s="31" t="e" vm="12">
        <v>#VALUE!</v>
      </c>
      <c r="H27" s="14">
        <v>25</v>
      </c>
      <c r="I27" s="15" cm="1">
        <f t="array" aca="1" ref="I27" ca="1">_FV(F27,"Price")</f>
        <v>33.42</v>
      </c>
      <c r="J27" s="16">
        <f ca="1">H27*I27</f>
        <v>835.5</v>
      </c>
      <c r="K27" t="s">
        <v>17</v>
      </c>
      <c r="L27" s="18">
        <f ca="1">J27/$G$45</f>
        <v>1.8338712034039969E-2</v>
      </c>
    </row>
    <row r="28" spans="2:13" ht="17" customHeight="1" x14ac:dyDescent="0.15">
      <c r="B28" s="40"/>
      <c r="C28" s="40"/>
      <c r="E28" s="12" t="str" cm="1">
        <f t="array" aca="1" ref="E28" ca="1">_FV(F28,"Ticker symbol",TRUE)</f>
        <v>SOBA</v>
      </c>
      <c r="F28" s="20" t="e" vm="13">
        <v>#VALUE!</v>
      </c>
      <c r="H28" s="14">
        <v>20</v>
      </c>
      <c r="I28" s="15" cm="1">
        <f t="array" aca="1" ref="I28" ca="1">_FV(F28,"Price")</f>
        <v>17.88</v>
      </c>
      <c r="J28" s="16">
        <f ca="1">H28*I28</f>
        <v>357.59999999999997</v>
      </c>
      <c r="K28" s="21" t="s">
        <v>17</v>
      </c>
      <c r="L28" s="18">
        <f ca="1">J28/$G$45</f>
        <v>7.8491004468853286E-3</v>
      </c>
    </row>
    <row r="29" spans="2:13" ht="17" customHeight="1" x14ac:dyDescent="0.15">
      <c r="B29" s="40"/>
      <c r="C29" s="40"/>
      <c r="E29" s="12" t="str" cm="1">
        <f t="array" aca="1" ref="E29" ca="1">_FV(F29,"Ticker symbol",TRUE)</f>
        <v>INL</v>
      </c>
      <c r="F29" s="20" t="e" vm="14">
        <v>#VALUE!</v>
      </c>
      <c r="H29" s="14">
        <v>20</v>
      </c>
      <c r="I29" s="15" cm="1">
        <f t="array" aca="1" ref="I29" ca="1">_FV(F29,"Price")</f>
        <v>30.015000000000001</v>
      </c>
      <c r="J29" s="16">
        <f t="shared" ref="J29:J42" ca="1" si="4">H29*I29</f>
        <v>600.29999999999995</v>
      </c>
      <c r="K29" s="21" t="s">
        <v>17</v>
      </c>
      <c r="L29" s="18">
        <f t="shared" ref="L29:L46" ca="1" si="5">J29/$G$45</f>
        <v>1.3176216438101965E-2</v>
      </c>
    </row>
    <row r="30" spans="2:13" ht="17" customHeight="1" x14ac:dyDescent="0.15">
      <c r="B30" s="40"/>
      <c r="C30" s="40"/>
      <c r="E30" s="12" t="str" cm="1">
        <f t="array" aca="1" ref="E30" ca="1">_FV(F30,"Ticker symbol",TRUE)</f>
        <v>KHNZ</v>
      </c>
      <c r="F30" s="20" t="e" vm="15">
        <v>#VALUE!</v>
      </c>
      <c r="H30" s="14">
        <v>15</v>
      </c>
      <c r="I30" s="15" cm="1">
        <f t="array" aca="1" ref="I30" ca="1">_FV(F30,"Price")</f>
        <v>35.700000000000003</v>
      </c>
      <c r="J30" s="16">
        <f t="shared" ca="1" si="4"/>
        <v>535.5</v>
      </c>
      <c r="K30" s="21" t="s">
        <v>17</v>
      </c>
      <c r="L30" s="18">
        <f t="shared" ca="1" si="5"/>
        <v>1.1753896222894559E-2</v>
      </c>
    </row>
    <row r="31" spans="2:13" ht="17" customHeight="1" x14ac:dyDescent="0.15">
      <c r="B31" s="40"/>
      <c r="C31" s="40"/>
      <c r="E31" s="12" t="str" cm="1">
        <f t="array" aca="1" ref="E31" ca="1">_FV(F31,"Ticker symbol",TRUE)</f>
        <v>LTP</v>
      </c>
      <c r="F31" s="20" t="e" vm="16">
        <v>#VALUE!</v>
      </c>
      <c r="H31" s="14">
        <v>20</v>
      </c>
      <c r="I31" s="15" cm="1">
        <f t="array" aca="1" ref="I31" ca="1">_FV(F31,"Price")</f>
        <v>32.299999999999997</v>
      </c>
      <c r="J31" s="16">
        <f t="shared" ca="1" si="4"/>
        <v>646</v>
      </c>
      <c r="K31" s="21" t="s">
        <v>17</v>
      </c>
      <c r="L31" s="18">
        <f t="shared" ca="1" si="5"/>
        <v>1.4179303379999784E-2</v>
      </c>
    </row>
    <row r="32" spans="2:13" ht="17" customHeight="1" x14ac:dyDescent="0.15">
      <c r="B32" s="40"/>
      <c r="C32" s="40"/>
      <c r="E32" s="12" t="str" cm="1">
        <f t="array" aca="1" ref="E32" ca="1">_FV(F32,"Ticker symbol",TRUE)</f>
        <v>GUI</v>
      </c>
      <c r="F32" s="26" t="e" vm="17">
        <v>#VALUE!</v>
      </c>
      <c r="H32" s="14">
        <v>20</v>
      </c>
      <c r="I32" s="15" cm="1">
        <f t="array" aca="1" ref="I32" ca="1">_FV(F32,"Price")</f>
        <v>34.380000000000003</v>
      </c>
      <c r="J32" s="16">
        <f t="shared" ca="1" si="4"/>
        <v>687.6</v>
      </c>
      <c r="K32" t="s">
        <v>17</v>
      </c>
      <c r="L32" s="18">
        <f t="shared" ca="1" si="5"/>
        <v>1.5092397839145281E-2</v>
      </c>
    </row>
    <row r="33" spans="2:14" ht="17" customHeight="1" x14ac:dyDescent="0.15">
      <c r="B33" s="40"/>
      <c r="C33" s="40"/>
      <c r="E33" s="12" t="str" cm="1">
        <f t="array" aca="1" ref="E33" ca="1">_FV(F33,"Ticker symbol",TRUE)</f>
        <v>SHELL</v>
      </c>
      <c r="F33" s="20" t="e" vm="18">
        <v>#VALUE!</v>
      </c>
      <c r="H33" s="14">
        <v>15</v>
      </c>
      <c r="I33" s="15" cm="1">
        <f t="array" aca="1" ref="I33" ca="1">_FV(F33,"Price")</f>
        <v>27.565000000000001</v>
      </c>
      <c r="J33" s="16">
        <f t="shared" ca="1" si="4"/>
        <v>413.47500000000002</v>
      </c>
      <c r="K33" s="21" t="s">
        <v>17</v>
      </c>
      <c r="L33" s="18">
        <f t="shared" ca="1" si="5"/>
        <v>9.0755223917111626E-3</v>
      </c>
    </row>
    <row r="34" spans="2:14" ht="17" customHeight="1" x14ac:dyDescent="0.15">
      <c r="B34" s="40"/>
      <c r="C34" s="40"/>
      <c r="E34" s="12" t="str" cm="1">
        <f t="array" aca="1" ref="E34" ca="1">_FV(F34,"Ticker symbol",TRUE)</f>
        <v>UNA</v>
      </c>
      <c r="F34" s="20" t="e" vm="19">
        <v>#VALUE!</v>
      </c>
      <c r="H34" s="14">
        <v>20</v>
      </c>
      <c r="I34" s="15" cm="1">
        <f t="array" aca="1" ref="I34" ca="1">_FV(F34,"Price")</f>
        <v>48.15</v>
      </c>
      <c r="J34" s="16">
        <f t="shared" ca="1" si="4"/>
        <v>963</v>
      </c>
      <c r="K34" s="21" t="s">
        <v>17</v>
      </c>
      <c r="L34" s="18">
        <f t="shared" ca="1" si="5"/>
        <v>2.1137258753776769E-2</v>
      </c>
    </row>
    <row r="35" spans="2:14" ht="17" customHeight="1" x14ac:dyDescent="0.15">
      <c r="B35" s="40"/>
      <c r="C35" s="40"/>
      <c r="E35" s="12" t="str" cm="1">
        <f t="array" aca="1" ref="E35" ca="1">_FV(F35,"Ticker symbol",TRUE)</f>
        <v>BAC</v>
      </c>
      <c r="F35" s="20" t="e" vm="20">
        <v>#VALUE!</v>
      </c>
      <c r="H35" s="14">
        <v>20</v>
      </c>
      <c r="I35" s="15" cm="1">
        <f t="array" aca="1" ref="I35" ca="1">_FV(F35,"Price")</f>
        <v>36.28</v>
      </c>
      <c r="J35" s="16">
        <f ca="1">H35*I35</f>
        <v>725.6</v>
      </c>
      <c r="K35" s="21" t="s">
        <v>17</v>
      </c>
      <c r="L35" s="18">
        <f t="shared" ca="1" si="5"/>
        <v>1.5926474508557033E-2</v>
      </c>
    </row>
    <row r="36" spans="2:14" ht="17" customHeight="1" x14ac:dyDescent="0.15">
      <c r="B36" s="40"/>
      <c r="C36" s="40"/>
      <c r="E36" s="12" t="str" cm="1">
        <f t="array" aca="1" ref="E36" ca="1">_FV(F36,"Ticker symbol",TRUE)</f>
        <v>W8A</v>
      </c>
      <c r="F36" t="e" vm="21">
        <v>#VALUE!</v>
      </c>
      <c r="H36" s="14">
        <v>25</v>
      </c>
      <c r="I36" s="15" cm="1">
        <f t="array" aca="1" ref="I36" ca="1">_FV(F36,"Price")</f>
        <v>33.104999999999997</v>
      </c>
      <c r="J36" s="16">
        <f ca="1">H36*I36</f>
        <v>827.62499999999989</v>
      </c>
      <c r="K36" s="21" t="s">
        <v>17</v>
      </c>
      <c r="L36" s="18">
        <f t="shared" ca="1" si="5"/>
        <v>1.8165860618997397E-2</v>
      </c>
    </row>
    <row r="37" spans="2:14" ht="17" customHeight="1" x14ac:dyDescent="0.15">
      <c r="B37" s="40"/>
      <c r="C37" s="40"/>
      <c r="E37" s="12" t="str" cm="1">
        <f t="array" aca="1" ref="E37" ca="1">_FV(F37,"Ticker symbol",TRUE)</f>
        <v>CTP2</v>
      </c>
      <c r="F37" t="e" vm="22">
        <v>#VALUE!</v>
      </c>
      <c r="H37" s="14">
        <v>20</v>
      </c>
      <c r="I37" s="15" cm="1">
        <f t="array" aca="1" ref="I37" ca="1">_FV(F37,"Price")</f>
        <v>34.6</v>
      </c>
      <c r="J37" s="16">
        <f ca="1">H37*I37</f>
        <v>692</v>
      </c>
      <c r="K37" s="21" t="s">
        <v>17</v>
      </c>
      <c r="L37" s="18">
        <f t="shared" ca="1" si="5"/>
        <v>1.5188975137708748E-2</v>
      </c>
    </row>
    <row r="38" spans="2:14" ht="17" customHeight="1" x14ac:dyDescent="0.15">
      <c r="B38" s="40"/>
      <c r="C38" s="40"/>
      <c r="E38" t="s">
        <v>23</v>
      </c>
      <c r="F38" t="e" vm="23">
        <v>#VALUE!</v>
      </c>
      <c r="H38" s="14">
        <v>10</v>
      </c>
      <c r="I38" s="15" cm="1">
        <f t="array" aca="1" ref="I38" ca="1">_FV(F38,"Price")</f>
        <v>24.04</v>
      </c>
      <c r="J38" s="16">
        <f ca="1">H38*I38</f>
        <v>240.39999999999998</v>
      </c>
      <c r="K38" t="s">
        <v>17</v>
      </c>
      <c r="L38" s="18">
        <f t="shared" ca="1" si="5"/>
        <v>5.2766324033311886E-3</v>
      </c>
    </row>
    <row r="39" spans="2:14" ht="17" customHeight="1" x14ac:dyDescent="0.15">
      <c r="B39" s="40"/>
      <c r="C39" s="40"/>
      <c r="N39" s="32"/>
    </row>
    <row r="40" spans="2:14" ht="17" customHeight="1" x14ac:dyDescent="0.15">
      <c r="B40" s="40"/>
      <c r="C40" s="40"/>
      <c r="L40" s="33">
        <f ca="1">SUM(L10:L38)</f>
        <v>1</v>
      </c>
    </row>
    <row r="41" spans="2:14" ht="17" customHeight="1" thickBot="1" x14ac:dyDescent="0.25">
      <c r="B41" s="40"/>
      <c r="C41" s="40"/>
      <c r="I41" s="22" t="s">
        <v>24</v>
      </c>
      <c r="J41" s="23">
        <f ca="1">SUM(J21:J40)</f>
        <v>10272.65</v>
      </c>
      <c r="L41" s="11"/>
      <c r="M41" s="25">
        <f ca="1">J41/$G$45</f>
        <v>0.225478360474543</v>
      </c>
    </row>
    <row r="42" spans="2:14" ht="17" customHeight="1" x14ac:dyDescent="0.15">
      <c r="B42" s="40"/>
      <c r="C42" s="40"/>
    </row>
    <row r="43" spans="2:14" ht="17" customHeight="1" thickBot="1" x14ac:dyDescent="0.25">
      <c r="B43" s="40"/>
      <c r="C43" s="40"/>
      <c r="F43" s="34" t="s">
        <v>25</v>
      </c>
      <c r="G43" s="35">
        <f>COUNTA(H9:H40)</f>
        <v>25</v>
      </c>
    </row>
    <row r="44" spans="2:14" ht="17" customHeight="1" thickBot="1" x14ac:dyDescent="0.25">
      <c r="B44" s="40"/>
      <c r="C44" s="40"/>
      <c r="F44" s="36" t="s">
        <v>26</v>
      </c>
      <c r="G44" s="37">
        <f>SUM(H10:H40)</f>
        <v>1216.4000000000001</v>
      </c>
    </row>
    <row r="45" spans="2:14" ht="17" customHeight="1" thickBot="1" x14ac:dyDescent="0.25">
      <c r="B45" s="40"/>
      <c r="C45" s="40"/>
      <c r="F45" s="38" t="s">
        <v>27</v>
      </c>
      <c r="G45" s="39">
        <f ca="1">J18+J41</f>
        <v>45559.3609</v>
      </c>
    </row>
    <row r="46" spans="2:14" ht="17" customHeight="1" x14ac:dyDescent="0.15">
      <c r="B46" s="40"/>
      <c r="C46" s="40"/>
    </row>
    <row r="47" spans="2:14" ht="17" customHeight="1" x14ac:dyDescent="0.15">
      <c r="B47" s="40"/>
      <c r="C47" s="40"/>
    </row>
    <row r="48" spans="2:14" ht="17" customHeight="1" x14ac:dyDescent="0.15">
      <c r="B48" s="40"/>
      <c r="C48" s="40"/>
    </row>
    <row r="49" spans="2:3" ht="17" customHeight="1" x14ac:dyDescent="0.15">
      <c r="B49" s="40"/>
      <c r="C49" s="40"/>
    </row>
    <row r="50" spans="2:3" ht="17" customHeight="1" x14ac:dyDescent="0.15">
      <c r="B50" s="40"/>
      <c r="C50" s="40"/>
    </row>
    <row r="51" spans="2:3" ht="17" customHeight="1" x14ac:dyDescent="0.15">
      <c r="B51" s="40"/>
      <c r="C51" s="40"/>
    </row>
    <row r="52" spans="2:3" ht="17" customHeight="1" x14ac:dyDescent="0.15">
      <c r="B52" s="40"/>
      <c r="C52" s="40"/>
    </row>
    <row r="53" spans="2:3" ht="17" customHeight="1" x14ac:dyDescent="0.15">
      <c r="B53" s="40"/>
      <c r="C53" s="40"/>
    </row>
    <row r="54" spans="2:3" ht="17" customHeight="1" x14ac:dyDescent="0.15">
      <c r="B54" s="40"/>
      <c r="C54" s="40"/>
    </row>
    <row r="55" spans="2:3" ht="17" customHeight="1" x14ac:dyDescent="0.15">
      <c r="B55" s="40"/>
      <c r="C55" s="40"/>
    </row>
    <row r="56" spans="2:3" ht="17" customHeight="1" x14ac:dyDescent="0.15">
      <c r="B56" s="40"/>
      <c r="C56" s="40"/>
    </row>
    <row r="57" spans="2:3" ht="17" customHeight="1" x14ac:dyDescent="0.15">
      <c r="B57" s="40"/>
      <c r="C57" s="40"/>
    </row>
    <row r="58" spans="2:3" ht="17" customHeight="1" x14ac:dyDescent="0.15">
      <c r="B58" s="40"/>
      <c r="C58" s="40"/>
    </row>
    <row r="59" spans="2:3" ht="17" customHeight="1" x14ac:dyDescent="0.15">
      <c r="B59" s="40"/>
      <c r="C59" s="40"/>
    </row>
    <row r="60" spans="2:3" ht="17" customHeight="1" x14ac:dyDescent="0.15">
      <c r="B60" s="40"/>
      <c r="C60" s="40"/>
    </row>
    <row r="61" spans="2:3" ht="17" customHeight="1" x14ac:dyDescent="0.15">
      <c r="B61" s="40"/>
      <c r="C61" s="40"/>
    </row>
    <row r="62" spans="2:3" ht="17" customHeight="1" x14ac:dyDescent="0.15">
      <c r="B62" s="40"/>
      <c r="C62" s="40"/>
    </row>
    <row r="63" spans="2:3" ht="17" customHeight="1" x14ac:dyDescent="0.15">
      <c r="B63" s="40"/>
      <c r="C63" s="40"/>
    </row>
    <row r="64" spans="2:3" ht="17" customHeight="1" x14ac:dyDescent="0.15">
      <c r="B64" s="40"/>
      <c r="C64" s="40"/>
    </row>
    <row r="65" spans="2:3" ht="17" customHeight="1" x14ac:dyDescent="0.15">
      <c r="B65" s="40"/>
      <c r="C65" s="40"/>
    </row>
    <row r="66" spans="2:3" ht="17" customHeight="1" x14ac:dyDescent="0.15">
      <c r="B66" s="40"/>
      <c r="C66" s="40"/>
    </row>
    <row r="67" spans="2:3" ht="17" customHeight="1" x14ac:dyDescent="0.15">
      <c r="B67" s="40"/>
      <c r="C67" s="40"/>
    </row>
    <row r="68" spans="2:3" ht="17" customHeight="1" x14ac:dyDescent="0.15">
      <c r="B68" s="40"/>
      <c r="C68" s="40"/>
    </row>
    <row r="69" spans="2:3" ht="17" customHeight="1" x14ac:dyDescent="0.15">
      <c r="B69" s="40"/>
      <c r="C69" s="40"/>
    </row>
    <row r="70" spans="2:3" ht="17" customHeight="1" x14ac:dyDescent="0.15">
      <c r="B70" s="40"/>
      <c r="C70" s="40"/>
    </row>
    <row r="71" spans="2:3" ht="17" customHeight="1" x14ac:dyDescent="0.15">
      <c r="B71" s="40"/>
      <c r="C71" s="40"/>
    </row>
    <row r="72" spans="2:3" x14ac:dyDescent="0.15">
      <c r="B72" s="40"/>
      <c r="C72" s="40"/>
    </row>
    <row r="73" spans="2:3" x14ac:dyDescent="0.15">
      <c r="B73" s="40"/>
      <c r="C73" s="40"/>
    </row>
    <row r="74" spans="2:3" x14ac:dyDescent="0.15">
      <c r="B74" s="40"/>
      <c r="C74" s="40"/>
    </row>
    <row r="75" spans="2:3" x14ac:dyDescent="0.15">
      <c r="B75" s="40"/>
      <c r="C75" s="40"/>
    </row>
    <row r="76" spans="2:3" x14ac:dyDescent="0.15">
      <c r="B76" s="40"/>
      <c r="C76" s="40"/>
    </row>
    <row r="77" spans="2:3" x14ac:dyDescent="0.15">
      <c r="B77" s="40"/>
      <c r="C77" s="40"/>
    </row>
    <row r="78" spans="2:3" x14ac:dyDescent="0.15">
      <c r="B78" s="40"/>
      <c r="C78" s="40"/>
    </row>
    <row r="79" spans="2:3" x14ac:dyDescent="0.15">
      <c r="B79" s="40"/>
      <c r="C79" s="40"/>
    </row>
    <row r="80" spans="2:3" x14ac:dyDescent="0.15">
      <c r="B80" s="40"/>
      <c r="C80" s="40"/>
    </row>
    <row r="81" spans="2:3" x14ac:dyDescent="0.15">
      <c r="B81" s="40"/>
      <c r="C81" s="40"/>
    </row>
    <row r="82" spans="2:3" x14ac:dyDescent="0.15">
      <c r="B82" s="40"/>
      <c r="C82" s="40"/>
    </row>
    <row r="83" spans="2:3" x14ac:dyDescent="0.15">
      <c r="B83" s="40"/>
      <c r="C83" s="40"/>
    </row>
    <row r="84" spans="2:3" x14ac:dyDescent="0.15">
      <c r="B84" s="40"/>
      <c r="C84" s="40"/>
    </row>
    <row r="85" spans="2:3" x14ac:dyDescent="0.15">
      <c r="B85" s="40"/>
      <c r="C85" s="40"/>
    </row>
    <row r="86" spans="2:3" x14ac:dyDescent="0.15">
      <c r="B86" s="40"/>
      <c r="C86" s="40"/>
    </row>
    <row r="87" spans="2:3" x14ac:dyDescent="0.15">
      <c r="B87" s="40"/>
      <c r="C87" s="40"/>
    </row>
    <row r="88" spans="2:3" x14ac:dyDescent="0.15">
      <c r="B88" s="40"/>
      <c r="C88" s="40"/>
    </row>
    <row r="89" spans="2:3" x14ac:dyDescent="0.15">
      <c r="B89" s="40"/>
      <c r="C89" s="40"/>
    </row>
    <row r="90" spans="2:3" x14ac:dyDescent="0.15">
      <c r="B90" s="40"/>
      <c r="C90" s="40"/>
    </row>
    <row r="91" spans="2:3" x14ac:dyDescent="0.15">
      <c r="B91" s="40"/>
      <c r="C91" s="40"/>
    </row>
    <row r="92" spans="2:3" x14ac:dyDescent="0.15">
      <c r="B92" s="40"/>
      <c r="C92" s="40"/>
    </row>
    <row r="93" spans="2:3" x14ac:dyDescent="0.15">
      <c r="B93" s="40"/>
      <c r="C93" s="40"/>
    </row>
    <row r="94" spans="2:3" x14ac:dyDescent="0.15">
      <c r="B94" s="40"/>
      <c r="C94" s="40"/>
    </row>
    <row r="95" spans="2:3" x14ac:dyDescent="0.15">
      <c r="B95" s="40"/>
      <c r="C95" s="40"/>
    </row>
    <row r="96" spans="2:3" x14ac:dyDescent="0.15">
      <c r="B96" s="40"/>
      <c r="C96" s="40"/>
    </row>
    <row r="97" spans="2:3" x14ac:dyDescent="0.15">
      <c r="B97" s="40"/>
      <c r="C97" s="40"/>
    </row>
    <row r="98" spans="2:3" x14ac:dyDescent="0.15">
      <c r="B98" s="40"/>
      <c r="C98" s="40"/>
    </row>
    <row r="99" spans="2:3" x14ac:dyDescent="0.15">
      <c r="B99" s="40"/>
      <c r="C99" s="40"/>
    </row>
  </sheetData>
  <conditionalFormatting sqref="H10:H17 H19 H21:H38">
    <cfRule type="top10" dxfId="1" priority="2" rank="5"/>
    <cfRule type="top10" dxfId="0" priority="3" rank="5"/>
    <cfRule type="colorScale" priority="6">
      <colorScale>
        <cfvo type="min"/>
        <cfvo type="max"/>
        <color rgb="FFFCFCFF"/>
        <color rgb="FF63BE7B"/>
      </colorScale>
    </cfRule>
  </conditionalFormatting>
  <conditionalFormatting sqref="J10:J17 J19 J21:J38">
    <cfRule type="colorScale" priority="4">
      <colorScale>
        <cfvo type="min"/>
        <cfvo type="percentile" val="50"/>
        <cfvo type="max"/>
        <color rgb="FF63BE7B"/>
        <color rgb="FFFFEB84"/>
        <color rgb="FFF8696B"/>
      </colorScale>
    </cfRule>
    <cfRule type="colorScale" priority="5">
      <colorScale>
        <cfvo type="min"/>
        <cfvo type="max"/>
        <color rgb="FFFFEF9C"/>
        <color rgb="FF63BE7B"/>
      </colorScale>
    </cfRule>
  </conditionalFormatting>
  <conditionalFormatting sqref="L10:L16">
    <cfRule type="dataBar" priority="1">
      <dataBar>
        <cfvo type="min"/>
        <cfvo type="max"/>
        <color rgb="FFFFB628"/>
      </dataBar>
      <extLst>
        <ext xmlns:x14="http://schemas.microsoft.com/office/spreadsheetml/2009/9/main" uri="{B025F937-C7B1-47D3-B67F-A62EFF666E3E}">
          <x14:id>{74187327-4F26-464E-A56E-53D93B4C3EDB}</x14:id>
        </ext>
      </extLst>
    </cfRule>
  </conditionalFormatting>
  <conditionalFormatting sqref="L21:L38">
    <cfRule type="dataBar" priority="7">
      <dataBar>
        <cfvo type="min"/>
        <cfvo type="max"/>
        <color rgb="FF63C384"/>
      </dataBar>
      <extLst>
        <ext xmlns:x14="http://schemas.microsoft.com/office/spreadsheetml/2009/9/main" uri="{B025F937-C7B1-47D3-B67F-A62EFF666E3E}">
          <x14:id>{A9935375-40CF-B84E-8EF6-F0B458002A02}</x14:id>
        </ext>
      </extLst>
    </cfRule>
  </conditionalFormatting>
  <pageMargins left="0.75" right="0.75" top="1" bottom="1" header="0.51180555555555496" footer="0.51180555555555496"/>
  <pageSetup paperSize="9" firstPageNumber="0" orientation="portrait" horizontalDpi="0" verticalDpi="0" r:id="rId1"/>
  <extLst>
    <ext xmlns:x14="http://schemas.microsoft.com/office/spreadsheetml/2009/9/main" uri="{78C0D931-6437-407d-A8EE-F0AAD7539E65}">
      <x14:conditionalFormattings>
        <x14:conditionalFormatting xmlns:xm="http://schemas.microsoft.com/office/excel/2006/main">
          <x14:cfRule type="dataBar" id="{74187327-4F26-464E-A56E-53D93B4C3EDB}">
            <x14:dataBar minLength="0" maxLength="100" gradient="0">
              <x14:cfvo type="autoMin"/>
              <x14:cfvo type="autoMax"/>
              <x14:negativeFillColor rgb="FFFF0000"/>
              <x14:axisColor rgb="FF000000"/>
            </x14:dataBar>
          </x14:cfRule>
          <xm:sqref>L10:L16</xm:sqref>
        </x14:conditionalFormatting>
        <x14:conditionalFormatting xmlns:xm="http://schemas.microsoft.com/office/excel/2006/main">
          <x14:cfRule type="dataBar" id="{A9935375-40CF-B84E-8EF6-F0B458002A02}">
            <x14:dataBar minLength="0" maxLength="100" gradient="0">
              <x14:cfvo type="autoMin"/>
              <x14:cfvo type="autoMax"/>
              <x14:negativeFillColor rgb="FFFF0000"/>
              <x14:axisColor rgb="FF000000"/>
            </x14:dataBar>
          </x14:cfRule>
          <xm:sqref>L21:L38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Inversiones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Toni AFolgado</dc:creator>
  <cp:lastModifiedBy>Toni AFolgado</cp:lastModifiedBy>
  <dcterms:created xsi:type="dcterms:W3CDTF">2025-08-03T14:48:37Z</dcterms:created>
  <dcterms:modified xsi:type="dcterms:W3CDTF">2025-08-03T14:51:45Z</dcterms:modified>
</cp:coreProperties>
</file>