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ntoj\Desktop\Tonio\uniba\Terzo anno\Secondo Semestre\Tesi di Laurea\"/>
    </mc:Choice>
  </mc:AlternateContent>
  <xr:revisionPtr revIDLastSave="0" documentId="13_ncr:1_{C56D38E8-6617-4E6C-A1C5-136E6A1064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85" i="1"/>
  <c r="G94" i="1" s="1"/>
  <c r="G62" i="1"/>
  <c r="G67" i="1" s="1"/>
  <c r="G61" i="1"/>
  <c r="G36" i="1"/>
  <c r="G35" i="1"/>
  <c r="G44" i="1" s="1"/>
  <c r="G12" i="1"/>
  <c r="G22" i="1" s="1"/>
  <c r="G11" i="1"/>
  <c r="G13" i="1" s="1"/>
  <c r="G122" i="1"/>
  <c r="G132" i="1" s="1"/>
  <c r="G149" i="1"/>
  <c r="G146" i="1"/>
  <c r="G145" i="1"/>
  <c r="G121" i="1"/>
  <c r="G125" i="1"/>
  <c r="G89" i="1"/>
  <c r="G69" i="1"/>
  <c r="G65" i="1"/>
  <c r="G15" i="1"/>
  <c r="G14" i="1"/>
  <c r="G46" i="1"/>
  <c r="G45" i="1"/>
  <c r="G42" i="1"/>
  <c r="G41" i="1"/>
  <c r="G40" i="1"/>
  <c r="G39" i="1"/>
  <c r="G37" i="1" l="1"/>
  <c r="G17" i="1"/>
  <c r="G38" i="1"/>
  <c r="G127" i="1"/>
  <c r="G133" i="1"/>
  <c r="G97" i="1"/>
  <c r="G68" i="1"/>
  <c r="G70" i="1"/>
  <c r="G71" i="1"/>
  <c r="G43" i="1"/>
  <c r="G95" i="1"/>
  <c r="G66" i="1"/>
  <c r="G72" i="1"/>
  <c r="G154" i="1"/>
  <c r="G64" i="1"/>
  <c r="G73" i="1"/>
  <c r="G88" i="1"/>
  <c r="G90" i="1"/>
  <c r="G63" i="1"/>
  <c r="G93" i="1"/>
  <c r="G87" i="1"/>
  <c r="G47" i="1"/>
  <c r="G91" i="1"/>
  <c r="G92" i="1"/>
  <c r="G96" i="1"/>
  <c r="G18" i="1"/>
  <c r="G19" i="1"/>
  <c r="G16" i="1"/>
  <c r="G20" i="1"/>
  <c r="G21" i="1"/>
  <c r="G23" i="1"/>
  <c r="G157" i="1"/>
  <c r="G148" i="1"/>
  <c r="G153" i="1"/>
  <c r="G147" i="1"/>
  <c r="G150" i="1"/>
  <c r="G151" i="1"/>
  <c r="G152" i="1"/>
  <c r="G155" i="1"/>
  <c r="G156" i="1"/>
  <c r="G128" i="1"/>
  <c r="G129" i="1"/>
  <c r="G130" i="1"/>
  <c r="G124" i="1"/>
  <c r="G123" i="1"/>
  <c r="G131" i="1"/>
  <c r="G126" i="1"/>
</calcChain>
</file>

<file path=xl/sharedStrings.xml><?xml version="1.0" encoding="utf-8"?>
<sst xmlns="http://schemas.openxmlformats.org/spreadsheetml/2006/main" count="264" uniqueCount="34">
  <si>
    <t>Parametri Costruttore</t>
  </si>
  <si>
    <t>TP</t>
  </si>
  <si>
    <t>TN</t>
  </si>
  <si>
    <t>FP</t>
  </si>
  <si>
    <t>FN</t>
  </si>
  <si>
    <t>Accuracy</t>
  </si>
  <si>
    <t>Macro F</t>
  </si>
  <si>
    <t>Weighted F</t>
  </si>
  <si>
    <t>FScore True</t>
  </si>
  <si>
    <t>min, max, mean, standard deviation</t>
  </si>
  <si>
    <t>prodotti</t>
  </si>
  <si>
    <t>FScore False</t>
  </si>
  <si>
    <t>random_state=42</t>
  </si>
  <si>
    <t>old feature</t>
  </si>
  <si>
    <t>tutte le feature</t>
  </si>
  <si>
    <t>old feature + min, max, mean, standard deviation</t>
  </si>
  <si>
    <t>old feature + prodotti</t>
  </si>
  <si>
    <t>old feature + min, max, mean, standard deviation + prodotti</t>
  </si>
  <si>
    <t>old feature + prodotti + prodmin, prodmax, prodmean, prodstandard deviation</t>
  </si>
  <si>
    <t>old feature + min, max, mean, standard deviation + prodmin, prodmax, prodmean, prodstandard deviation</t>
  </si>
  <si>
    <t>prodotti + prodmin, prodmax, prodmean, prodstandard deviation</t>
  </si>
  <si>
    <t>min, max, mean, standard deviation + prodotti</t>
  </si>
  <si>
    <t>min, max, mean, standard deviation + prodmin, prodmax, prodmean, prodstandard deviation</t>
  </si>
  <si>
    <t>prodmin, prodmax, prodmean, prodstandard deviation</t>
  </si>
  <si>
    <t>old feature + prodmin, prodmax, prodmean, prodstandard deviation</t>
  </si>
  <si>
    <t>min, max, mean, standard deviation  + prodotti + prodmin, prodmax, prodmean, prodstandard deviation</t>
  </si>
  <si>
    <t>Predizione su Test</t>
  </si>
  <si>
    <t>Predizione su Training</t>
  </si>
  <si>
    <t>AUC-ROC</t>
  </si>
  <si>
    <t>Features</t>
  </si>
  <si>
    <t>Dataset Brazilian Ridotto - Configurazione churnDim=120, periodDim=120, periods=3, level=2 | OfflineRandomForest | 15 categorie</t>
  </si>
  <si>
    <t>Dataset Brazilian Ridotto - Configurazione churnDim=120, periodDim=120, periods=3, level=2 | OfflineXGBoost | 15 categorie</t>
  </si>
  <si>
    <t>Dataset Brazilian Ridotto - Configurazione churnDim=120, periodDim=120, periods=3, level=3 | OfflineRandomForest | 74 categorie</t>
  </si>
  <si>
    <t>Dataset Brazilian Ridotto - Configurazione churnDim=120, periodDim=120, periods=3, level=3 | OfflineXGBoost | 74 categorie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</si>
</sst>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6" xfId="0" applyFill="1" applyBorder="1" applyAlignment="1">
      <alignment horizontal="center" vertical="center"/>
    </xf>
    <xf numFmtId="9" fontId="0" fillId="2" borderId="6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9" fontId="0" fillId="2" borderId="8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14" xfId="0" applyNumberFormat="1" applyFill="1" applyBorder="1" applyAlignment="1">
      <alignment horizontal="center" vertical="center"/>
    </xf>
    <xf numFmtId="9" fontId="0" fillId="2" borderId="13" xfId="0" applyNumberFormat="1" applyFill="1" applyBorder="1" applyAlignment="1">
      <alignment horizontal="center" vertical="center"/>
    </xf>
    <xf numFmtId="9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9" fontId="0" fillId="3" borderId="8" xfId="0" applyNumberFormat="1" applyFill="1" applyBorder="1" applyAlignment="1">
      <alignment horizontal="center" vertical="center"/>
    </xf>
    <xf numFmtId="9" fontId="0" fillId="3" borderId="13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9" fontId="0" fillId="3" borderId="10" xfId="0" applyNumberFormat="1" applyFill="1" applyBorder="1" applyAlignment="1">
      <alignment horizontal="center" vertical="center"/>
    </xf>
    <xf numFmtId="9" fontId="0" fillId="3" borderId="11" xfId="0" applyNumberFormat="1" applyFill="1" applyBorder="1" applyAlignment="1">
      <alignment horizontal="center" vertical="center"/>
    </xf>
    <xf numFmtId="9" fontId="0" fillId="3" borderId="12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9" fontId="0" fillId="3" borderId="6" xfId="0" applyNumberFormat="1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9" fontId="0" fillId="3" borderId="1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59"/>
  <sheetViews>
    <sheetView tabSelected="1" topLeftCell="A131" zoomScale="88" zoomScaleNormal="100" workbookViewId="0">
      <selection activeCell="G132" sqref="G132"/>
    </sheetView>
  </sheetViews>
  <sheetFormatPr defaultRowHeight="14.4" x14ac:dyDescent="0.3"/>
  <cols>
    <col min="3" max="3" width="5.21875" customWidth="1"/>
    <col min="4" max="4" width="73.21875" customWidth="1"/>
    <col min="5" max="5" width="8.88671875" customWidth="1"/>
    <col min="6" max="6" width="12.5546875" customWidth="1"/>
    <col min="7" max="7" width="9" customWidth="1"/>
    <col min="8" max="8" width="19.44140625" bestFit="1" customWidth="1"/>
    <col min="10" max="10" width="8.88671875" customWidth="1"/>
    <col min="15" max="15" width="10.44140625" bestFit="1" customWidth="1"/>
    <col min="16" max="16" width="10.77734375" bestFit="1" customWidth="1"/>
    <col min="17" max="17" width="10.88671875" bestFit="1" customWidth="1"/>
  </cols>
  <sheetData>
    <row r="1" spans="2:20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x14ac:dyDescent="0.3">
      <c r="B2" s="1"/>
      <c r="C2" s="1"/>
      <c r="D2" s="1"/>
      <c r="E2" s="22"/>
      <c r="F2" s="2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23.4" x14ac:dyDescent="0.3">
      <c r="B3" s="1"/>
      <c r="C3" s="1"/>
      <c r="D3" s="1"/>
      <c r="E3" s="1"/>
      <c r="F3" s="1"/>
      <c r="G3" s="1"/>
      <c r="H3" s="21" t="s">
        <v>26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ht="15" thickBot="1" x14ac:dyDescent="0.35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R4" s="1"/>
      <c r="S4" s="1"/>
      <c r="T4" s="1"/>
    </row>
    <row r="5" spans="2:20" ht="15" thickBot="1" x14ac:dyDescent="0.35">
      <c r="B5" s="1"/>
      <c r="C5" s="1"/>
      <c r="D5" s="1"/>
      <c r="E5" s="43" t="s">
        <v>30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5"/>
      <c r="Q5" s="1"/>
      <c r="R5" s="1"/>
      <c r="S5" s="1"/>
      <c r="T5" s="1"/>
    </row>
    <row r="6" spans="2:20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ht="15" thickBot="1" x14ac:dyDescent="0.3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ht="15" thickBot="1" x14ac:dyDescent="0.35">
      <c r="B8" s="1"/>
      <c r="C8" s="1"/>
      <c r="D8" s="2"/>
      <c r="E8" s="2"/>
      <c r="F8" s="2"/>
      <c r="G8" s="19" t="s">
        <v>29</v>
      </c>
      <c r="H8" s="19" t="s">
        <v>0</v>
      </c>
      <c r="I8" s="8" t="s">
        <v>1</v>
      </c>
      <c r="J8" s="7" t="s">
        <v>2</v>
      </c>
      <c r="K8" s="9" t="s">
        <v>3</v>
      </c>
      <c r="L8" s="7" t="s">
        <v>4</v>
      </c>
      <c r="M8" s="9" t="s">
        <v>5</v>
      </c>
      <c r="N8" s="7" t="s">
        <v>6</v>
      </c>
      <c r="O8" s="9" t="s">
        <v>7</v>
      </c>
      <c r="P8" s="7" t="s">
        <v>8</v>
      </c>
      <c r="Q8" s="10" t="s">
        <v>11</v>
      </c>
      <c r="R8" s="10" t="s">
        <v>28</v>
      </c>
      <c r="S8" s="1"/>
      <c r="T8" s="1"/>
    </row>
    <row r="9" spans="2:20" x14ac:dyDescent="0.3">
      <c r="B9" s="1"/>
      <c r="C9" s="1"/>
      <c r="D9" s="56" t="s">
        <v>13</v>
      </c>
      <c r="E9" s="57"/>
      <c r="F9" s="57"/>
      <c r="G9" s="3">
        <v>9</v>
      </c>
      <c r="H9" s="5" t="s">
        <v>12</v>
      </c>
      <c r="I9" s="17">
        <v>199632</v>
      </c>
      <c r="J9" s="3">
        <v>17841</v>
      </c>
      <c r="K9" s="18">
        <v>19786</v>
      </c>
      <c r="L9" s="3">
        <v>20448</v>
      </c>
      <c r="M9" s="15">
        <v>0.84</v>
      </c>
      <c r="N9" s="4">
        <v>0.69</v>
      </c>
      <c r="O9" s="15">
        <v>0.84</v>
      </c>
      <c r="P9" s="4">
        <v>0.91</v>
      </c>
      <c r="Q9" s="13">
        <v>0.47</v>
      </c>
      <c r="R9" s="13">
        <v>0.69</v>
      </c>
      <c r="S9" s="1"/>
    </row>
    <row r="10" spans="2:20" x14ac:dyDescent="0.3">
      <c r="B10" s="1"/>
      <c r="C10" s="1"/>
      <c r="D10" s="48" t="s">
        <v>9</v>
      </c>
      <c r="E10" s="49"/>
      <c r="F10" s="49"/>
      <c r="G10" s="5">
        <v>12</v>
      </c>
      <c r="H10" s="5" t="s">
        <v>12</v>
      </c>
      <c r="I10" s="16">
        <v>199500</v>
      </c>
      <c r="J10" s="5">
        <v>17880</v>
      </c>
      <c r="K10" s="12">
        <v>19747</v>
      </c>
      <c r="L10" s="5">
        <v>20580</v>
      </c>
      <c r="M10" s="11">
        <v>0.84</v>
      </c>
      <c r="N10" s="6">
        <v>0.69</v>
      </c>
      <c r="O10" s="11">
        <v>0.84</v>
      </c>
      <c r="P10" s="6">
        <v>0.91</v>
      </c>
      <c r="Q10" s="14">
        <v>0.47</v>
      </c>
      <c r="R10" s="14">
        <v>0.69</v>
      </c>
      <c r="S10" s="1"/>
    </row>
    <row r="11" spans="2:20" x14ac:dyDescent="0.3">
      <c r="B11" s="1"/>
      <c r="C11" s="1"/>
      <c r="D11" s="52" t="s">
        <v>10</v>
      </c>
      <c r="E11" s="53"/>
      <c r="F11" s="53"/>
      <c r="G11" s="23">
        <f>15*9</f>
        <v>135</v>
      </c>
      <c r="H11" s="5" t="s">
        <v>12</v>
      </c>
      <c r="I11" s="16">
        <v>198314</v>
      </c>
      <c r="J11" s="5">
        <v>13784</v>
      </c>
      <c r="K11" s="12">
        <v>23843</v>
      </c>
      <c r="L11" s="5">
        <v>21766</v>
      </c>
      <c r="M11" s="11">
        <v>0.82</v>
      </c>
      <c r="N11" s="6">
        <v>0.64</v>
      </c>
      <c r="O11" s="11">
        <v>0.82</v>
      </c>
      <c r="P11" s="6">
        <v>0.9</v>
      </c>
      <c r="Q11" s="14">
        <v>0.38</v>
      </c>
      <c r="R11" s="14">
        <v>0.63</v>
      </c>
      <c r="S11" s="1"/>
    </row>
    <row r="12" spans="2:20" x14ac:dyDescent="0.3">
      <c r="B12" s="1"/>
      <c r="C12" s="1"/>
      <c r="D12" s="48" t="s">
        <v>23</v>
      </c>
      <c r="E12" s="49"/>
      <c r="F12" s="49"/>
      <c r="G12" s="5">
        <f>15*3*4</f>
        <v>180</v>
      </c>
      <c r="H12" s="5" t="s">
        <v>12</v>
      </c>
      <c r="I12" s="5">
        <v>201675</v>
      </c>
      <c r="J12" s="5">
        <v>13978</v>
      </c>
      <c r="K12" s="5">
        <v>23649</v>
      </c>
      <c r="L12" s="5">
        <v>18405</v>
      </c>
      <c r="M12" s="11">
        <v>0.84</v>
      </c>
      <c r="N12" s="6">
        <v>0.65</v>
      </c>
      <c r="O12" s="11">
        <v>0.83</v>
      </c>
      <c r="P12" s="6">
        <v>0.91</v>
      </c>
      <c r="Q12" s="14">
        <v>0.48</v>
      </c>
      <c r="R12" s="14">
        <v>0.64</v>
      </c>
      <c r="S12" s="1"/>
    </row>
    <row r="13" spans="2:20" x14ac:dyDescent="0.3">
      <c r="B13" s="1"/>
      <c r="C13" s="1"/>
      <c r="D13" s="48" t="s">
        <v>16</v>
      </c>
      <c r="E13" s="49"/>
      <c r="F13" s="49"/>
      <c r="G13" s="5">
        <f>G9+G11</f>
        <v>144</v>
      </c>
      <c r="H13" s="5" t="s">
        <v>12</v>
      </c>
      <c r="I13" s="16">
        <v>206540</v>
      </c>
      <c r="J13" s="5">
        <v>13243</v>
      </c>
      <c r="K13" s="12">
        <v>24384</v>
      </c>
      <c r="L13" s="5">
        <v>13540</v>
      </c>
      <c r="M13" s="11">
        <v>0.85</v>
      </c>
      <c r="N13" s="6">
        <v>0.66</v>
      </c>
      <c r="O13" s="11">
        <v>0.84</v>
      </c>
      <c r="P13" s="6">
        <v>0.92</v>
      </c>
      <c r="Q13" s="14">
        <v>0.41</v>
      </c>
      <c r="R13" s="14">
        <v>0.65</v>
      </c>
      <c r="S13" s="1"/>
    </row>
    <row r="14" spans="2:20" x14ac:dyDescent="0.3">
      <c r="B14" s="1"/>
      <c r="C14" s="1"/>
      <c r="D14" s="46" t="s">
        <v>21</v>
      </c>
      <c r="E14" s="47"/>
      <c r="F14" s="47"/>
      <c r="G14" s="24">
        <f>G10+G11</f>
        <v>147</v>
      </c>
      <c r="H14" s="24" t="s">
        <v>12</v>
      </c>
      <c r="I14" s="25">
        <v>208296</v>
      </c>
      <c r="J14" s="24">
        <v>12677</v>
      </c>
      <c r="K14" s="26">
        <v>24950</v>
      </c>
      <c r="L14" s="24">
        <v>11784</v>
      </c>
      <c r="M14" s="27">
        <v>0.86</v>
      </c>
      <c r="N14" s="28">
        <v>0.66</v>
      </c>
      <c r="O14" s="27">
        <v>0.84</v>
      </c>
      <c r="P14" s="28">
        <v>0.92</v>
      </c>
      <c r="Q14" s="29">
        <v>0.41</v>
      </c>
      <c r="R14" s="29">
        <v>0.64</v>
      </c>
      <c r="S14" s="1"/>
    </row>
    <row r="15" spans="2:20" x14ac:dyDescent="0.3">
      <c r="B15" s="1"/>
      <c r="C15" s="1"/>
      <c r="D15" s="48" t="s">
        <v>15</v>
      </c>
      <c r="E15" s="49"/>
      <c r="F15" s="49"/>
      <c r="G15" s="5">
        <f>G9+G10</f>
        <v>21</v>
      </c>
      <c r="H15" s="5" t="s">
        <v>12</v>
      </c>
      <c r="I15" s="16">
        <v>199439</v>
      </c>
      <c r="J15" s="5">
        <v>17820</v>
      </c>
      <c r="K15" s="12">
        <v>19807</v>
      </c>
      <c r="L15" s="5">
        <v>20641</v>
      </c>
      <c r="M15" s="11">
        <v>0.84</v>
      </c>
      <c r="N15" s="6">
        <v>0.69</v>
      </c>
      <c r="O15" s="11">
        <v>0.84</v>
      </c>
      <c r="P15" s="6">
        <v>0.91</v>
      </c>
      <c r="Q15" s="14">
        <v>0.47</v>
      </c>
      <c r="R15" s="14">
        <v>0.69</v>
      </c>
      <c r="S15" s="1"/>
    </row>
    <row r="16" spans="2:20" x14ac:dyDescent="0.3">
      <c r="B16" s="1"/>
      <c r="C16" s="1"/>
      <c r="D16" s="48" t="s">
        <v>20</v>
      </c>
      <c r="E16" s="49"/>
      <c r="F16" s="49"/>
      <c r="G16" s="5">
        <f>G11+G12</f>
        <v>315</v>
      </c>
      <c r="H16" s="5" t="s">
        <v>12</v>
      </c>
      <c r="I16" s="16">
        <v>202482</v>
      </c>
      <c r="J16" s="5">
        <v>13738</v>
      </c>
      <c r="K16" s="12">
        <v>23889</v>
      </c>
      <c r="L16" s="5">
        <v>17598</v>
      </c>
      <c r="M16" s="11">
        <v>0.84</v>
      </c>
      <c r="N16" s="6">
        <v>0.65</v>
      </c>
      <c r="O16" s="11">
        <v>0.83</v>
      </c>
      <c r="P16" s="6">
        <v>0.91</v>
      </c>
      <c r="Q16" s="14">
        <v>0.4</v>
      </c>
      <c r="R16" s="14">
        <v>0.64</v>
      </c>
      <c r="S16" s="1"/>
    </row>
    <row r="17" spans="2:20" x14ac:dyDescent="0.3">
      <c r="B17" s="1"/>
      <c r="C17" s="1"/>
      <c r="D17" s="48" t="s">
        <v>24</v>
      </c>
      <c r="E17" s="49"/>
      <c r="F17" s="49"/>
      <c r="G17" s="5">
        <f>G9+G12</f>
        <v>189</v>
      </c>
      <c r="H17" s="5" t="s">
        <v>12</v>
      </c>
      <c r="I17" s="16">
        <v>206138</v>
      </c>
      <c r="J17" s="5">
        <v>13391</v>
      </c>
      <c r="K17" s="12">
        <v>24236</v>
      </c>
      <c r="L17" s="5">
        <v>13942</v>
      </c>
      <c r="M17" s="11">
        <v>0.85</v>
      </c>
      <c r="N17" s="6">
        <v>0.66</v>
      </c>
      <c r="O17" s="11">
        <v>0.84</v>
      </c>
      <c r="P17" s="6">
        <v>0.92</v>
      </c>
      <c r="Q17" s="14">
        <v>0.41</v>
      </c>
      <c r="R17" s="14">
        <v>0.65</v>
      </c>
      <c r="S17" s="1"/>
    </row>
    <row r="18" spans="2:20" x14ac:dyDescent="0.3">
      <c r="B18" s="1"/>
      <c r="C18" s="1"/>
      <c r="D18" s="46" t="s">
        <v>22</v>
      </c>
      <c r="E18" s="47"/>
      <c r="F18" s="47"/>
      <c r="G18" s="24">
        <f>G10+G12</f>
        <v>192</v>
      </c>
      <c r="H18" s="24" t="s">
        <v>12</v>
      </c>
      <c r="I18" s="25">
        <v>207287</v>
      </c>
      <c r="J18" s="24">
        <v>13130</v>
      </c>
      <c r="K18" s="26">
        <v>24497</v>
      </c>
      <c r="L18" s="24">
        <v>12793</v>
      </c>
      <c r="M18" s="27">
        <v>0.86</v>
      </c>
      <c r="N18" s="28">
        <v>0.67</v>
      </c>
      <c r="O18" s="27">
        <v>0.84</v>
      </c>
      <c r="P18" s="28">
        <v>0.92</v>
      </c>
      <c r="Q18" s="29">
        <v>0.41</v>
      </c>
      <c r="R18" s="29">
        <v>0.65</v>
      </c>
      <c r="S18" s="1"/>
    </row>
    <row r="19" spans="2:20" x14ac:dyDescent="0.3">
      <c r="B19" s="1"/>
      <c r="C19" s="1"/>
      <c r="D19" s="46" t="s">
        <v>17</v>
      </c>
      <c r="E19" s="47"/>
      <c r="F19" s="47"/>
      <c r="G19" s="24">
        <f>G9+G10+G11</f>
        <v>156</v>
      </c>
      <c r="H19" s="24" t="s">
        <v>12</v>
      </c>
      <c r="I19" s="25">
        <v>208507</v>
      </c>
      <c r="J19" s="24">
        <v>12632</v>
      </c>
      <c r="K19" s="26">
        <v>24995</v>
      </c>
      <c r="L19" s="24">
        <v>11573</v>
      </c>
      <c r="M19" s="27">
        <v>0.86</v>
      </c>
      <c r="N19" s="28">
        <v>0.66</v>
      </c>
      <c r="O19" s="27">
        <v>0.84</v>
      </c>
      <c r="P19" s="28">
        <v>0.92</v>
      </c>
      <c r="Q19" s="29">
        <v>0.41</v>
      </c>
      <c r="R19" s="29">
        <v>0.64</v>
      </c>
      <c r="S19" s="1"/>
    </row>
    <row r="20" spans="2:20" x14ac:dyDescent="0.3">
      <c r="B20" s="1"/>
      <c r="C20" s="1"/>
      <c r="D20" s="48" t="s">
        <v>18</v>
      </c>
      <c r="E20" s="49"/>
      <c r="F20" s="49"/>
      <c r="G20" s="5">
        <f>G9+G11+G12</f>
        <v>324</v>
      </c>
      <c r="H20" s="5" t="s">
        <v>12</v>
      </c>
      <c r="I20" s="16">
        <v>205654</v>
      </c>
      <c r="J20" s="5">
        <v>13349</v>
      </c>
      <c r="K20" s="12">
        <v>24278</v>
      </c>
      <c r="L20" s="5">
        <v>14426</v>
      </c>
      <c r="M20" s="11">
        <v>0.85</v>
      </c>
      <c r="N20" s="6">
        <v>0.66</v>
      </c>
      <c r="O20" s="11">
        <v>0.84</v>
      </c>
      <c r="P20" s="6">
        <v>0.91</v>
      </c>
      <c r="Q20" s="14">
        <v>0.41</v>
      </c>
      <c r="R20" s="14">
        <v>0.64</v>
      </c>
      <c r="S20" s="1"/>
    </row>
    <row r="21" spans="2:20" x14ac:dyDescent="0.3">
      <c r="B21" s="1"/>
      <c r="C21" s="1"/>
      <c r="D21" s="46" t="s">
        <v>25</v>
      </c>
      <c r="E21" s="47"/>
      <c r="F21" s="47"/>
      <c r="G21" s="24">
        <f>G10+G11+G12</f>
        <v>327</v>
      </c>
      <c r="H21" s="24" t="s">
        <v>12</v>
      </c>
      <c r="I21" s="25">
        <v>207257</v>
      </c>
      <c r="J21" s="24">
        <v>13106</v>
      </c>
      <c r="K21" s="26">
        <v>24521</v>
      </c>
      <c r="L21" s="24">
        <v>12823</v>
      </c>
      <c r="M21" s="27">
        <v>0.86</v>
      </c>
      <c r="N21" s="28">
        <v>0.66</v>
      </c>
      <c r="O21" s="27">
        <v>0.84</v>
      </c>
      <c r="P21" s="28">
        <v>0.92</v>
      </c>
      <c r="Q21" s="29">
        <v>0.41</v>
      </c>
      <c r="R21" s="29">
        <v>0.65</v>
      </c>
      <c r="S21" s="1"/>
    </row>
    <row r="22" spans="2:20" x14ac:dyDescent="0.3">
      <c r="B22" s="1"/>
      <c r="C22" s="1"/>
      <c r="D22" s="46" t="s">
        <v>19</v>
      </c>
      <c r="E22" s="47"/>
      <c r="F22" s="47"/>
      <c r="G22" s="24">
        <f>G9+G10+G12</f>
        <v>201</v>
      </c>
      <c r="H22" s="24" t="s">
        <v>12</v>
      </c>
      <c r="I22" s="25">
        <v>207665</v>
      </c>
      <c r="J22" s="24">
        <v>12834</v>
      </c>
      <c r="K22" s="26">
        <v>24793</v>
      </c>
      <c r="L22" s="24">
        <v>12415</v>
      </c>
      <c r="M22" s="27">
        <v>0.86</v>
      </c>
      <c r="N22" s="28">
        <v>0.66</v>
      </c>
      <c r="O22" s="27">
        <v>0.84</v>
      </c>
      <c r="P22" s="28">
        <v>0.92</v>
      </c>
      <c r="Q22" s="29">
        <v>0.41</v>
      </c>
      <c r="R22" s="29">
        <v>0.64</v>
      </c>
      <c r="S22" s="1"/>
    </row>
    <row r="23" spans="2:20" ht="15" thickBot="1" x14ac:dyDescent="0.35">
      <c r="B23" s="1"/>
      <c r="C23" s="1"/>
      <c r="D23" s="54" t="s">
        <v>14</v>
      </c>
      <c r="E23" s="55"/>
      <c r="F23" s="55"/>
      <c r="G23" s="30">
        <f>G9+G10+G11+G12</f>
        <v>336</v>
      </c>
      <c r="H23" s="31" t="s">
        <v>12</v>
      </c>
      <c r="I23" s="32">
        <v>207618</v>
      </c>
      <c r="J23" s="30">
        <v>12960</v>
      </c>
      <c r="K23" s="33">
        <v>24667</v>
      </c>
      <c r="L23" s="30">
        <v>12462</v>
      </c>
      <c r="M23" s="34">
        <v>0.86</v>
      </c>
      <c r="N23" s="35">
        <v>0.66</v>
      </c>
      <c r="O23" s="34">
        <v>0.84</v>
      </c>
      <c r="P23" s="35">
        <v>0.92</v>
      </c>
      <c r="Q23" s="36">
        <v>0.41</v>
      </c>
      <c r="R23" s="36">
        <v>0.64</v>
      </c>
      <c r="S23" s="1"/>
    </row>
    <row r="24" spans="2:20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2:20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S25" s="1"/>
      <c r="T25" s="1"/>
    </row>
    <row r="26" spans="2:20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 ht="23.4" x14ac:dyDescent="0.3">
      <c r="B27" s="1"/>
      <c r="C27" s="1"/>
      <c r="D27" s="1"/>
      <c r="E27" s="1"/>
      <c r="F27" s="1"/>
      <c r="G27" s="1"/>
      <c r="H27" s="21" t="s">
        <v>26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0" ht="15" thickBo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0" ht="15" thickBot="1" x14ac:dyDescent="0.35">
      <c r="B29" s="1"/>
      <c r="C29" s="1"/>
      <c r="D29" s="1"/>
      <c r="E29" s="43" t="s">
        <v>31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5"/>
      <c r="Q29" s="1"/>
      <c r="R29" s="1"/>
      <c r="S29" s="1"/>
      <c r="T29" s="1"/>
    </row>
    <row r="30" spans="2:20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2:20" ht="15" thickBot="1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2:20" ht="15" thickBot="1" x14ac:dyDescent="0.35">
      <c r="B32" s="1"/>
      <c r="C32" s="1"/>
      <c r="D32" s="2"/>
      <c r="E32" s="2"/>
      <c r="F32" s="2"/>
      <c r="G32" s="19" t="s">
        <v>29</v>
      </c>
      <c r="H32" s="7" t="s">
        <v>0</v>
      </c>
      <c r="I32" s="7" t="s">
        <v>1</v>
      </c>
      <c r="J32" s="7" t="s">
        <v>2</v>
      </c>
      <c r="K32" s="7" t="s">
        <v>3</v>
      </c>
      <c r="L32" s="7" t="s">
        <v>4</v>
      </c>
      <c r="M32" s="7" t="s">
        <v>5</v>
      </c>
      <c r="N32" s="7" t="s">
        <v>6</v>
      </c>
      <c r="O32" s="7" t="s">
        <v>7</v>
      </c>
      <c r="P32" s="9" t="s">
        <v>8</v>
      </c>
      <c r="Q32" s="7" t="s">
        <v>11</v>
      </c>
      <c r="R32" s="10" t="s">
        <v>28</v>
      </c>
      <c r="S32" s="1"/>
      <c r="T32" s="1"/>
    </row>
    <row r="33" spans="2:20" x14ac:dyDescent="0.3">
      <c r="B33" s="1"/>
      <c r="C33" s="1"/>
      <c r="D33" s="50" t="s">
        <v>13</v>
      </c>
      <c r="E33" s="51"/>
      <c r="F33" s="51"/>
      <c r="G33" s="37">
        <v>9</v>
      </c>
      <c r="H33" s="37" t="s">
        <v>12</v>
      </c>
      <c r="I33" s="37">
        <v>192092</v>
      </c>
      <c r="J33" s="37">
        <v>23424</v>
      </c>
      <c r="K33" s="37">
        <v>14203</v>
      </c>
      <c r="L33" s="37">
        <v>27988</v>
      </c>
      <c r="M33" s="38">
        <v>0.84</v>
      </c>
      <c r="N33" s="38">
        <v>0.71</v>
      </c>
      <c r="O33" s="38">
        <v>0.85</v>
      </c>
      <c r="P33" s="39">
        <v>0.9</v>
      </c>
      <c r="Q33" s="38">
        <v>0.53</v>
      </c>
      <c r="R33" s="40">
        <v>0.75</v>
      </c>
      <c r="S33" s="1"/>
    </row>
    <row r="34" spans="2:20" x14ac:dyDescent="0.3">
      <c r="B34" s="1"/>
      <c r="C34" s="1"/>
      <c r="D34" s="48" t="s">
        <v>9</v>
      </c>
      <c r="E34" s="49"/>
      <c r="F34" s="49"/>
      <c r="G34" s="5">
        <v>12</v>
      </c>
      <c r="H34" s="5" t="s">
        <v>12</v>
      </c>
      <c r="I34" s="5">
        <v>191783</v>
      </c>
      <c r="J34" s="5">
        <v>23105</v>
      </c>
      <c r="K34" s="5">
        <v>14522</v>
      </c>
      <c r="L34" s="5">
        <v>28297</v>
      </c>
      <c r="M34" s="6">
        <v>0.83</v>
      </c>
      <c r="N34" s="6">
        <v>0.71</v>
      </c>
      <c r="O34" s="6">
        <v>0.84</v>
      </c>
      <c r="P34" s="11">
        <v>0.9</v>
      </c>
      <c r="Q34" s="6">
        <v>0.52</v>
      </c>
      <c r="R34" s="14">
        <v>0.74</v>
      </c>
      <c r="S34" s="1"/>
    </row>
    <row r="35" spans="2:20" x14ac:dyDescent="0.3">
      <c r="B35" s="1"/>
      <c r="C35" s="1"/>
      <c r="D35" s="52" t="s">
        <v>10</v>
      </c>
      <c r="E35" s="53"/>
      <c r="F35" s="53"/>
      <c r="G35" s="23">
        <f>15*9</f>
        <v>135</v>
      </c>
      <c r="H35" s="5" t="s">
        <v>12</v>
      </c>
      <c r="I35" s="5">
        <v>181188</v>
      </c>
      <c r="J35" s="5">
        <v>23244</v>
      </c>
      <c r="K35" s="5">
        <v>14383</v>
      </c>
      <c r="L35" s="5">
        <v>38892</v>
      </c>
      <c r="M35" s="6">
        <v>0.79</v>
      </c>
      <c r="N35" s="6">
        <v>0.67</v>
      </c>
      <c r="O35" s="6">
        <v>0.81</v>
      </c>
      <c r="P35" s="11">
        <v>0.87</v>
      </c>
      <c r="Q35" s="6">
        <v>0.47</v>
      </c>
      <c r="R35" s="14">
        <v>0.72</v>
      </c>
      <c r="S35" s="1"/>
    </row>
    <row r="36" spans="2:20" x14ac:dyDescent="0.3">
      <c r="B36" s="1"/>
      <c r="C36" s="1"/>
      <c r="D36" s="48" t="s">
        <v>23</v>
      </c>
      <c r="E36" s="49"/>
      <c r="F36" s="49"/>
      <c r="G36" s="5">
        <f>15*3*4</f>
        <v>180</v>
      </c>
      <c r="H36" s="5" t="s">
        <v>12</v>
      </c>
      <c r="I36" s="5">
        <v>184476</v>
      </c>
      <c r="J36" s="5">
        <v>23476</v>
      </c>
      <c r="K36" s="5">
        <v>14151</v>
      </c>
      <c r="L36" s="5">
        <v>35604</v>
      </c>
      <c r="M36" s="6">
        <v>0.81</v>
      </c>
      <c r="N36" s="6">
        <v>0.68</v>
      </c>
      <c r="O36" s="6">
        <v>0.82</v>
      </c>
      <c r="P36" s="11">
        <v>0.88</v>
      </c>
      <c r="Q36" s="6">
        <v>0.49</v>
      </c>
      <c r="R36" s="14">
        <v>0.73</v>
      </c>
      <c r="S36" s="1"/>
    </row>
    <row r="37" spans="2:20" x14ac:dyDescent="0.3">
      <c r="B37" s="1"/>
      <c r="C37" s="1"/>
      <c r="D37" s="46" t="s">
        <v>16</v>
      </c>
      <c r="E37" s="47"/>
      <c r="F37" s="47"/>
      <c r="G37" s="24">
        <f>G33+G35</f>
        <v>144</v>
      </c>
      <c r="H37" s="24" t="s">
        <v>12</v>
      </c>
      <c r="I37" s="24">
        <v>194950</v>
      </c>
      <c r="J37" s="24">
        <v>21559</v>
      </c>
      <c r="K37" s="24">
        <v>16068</v>
      </c>
      <c r="L37" s="24">
        <v>25130</v>
      </c>
      <c r="M37" s="28">
        <v>0.84</v>
      </c>
      <c r="N37" s="28">
        <v>0.71</v>
      </c>
      <c r="O37" s="28">
        <v>0.85</v>
      </c>
      <c r="P37" s="27">
        <v>0.9</v>
      </c>
      <c r="Q37" s="28">
        <v>0.51</v>
      </c>
      <c r="R37" s="29">
        <v>0.73</v>
      </c>
      <c r="S37" s="1"/>
    </row>
    <row r="38" spans="2:20" x14ac:dyDescent="0.3">
      <c r="B38" s="1"/>
      <c r="C38" s="1"/>
      <c r="D38" s="46" t="s">
        <v>21</v>
      </c>
      <c r="E38" s="47"/>
      <c r="F38" s="47"/>
      <c r="G38" s="24">
        <f>G34+G35</f>
        <v>147</v>
      </c>
      <c r="H38" s="24" t="s">
        <v>12</v>
      </c>
      <c r="I38" s="25">
        <v>194105</v>
      </c>
      <c r="J38" s="24">
        <v>21879</v>
      </c>
      <c r="K38" s="26">
        <v>15748</v>
      </c>
      <c r="L38" s="24">
        <v>25975</v>
      </c>
      <c r="M38" s="27">
        <v>0.84</v>
      </c>
      <c r="N38" s="28">
        <v>0.71</v>
      </c>
      <c r="O38" s="27">
        <v>0.85</v>
      </c>
      <c r="P38" s="28">
        <v>0.9</v>
      </c>
      <c r="Q38" s="29">
        <v>0.51</v>
      </c>
      <c r="R38" s="29">
        <v>0.73</v>
      </c>
      <c r="S38" s="1"/>
    </row>
    <row r="39" spans="2:20" x14ac:dyDescent="0.3">
      <c r="B39" s="1"/>
      <c r="C39" s="1"/>
      <c r="D39" s="46" t="s">
        <v>15</v>
      </c>
      <c r="E39" s="47"/>
      <c r="F39" s="47"/>
      <c r="G39" s="24">
        <f>G33+G34</f>
        <v>21</v>
      </c>
      <c r="H39" s="24" t="s">
        <v>12</v>
      </c>
      <c r="I39" s="24">
        <v>192625</v>
      </c>
      <c r="J39" s="24">
        <v>22872</v>
      </c>
      <c r="K39" s="24">
        <v>14755</v>
      </c>
      <c r="L39" s="24">
        <v>27455</v>
      </c>
      <c r="M39" s="28">
        <v>0.84</v>
      </c>
      <c r="N39" s="28">
        <v>0.71</v>
      </c>
      <c r="O39" s="28">
        <v>0.85</v>
      </c>
      <c r="P39" s="27">
        <v>0.9</v>
      </c>
      <c r="Q39" s="28">
        <v>0.52</v>
      </c>
      <c r="R39" s="29">
        <v>0.74</v>
      </c>
      <c r="S39" s="1"/>
    </row>
    <row r="40" spans="2:20" x14ac:dyDescent="0.3">
      <c r="B40" s="1"/>
      <c r="C40" s="1"/>
      <c r="D40" s="48" t="s">
        <v>20</v>
      </c>
      <c r="E40" s="49"/>
      <c r="F40" s="49"/>
      <c r="G40" s="5">
        <f>G35+G36</f>
        <v>315</v>
      </c>
      <c r="H40" s="5" t="s">
        <v>12</v>
      </c>
      <c r="I40" s="5">
        <v>185499</v>
      </c>
      <c r="J40" s="5">
        <v>22797</v>
      </c>
      <c r="K40" s="5">
        <v>14830</v>
      </c>
      <c r="L40" s="5">
        <v>34581</v>
      </c>
      <c r="M40" s="6">
        <v>0.81</v>
      </c>
      <c r="N40" s="6">
        <v>0.68</v>
      </c>
      <c r="O40" s="6">
        <v>0.82</v>
      </c>
      <c r="P40" s="11">
        <v>0.88</v>
      </c>
      <c r="Q40" s="6">
        <v>0.48</v>
      </c>
      <c r="R40" s="14">
        <v>0.72</v>
      </c>
      <c r="S40" s="1"/>
    </row>
    <row r="41" spans="2:20" x14ac:dyDescent="0.3">
      <c r="B41" s="1"/>
      <c r="C41" s="1"/>
      <c r="D41" s="48" t="s">
        <v>24</v>
      </c>
      <c r="E41" s="49"/>
      <c r="F41" s="49"/>
      <c r="G41" s="5">
        <f>G33+G36</f>
        <v>189</v>
      </c>
      <c r="H41" s="5" t="s">
        <v>12</v>
      </c>
      <c r="I41" s="16">
        <v>193598</v>
      </c>
      <c r="J41" s="5">
        <v>21115</v>
      </c>
      <c r="K41" s="12">
        <v>16512</v>
      </c>
      <c r="L41" s="5">
        <v>26482</v>
      </c>
      <c r="M41" s="11">
        <v>0.83</v>
      </c>
      <c r="N41" s="6">
        <v>0.7</v>
      </c>
      <c r="O41" s="11">
        <v>0.84</v>
      </c>
      <c r="P41" s="6">
        <v>0.9</v>
      </c>
      <c r="Q41" s="14">
        <v>0.5</v>
      </c>
      <c r="R41" s="14">
        <v>0.72</v>
      </c>
      <c r="S41" s="1"/>
    </row>
    <row r="42" spans="2:20" x14ac:dyDescent="0.3">
      <c r="B42" s="1"/>
      <c r="C42" s="1"/>
      <c r="D42" s="46" t="s">
        <v>22</v>
      </c>
      <c r="E42" s="47"/>
      <c r="F42" s="47"/>
      <c r="G42" s="24">
        <f>G34+G36</f>
        <v>192</v>
      </c>
      <c r="H42" s="24" t="s">
        <v>12</v>
      </c>
      <c r="I42" s="25">
        <v>195546</v>
      </c>
      <c r="J42" s="24">
        <v>21727</v>
      </c>
      <c r="K42" s="26">
        <v>15900</v>
      </c>
      <c r="L42" s="24">
        <v>24534</v>
      </c>
      <c r="M42" s="27">
        <v>0.84</v>
      </c>
      <c r="N42" s="28">
        <v>0.71</v>
      </c>
      <c r="O42" s="27">
        <v>0.85</v>
      </c>
      <c r="P42" s="28">
        <v>0.91</v>
      </c>
      <c r="Q42" s="29">
        <v>0.52</v>
      </c>
      <c r="R42" s="29">
        <v>0.73</v>
      </c>
      <c r="S42" s="1"/>
    </row>
    <row r="43" spans="2:20" x14ac:dyDescent="0.3">
      <c r="B43" s="1"/>
      <c r="C43" s="1"/>
      <c r="D43" s="46" t="s">
        <v>17</v>
      </c>
      <c r="E43" s="47"/>
      <c r="F43" s="47"/>
      <c r="G43" s="24">
        <f>G33+G34+G35</f>
        <v>156</v>
      </c>
      <c r="H43" s="24" t="s">
        <v>12</v>
      </c>
      <c r="I43" s="24">
        <v>195157</v>
      </c>
      <c r="J43" s="24">
        <v>20933</v>
      </c>
      <c r="K43" s="24">
        <v>16694</v>
      </c>
      <c r="L43" s="24">
        <v>24923</v>
      </c>
      <c r="M43" s="28">
        <v>0.84</v>
      </c>
      <c r="N43" s="28">
        <v>0.7</v>
      </c>
      <c r="O43" s="28">
        <v>0.84</v>
      </c>
      <c r="P43" s="27">
        <v>0.9</v>
      </c>
      <c r="Q43" s="28">
        <v>0.5</v>
      </c>
      <c r="R43" s="29">
        <v>0.72</v>
      </c>
      <c r="S43" s="1"/>
    </row>
    <row r="44" spans="2:20" x14ac:dyDescent="0.3">
      <c r="B44" s="1"/>
      <c r="C44" s="1"/>
      <c r="D44" s="48" t="s">
        <v>18</v>
      </c>
      <c r="E44" s="49"/>
      <c r="F44" s="49"/>
      <c r="G44" s="5">
        <f>G33+G35+G36</f>
        <v>324</v>
      </c>
      <c r="H44" s="5" t="s">
        <v>12</v>
      </c>
      <c r="I44" s="5">
        <v>191755</v>
      </c>
      <c r="J44" s="5">
        <v>20973</v>
      </c>
      <c r="K44" s="5">
        <v>16654</v>
      </c>
      <c r="L44" s="5">
        <v>28325</v>
      </c>
      <c r="M44" s="6">
        <v>0.83</v>
      </c>
      <c r="N44" s="6">
        <v>0.69</v>
      </c>
      <c r="O44" s="6">
        <v>0.83</v>
      </c>
      <c r="P44" s="11">
        <v>0.9</v>
      </c>
      <c r="Q44" s="6">
        <v>0.48</v>
      </c>
      <c r="R44" s="14">
        <v>0.71</v>
      </c>
      <c r="S44" s="1"/>
    </row>
    <row r="45" spans="2:20" x14ac:dyDescent="0.3">
      <c r="B45" s="1"/>
      <c r="C45" s="1"/>
      <c r="D45" s="46" t="s">
        <v>25</v>
      </c>
      <c r="E45" s="47"/>
      <c r="F45" s="47"/>
      <c r="G45" s="24">
        <f>G34+G35+G36</f>
        <v>327</v>
      </c>
      <c r="H45" s="24" t="s">
        <v>12</v>
      </c>
      <c r="I45" s="25">
        <v>195628</v>
      </c>
      <c r="J45" s="24">
        <v>21070</v>
      </c>
      <c r="K45" s="26">
        <v>16557</v>
      </c>
      <c r="L45" s="24">
        <v>24452</v>
      </c>
      <c r="M45" s="27">
        <v>0.84</v>
      </c>
      <c r="N45" s="28">
        <v>0.71</v>
      </c>
      <c r="O45" s="27">
        <v>0.85</v>
      </c>
      <c r="P45" s="28">
        <v>0.91</v>
      </c>
      <c r="Q45" s="29">
        <v>0.51</v>
      </c>
      <c r="R45" s="29">
        <v>0.72</v>
      </c>
      <c r="S45" s="1"/>
    </row>
    <row r="46" spans="2:20" x14ac:dyDescent="0.3">
      <c r="B46" s="1"/>
      <c r="C46" s="1"/>
      <c r="D46" s="46" t="s">
        <v>19</v>
      </c>
      <c r="E46" s="47"/>
      <c r="F46" s="47"/>
      <c r="G46" s="24">
        <f>G33+G34+G36</f>
        <v>201</v>
      </c>
      <c r="H46" s="24" t="s">
        <v>12</v>
      </c>
      <c r="I46" s="24">
        <v>194145</v>
      </c>
      <c r="J46" s="24">
        <v>21607</v>
      </c>
      <c r="K46" s="24">
        <v>16020</v>
      </c>
      <c r="L46" s="24">
        <v>25935</v>
      </c>
      <c r="M46" s="28">
        <v>0.84</v>
      </c>
      <c r="N46" s="28">
        <v>0.7</v>
      </c>
      <c r="O46" s="28">
        <v>0.84</v>
      </c>
      <c r="P46" s="27">
        <v>0.9</v>
      </c>
      <c r="Q46" s="28">
        <v>0.51</v>
      </c>
      <c r="R46" s="29">
        <v>0.73</v>
      </c>
      <c r="S46" s="1"/>
    </row>
    <row r="47" spans="2:20" ht="15" thickBot="1" x14ac:dyDescent="0.35">
      <c r="B47" s="1"/>
      <c r="C47" s="1"/>
      <c r="D47" s="54" t="s">
        <v>14</v>
      </c>
      <c r="E47" s="55"/>
      <c r="F47" s="55"/>
      <c r="G47" s="30">
        <f>G33+G34+G35+G36</f>
        <v>336</v>
      </c>
      <c r="H47" s="31" t="s">
        <v>12</v>
      </c>
      <c r="I47" s="30">
        <v>194744</v>
      </c>
      <c r="J47" s="30">
        <v>21342</v>
      </c>
      <c r="K47" s="30">
        <v>16285</v>
      </c>
      <c r="L47" s="30">
        <v>25336</v>
      </c>
      <c r="M47" s="35">
        <v>0.84</v>
      </c>
      <c r="N47" s="35">
        <v>0.7</v>
      </c>
      <c r="O47" s="35">
        <v>0.85</v>
      </c>
      <c r="P47" s="34">
        <v>0.9</v>
      </c>
      <c r="Q47" s="35">
        <v>0.51</v>
      </c>
      <c r="R47" s="36">
        <v>0.73</v>
      </c>
      <c r="S47" s="1"/>
    </row>
    <row r="48" spans="2:20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2:20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2:20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2:20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2:20" x14ac:dyDescent="0.3">
      <c r="B52" s="1"/>
      <c r="C52" s="1"/>
      <c r="D52" s="1"/>
      <c r="E52" s="22"/>
      <c r="F52" s="2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 ht="23.4" x14ac:dyDescent="0.45">
      <c r="B53" s="1"/>
      <c r="C53" s="1"/>
      <c r="D53" s="1"/>
      <c r="E53" s="1"/>
      <c r="F53" s="1"/>
      <c r="G53" s="1"/>
      <c r="H53" s="20" t="s">
        <v>27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2:20" ht="15" thickBot="1" x14ac:dyDescent="0.35">
      <c r="B54" s="1"/>
      <c r="C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R54" s="1"/>
      <c r="S54" s="1"/>
      <c r="T54" s="1"/>
    </row>
    <row r="55" spans="2:20" ht="15" thickBot="1" x14ac:dyDescent="0.35">
      <c r="B55" s="1"/>
      <c r="C55" s="1"/>
      <c r="D55" s="1"/>
      <c r="E55" s="43" t="s">
        <v>30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5"/>
      <c r="Q55" s="1"/>
      <c r="R55" s="1"/>
      <c r="S55" s="1"/>
      <c r="T55" s="1"/>
    </row>
    <row r="56" spans="2:20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2:20" ht="15" thickBot="1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2:20" ht="15" thickBot="1" x14ac:dyDescent="0.35">
      <c r="B58" s="1"/>
      <c r="C58" s="1"/>
      <c r="D58" s="2"/>
      <c r="E58" s="2"/>
      <c r="F58" s="2"/>
      <c r="G58" s="19" t="s">
        <v>29</v>
      </c>
      <c r="H58" s="19" t="s">
        <v>0</v>
      </c>
      <c r="I58" s="8" t="s">
        <v>1</v>
      </c>
      <c r="J58" s="7" t="s">
        <v>2</v>
      </c>
      <c r="K58" s="9" t="s">
        <v>3</v>
      </c>
      <c r="L58" s="7" t="s">
        <v>4</v>
      </c>
      <c r="M58" s="9" t="s">
        <v>5</v>
      </c>
      <c r="N58" s="7" t="s">
        <v>6</v>
      </c>
      <c r="O58" s="9" t="s">
        <v>7</v>
      </c>
      <c r="P58" s="7" t="s">
        <v>8</v>
      </c>
      <c r="Q58" s="10" t="s">
        <v>11</v>
      </c>
      <c r="R58" s="10" t="s">
        <v>28</v>
      </c>
      <c r="S58" s="1"/>
      <c r="T58" s="1"/>
    </row>
    <row r="59" spans="2:20" x14ac:dyDescent="0.3">
      <c r="B59" s="1"/>
      <c r="C59" s="1"/>
      <c r="D59" s="56" t="s">
        <v>13</v>
      </c>
      <c r="E59" s="57"/>
      <c r="F59" s="57"/>
      <c r="G59" s="3">
        <v>9</v>
      </c>
      <c r="H59" s="5" t="s">
        <v>12</v>
      </c>
      <c r="I59" s="17">
        <v>98422</v>
      </c>
      <c r="J59" s="3">
        <v>15628</v>
      </c>
      <c r="K59" s="18">
        <v>10554</v>
      </c>
      <c r="L59" s="3">
        <v>29618</v>
      </c>
      <c r="M59" s="15">
        <v>0.74</v>
      </c>
      <c r="N59" s="4">
        <v>0.63</v>
      </c>
      <c r="O59" s="15">
        <v>0.76</v>
      </c>
      <c r="P59" s="4">
        <v>0.83</v>
      </c>
      <c r="Q59" s="13">
        <v>0.44</v>
      </c>
      <c r="R59" s="13">
        <v>0.68</v>
      </c>
      <c r="S59" s="1"/>
    </row>
    <row r="60" spans="2:20" x14ac:dyDescent="0.3">
      <c r="B60" s="1"/>
      <c r="C60" s="1"/>
      <c r="D60" s="48" t="s">
        <v>9</v>
      </c>
      <c r="E60" s="49"/>
      <c r="F60" s="49"/>
      <c r="G60" s="5">
        <v>12</v>
      </c>
      <c r="H60" s="5" t="s">
        <v>12</v>
      </c>
      <c r="I60" s="16">
        <v>98277</v>
      </c>
      <c r="J60" s="5">
        <v>15641</v>
      </c>
      <c r="K60" s="12">
        <v>10541</v>
      </c>
      <c r="L60" s="5">
        <v>29763</v>
      </c>
      <c r="M60" s="11">
        <v>0.74</v>
      </c>
      <c r="N60" s="6">
        <v>0.63</v>
      </c>
      <c r="O60" s="11">
        <v>0.76</v>
      </c>
      <c r="P60" s="6">
        <v>0.83</v>
      </c>
      <c r="Q60" s="14">
        <v>0.44</v>
      </c>
      <c r="R60" s="14">
        <v>0.68</v>
      </c>
      <c r="S60" s="1"/>
    </row>
    <row r="61" spans="2:20" x14ac:dyDescent="0.3">
      <c r="B61" s="1"/>
      <c r="C61" s="1"/>
      <c r="D61" s="52" t="s">
        <v>10</v>
      </c>
      <c r="E61" s="53"/>
      <c r="F61" s="53"/>
      <c r="G61" s="23">
        <f>15*9</f>
        <v>135</v>
      </c>
      <c r="H61" s="5" t="s">
        <v>12</v>
      </c>
      <c r="I61" s="16">
        <v>104078</v>
      </c>
      <c r="J61" s="5">
        <v>12891</v>
      </c>
      <c r="K61" s="12">
        <v>13291</v>
      </c>
      <c r="L61" s="5">
        <v>23962</v>
      </c>
      <c r="M61" s="11">
        <v>0.76</v>
      </c>
      <c r="N61" s="6">
        <v>0.63</v>
      </c>
      <c r="O61" s="11">
        <v>0.77</v>
      </c>
      <c r="P61" s="6">
        <v>0.85</v>
      </c>
      <c r="Q61" s="14">
        <v>0.41</v>
      </c>
      <c r="R61" s="14">
        <v>0.65</v>
      </c>
      <c r="S61" s="1"/>
    </row>
    <row r="62" spans="2:20" x14ac:dyDescent="0.3">
      <c r="B62" s="1"/>
      <c r="C62" s="1"/>
      <c r="D62" s="48" t="s">
        <v>23</v>
      </c>
      <c r="E62" s="49"/>
      <c r="F62" s="49"/>
      <c r="G62" s="5">
        <f>15*3*4</f>
        <v>180</v>
      </c>
      <c r="H62" s="5" t="s">
        <v>12</v>
      </c>
      <c r="I62" s="5">
        <v>104875</v>
      </c>
      <c r="J62" s="5">
        <v>12963</v>
      </c>
      <c r="K62" s="5">
        <v>13219</v>
      </c>
      <c r="L62" s="5">
        <v>23165</v>
      </c>
      <c r="M62" s="11">
        <v>0.76</v>
      </c>
      <c r="N62" s="6">
        <v>0.63</v>
      </c>
      <c r="O62" s="11">
        <v>0.78</v>
      </c>
      <c r="P62" s="6">
        <v>0.85</v>
      </c>
      <c r="Q62" s="14">
        <v>0.42</v>
      </c>
      <c r="R62" s="14">
        <v>0.66</v>
      </c>
      <c r="S62" s="1"/>
    </row>
    <row r="63" spans="2:20" x14ac:dyDescent="0.3">
      <c r="B63" s="1"/>
      <c r="C63" s="1"/>
      <c r="D63" s="46" t="s">
        <v>16</v>
      </c>
      <c r="E63" s="47"/>
      <c r="F63" s="47"/>
      <c r="G63" s="24">
        <f>G59+G61</f>
        <v>144</v>
      </c>
      <c r="H63" s="24" t="s">
        <v>12</v>
      </c>
      <c r="I63" s="25">
        <v>105254</v>
      </c>
      <c r="J63" s="24">
        <v>12935</v>
      </c>
      <c r="K63" s="26">
        <v>13247</v>
      </c>
      <c r="L63" s="24">
        <v>22786</v>
      </c>
      <c r="M63" s="27">
        <v>0.77</v>
      </c>
      <c r="N63" s="28">
        <v>0.64</v>
      </c>
      <c r="O63" s="27">
        <v>0.78</v>
      </c>
      <c r="P63" s="28">
        <v>0.85</v>
      </c>
      <c r="Q63" s="29">
        <v>0.42</v>
      </c>
      <c r="R63" s="29">
        <v>0.66</v>
      </c>
      <c r="S63" s="1"/>
    </row>
    <row r="64" spans="2:20" x14ac:dyDescent="0.3">
      <c r="B64" s="1"/>
      <c r="C64" s="1"/>
      <c r="D64" s="46" t="s">
        <v>21</v>
      </c>
      <c r="E64" s="47"/>
      <c r="F64" s="47"/>
      <c r="G64" s="24">
        <f>G60+G61</f>
        <v>147</v>
      </c>
      <c r="H64" s="24" t="s">
        <v>12</v>
      </c>
      <c r="I64" s="25">
        <v>105605</v>
      </c>
      <c r="J64" s="24">
        <v>12953</v>
      </c>
      <c r="K64" s="26">
        <v>13229</v>
      </c>
      <c r="L64" s="24">
        <v>22435</v>
      </c>
      <c r="M64" s="27">
        <v>0.77</v>
      </c>
      <c r="N64" s="28">
        <v>0.64</v>
      </c>
      <c r="O64" s="27">
        <v>0.78</v>
      </c>
      <c r="P64" s="28">
        <v>0.86</v>
      </c>
      <c r="Q64" s="29">
        <v>0.42</v>
      </c>
      <c r="R64" s="29">
        <v>0.66</v>
      </c>
      <c r="S64" s="1"/>
    </row>
    <row r="65" spans="2:20" x14ac:dyDescent="0.3">
      <c r="B65" s="1"/>
      <c r="C65" s="1"/>
      <c r="D65" s="48" t="s">
        <v>15</v>
      </c>
      <c r="E65" s="49"/>
      <c r="F65" s="49"/>
      <c r="G65" s="5">
        <f>G59+G60</f>
        <v>21</v>
      </c>
      <c r="H65" s="5" t="s">
        <v>12</v>
      </c>
      <c r="I65" s="16">
        <v>98318</v>
      </c>
      <c r="J65" s="5">
        <v>15649</v>
      </c>
      <c r="K65" s="12">
        <v>10533</v>
      </c>
      <c r="L65" s="5">
        <v>29722</v>
      </c>
      <c r="M65" s="11">
        <v>0.74</v>
      </c>
      <c r="N65" s="6">
        <v>0.63</v>
      </c>
      <c r="O65" s="11">
        <v>0.76</v>
      </c>
      <c r="P65" s="6">
        <v>0.83</v>
      </c>
      <c r="Q65" s="14">
        <v>0.44</v>
      </c>
      <c r="R65" s="14">
        <v>0.68</v>
      </c>
      <c r="S65" s="1"/>
    </row>
    <row r="66" spans="2:20" x14ac:dyDescent="0.3">
      <c r="B66" s="1"/>
      <c r="C66" s="1"/>
      <c r="D66" s="48" t="s">
        <v>20</v>
      </c>
      <c r="E66" s="49"/>
      <c r="F66" s="49"/>
      <c r="G66" s="5">
        <f>G61+G62</f>
        <v>315</v>
      </c>
      <c r="H66" s="5" t="s">
        <v>12</v>
      </c>
      <c r="I66" s="16">
        <v>104370</v>
      </c>
      <c r="J66" s="5">
        <v>12942</v>
      </c>
      <c r="K66" s="12">
        <v>13240</v>
      </c>
      <c r="L66" s="5">
        <v>23670</v>
      </c>
      <c r="M66" s="11">
        <v>0.76</v>
      </c>
      <c r="N66" s="6">
        <v>0.63</v>
      </c>
      <c r="O66" s="11">
        <v>0.78</v>
      </c>
      <c r="P66" s="6">
        <v>0.85</v>
      </c>
      <c r="Q66" s="14">
        <v>0.41</v>
      </c>
      <c r="R66" s="14">
        <v>0.65</v>
      </c>
      <c r="S66" s="1"/>
    </row>
    <row r="67" spans="2:20" x14ac:dyDescent="0.3">
      <c r="B67" s="1"/>
      <c r="C67" s="1"/>
      <c r="D67" s="48" t="s">
        <v>24</v>
      </c>
      <c r="E67" s="49"/>
      <c r="F67" s="49"/>
      <c r="G67" s="5">
        <f>G59+G62</f>
        <v>189</v>
      </c>
      <c r="H67" s="5" t="s">
        <v>12</v>
      </c>
      <c r="I67" s="16">
        <v>104934</v>
      </c>
      <c r="J67" s="5">
        <v>12889</v>
      </c>
      <c r="K67" s="12">
        <v>13293</v>
      </c>
      <c r="L67" s="5">
        <v>23106</v>
      </c>
      <c r="M67" s="11">
        <v>0.76</v>
      </c>
      <c r="N67" s="6">
        <v>0.63</v>
      </c>
      <c r="O67" s="11">
        <v>0.78</v>
      </c>
      <c r="P67" s="6">
        <v>0.85</v>
      </c>
      <c r="Q67" s="14">
        <v>0.41</v>
      </c>
      <c r="R67" s="14">
        <v>0.66</v>
      </c>
      <c r="S67" s="1"/>
    </row>
    <row r="68" spans="2:20" x14ac:dyDescent="0.3">
      <c r="B68" s="1"/>
      <c r="C68" s="1"/>
      <c r="D68" s="46" t="s">
        <v>22</v>
      </c>
      <c r="E68" s="47"/>
      <c r="F68" s="47"/>
      <c r="G68" s="24">
        <f>G60+G62</f>
        <v>192</v>
      </c>
      <c r="H68" s="24" t="s">
        <v>12</v>
      </c>
      <c r="I68" s="25">
        <v>105446</v>
      </c>
      <c r="J68" s="24">
        <v>12814</v>
      </c>
      <c r="K68" s="26">
        <v>13368</v>
      </c>
      <c r="L68" s="24">
        <v>22594</v>
      </c>
      <c r="M68" s="27">
        <v>0.77</v>
      </c>
      <c r="N68" s="28">
        <v>0.64</v>
      </c>
      <c r="O68" s="27">
        <v>0.78</v>
      </c>
      <c r="P68" s="28">
        <v>0.85</v>
      </c>
      <c r="Q68" s="29">
        <v>0.42</v>
      </c>
      <c r="R68" s="29">
        <v>0.66</v>
      </c>
      <c r="S68" s="1"/>
    </row>
    <row r="69" spans="2:20" x14ac:dyDescent="0.3">
      <c r="B69" s="1"/>
      <c r="C69" s="1"/>
      <c r="D69" s="46" t="s">
        <v>17</v>
      </c>
      <c r="E69" s="47"/>
      <c r="F69" s="47"/>
      <c r="G69" s="24">
        <f>G59+G60+G61</f>
        <v>156</v>
      </c>
      <c r="H69" s="24" t="s">
        <v>12</v>
      </c>
      <c r="I69" s="25">
        <v>105647</v>
      </c>
      <c r="J69" s="24">
        <v>12999</v>
      </c>
      <c r="K69" s="26">
        <v>13183</v>
      </c>
      <c r="L69" s="24">
        <v>22393</v>
      </c>
      <c r="M69" s="27">
        <v>0.77</v>
      </c>
      <c r="N69" s="28">
        <v>0.64</v>
      </c>
      <c r="O69" s="27">
        <v>0.78</v>
      </c>
      <c r="P69" s="28">
        <v>0.86</v>
      </c>
      <c r="Q69" s="29">
        <v>0.42</v>
      </c>
      <c r="R69" s="29">
        <v>0.66</v>
      </c>
      <c r="S69" s="1"/>
    </row>
    <row r="70" spans="2:20" x14ac:dyDescent="0.3">
      <c r="B70" s="1"/>
      <c r="C70" s="1"/>
      <c r="D70" s="48" t="s">
        <v>18</v>
      </c>
      <c r="E70" s="49"/>
      <c r="F70" s="49"/>
      <c r="G70" s="5">
        <f>G59+G61+G62</f>
        <v>324</v>
      </c>
      <c r="H70" s="5" t="s">
        <v>12</v>
      </c>
      <c r="I70" s="16">
        <v>104783</v>
      </c>
      <c r="J70" s="5">
        <v>12990</v>
      </c>
      <c r="K70" s="12">
        <v>13192</v>
      </c>
      <c r="L70" s="5">
        <v>23257</v>
      </c>
      <c r="M70" s="11">
        <v>0.76</v>
      </c>
      <c r="N70" s="6">
        <v>0.63</v>
      </c>
      <c r="O70" s="11">
        <v>0.78</v>
      </c>
      <c r="P70" s="6">
        <v>0.85</v>
      </c>
      <c r="Q70" s="14">
        <v>0.42</v>
      </c>
      <c r="R70" s="14">
        <v>0.66</v>
      </c>
      <c r="S70" s="1"/>
    </row>
    <row r="71" spans="2:20" x14ac:dyDescent="0.3">
      <c r="B71" s="1"/>
      <c r="C71" s="1"/>
      <c r="D71" s="46" t="s">
        <v>25</v>
      </c>
      <c r="E71" s="47"/>
      <c r="F71" s="47"/>
      <c r="G71" s="24">
        <f>G60+G61+G62</f>
        <v>327</v>
      </c>
      <c r="H71" s="24" t="s">
        <v>12</v>
      </c>
      <c r="I71" s="25">
        <v>105220</v>
      </c>
      <c r="J71" s="24">
        <v>12893</v>
      </c>
      <c r="K71" s="26">
        <v>13289</v>
      </c>
      <c r="L71" s="24">
        <v>22820</v>
      </c>
      <c r="M71" s="27">
        <v>0.77</v>
      </c>
      <c r="N71" s="28">
        <v>0.64</v>
      </c>
      <c r="O71" s="27">
        <v>0.78</v>
      </c>
      <c r="P71" s="28">
        <v>0.85</v>
      </c>
      <c r="Q71" s="29">
        <v>0.42</v>
      </c>
      <c r="R71" s="29">
        <v>0.66</v>
      </c>
      <c r="S71" s="1"/>
    </row>
    <row r="72" spans="2:20" x14ac:dyDescent="0.3">
      <c r="B72" s="1"/>
      <c r="C72" s="1"/>
      <c r="D72" s="46" t="s">
        <v>19</v>
      </c>
      <c r="E72" s="47"/>
      <c r="F72" s="47"/>
      <c r="G72" s="24">
        <f>G59+G60+G62</f>
        <v>201</v>
      </c>
      <c r="H72" s="24" t="s">
        <v>12</v>
      </c>
      <c r="I72" s="25">
        <v>105406</v>
      </c>
      <c r="J72" s="24">
        <v>12815</v>
      </c>
      <c r="K72" s="26">
        <v>13367</v>
      </c>
      <c r="L72" s="24">
        <v>22634</v>
      </c>
      <c r="M72" s="27">
        <v>0.77</v>
      </c>
      <c r="N72" s="28">
        <v>0.63</v>
      </c>
      <c r="O72" s="27">
        <v>0.78</v>
      </c>
      <c r="P72" s="28">
        <v>0.85</v>
      </c>
      <c r="Q72" s="29">
        <v>0.42</v>
      </c>
      <c r="R72" s="29">
        <v>0.66</v>
      </c>
      <c r="S72" s="1"/>
    </row>
    <row r="73" spans="2:20" ht="15" thickBot="1" x14ac:dyDescent="0.35">
      <c r="B73" s="1"/>
      <c r="C73" s="1"/>
      <c r="D73" s="54" t="s">
        <v>14</v>
      </c>
      <c r="E73" s="55"/>
      <c r="F73" s="55"/>
      <c r="G73" s="30">
        <f>G59+G60+G61+G62</f>
        <v>336</v>
      </c>
      <c r="H73" s="31" t="s">
        <v>12</v>
      </c>
      <c r="I73" s="32">
        <v>105334</v>
      </c>
      <c r="J73" s="30">
        <v>12832</v>
      </c>
      <c r="K73" s="33">
        <v>13350</v>
      </c>
      <c r="L73" s="30">
        <v>22706</v>
      </c>
      <c r="M73" s="34">
        <v>0.77</v>
      </c>
      <c r="N73" s="35">
        <v>0.63</v>
      </c>
      <c r="O73" s="34">
        <v>0.78</v>
      </c>
      <c r="P73" s="35">
        <v>0.85</v>
      </c>
      <c r="Q73" s="36">
        <v>0.42</v>
      </c>
      <c r="R73" s="36">
        <v>0.66</v>
      </c>
      <c r="S73" s="1"/>
    </row>
    <row r="74" spans="2:20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2:20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S75" s="1"/>
      <c r="T75" s="1"/>
    </row>
    <row r="76" spans="2:20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2:20" ht="23.4" x14ac:dyDescent="0.45">
      <c r="B77" s="1"/>
      <c r="C77" s="1"/>
      <c r="D77" s="1"/>
      <c r="E77" s="1"/>
      <c r="F77" s="1"/>
      <c r="G77" s="1"/>
      <c r="H77" s="20" t="s">
        <v>27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2:20" ht="15" thickBot="1" x14ac:dyDescent="0.3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2:20" ht="15" thickBot="1" x14ac:dyDescent="0.35">
      <c r="B79" s="1"/>
      <c r="C79" s="1"/>
      <c r="D79" s="1"/>
      <c r="E79" s="43" t="s">
        <v>31</v>
      </c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5"/>
      <c r="Q79" s="1"/>
      <c r="R79" s="1"/>
      <c r="S79" s="1"/>
      <c r="T79" s="1"/>
    </row>
    <row r="80" spans="2:20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2:20" ht="15" thickBot="1" x14ac:dyDescent="0.3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2:20" ht="15" thickBot="1" x14ac:dyDescent="0.35">
      <c r="B82" s="1"/>
      <c r="C82" s="1"/>
      <c r="D82" s="2"/>
      <c r="E82" s="2"/>
      <c r="F82" s="2"/>
      <c r="G82" s="19" t="s">
        <v>29</v>
      </c>
      <c r="H82" s="7" t="s">
        <v>0</v>
      </c>
      <c r="I82" s="7" t="s">
        <v>1</v>
      </c>
      <c r="J82" s="7" t="s">
        <v>2</v>
      </c>
      <c r="K82" s="7" t="s">
        <v>3</v>
      </c>
      <c r="L82" s="7" t="s">
        <v>4</v>
      </c>
      <c r="M82" s="7" t="s">
        <v>5</v>
      </c>
      <c r="N82" s="7" t="s">
        <v>6</v>
      </c>
      <c r="O82" s="7" t="s">
        <v>7</v>
      </c>
      <c r="P82" s="9" t="s">
        <v>8</v>
      </c>
      <c r="Q82" s="7" t="s">
        <v>11</v>
      </c>
      <c r="R82" s="10" t="s">
        <v>28</v>
      </c>
      <c r="S82" s="1"/>
      <c r="T82" s="1"/>
    </row>
    <row r="83" spans="2:20" x14ac:dyDescent="0.3">
      <c r="B83" s="1"/>
      <c r="C83" s="1"/>
      <c r="D83" s="56" t="s">
        <v>13</v>
      </c>
      <c r="E83" s="57"/>
      <c r="F83" s="57"/>
      <c r="G83" s="3">
        <v>9</v>
      </c>
      <c r="H83" s="3" t="s">
        <v>12</v>
      </c>
      <c r="I83" s="3">
        <v>88370</v>
      </c>
      <c r="J83" s="3">
        <v>19531</v>
      </c>
      <c r="K83" s="3">
        <v>6651</v>
      </c>
      <c r="L83" s="3">
        <v>39670</v>
      </c>
      <c r="M83" s="4">
        <v>0.7</v>
      </c>
      <c r="N83" s="4">
        <v>0.62</v>
      </c>
      <c r="O83" s="4">
        <v>0.74</v>
      </c>
      <c r="P83" s="15">
        <v>0.79</v>
      </c>
      <c r="Q83" s="4">
        <v>0.46</v>
      </c>
      <c r="R83" s="13">
        <v>0.72</v>
      </c>
      <c r="S83" s="1"/>
    </row>
    <row r="84" spans="2:20" x14ac:dyDescent="0.3">
      <c r="B84" s="1"/>
      <c r="C84" s="1"/>
      <c r="D84" s="48" t="s">
        <v>9</v>
      </c>
      <c r="E84" s="49"/>
      <c r="F84" s="49"/>
      <c r="G84" s="5">
        <v>12</v>
      </c>
      <c r="H84" s="5" t="s">
        <v>12</v>
      </c>
      <c r="I84" s="5">
        <v>88744</v>
      </c>
      <c r="J84" s="5">
        <v>19476</v>
      </c>
      <c r="K84" s="5">
        <v>6706</v>
      </c>
      <c r="L84" s="5">
        <v>39296</v>
      </c>
      <c r="M84" s="6">
        <v>0.7</v>
      </c>
      <c r="N84" s="6">
        <v>0.63</v>
      </c>
      <c r="O84" s="6">
        <v>0.74</v>
      </c>
      <c r="P84" s="11">
        <v>0.79</v>
      </c>
      <c r="Q84" s="6">
        <v>0.46</v>
      </c>
      <c r="R84" s="14">
        <v>0.72</v>
      </c>
      <c r="S84" s="1"/>
    </row>
    <row r="85" spans="2:20" x14ac:dyDescent="0.3">
      <c r="B85" s="1"/>
      <c r="C85" s="1"/>
      <c r="D85" s="52" t="s">
        <v>10</v>
      </c>
      <c r="E85" s="53"/>
      <c r="F85" s="53"/>
      <c r="G85" s="23">
        <f>15*9</f>
        <v>135</v>
      </c>
      <c r="H85" s="5" t="s">
        <v>12</v>
      </c>
      <c r="I85" s="5">
        <v>85880</v>
      </c>
      <c r="J85" s="5">
        <v>20017</v>
      </c>
      <c r="K85" s="5">
        <v>6165</v>
      </c>
      <c r="L85" s="5">
        <v>42160</v>
      </c>
      <c r="M85" s="6">
        <v>0.69</v>
      </c>
      <c r="N85" s="6">
        <v>0.62</v>
      </c>
      <c r="O85" s="6">
        <v>0.72</v>
      </c>
      <c r="P85" s="11">
        <v>0.78</v>
      </c>
      <c r="Q85" s="6">
        <v>0.45</v>
      </c>
      <c r="R85" s="14">
        <v>0.72</v>
      </c>
      <c r="S85" s="1"/>
    </row>
    <row r="86" spans="2:20" x14ac:dyDescent="0.3">
      <c r="B86" s="1"/>
      <c r="C86" s="1"/>
      <c r="D86" s="48" t="s">
        <v>23</v>
      </c>
      <c r="E86" s="49"/>
      <c r="F86" s="49"/>
      <c r="G86" s="5">
        <f>15*3*4</f>
        <v>180</v>
      </c>
      <c r="H86" s="5" t="s">
        <v>12</v>
      </c>
      <c r="I86" s="5">
        <v>88477</v>
      </c>
      <c r="J86" s="5">
        <v>19229</v>
      </c>
      <c r="K86" s="5">
        <v>6953</v>
      </c>
      <c r="L86" s="5">
        <v>39563</v>
      </c>
      <c r="M86" s="6">
        <v>0.7</v>
      </c>
      <c r="N86" s="6">
        <v>0.62</v>
      </c>
      <c r="O86" s="6">
        <v>0.73</v>
      </c>
      <c r="P86" s="11">
        <v>0.79</v>
      </c>
      <c r="Q86" s="6">
        <v>0.45</v>
      </c>
      <c r="R86" s="14">
        <v>0.71</v>
      </c>
      <c r="S86" s="1"/>
    </row>
    <row r="87" spans="2:20" x14ac:dyDescent="0.3">
      <c r="B87" s="1"/>
      <c r="C87" s="1"/>
      <c r="D87" s="48" t="s">
        <v>16</v>
      </c>
      <c r="E87" s="49"/>
      <c r="F87" s="49"/>
      <c r="G87" s="5">
        <f>G83+G85</f>
        <v>144</v>
      </c>
      <c r="H87" s="5" t="s">
        <v>12</v>
      </c>
      <c r="I87" s="5">
        <v>90324</v>
      </c>
      <c r="J87" s="5">
        <v>19334</v>
      </c>
      <c r="K87" s="5">
        <v>6848</v>
      </c>
      <c r="L87" s="5">
        <v>37716</v>
      </c>
      <c r="M87" s="6">
        <v>0.71</v>
      </c>
      <c r="N87" s="6">
        <v>0.63</v>
      </c>
      <c r="O87" s="6">
        <v>0.74</v>
      </c>
      <c r="P87" s="11">
        <v>0.8</v>
      </c>
      <c r="Q87" s="6">
        <v>0.46</v>
      </c>
      <c r="R87" s="14">
        <v>0.72</v>
      </c>
      <c r="S87" s="1"/>
    </row>
    <row r="88" spans="2:20" x14ac:dyDescent="0.3">
      <c r="B88" s="1"/>
      <c r="C88" s="1"/>
      <c r="D88" s="48" t="s">
        <v>21</v>
      </c>
      <c r="E88" s="49"/>
      <c r="F88" s="49"/>
      <c r="G88" s="5">
        <f>G84+G85</f>
        <v>147</v>
      </c>
      <c r="H88" s="5" t="s">
        <v>12</v>
      </c>
      <c r="I88" s="16">
        <v>90957</v>
      </c>
      <c r="J88" s="5">
        <v>19091</v>
      </c>
      <c r="K88" s="12">
        <v>7091</v>
      </c>
      <c r="L88" s="5">
        <v>37083</v>
      </c>
      <c r="M88" s="11">
        <v>0.71</v>
      </c>
      <c r="N88" s="6">
        <v>0.63</v>
      </c>
      <c r="O88" s="11">
        <v>0.75</v>
      </c>
      <c r="P88" s="6">
        <v>0.8</v>
      </c>
      <c r="Q88" s="14">
        <v>0.46</v>
      </c>
      <c r="R88" s="14">
        <v>0.72</v>
      </c>
      <c r="S88" s="1"/>
    </row>
    <row r="89" spans="2:20" x14ac:dyDescent="0.3">
      <c r="B89" s="1"/>
      <c r="C89" s="1"/>
      <c r="D89" s="48" t="s">
        <v>15</v>
      </c>
      <c r="E89" s="49"/>
      <c r="F89" s="49"/>
      <c r="G89" s="5">
        <f>G83+G84</f>
        <v>21</v>
      </c>
      <c r="H89" s="5" t="s">
        <v>12</v>
      </c>
      <c r="I89" s="5">
        <v>88321</v>
      </c>
      <c r="J89" s="5">
        <v>19994</v>
      </c>
      <c r="K89" s="5">
        <v>6188</v>
      </c>
      <c r="L89" s="5">
        <v>39719</v>
      </c>
      <c r="M89" s="6">
        <v>0.7</v>
      </c>
      <c r="N89" s="6">
        <v>0.63</v>
      </c>
      <c r="O89" s="6">
        <v>0.74</v>
      </c>
      <c r="P89" s="11">
        <v>0.79</v>
      </c>
      <c r="Q89" s="6">
        <v>0.47</v>
      </c>
      <c r="R89" s="14">
        <v>0.73</v>
      </c>
      <c r="S89" s="1"/>
    </row>
    <row r="90" spans="2:20" x14ac:dyDescent="0.3">
      <c r="B90" s="1"/>
      <c r="C90" s="1"/>
      <c r="D90" s="48" t="s">
        <v>20</v>
      </c>
      <c r="E90" s="49"/>
      <c r="F90" s="49"/>
      <c r="G90" s="5">
        <f>G85+G86</f>
        <v>315</v>
      </c>
      <c r="H90" s="5" t="s">
        <v>12</v>
      </c>
      <c r="I90" s="5">
        <v>87469</v>
      </c>
      <c r="J90" s="5">
        <v>19511</v>
      </c>
      <c r="K90" s="5">
        <v>6671</v>
      </c>
      <c r="L90" s="5">
        <v>40571</v>
      </c>
      <c r="M90" s="6">
        <v>0.69</v>
      </c>
      <c r="N90" s="6">
        <v>0.62</v>
      </c>
      <c r="O90" s="6">
        <v>0.73</v>
      </c>
      <c r="P90" s="11">
        <v>0.79</v>
      </c>
      <c r="Q90" s="6">
        <v>0.45</v>
      </c>
      <c r="R90" s="14">
        <v>0.71</v>
      </c>
      <c r="S90" s="1"/>
    </row>
    <row r="91" spans="2:20" x14ac:dyDescent="0.3">
      <c r="B91" s="1"/>
      <c r="C91" s="1"/>
      <c r="D91" s="46" t="s">
        <v>24</v>
      </c>
      <c r="E91" s="47"/>
      <c r="F91" s="47"/>
      <c r="G91" s="24">
        <f>G83+G86</f>
        <v>189</v>
      </c>
      <c r="H91" s="24" t="s">
        <v>12</v>
      </c>
      <c r="I91" s="25">
        <v>91756</v>
      </c>
      <c r="J91" s="24">
        <v>19077</v>
      </c>
      <c r="K91" s="26">
        <v>7105</v>
      </c>
      <c r="L91" s="24">
        <v>36284</v>
      </c>
      <c r="M91" s="27">
        <v>0.72</v>
      </c>
      <c r="N91" s="28">
        <v>0.64</v>
      </c>
      <c r="O91" s="27">
        <v>0.75</v>
      </c>
      <c r="P91" s="28">
        <v>0.81</v>
      </c>
      <c r="Q91" s="29">
        <v>0.47</v>
      </c>
      <c r="R91" s="29">
        <v>0.72</v>
      </c>
      <c r="S91" s="1"/>
    </row>
    <row r="92" spans="2:20" x14ac:dyDescent="0.3">
      <c r="B92" s="1"/>
      <c r="C92" s="1"/>
      <c r="D92" s="46" t="s">
        <v>22</v>
      </c>
      <c r="E92" s="47"/>
      <c r="F92" s="47"/>
      <c r="G92" s="24">
        <f>G84+G86</f>
        <v>192</v>
      </c>
      <c r="H92" s="24" t="s">
        <v>12</v>
      </c>
      <c r="I92" s="25">
        <v>92974</v>
      </c>
      <c r="J92" s="24">
        <v>18814</v>
      </c>
      <c r="K92" s="26">
        <v>7368</v>
      </c>
      <c r="L92" s="24">
        <v>35066</v>
      </c>
      <c r="M92" s="27">
        <v>0.72</v>
      </c>
      <c r="N92" s="28">
        <v>0.64</v>
      </c>
      <c r="O92" s="27">
        <v>0.76</v>
      </c>
      <c r="P92" s="28">
        <v>0.81</v>
      </c>
      <c r="Q92" s="29">
        <v>0.47</v>
      </c>
      <c r="R92" s="29">
        <v>0.72</v>
      </c>
      <c r="S92" s="1"/>
    </row>
    <row r="93" spans="2:20" x14ac:dyDescent="0.3">
      <c r="B93" s="1"/>
      <c r="C93" s="1"/>
      <c r="D93" s="48" t="s">
        <v>17</v>
      </c>
      <c r="E93" s="49"/>
      <c r="F93" s="49"/>
      <c r="G93" s="5">
        <f>G83+G84+G85</f>
        <v>156</v>
      </c>
      <c r="H93" s="5" t="s">
        <v>12</v>
      </c>
      <c r="I93" s="5">
        <v>90663</v>
      </c>
      <c r="J93" s="5">
        <v>19273</v>
      </c>
      <c r="K93" s="5">
        <v>6909</v>
      </c>
      <c r="L93" s="5">
        <v>37377</v>
      </c>
      <c r="M93" s="6">
        <v>0.71</v>
      </c>
      <c r="N93" s="6">
        <v>0.63</v>
      </c>
      <c r="O93" s="6">
        <v>0.75</v>
      </c>
      <c r="P93" s="11">
        <v>0.8</v>
      </c>
      <c r="Q93" s="6">
        <v>0.47</v>
      </c>
      <c r="R93" s="14">
        <v>0.72</v>
      </c>
      <c r="S93" s="1"/>
    </row>
    <row r="94" spans="2:20" x14ac:dyDescent="0.3">
      <c r="B94" s="1"/>
      <c r="C94" s="1"/>
      <c r="D94" s="46" t="s">
        <v>18</v>
      </c>
      <c r="E94" s="47"/>
      <c r="F94" s="47"/>
      <c r="G94" s="24">
        <f>G83+G85+G86</f>
        <v>324</v>
      </c>
      <c r="H94" s="24" t="s">
        <v>12</v>
      </c>
      <c r="I94" s="24">
        <v>91233</v>
      </c>
      <c r="J94" s="24">
        <v>19407</v>
      </c>
      <c r="K94" s="24">
        <v>6775</v>
      </c>
      <c r="L94" s="24">
        <v>36807</v>
      </c>
      <c r="M94" s="28">
        <v>0.72</v>
      </c>
      <c r="N94" s="28">
        <v>0.64</v>
      </c>
      <c r="O94" s="28">
        <v>0.75</v>
      </c>
      <c r="P94" s="27">
        <v>0.81</v>
      </c>
      <c r="Q94" s="28">
        <v>0.47</v>
      </c>
      <c r="R94" s="29">
        <v>0.73</v>
      </c>
      <c r="S94" s="1"/>
    </row>
    <row r="95" spans="2:20" x14ac:dyDescent="0.3">
      <c r="B95" s="1"/>
      <c r="C95" s="1"/>
      <c r="D95" s="46" t="s">
        <v>25</v>
      </c>
      <c r="E95" s="47"/>
      <c r="F95" s="47"/>
      <c r="G95" s="24">
        <f>G84+G85+G86</f>
        <v>327</v>
      </c>
      <c r="H95" s="24" t="s">
        <v>12</v>
      </c>
      <c r="I95" s="25">
        <v>90963</v>
      </c>
      <c r="J95" s="24">
        <v>19332</v>
      </c>
      <c r="K95" s="26">
        <v>6850</v>
      </c>
      <c r="L95" s="24">
        <v>37077</v>
      </c>
      <c r="M95" s="27">
        <v>0.72</v>
      </c>
      <c r="N95" s="28">
        <v>0.64</v>
      </c>
      <c r="O95" s="27">
        <v>0.75</v>
      </c>
      <c r="P95" s="28">
        <v>0.81</v>
      </c>
      <c r="Q95" s="29">
        <v>0.47</v>
      </c>
      <c r="R95" s="29">
        <v>0.72</v>
      </c>
      <c r="S95" s="1"/>
    </row>
    <row r="96" spans="2:20" x14ac:dyDescent="0.3">
      <c r="B96" s="1"/>
      <c r="C96" s="1"/>
      <c r="D96" s="46" t="s">
        <v>19</v>
      </c>
      <c r="E96" s="47"/>
      <c r="F96" s="47"/>
      <c r="G96" s="24">
        <f>G83+G84+G86</f>
        <v>201</v>
      </c>
      <c r="H96" s="24" t="s">
        <v>12</v>
      </c>
      <c r="I96" s="24">
        <v>92656</v>
      </c>
      <c r="J96" s="24">
        <v>18741</v>
      </c>
      <c r="K96" s="24">
        <v>7441</v>
      </c>
      <c r="L96" s="24">
        <v>35384</v>
      </c>
      <c r="M96" s="28">
        <v>0.72</v>
      </c>
      <c r="N96" s="28">
        <v>0.64</v>
      </c>
      <c r="O96" s="28">
        <v>0.75</v>
      </c>
      <c r="P96" s="27">
        <v>0.81</v>
      </c>
      <c r="Q96" s="28">
        <v>0.47</v>
      </c>
      <c r="R96" s="29">
        <v>0.72</v>
      </c>
      <c r="S96" s="1"/>
    </row>
    <row r="97" spans="2:20" ht="15" thickBot="1" x14ac:dyDescent="0.35">
      <c r="B97" s="1"/>
      <c r="C97" s="1"/>
      <c r="D97" s="54" t="s">
        <v>14</v>
      </c>
      <c r="E97" s="55"/>
      <c r="F97" s="55"/>
      <c r="G97" s="30">
        <f>G83+G84+G85+G86</f>
        <v>336</v>
      </c>
      <c r="H97" s="31" t="s">
        <v>12</v>
      </c>
      <c r="I97" s="30">
        <v>92199</v>
      </c>
      <c r="J97" s="30">
        <v>18953</v>
      </c>
      <c r="K97" s="30">
        <v>7229</v>
      </c>
      <c r="L97" s="30">
        <v>35841</v>
      </c>
      <c r="M97" s="35">
        <v>0.72</v>
      </c>
      <c r="N97" s="35">
        <v>0.64</v>
      </c>
      <c r="O97" s="35">
        <v>0.75</v>
      </c>
      <c r="P97" s="34">
        <v>0.81</v>
      </c>
      <c r="Q97" s="35">
        <v>0.47</v>
      </c>
      <c r="R97" s="36">
        <v>0.72</v>
      </c>
      <c r="S97" s="1"/>
    </row>
    <row r="98" spans="2:20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2:20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2:20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2:20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2:20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2:20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2:20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2:20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2:20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2:20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2:20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2:20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2:20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2:20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2:20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2:20" ht="23.4" x14ac:dyDescent="0.3">
      <c r="B113" s="1"/>
      <c r="C113" s="1"/>
      <c r="D113" s="1"/>
      <c r="E113" s="1"/>
      <c r="F113" s="1"/>
      <c r="G113" s="1"/>
      <c r="H113" s="21" t="s">
        <v>26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2:20" ht="15" thickBot="1" x14ac:dyDescent="0.35">
      <c r="B114" s="1"/>
      <c r="C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R114" s="1"/>
      <c r="S114" s="1"/>
      <c r="T114" s="1"/>
    </row>
    <row r="115" spans="2:20" ht="15" thickBot="1" x14ac:dyDescent="0.35">
      <c r="B115" s="1"/>
      <c r="C115" s="1"/>
      <c r="D115" s="1"/>
      <c r="E115" s="43" t="s">
        <v>32</v>
      </c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5"/>
      <c r="Q115" s="1"/>
      <c r="R115" s="1"/>
      <c r="S115" s="1"/>
      <c r="T115" s="1"/>
    </row>
    <row r="116" spans="2:20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2:20" ht="15" thickBot="1" x14ac:dyDescent="0.3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2:20" ht="15" thickBot="1" x14ac:dyDescent="0.35">
      <c r="B118" s="1"/>
      <c r="C118" s="1"/>
      <c r="D118" s="2"/>
      <c r="E118" s="2"/>
      <c r="F118" s="2"/>
      <c r="G118" s="19" t="s">
        <v>29</v>
      </c>
      <c r="H118" s="19" t="s">
        <v>0</v>
      </c>
      <c r="I118" s="8" t="s">
        <v>1</v>
      </c>
      <c r="J118" s="7" t="s">
        <v>2</v>
      </c>
      <c r="K118" s="9" t="s">
        <v>3</v>
      </c>
      <c r="L118" s="7" t="s">
        <v>4</v>
      </c>
      <c r="M118" s="9" t="s">
        <v>5</v>
      </c>
      <c r="N118" s="7" t="s">
        <v>6</v>
      </c>
      <c r="O118" s="9" t="s">
        <v>7</v>
      </c>
      <c r="P118" s="7" t="s">
        <v>8</v>
      </c>
      <c r="Q118" s="10" t="s">
        <v>11</v>
      </c>
      <c r="R118" s="10" t="s">
        <v>28</v>
      </c>
      <c r="S118" s="1"/>
      <c r="T118" s="1"/>
    </row>
    <row r="119" spans="2:20" x14ac:dyDescent="0.3">
      <c r="B119" s="1"/>
      <c r="C119" s="1"/>
      <c r="D119" s="56" t="s">
        <v>13</v>
      </c>
      <c r="E119" s="57"/>
      <c r="F119" s="57"/>
      <c r="G119" s="3">
        <v>9</v>
      </c>
      <c r="H119" s="5" t="s">
        <v>12</v>
      </c>
      <c r="I119" s="17">
        <v>199632</v>
      </c>
      <c r="J119" s="3">
        <v>17841</v>
      </c>
      <c r="K119" s="18">
        <v>19786</v>
      </c>
      <c r="L119" s="3">
        <v>20448</v>
      </c>
      <c r="M119" s="15">
        <v>0.84</v>
      </c>
      <c r="N119" s="4">
        <v>0.69</v>
      </c>
      <c r="O119" s="15">
        <v>0.84</v>
      </c>
      <c r="P119" s="4">
        <v>0.91</v>
      </c>
      <c r="Q119" s="13">
        <v>0.47</v>
      </c>
      <c r="R119" s="13">
        <v>0.69</v>
      </c>
      <c r="S119" s="1"/>
    </row>
    <row r="120" spans="2:20" x14ac:dyDescent="0.3">
      <c r="B120" s="1"/>
      <c r="C120" s="1"/>
      <c r="D120" s="48" t="s">
        <v>9</v>
      </c>
      <c r="E120" s="49"/>
      <c r="F120" s="49"/>
      <c r="G120" s="5">
        <v>12</v>
      </c>
      <c r="H120" s="5" t="s">
        <v>12</v>
      </c>
      <c r="I120" s="16">
        <v>199500</v>
      </c>
      <c r="J120" s="5">
        <v>17880</v>
      </c>
      <c r="K120" s="12">
        <v>19747</v>
      </c>
      <c r="L120" s="5">
        <v>20580</v>
      </c>
      <c r="M120" s="11">
        <v>0.84</v>
      </c>
      <c r="N120" s="6">
        <v>0.69</v>
      </c>
      <c r="O120" s="11">
        <v>0.84</v>
      </c>
      <c r="P120" s="6">
        <v>0.91</v>
      </c>
      <c r="Q120" s="14">
        <v>0.47</v>
      </c>
      <c r="R120" s="14">
        <v>0.69</v>
      </c>
      <c r="S120" s="1"/>
    </row>
    <row r="121" spans="2:20" x14ac:dyDescent="0.3">
      <c r="B121" s="1"/>
      <c r="C121" s="1"/>
      <c r="D121" s="52" t="s">
        <v>10</v>
      </c>
      <c r="E121" s="53"/>
      <c r="F121" s="53"/>
      <c r="G121" s="23">
        <f>74*9</f>
        <v>666</v>
      </c>
      <c r="H121" s="5" t="s">
        <v>12</v>
      </c>
      <c r="I121" s="16">
        <v>188675</v>
      </c>
      <c r="J121" s="5">
        <v>14819</v>
      </c>
      <c r="K121" s="12">
        <v>22808</v>
      </c>
      <c r="L121" s="5">
        <v>31405</v>
      </c>
      <c r="M121" s="11">
        <v>0.79</v>
      </c>
      <c r="N121" s="6">
        <v>0.61</v>
      </c>
      <c r="O121" s="11">
        <v>0.8</v>
      </c>
      <c r="P121" s="6">
        <v>0.87</v>
      </c>
      <c r="Q121" s="14">
        <v>0.35</v>
      </c>
      <c r="R121" s="14">
        <v>0.63</v>
      </c>
      <c r="S121" s="1"/>
    </row>
    <row r="122" spans="2:20" x14ac:dyDescent="0.3">
      <c r="B122" s="1"/>
      <c r="C122" s="1"/>
      <c r="D122" s="48" t="s">
        <v>23</v>
      </c>
      <c r="E122" s="49"/>
      <c r="F122" s="49"/>
      <c r="G122" s="5">
        <f>74*4*3</f>
        <v>888</v>
      </c>
      <c r="H122" s="5" t="s">
        <v>12</v>
      </c>
      <c r="I122" s="5">
        <v>191835</v>
      </c>
      <c r="J122" s="5">
        <v>14800</v>
      </c>
      <c r="K122" s="5">
        <v>22827</v>
      </c>
      <c r="L122" s="5">
        <v>28245</v>
      </c>
      <c r="M122" s="11">
        <v>0.8</v>
      </c>
      <c r="N122" s="6">
        <v>0.62</v>
      </c>
      <c r="O122" s="11">
        <v>0.81</v>
      </c>
      <c r="P122" s="6">
        <v>0.88</v>
      </c>
      <c r="Q122" s="14">
        <v>0.37</v>
      </c>
      <c r="R122" s="14">
        <v>0.63</v>
      </c>
      <c r="S122" s="1"/>
    </row>
    <row r="123" spans="2:20" x14ac:dyDescent="0.3">
      <c r="B123" s="1"/>
      <c r="C123" s="1"/>
      <c r="D123" s="48" t="s">
        <v>16</v>
      </c>
      <c r="E123" s="49"/>
      <c r="F123" s="49"/>
      <c r="G123" s="5">
        <f>G119+G121</f>
        <v>675</v>
      </c>
      <c r="H123" s="5" t="s">
        <v>12</v>
      </c>
      <c r="I123" s="16">
        <v>206500</v>
      </c>
      <c r="J123" s="5">
        <v>13718</v>
      </c>
      <c r="K123" s="12">
        <v>23909</v>
      </c>
      <c r="L123" s="5">
        <v>13580</v>
      </c>
      <c r="M123" s="11">
        <v>0.85</v>
      </c>
      <c r="N123" s="6">
        <v>0.67</v>
      </c>
      <c r="O123" s="11">
        <v>0.84</v>
      </c>
      <c r="P123" s="6">
        <v>0.92</v>
      </c>
      <c r="Q123" s="14">
        <v>0.42</v>
      </c>
      <c r="R123" s="14">
        <v>0.65</v>
      </c>
      <c r="S123" s="1"/>
    </row>
    <row r="124" spans="2:20" x14ac:dyDescent="0.3">
      <c r="B124" s="1"/>
      <c r="C124" s="1"/>
      <c r="D124" s="46" t="s">
        <v>21</v>
      </c>
      <c r="E124" s="47"/>
      <c r="F124" s="47"/>
      <c r="G124" s="24">
        <f>G120+G121</f>
        <v>678</v>
      </c>
      <c r="H124" s="24" t="s">
        <v>12</v>
      </c>
      <c r="I124" s="25">
        <v>208051</v>
      </c>
      <c r="J124" s="24">
        <v>13359</v>
      </c>
      <c r="K124" s="26">
        <v>24268</v>
      </c>
      <c r="L124" s="24">
        <v>12029</v>
      </c>
      <c r="M124" s="27">
        <v>0.86</v>
      </c>
      <c r="N124" s="28">
        <v>0.67</v>
      </c>
      <c r="O124" s="27">
        <v>0.85</v>
      </c>
      <c r="P124" s="28">
        <v>0.92</v>
      </c>
      <c r="Q124" s="29">
        <v>0.42</v>
      </c>
      <c r="R124" s="29">
        <v>0.65</v>
      </c>
      <c r="S124" s="1"/>
    </row>
    <row r="125" spans="2:20" x14ac:dyDescent="0.3">
      <c r="B125" s="1"/>
      <c r="C125" s="1"/>
      <c r="D125" s="48" t="s">
        <v>15</v>
      </c>
      <c r="E125" s="49"/>
      <c r="F125" s="49"/>
      <c r="G125" s="5">
        <f>G119+G120</f>
        <v>21</v>
      </c>
      <c r="H125" s="5" t="s">
        <v>12</v>
      </c>
      <c r="I125" s="16">
        <v>199439</v>
      </c>
      <c r="J125" s="5">
        <v>17820</v>
      </c>
      <c r="K125" s="12">
        <v>19807</v>
      </c>
      <c r="L125" s="5">
        <v>20641</v>
      </c>
      <c r="M125" s="11">
        <v>0.84</v>
      </c>
      <c r="N125" s="6">
        <v>0.69</v>
      </c>
      <c r="O125" s="11">
        <v>0.84</v>
      </c>
      <c r="P125" s="6">
        <v>0.91</v>
      </c>
      <c r="Q125" s="14">
        <v>0.47</v>
      </c>
      <c r="R125" s="14">
        <v>0.69</v>
      </c>
      <c r="S125" s="1"/>
    </row>
    <row r="126" spans="2:20" x14ac:dyDescent="0.3">
      <c r="B126" s="1"/>
      <c r="C126" s="1"/>
      <c r="D126" s="48" t="s">
        <v>20</v>
      </c>
      <c r="E126" s="49"/>
      <c r="F126" s="49"/>
      <c r="G126" s="5">
        <f>G121+G122</f>
        <v>1554</v>
      </c>
      <c r="H126" s="5" t="s">
        <v>12</v>
      </c>
      <c r="I126" s="5">
        <v>193268</v>
      </c>
      <c r="J126" s="5">
        <v>14827</v>
      </c>
      <c r="K126" s="5">
        <v>22800</v>
      </c>
      <c r="L126" s="5">
        <v>26812</v>
      </c>
      <c r="M126" s="11">
        <v>0.81</v>
      </c>
      <c r="N126" s="6">
        <v>0.63</v>
      </c>
      <c r="O126" s="11">
        <v>0.81</v>
      </c>
      <c r="P126" s="6">
        <v>0.89</v>
      </c>
      <c r="Q126" s="14">
        <v>0.37</v>
      </c>
      <c r="R126" s="14">
        <v>0.64</v>
      </c>
      <c r="S126" s="1"/>
    </row>
    <row r="127" spans="2:20" x14ac:dyDescent="0.3">
      <c r="B127" s="1"/>
      <c r="C127" s="1"/>
      <c r="D127" s="48" t="s">
        <v>24</v>
      </c>
      <c r="E127" s="49"/>
      <c r="F127" s="49"/>
      <c r="G127" s="5">
        <f>G119+G122</f>
        <v>897</v>
      </c>
      <c r="H127" s="5" t="s">
        <v>12</v>
      </c>
      <c r="I127" s="16">
        <v>205008</v>
      </c>
      <c r="J127" s="5">
        <v>14054</v>
      </c>
      <c r="K127" s="12">
        <v>23573</v>
      </c>
      <c r="L127" s="5">
        <v>15072</v>
      </c>
      <c r="M127" s="11">
        <v>0.85</v>
      </c>
      <c r="N127" s="6">
        <v>0.67</v>
      </c>
      <c r="O127" s="11">
        <v>0.84</v>
      </c>
      <c r="P127" s="6">
        <v>0.91</v>
      </c>
      <c r="Q127" s="14">
        <v>0.42</v>
      </c>
      <c r="R127" s="14">
        <v>0.65</v>
      </c>
      <c r="S127" s="1"/>
    </row>
    <row r="128" spans="2:20" x14ac:dyDescent="0.3">
      <c r="B128" s="1"/>
      <c r="C128" s="1"/>
      <c r="D128" s="46" t="s">
        <v>22</v>
      </c>
      <c r="E128" s="47"/>
      <c r="F128" s="47"/>
      <c r="G128" s="24">
        <f>G120+G122</f>
        <v>900</v>
      </c>
      <c r="H128" s="24" t="s">
        <v>12</v>
      </c>
      <c r="I128" s="25">
        <v>207309</v>
      </c>
      <c r="J128" s="24">
        <v>14002</v>
      </c>
      <c r="K128" s="26">
        <v>23625</v>
      </c>
      <c r="L128" s="24">
        <v>12771</v>
      </c>
      <c r="M128" s="27">
        <v>0.86</v>
      </c>
      <c r="N128" s="28">
        <v>0.68</v>
      </c>
      <c r="O128" s="27">
        <v>0.85</v>
      </c>
      <c r="P128" s="28">
        <v>0.92</v>
      </c>
      <c r="Q128" s="29">
        <v>0.43</v>
      </c>
      <c r="R128" s="29">
        <v>0.66</v>
      </c>
      <c r="S128" s="1"/>
    </row>
    <row r="129" spans="2:20" x14ac:dyDescent="0.3">
      <c r="B129" s="1"/>
      <c r="C129" s="1"/>
      <c r="D129" s="46" t="s">
        <v>17</v>
      </c>
      <c r="E129" s="47"/>
      <c r="F129" s="47"/>
      <c r="G129" s="24">
        <f>G119+G120+G121</f>
        <v>687</v>
      </c>
      <c r="H129" s="24" t="s">
        <v>12</v>
      </c>
      <c r="I129" s="25">
        <v>208511</v>
      </c>
      <c r="J129" s="24">
        <v>13300</v>
      </c>
      <c r="K129" s="26">
        <v>24327</v>
      </c>
      <c r="L129" s="24">
        <v>11569</v>
      </c>
      <c r="M129" s="27">
        <v>0.86</v>
      </c>
      <c r="N129" s="28">
        <v>0.67</v>
      </c>
      <c r="O129" s="27">
        <v>0.85</v>
      </c>
      <c r="P129" s="28">
        <v>0.92</v>
      </c>
      <c r="Q129" s="29">
        <v>0.43</v>
      </c>
      <c r="R129" s="29">
        <v>0.65</v>
      </c>
      <c r="S129" s="1"/>
    </row>
    <row r="130" spans="2:20" x14ac:dyDescent="0.3">
      <c r="B130" s="1"/>
      <c r="C130" s="1"/>
      <c r="D130" s="48" t="s">
        <v>18</v>
      </c>
      <c r="E130" s="49"/>
      <c r="F130" s="49"/>
      <c r="G130" s="5">
        <f>G119+G121+G122</f>
        <v>1563</v>
      </c>
      <c r="H130" s="5" t="s">
        <v>12</v>
      </c>
      <c r="I130" s="16">
        <v>204178</v>
      </c>
      <c r="J130" s="5">
        <v>13956</v>
      </c>
      <c r="K130" s="12">
        <v>23671</v>
      </c>
      <c r="L130" s="5">
        <v>15902</v>
      </c>
      <c r="M130" s="11">
        <v>0.85</v>
      </c>
      <c r="N130" s="6">
        <v>0.66</v>
      </c>
      <c r="O130" s="11">
        <v>0.84</v>
      </c>
      <c r="P130" s="6">
        <v>0.91</v>
      </c>
      <c r="Q130" s="14">
        <v>0.41</v>
      </c>
      <c r="R130" s="14">
        <v>0.65</v>
      </c>
      <c r="S130" s="1"/>
    </row>
    <row r="131" spans="2:20" x14ac:dyDescent="0.3">
      <c r="B131" s="1"/>
      <c r="C131" s="1"/>
      <c r="D131" s="46" t="s">
        <v>25</v>
      </c>
      <c r="E131" s="47"/>
      <c r="F131" s="47"/>
      <c r="G131" s="24">
        <f>G120+G121+G122</f>
        <v>1566</v>
      </c>
      <c r="H131" s="24" t="s">
        <v>12</v>
      </c>
      <c r="I131" s="25">
        <v>206924</v>
      </c>
      <c r="J131" s="24">
        <v>13793</v>
      </c>
      <c r="K131" s="26">
        <v>23834</v>
      </c>
      <c r="L131" s="24">
        <v>13156</v>
      </c>
      <c r="M131" s="27">
        <v>0.86</v>
      </c>
      <c r="N131" s="28">
        <v>0.67</v>
      </c>
      <c r="O131" s="27">
        <v>0.85</v>
      </c>
      <c r="P131" s="28">
        <v>0.92</v>
      </c>
      <c r="Q131" s="29">
        <v>0.43</v>
      </c>
      <c r="R131" s="29">
        <v>0.65</v>
      </c>
      <c r="S131" s="1"/>
    </row>
    <row r="132" spans="2:20" x14ac:dyDescent="0.3">
      <c r="B132" s="1"/>
      <c r="C132" s="1"/>
      <c r="D132" s="46" t="s">
        <v>19</v>
      </c>
      <c r="E132" s="47"/>
      <c r="F132" s="47"/>
      <c r="G132" s="24">
        <f>G119+G120+G122</f>
        <v>909</v>
      </c>
      <c r="H132" s="24" t="s">
        <v>12</v>
      </c>
      <c r="I132" s="25">
        <v>207389</v>
      </c>
      <c r="J132" s="24">
        <v>13795</v>
      </c>
      <c r="K132" s="26">
        <v>23832</v>
      </c>
      <c r="L132" s="24">
        <v>12691</v>
      </c>
      <c r="M132" s="27">
        <v>0.86</v>
      </c>
      <c r="N132" s="28">
        <v>0.67</v>
      </c>
      <c r="O132" s="27">
        <v>0.85</v>
      </c>
      <c r="P132" s="28">
        <v>0.92</v>
      </c>
      <c r="Q132" s="29">
        <v>0.43</v>
      </c>
      <c r="R132" s="29">
        <v>0.65</v>
      </c>
      <c r="S132" s="1"/>
    </row>
    <row r="133" spans="2:20" ht="15" thickBot="1" x14ac:dyDescent="0.35">
      <c r="B133" s="1"/>
      <c r="C133" s="1"/>
      <c r="D133" s="54" t="s">
        <v>14</v>
      </c>
      <c r="E133" s="55"/>
      <c r="F133" s="55"/>
      <c r="G133" s="30">
        <f>G119+G120+G121+G122</f>
        <v>1575</v>
      </c>
      <c r="H133" s="31" t="s">
        <v>12</v>
      </c>
      <c r="I133" s="32">
        <v>207617</v>
      </c>
      <c r="J133" s="30">
        <v>13729</v>
      </c>
      <c r="K133" s="33">
        <v>23898</v>
      </c>
      <c r="L133" s="30">
        <v>12463</v>
      </c>
      <c r="M133" s="34">
        <v>0.86</v>
      </c>
      <c r="N133" s="35">
        <v>0.67</v>
      </c>
      <c r="O133" s="34">
        <v>0.85</v>
      </c>
      <c r="P133" s="35">
        <v>0.92</v>
      </c>
      <c r="Q133" s="36">
        <v>0.43</v>
      </c>
      <c r="R133" s="36">
        <v>0.65</v>
      </c>
      <c r="S133" s="1"/>
    </row>
    <row r="134" spans="2:20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2:20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S135" s="1"/>
      <c r="T135" s="1"/>
    </row>
    <row r="136" spans="2:20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2:20" ht="23.4" x14ac:dyDescent="0.3">
      <c r="B137" s="1"/>
      <c r="C137" s="1"/>
      <c r="D137" s="1"/>
      <c r="E137" s="1"/>
      <c r="F137" s="1"/>
      <c r="G137" s="1"/>
      <c r="H137" s="21" t="s">
        <v>26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2:20" ht="15" thickBot="1" x14ac:dyDescent="0.3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2:20" ht="15" thickBot="1" x14ac:dyDescent="0.35">
      <c r="B139" s="1"/>
      <c r="C139" s="1"/>
      <c r="D139" s="1"/>
      <c r="E139" s="43" t="s">
        <v>33</v>
      </c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5"/>
      <c r="Q139" s="1"/>
      <c r="R139" s="1"/>
      <c r="S139" s="1"/>
      <c r="T139" s="1"/>
    </row>
    <row r="140" spans="2:20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2:20" ht="15" thickBot="1" x14ac:dyDescent="0.3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2:20" ht="15" thickBot="1" x14ac:dyDescent="0.35">
      <c r="B142" s="1"/>
      <c r="C142" s="1"/>
      <c r="D142" s="2"/>
      <c r="E142" s="2"/>
      <c r="F142" s="2"/>
      <c r="G142" s="19" t="s">
        <v>29</v>
      </c>
      <c r="H142" s="7" t="s">
        <v>0</v>
      </c>
      <c r="I142" s="7" t="s">
        <v>1</v>
      </c>
      <c r="J142" s="7" t="s">
        <v>2</v>
      </c>
      <c r="K142" s="7" t="s">
        <v>3</v>
      </c>
      <c r="L142" s="7" t="s">
        <v>4</v>
      </c>
      <c r="M142" s="7" t="s">
        <v>5</v>
      </c>
      <c r="N142" s="7" t="s">
        <v>6</v>
      </c>
      <c r="O142" s="7" t="s">
        <v>7</v>
      </c>
      <c r="P142" s="9" t="s">
        <v>8</v>
      </c>
      <c r="Q142" s="7" t="s">
        <v>11</v>
      </c>
      <c r="R142" s="10" t="s">
        <v>28</v>
      </c>
      <c r="S142" s="1"/>
      <c r="T142" s="1"/>
    </row>
    <row r="143" spans="2:20" x14ac:dyDescent="0.3">
      <c r="B143" s="1"/>
      <c r="C143" s="1"/>
      <c r="D143" s="50" t="s">
        <v>13</v>
      </c>
      <c r="E143" s="51"/>
      <c r="F143" s="51"/>
      <c r="G143" s="37">
        <v>9</v>
      </c>
      <c r="H143" s="37" t="s">
        <v>12</v>
      </c>
      <c r="I143" s="37">
        <v>192092</v>
      </c>
      <c r="J143" s="37">
        <v>23424</v>
      </c>
      <c r="K143" s="37">
        <v>14203</v>
      </c>
      <c r="L143" s="37">
        <v>27988</v>
      </c>
      <c r="M143" s="38">
        <v>0.84</v>
      </c>
      <c r="N143" s="38">
        <v>0.71</v>
      </c>
      <c r="O143" s="38">
        <v>0.85</v>
      </c>
      <c r="P143" s="39">
        <v>0.9</v>
      </c>
      <c r="Q143" s="38">
        <v>0.53</v>
      </c>
      <c r="R143" s="40">
        <v>0.75</v>
      </c>
      <c r="S143" s="1"/>
    </row>
    <row r="144" spans="2:20" x14ac:dyDescent="0.3">
      <c r="B144" s="1"/>
      <c r="C144" s="1"/>
      <c r="D144" s="48" t="s">
        <v>9</v>
      </c>
      <c r="E144" s="49"/>
      <c r="F144" s="49"/>
      <c r="G144" s="5">
        <v>12</v>
      </c>
      <c r="H144" s="5" t="s">
        <v>12</v>
      </c>
      <c r="I144" s="5">
        <v>191783</v>
      </c>
      <c r="J144" s="5">
        <v>23105</v>
      </c>
      <c r="K144" s="5">
        <v>14522</v>
      </c>
      <c r="L144" s="5">
        <v>28297</v>
      </c>
      <c r="M144" s="6">
        <v>0.83</v>
      </c>
      <c r="N144" s="6">
        <v>0.71</v>
      </c>
      <c r="O144" s="6">
        <v>0.84</v>
      </c>
      <c r="P144" s="11">
        <v>0.9</v>
      </c>
      <c r="Q144" s="6">
        <v>0.52</v>
      </c>
      <c r="R144" s="14">
        <v>0.74</v>
      </c>
      <c r="S144" s="1"/>
    </row>
    <row r="145" spans="2:20" x14ac:dyDescent="0.3">
      <c r="B145" s="1"/>
      <c r="C145" s="1"/>
      <c r="D145" s="52" t="s">
        <v>10</v>
      </c>
      <c r="E145" s="53"/>
      <c r="F145" s="53"/>
      <c r="G145" s="23">
        <f>74*9</f>
        <v>666</v>
      </c>
      <c r="H145" s="5" t="s">
        <v>12</v>
      </c>
      <c r="I145" s="5">
        <v>166186</v>
      </c>
      <c r="J145" s="5">
        <v>24733</v>
      </c>
      <c r="K145" s="5">
        <v>12894</v>
      </c>
      <c r="L145" s="5">
        <v>53894</v>
      </c>
      <c r="M145" s="6">
        <v>0.74</v>
      </c>
      <c r="N145" s="6">
        <v>0.63</v>
      </c>
      <c r="O145" s="6">
        <v>0.77</v>
      </c>
      <c r="P145" s="11">
        <v>0.83</v>
      </c>
      <c r="Q145" s="6">
        <v>0.43</v>
      </c>
      <c r="R145" s="14">
        <v>0.71</v>
      </c>
      <c r="S145" s="1"/>
    </row>
    <row r="146" spans="2:20" x14ac:dyDescent="0.3">
      <c r="B146" s="1"/>
      <c r="C146" s="1"/>
      <c r="D146" s="48" t="s">
        <v>23</v>
      </c>
      <c r="E146" s="49"/>
      <c r="F146" s="49"/>
      <c r="G146" s="5">
        <f>74*12</f>
        <v>888</v>
      </c>
      <c r="H146" s="5" t="s">
        <v>12</v>
      </c>
      <c r="I146" s="5">
        <v>172349</v>
      </c>
      <c r="J146" s="5">
        <v>23519</v>
      </c>
      <c r="K146" s="5">
        <v>14108</v>
      </c>
      <c r="L146" s="5">
        <v>47731</v>
      </c>
      <c r="M146" s="6">
        <v>0.76</v>
      </c>
      <c r="N146" s="6">
        <v>0.64</v>
      </c>
      <c r="O146" s="6">
        <v>0.79</v>
      </c>
      <c r="P146" s="11">
        <v>0.85</v>
      </c>
      <c r="Q146" s="6">
        <v>0.43</v>
      </c>
      <c r="R146" s="14">
        <v>0.7</v>
      </c>
      <c r="S146" s="1"/>
    </row>
    <row r="147" spans="2:20" x14ac:dyDescent="0.3">
      <c r="B147" s="1"/>
      <c r="C147" s="1"/>
      <c r="D147" s="46" t="s">
        <v>16</v>
      </c>
      <c r="E147" s="47"/>
      <c r="F147" s="47"/>
      <c r="G147" s="24">
        <f>G143+G145</f>
        <v>675</v>
      </c>
      <c r="H147" s="24" t="s">
        <v>12</v>
      </c>
      <c r="I147" s="24">
        <v>192920</v>
      </c>
      <c r="J147" s="24">
        <v>22939</v>
      </c>
      <c r="K147" s="24">
        <v>14688</v>
      </c>
      <c r="L147" s="24">
        <v>27160</v>
      </c>
      <c r="M147" s="28">
        <v>0.84</v>
      </c>
      <c r="N147" s="28">
        <v>0.71</v>
      </c>
      <c r="O147" s="28">
        <v>0.85</v>
      </c>
      <c r="P147" s="27">
        <v>0.9</v>
      </c>
      <c r="Q147" s="28">
        <v>0.52</v>
      </c>
      <c r="R147" s="29">
        <v>0.74</v>
      </c>
      <c r="S147" s="1"/>
    </row>
    <row r="148" spans="2:20" x14ac:dyDescent="0.3">
      <c r="B148" s="1"/>
      <c r="C148" s="1"/>
      <c r="D148" s="46" t="s">
        <v>21</v>
      </c>
      <c r="E148" s="47"/>
      <c r="F148" s="47"/>
      <c r="G148" s="24">
        <f>G144+G145</f>
        <v>678</v>
      </c>
      <c r="H148" s="24" t="s">
        <v>12</v>
      </c>
      <c r="I148" s="25">
        <v>194070</v>
      </c>
      <c r="J148" s="24">
        <v>22245</v>
      </c>
      <c r="K148" s="26">
        <v>15382</v>
      </c>
      <c r="L148" s="24">
        <v>26010</v>
      </c>
      <c r="M148" s="27">
        <v>0.84</v>
      </c>
      <c r="N148" s="28">
        <v>0.71</v>
      </c>
      <c r="O148" s="27">
        <v>0.85</v>
      </c>
      <c r="P148" s="28">
        <v>0.9</v>
      </c>
      <c r="Q148" s="29">
        <v>0.52</v>
      </c>
      <c r="R148" s="29">
        <v>0.74</v>
      </c>
      <c r="S148" s="1"/>
    </row>
    <row r="149" spans="2:20" x14ac:dyDescent="0.3">
      <c r="B149" s="1"/>
      <c r="C149" s="1"/>
      <c r="D149" s="46" t="s">
        <v>15</v>
      </c>
      <c r="E149" s="47"/>
      <c r="F149" s="47"/>
      <c r="G149" s="24">
        <f>G143+G144</f>
        <v>21</v>
      </c>
      <c r="H149" s="24" t="s">
        <v>12</v>
      </c>
      <c r="I149" s="24">
        <v>192625</v>
      </c>
      <c r="J149" s="24">
        <v>22872</v>
      </c>
      <c r="K149" s="24">
        <v>14755</v>
      </c>
      <c r="L149" s="24">
        <v>27455</v>
      </c>
      <c r="M149" s="28">
        <v>0.84</v>
      </c>
      <c r="N149" s="28">
        <v>0.71</v>
      </c>
      <c r="O149" s="28">
        <v>0.85</v>
      </c>
      <c r="P149" s="27">
        <v>0.9</v>
      </c>
      <c r="Q149" s="28">
        <v>0.52</v>
      </c>
      <c r="R149" s="29">
        <v>0.74</v>
      </c>
      <c r="S149" s="1"/>
    </row>
    <row r="150" spans="2:20" x14ac:dyDescent="0.3">
      <c r="B150" s="1"/>
      <c r="C150" s="1"/>
      <c r="D150" s="48" t="s">
        <v>20</v>
      </c>
      <c r="E150" s="49"/>
      <c r="F150" s="49"/>
      <c r="G150" s="5">
        <f>G145+G146</f>
        <v>1554</v>
      </c>
      <c r="H150" s="5" t="s">
        <v>12</v>
      </c>
      <c r="I150" s="5">
        <v>173817</v>
      </c>
      <c r="J150" s="5">
        <v>23470</v>
      </c>
      <c r="K150" s="5">
        <v>14157</v>
      </c>
      <c r="L150" s="5">
        <v>46263</v>
      </c>
      <c r="M150" s="6">
        <v>0.77</v>
      </c>
      <c r="N150" s="6">
        <v>0.64</v>
      </c>
      <c r="O150" s="6">
        <v>0.79</v>
      </c>
      <c r="P150" s="11">
        <v>0.85</v>
      </c>
      <c r="Q150" s="6">
        <v>0.44</v>
      </c>
      <c r="R150" s="14">
        <v>0.71</v>
      </c>
      <c r="S150" s="1"/>
    </row>
    <row r="151" spans="2:20" x14ac:dyDescent="0.3">
      <c r="B151" s="1"/>
      <c r="C151" s="1"/>
      <c r="D151" s="48" t="s">
        <v>24</v>
      </c>
      <c r="E151" s="49"/>
      <c r="F151" s="49"/>
      <c r="G151" s="5">
        <f>G143+G146</f>
        <v>897</v>
      </c>
      <c r="H151" s="5" t="s">
        <v>12</v>
      </c>
      <c r="I151" s="16">
        <v>191942</v>
      </c>
      <c r="J151" s="5">
        <v>22630</v>
      </c>
      <c r="K151" s="12">
        <v>14997</v>
      </c>
      <c r="L151" s="5">
        <v>28138</v>
      </c>
      <c r="M151" s="11">
        <v>0.83</v>
      </c>
      <c r="N151" s="6">
        <v>0.71</v>
      </c>
      <c r="O151" s="11">
        <v>0.84</v>
      </c>
      <c r="P151" s="6">
        <v>0.9</v>
      </c>
      <c r="Q151" s="14">
        <v>0.51</v>
      </c>
      <c r="R151" s="14">
        <v>0.74</v>
      </c>
      <c r="S151" s="1"/>
    </row>
    <row r="152" spans="2:20" x14ac:dyDescent="0.3">
      <c r="B152" s="1"/>
      <c r="C152" s="1"/>
      <c r="D152" s="46" t="s">
        <v>22</v>
      </c>
      <c r="E152" s="47"/>
      <c r="F152" s="47"/>
      <c r="G152" s="24">
        <f>G144+G146</f>
        <v>900</v>
      </c>
      <c r="H152" s="24" t="s">
        <v>12</v>
      </c>
      <c r="I152" s="25">
        <v>193886</v>
      </c>
      <c r="J152" s="24">
        <v>23180</v>
      </c>
      <c r="K152" s="26">
        <v>14447</v>
      </c>
      <c r="L152" s="24">
        <v>26194</v>
      </c>
      <c r="M152" s="27">
        <v>0.84</v>
      </c>
      <c r="N152" s="28">
        <v>0.72</v>
      </c>
      <c r="O152" s="27">
        <v>0.85</v>
      </c>
      <c r="P152" s="28">
        <v>0.91</v>
      </c>
      <c r="Q152" s="29">
        <v>0.53</v>
      </c>
      <c r="R152" s="29">
        <v>0.75</v>
      </c>
      <c r="S152" s="1"/>
    </row>
    <row r="153" spans="2:20" x14ac:dyDescent="0.3">
      <c r="B153" s="1"/>
      <c r="C153" s="1"/>
      <c r="D153" s="46" t="s">
        <v>17</v>
      </c>
      <c r="E153" s="47"/>
      <c r="F153" s="47"/>
      <c r="G153" s="24">
        <f>G143+G144+G145</f>
        <v>687</v>
      </c>
      <c r="H153" s="24" t="s">
        <v>12</v>
      </c>
      <c r="I153" s="24">
        <v>193024</v>
      </c>
      <c r="J153" s="24">
        <v>22919</v>
      </c>
      <c r="K153" s="24">
        <v>14708</v>
      </c>
      <c r="L153" s="24">
        <v>27056</v>
      </c>
      <c r="M153" s="28">
        <v>0.84</v>
      </c>
      <c r="N153" s="28">
        <v>0.71</v>
      </c>
      <c r="O153" s="28">
        <v>0.85</v>
      </c>
      <c r="P153" s="27">
        <v>0.9</v>
      </c>
      <c r="Q153" s="28">
        <v>0.52</v>
      </c>
      <c r="R153" s="29">
        <v>0.74</v>
      </c>
      <c r="S153" s="1"/>
    </row>
    <row r="154" spans="2:20" x14ac:dyDescent="0.3">
      <c r="B154" s="1"/>
      <c r="C154" s="1"/>
      <c r="D154" s="48" t="s">
        <v>18</v>
      </c>
      <c r="E154" s="49"/>
      <c r="F154" s="49"/>
      <c r="G154" s="5">
        <f>G143+G145+G146</f>
        <v>1563</v>
      </c>
      <c r="H154" s="5" t="s">
        <v>12</v>
      </c>
      <c r="I154" s="5">
        <v>191252</v>
      </c>
      <c r="J154" s="5">
        <v>23152</v>
      </c>
      <c r="K154" s="5">
        <v>14475</v>
      </c>
      <c r="L154" s="5">
        <v>28828</v>
      </c>
      <c r="M154" s="6">
        <v>0.83</v>
      </c>
      <c r="N154" s="6">
        <v>0.71</v>
      </c>
      <c r="O154" s="6">
        <v>0.84</v>
      </c>
      <c r="P154" s="11">
        <v>0.9</v>
      </c>
      <c r="Q154" s="6">
        <v>0.52</v>
      </c>
      <c r="R154" s="14">
        <v>0.74</v>
      </c>
      <c r="S154" s="1"/>
    </row>
    <row r="155" spans="2:20" x14ac:dyDescent="0.3">
      <c r="B155" s="1"/>
      <c r="C155" s="1"/>
      <c r="D155" s="46" t="s">
        <v>25</v>
      </c>
      <c r="E155" s="47"/>
      <c r="F155" s="47"/>
      <c r="G155" s="24">
        <f>G144+G145+G146</f>
        <v>1566</v>
      </c>
      <c r="H155" s="24" t="s">
        <v>12</v>
      </c>
      <c r="I155" s="25">
        <v>194046</v>
      </c>
      <c r="J155" s="24">
        <v>23274</v>
      </c>
      <c r="K155" s="26">
        <v>14353</v>
      </c>
      <c r="L155" s="24">
        <v>26034</v>
      </c>
      <c r="M155" s="27">
        <v>0.84</v>
      </c>
      <c r="N155" s="28">
        <v>0.72</v>
      </c>
      <c r="O155" s="27">
        <v>0.85</v>
      </c>
      <c r="P155" s="28">
        <v>0.91</v>
      </c>
      <c r="Q155" s="29">
        <v>0.54</v>
      </c>
      <c r="R155" s="29">
        <v>0.75</v>
      </c>
      <c r="S155" s="1"/>
    </row>
    <row r="156" spans="2:20" x14ac:dyDescent="0.3">
      <c r="B156" s="1"/>
      <c r="C156" s="1"/>
      <c r="D156" s="46" t="s">
        <v>19</v>
      </c>
      <c r="E156" s="47"/>
      <c r="F156" s="47"/>
      <c r="G156" s="24">
        <f>G143+G144+G146</f>
        <v>909</v>
      </c>
      <c r="H156" s="24" t="s">
        <v>12</v>
      </c>
      <c r="I156" s="24">
        <v>193218</v>
      </c>
      <c r="J156" s="24">
        <v>23308</v>
      </c>
      <c r="K156" s="24">
        <v>14319</v>
      </c>
      <c r="L156" s="24">
        <v>26862</v>
      </c>
      <c r="M156" s="28">
        <v>0.84</v>
      </c>
      <c r="N156" s="28">
        <v>0.72</v>
      </c>
      <c r="O156" s="28">
        <v>0.85</v>
      </c>
      <c r="P156" s="27">
        <v>0.9</v>
      </c>
      <c r="Q156" s="28">
        <v>0.53</v>
      </c>
      <c r="R156" s="29">
        <v>0.75</v>
      </c>
      <c r="S156" s="1"/>
    </row>
    <row r="157" spans="2:20" ht="15" thickBot="1" x14ac:dyDescent="0.35">
      <c r="B157" s="1"/>
      <c r="C157" s="1"/>
      <c r="D157" s="54" t="s">
        <v>14</v>
      </c>
      <c r="E157" s="55"/>
      <c r="F157" s="55"/>
      <c r="G157" s="30">
        <f>G143+G144+G145+G146</f>
        <v>1575</v>
      </c>
      <c r="H157" s="31" t="s">
        <v>12</v>
      </c>
      <c r="I157" s="41">
        <v>193750</v>
      </c>
      <c r="J157" s="31">
        <v>23344</v>
      </c>
      <c r="K157" s="42">
        <v>14283</v>
      </c>
      <c r="L157" s="31">
        <v>26330</v>
      </c>
      <c r="M157" s="34">
        <v>0.84</v>
      </c>
      <c r="N157" s="35">
        <v>0.72</v>
      </c>
      <c r="O157" s="34">
        <v>0.85</v>
      </c>
      <c r="P157" s="35">
        <v>0.91</v>
      </c>
      <c r="Q157" s="36">
        <v>0.53</v>
      </c>
      <c r="R157" s="36">
        <v>0.75</v>
      </c>
      <c r="S157" s="1"/>
    </row>
    <row r="158" spans="2:20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2:20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</sheetData>
  <mergeCells count="96">
    <mergeCell ref="E5:P5"/>
    <mergeCell ref="E29:P29"/>
    <mergeCell ref="D41:F41"/>
    <mergeCell ref="D14:F14"/>
    <mergeCell ref="D15:F15"/>
    <mergeCell ref="D16:F16"/>
    <mergeCell ref="D17:F17"/>
    <mergeCell ref="D18:F18"/>
    <mergeCell ref="D40:F40"/>
    <mergeCell ref="D39:F39"/>
    <mergeCell ref="D38:F38"/>
    <mergeCell ref="D37:F37"/>
    <mergeCell ref="D36:F36"/>
    <mergeCell ref="D35:F35"/>
    <mergeCell ref="D34:F34"/>
    <mergeCell ref="D33:F33"/>
    <mergeCell ref="E55:P55"/>
    <mergeCell ref="D59:F59"/>
    <mergeCell ref="D60:F60"/>
    <mergeCell ref="D61:F61"/>
    <mergeCell ref="D42:F42"/>
    <mergeCell ref="D47:F47"/>
    <mergeCell ref="D46:F46"/>
    <mergeCell ref="D45:F45"/>
    <mergeCell ref="D44:F44"/>
    <mergeCell ref="D43:F43"/>
    <mergeCell ref="D73:F73"/>
    <mergeCell ref="E79:P79"/>
    <mergeCell ref="D62:F62"/>
    <mergeCell ref="D63:F63"/>
    <mergeCell ref="D64:F64"/>
    <mergeCell ref="D65:F65"/>
    <mergeCell ref="D66:F66"/>
    <mergeCell ref="D68:F68"/>
    <mergeCell ref="D69:F69"/>
    <mergeCell ref="D70:F70"/>
    <mergeCell ref="D71:F71"/>
    <mergeCell ref="D72:F72"/>
    <mergeCell ref="D97:F97"/>
    <mergeCell ref="D96:F96"/>
    <mergeCell ref="D95:F95"/>
    <mergeCell ref="D94:F94"/>
    <mergeCell ref="D93:F93"/>
    <mergeCell ref="D92:F92"/>
    <mergeCell ref="D91:F91"/>
    <mergeCell ref="D90:F90"/>
    <mergeCell ref="D89:F89"/>
    <mergeCell ref="D88:F88"/>
    <mergeCell ref="D87:F87"/>
    <mergeCell ref="D86:F86"/>
    <mergeCell ref="D85:F85"/>
    <mergeCell ref="D9:F9"/>
    <mergeCell ref="D10:F10"/>
    <mergeCell ref="D11:F11"/>
    <mergeCell ref="D12:F12"/>
    <mergeCell ref="D13:F13"/>
    <mergeCell ref="D19:F19"/>
    <mergeCell ref="D20:F20"/>
    <mergeCell ref="D21:F21"/>
    <mergeCell ref="D22:F22"/>
    <mergeCell ref="D23:F23"/>
    <mergeCell ref="D84:F84"/>
    <mergeCell ref="D83:F83"/>
    <mergeCell ref="D67:F67"/>
    <mergeCell ref="D125:F125"/>
    <mergeCell ref="D126:F126"/>
    <mergeCell ref="D127:F127"/>
    <mergeCell ref="D128:F128"/>
    <mergeCell ref="D119:F119"/>
    <mergeCell ref="D120:F120"/>
    <mergeCell ref="D121:F121"/>
    <mergeCell ref="D122:F122"/>
    <mergeCell ref="D123:F123"/>
    <mergeCell ref="D156:F156"/>
    <mergeCell ref="D157:F157"/>
    <mergeCell ref="D148:F148"/>
    <mergeCell ref="D149:F149"/>
    <mergeCell ref="D150:F150"/>
    <mergeCell ref="D151:F151"/>
    <mergeCell ref="D152:F152"/>
    <mergeCell ref="E139:P139"/>
    <mergeCell ref="E115:P115"/>
    <mergeCell ref="D153:F153"/>
    <mergeCell ref="D154:F154"/>
    <mergeCell ref="D155:F155"/>
    <mergeCell ref="D143:F143"/>
    <mergeCell ref="D144:F144"/>
    <mergeCell ref="D145:F145"/>
    <mergeCell ref="D146:F146"/>
    <mergeCell ref="D147:F147"/>
    <mergeCell ref="D129:F129"/>
    <mergeCell ref="D130:F130"/>
    <mergeCell ref="D131:F131"/>
    <mergeCell ref="D132:F132"/>
    <mergeCell ref="D133:F133"/>
    <mergeCell ref="D124:F12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Giuseppe Doronzo</dc:creator>
  <cp:lastModifiedBy>Antonio Doronzo</cp:lastModifiedBy>
  <dcterms:created xsi:type="dcterms:W3CDTF">2015-06-05T18:17:20Z</dcterms:created>
  <dcterms:modified xsi:type="dcterms:W3CDTF">2023-06-21T01:02:03Z</dcterms:modified>
</cp:coreProperties>
</file>